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vishal.nanaware\Documents\model_validation\SIDBI reference model validation\"/>
    </mc:Choice>
  </mc:AlternateContent>
  <xr:revisionPtr revIDLastSave="0" documentId="13_ncr:1_{4E723D9E-9B03-47D9-8EF5-5CED143C65DF}" xr6:coauthVersionLast="47" xr6:coauthVersionMax="47" xr10:uidLastSave="{00000000-0000-0000-0000-000000000000}"/>
  <bookViews>
    <workbookView xWindow="-108" yWindow="-108" windowWidth="23256" windowHeight="12456" firstSheet="8" activeTab="11" xr2:uid="{00000000-000D-0000-FFFF-FFFF00000000}"/>
  </bookViews>
  <sheets>
    <sheet name="LSME_Sheet" sheetId="1" r:id="rId1"/>
    <sheet name="2017" sheetId="23" r:id="rId2"/>
    <sheet name="Calibration_curve_2017" sheetId="25" r:id="rId3"/>
    <sheet name="Discrimination_tests_2017" sheetId="22" r:id="rId4"/>
    <sheet name="Concentration_tests_2017" sheetId="24" r:id="rId5"/>
    <sheet name="2018" sheetId="2" r:id="rId6"/>
    <sheet name="Calibration_curve_2018" sheetId="3" r:id="rId7"/>
    <sheet name="Discrimination_Tests_2018" sheetId="4" r:id="rId8"/>
    <sheet name="Concentration_test_2018" sheetId="6" r:id="rId9"/>
    <sheet name="2019" sheetId="7" r:id="rId10"/>
    <sheet name="Calibration_curve_test_2019" sheetId="8" r:id="rId11"/>
    <sheet name="Discrimination_test_2019" sheetId="9" r:id="rId12"/>
    <sheet name="Concentration_test_2019" sheetId="10" r:id="rId13"/>
    <sheet name="2020" sheetId="11" r:id="rId14"/>
    <sheet name="Calibration_curve_2020" sheetId="12" r:id="rId15"/>
    <sheet name="Discrimination_test_2020" sheetId="13" r:id="rId16"/>
    <sheet name="Concentration_test_2020" sheetId="14" r:id="rId17"/>
    <sheet name="2021" sheetId="15" r:id="rId18"/>
    <sheet name="Calibration_curve_2021" sheetId="16" r:id="rId19"/>
    <sheet name="Discrimination_test_2021" sheetId="17" r:id="rId20"/>
    <sheet name="Concentration_test_2021" sheetId="18" r:id="rId21"/>
    <sheet name="2022" sheetId="19" r:id="rId22"/>
    <sheet name="Calibration_curve_2022" sheetId="20" r:id="rId23"/>
    <sheet name="Discrimination_tests_2022" sheetId="21" r:id="rId24"/>
    <sheet name="Concentration_test_2022" sheetId="26" r:id="rId25"/>
    <sheet name="Summary_Year_wise" sheetId="27" r:id="rId26"/>
    <sheet name="CAP_curves" sheetId="28" r:id="rId27"/>
  </sheets>
  <definedNames>
    <definedName name="_xlnm._FilterDatabase" localSheetId="5" hidden="1">'2018'!$A$1:$M$174</definedName>
    <definedName name="_xlnm._FilterDatabase" localSheetId="13" hidden="1">'2020'!$A$1:$H$1</definedName>
    <definedName name="_xlnm._FilterDatabase" localSheetId="6" hidden="1">Calibration_curve_2018!$A$1:$B$1</definedName>
    <definedName name="_xlnm._FilterDatabase" localSheetId="26" hidden="1">CAP_curves!$A$1:$C$1</definedName>
    <definedName name="_xlnm._FilterDatabase" localSheetId="11" hidden="1">Discrimination_test_2019!$A$1:$P$1</definedName>
    <definedName name="_xlnm._FilterDatabase" localSheetId="7" hidden="1">Discrimination_Tests_2018!$A$1:$U$1</definedName>
    <definedName name="_xlnm._FilterDatabase" localSheetId="0" hidden="1">LSME_Sheet!$A$1:$H$1019</definedName>
  </definedNames>
  <calcPr calcId="191029"/>
  <pivotCaches>
    <pivotCache cacheId="0" r:id="rId28"/>
    <pivotCache cacheId="1" r:id="rId29"/>
    <pivotCache cacheId="2" r:id="rId30"/>
    <pivotCache cacheId="3" r:id="rId31"/>
    <pivotCache cacheId="4" r:id="rId32"/>
    <pivotCache cacheId="5" r:id="rId3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3" l="1"/>
  <c r="M21" i="21"/>
  <c r="C4" i="6" l="1"/>
  <c r="C2" i="6"/>
  <c r="G3" i="4"/>
  <c r="M22" i="4"/>
  <c r="F8" i="4"/>
  <c r="F6" i="4"/>
  <c r="E8" i="4"/>
  <c r="G10" i="4"/>
  <c r="G7" i="4"/>
  <c r="B87" i="28"/>
  <c r="B88" i="28" s="1"/>
  <c r="B89" i="28" s="1"/>
  <c r="B90" i="28" s="1"/>
  <c r="B91" i="28" s="1"/>
  <c r="B92" i="28" s="1"/>
  <c r="B93" i="28" s="1"/>
  <c r="B94" i="28" s="1"/>
  <c r="B95" i="28" s="1"/>
  <c r="B96" i="28" s="1"/>
  <c r="B97" i="28" s="1"/>
  <c r="B98" i="28" s="1"/>
  <c r="B75" i="28"/>
  <c r="B76" i="28" s="1"/>
  <c r="B77" i="28" s="1"/>
  <c r="B78" i="28" s="1"/>
  <c r="B79" i="28" s="1"/>
  <c r="B80" i="28" s="1"/>
  <c r="B81" i="28" s="1"/>
  <c r="B82" i="28" s="1"/>
  <c r="B74" i="28"/>
  <c r="B73" i="28"/>
  <c r="B72" i="28"/>
  <c r="B71" i="28"/>
  <c r="B65" i="28"/>
  <c r="B66" i="28" s="1"/>
  <c r="B55" i="28"/>
  <c r="B56" i="28" s="1"/>
  <c r="B57" i="28" s="1"/>
  <c r="B58" i="28" s="1"/>
  <c r="B59" i="28" s="1"/>
  <c r="B60" i="28" s="1"/>
  <c r="B61" i="28" s="1"/>
  <c r="B62" i="28" s="1"/>
  <c r="B63" i="28" s="1"/>
  <c r="B64" i="28" s="1"/>
  <c r="B44" i="28"/>
  <c r="B45" i="28" s="1"/>
  <c r="B46" i="28" s="1"/>
  <c r="B47" i="28" s="1"/>
  <c r="B48" i="28" s="1"/>
  <c r="B49" i="28" s="1"/>
  <c r="B41" i="28"/>
  <c r="B42" i="28" s="1"/>
  <c r="B43" i="28" s="1"/>
  <c r="B40" i="28"/>
  <c r="B39" i="28"/>
  <c r="B38" i="28"/>
  <c r="B29" i="28"/>
  <c r="B30" i="28" s="1"/>
  <c r="B28" i="28"/>
  <c r="B19" i="28"/>
  <c r="B20" i="28" s="1"/>
  <c r="B21" i="28" s="1"/>
  <c r="B22" i="28" s="1"/>
  <c r="B23" i="28" s="1"/>
  <c r="B24" i="28" s="1"/>
  <c r="B25" i="28" s="1"/>
  <c r="B26" i="28" s="1"/>
  <c r="B27" i="28" s="1"/>
  <c r="B9" i="28"/>
  <c r="B10" i="28" s="1"/>
  <c r="B11" i="28" s="1"/>
  <c r="B12" i="28" s="1"/>
  <c r="B13" i="28" s="1"/>
  <c r="B14" i="28" s="1"/>
  <c r="B8" i="28"/>
  <c r="B7" i="28"/>
  <c r="B6" i="28"/>
  <c r="B5" i="28"/>
  <c r="B4" i="28"/>
  <c r="B3" i="28"/>
  <c r="C13" i="26"/>
  <c r="C12" i="26"/>
  <c r="C11" i="26"/>
  <c r="C10" i="26"/>
  <c r="C9" i="26"/>
  <c r="C8" i="26"/>
  <c r="C7" i="26"/>
  <c r="C6" i="26"/>
  <c r="C5" i="26"/>
  <c r="C4" i="26"/>
  <c r="E3" i="26" s="1"/>
  <c r="C3" i="26"/>
  <c r="C2" i="26"/>
  <c r="X20" i="21"/>
  <c r="X18" i="21"/>
  <c r="C15" i="21"/>
  <c r="B15" i="21"/>
  <c r="D14" i="21"/>
  <c r="E13" i="21"/>
  <c r="D13" i="21"/>
  <c r="F13" i="21" s="1"/>
  <c r="E12" i="21"/>
  <c r="D12" i="21"/>
  <c r="F12" i="21" s="1"/>
  <c r="E11" i="21"/>
  <c r="D11" i="21"/>
  <c r="F11" i="21" s="1"/>
  <c r="G10" i="21"/>
  <c r="F10" i="21"/>
  <c r="E10" i="21"/>
  <c r="D10" i="21"/>
  <c r="G9" i="21"/>
  <c r="F9" i="21"/>
  <c r="E9" i="21"/>
  <c r="D9" i="21"/>
  <c r="G8" i="21"/>
  <c r="F8" i="21"/>
  <c r="E8" i="21"/>
  <c r="D8" i="21"/>
  <c r="E7" i="21"/>
  <c r="D7" i="21"/>
  <c r="D6" i="21"/>
  <c r="D5" i="21"/>
  <c r="Q4" i="21"/>
  <c r="D4" i="21"/>
  <c r="G3" i="21"/>
  <c r="D3" i="21"/>
  <c r="B9" i="20"/>
  <c r="B8" i="20"/>
  <c r="B7" i="20"/>
  <c r="B6" i="20"/>
  <c r="B5" i="20"/>
  <c r="B4" i="20"/>
  <c r="B3" i="20"/>
  <c r="C13" i="18"/>
  <c r="C12" i="18"/>
  <c r="C11" i="18"/>
  <c r="C10" i="18"/>
  <c r="C9" i="18"/>
  <c r="C8" i="18"/>
  <c r="C7" i="18"/>
  <c r="C6" i="18"/>
  <c r="C5" i="18"/>
  <c r="C4" i="18"/>
  <c r="C3" i="18"/>
  <c r="C2" i="18"/>
  <c r="X21" i="17"/>
  <c r="X19" i="17"/>
  <c r="C15" i="17"/>
  <c r="X20" i="17" s="1"/>
  <c r="B15" i="17"/>
  <c r="J14" i="17"/>
  <c r="G14" i="17"/>
  <c r="D14" i="17"/>
  <c r="J13" i="17"/>
  <c r="G13" i="17"/>
  <c r="F13" i="17"/>
  <c r="E13" i="17"/>
  <c r="D13" i="17"/>
  <c r="J12" i="17"/>
  <c r="G12" i="17"/>
  <c r="E12" i="17"/>
  <c r="D12" i="17"/>
  <c r="F12" i="17" s="1"/>
  <c r="J11" i="17"/>
  <c r="G11" i="17"/>
  <c r="E11" i="17"/>
  <c r="D11" i="17"/>
  <c r="F11" i="17" s="1"/>
  <c r="F10" i="17"/>
  <c r="E10" i="17"/>
  <c r="D10" i="17"/>
  <c r="G9" i="17"/>
  <c r="E9" i="17"/>
  <c r="D9" i="17"/>
  <c r="F9" i="17" s="1"/>
  <c r="G8" i="17"/>
  <c r="E8" i="17"/>
  <c r="D8" i="17"/>
  <c r="F8" i="17" s="1"/>
  <c r="G7" i="17"/>
  <c r="J7" i="17" s="1"/>
  <c r="F7" i="17"/>
  <c r="E7" i="17"/>
  <c r="D7" i="17"/>
  <c r="G6" i="17"/>
  <c r="D6" i="17"/>
  <c r="G5" i="17"/>
  <c r="J5" i="17" s="1"/>
  <c r="F5" i="17"/>
  <c r="E5" i="17"/>
  <c r="D5" i="17"/>
  <c r="J4" i="17"/>
  <c r="G4" i="17"/>
  <c r="D4" i="17"/>
  <c r="G3" i="17"/>
  <c r="D3" i="17"/>
  <c r="D15" i="17" s="1"/>
  <c r="H6" i="17" s="1"/>
  <c r="K6" i="17" s="1"/>
  <c r="E11" i="16"/>
  <c r="E9" i="16"/>
  <c r="E8" i="16"/>
  <c r="E7" i="16"/>
  <c r="E6" i="16"/>
  <c r="E5" i="16"/>
  <c r="E4" i="16"/>
  <c r="E3" i="16"/>
  <c r="C13" i="14"/>
  <c r="C12" i="14"/>
  <c r="C11" i="14"/>
  <c r="C10" i="14"/>
  <c r="C9" i="14"/>
  <c r="C8" i="14"/>
  <c r="C7" i="14"/>
  <c r="C6" i="14"/>
  <c r="C5" i="14"/>
  <c r="C4" i="14"/>
  <c r="C3" i="14"/>
  <c r="C2" i="14"/>
  <c r="X21" i="13"/>
  <c r="C15" i="13"/>
  <c r="X20" i="13" s="1"/>
  <c r="B15" i="13"/>
  <c r="X19" i="13" s="1"/>
  <c r="J14" i="13"/>
  <c r="G14" i="13"/>
  <c r="D14" i="13"/>
  <c r="J13" i="13"/>
  <c r="G13" i="13"/>
  <c r="F13" i="13"/>
  <c r="E13" i="13"/>
  <c r="D13" i="13"/>
  <c r="J12" i="13"/>
  <c r="G12" i="13"/>
  <c r="F12" i="13"/>
  <c r="E12" i="13"/>
  <c r="D12" i="13"/>
  <c r="J11" i="13"/>
  <c r="G11" i="13"/>
  <c r="E11" i="13"/>
  <c r="D11" i="13"/>
  <c r="F11" i="13" s="1"/>
  <c r="E10" i="13"/>
  <c r="D10" i="13"/>
  <c r="F10" i="13" s="1"/>
  <c r="E9" i="13"/>
  <c r="D9" i="13"/>
  <c r="F9" i="13" s="1"/>
  <c r="G8" i="13"/>
  <c r="E8" i="13"/>
  <c r="D8" i="13"/>
  <c r="F8" i="13" s="1"/>
  <c r="G7" i="13"/>
  <c r="E7" i="13"/>
  <c r="D7" i="13"/>
  <c r="F7" i="13" s="1"/>
  <c r="F6" i="13"/>
  <c r="E6" i="13"/>
  <c r="D6" i="13"/>
  <c r="G5" i="13"/>
  <c r="J5" i="13" s="1"/>
  <c r="D5" i="13"/>
  <c r="G4" i="13"/>
  <c r="J4" i="13" s="1"/>
  <c r="F4" i="13"/>
  <c r="E4" i="13"/>
  <c r="D4" i="13"/>
  <c r="J3" i="13"/>
  <c r="G3" i="13"/>
  <c r="D3" i="13"/>
  <c r="B12" i="12"/>
  <c r="B10" i="12"/>
  <c r="B9" i="12"/>
  <c r="B8" i="12"/>
  <c r="B7" i="12"/>
  <c r="B6" i="12"/>
  <c r="B5" i="12"/>
  <c r="B4" i="12"/>
  <c r="B3" i="12"/>
  <c r="C13" i="10"/>
  <c r="C12" i="10"/>
  <c r="C11" i="10"/>
  <c r="C10" i="10"/>
  <c r="C9" i="10"/>
  <c r="C8" i="10"/>
  <c r="C7" i="10"/>
  <c r="C6" i="10"/>
  <c r="C5" i="10"/>
  <c r="C4" i="10"/>
  <c r="C3" i="10"/>
  <c r="C2" i="10"/>
  <c r="X21" i="9"/>
  <c r="X19" i="9"/>
  <c r="M23" i="9" s="1"/>
  <c r="C15" i="9"/>
  <c r="X20" i="9" s="1"/>
  <c r="B15" i="9"/>
  <c r="J14" i="9"/>
  <c r="G14" i="9"/>
  <c r="D14" i="9"/>
  <c r="J13" i="9"/>
  <c r="G13" i="9"/>
  <c r="E13" i="9"/>
  <c r="D13" i="9"/>
  <c r="F13" i="9" s="1"/>
  <c r="J12" i="9"/>
  <c r="G12" i="9"/>
  <c r="E12" i="9"/>
  <c r="D12" i="9"/>
  <c r="F12" i="9" s="1"/>
  <c r="J11" i="9"/>
  <c r="G11" i="9"/>
  <c r="E11" i="9"/>
  <c r="D11" i="9"/>
  <c r="F11" i="9" s="1"/>
  <c r="G10" i="9"/>
  <c r="E10" i="9"/>
  <c r="D10" i="9"/>
  <c r="F10" i="9" s="1"/>
  <c r="G9" i="9"/>
  <c r="F9" i="9"/>
  <c r="E9" i="9"/>
  <c r="D9" i="9"/>
  <c r="G8" i="9"/>
  <c r="J8" i="9" s="1"/>
  <c r="F8" i="9"/>
  <c r="E8" i="9"/>
  <c r="D8" i="9"/>
  <c r="J7" i="9"/>
  <c r="G7" i="9"/>
  <c r="F7" i="9"/>
  <c r="E7" i="9"/>
  <c r="D7" i="9"/>
  <c r="J6" i="9"/>
  <c r="G6" i="9"/>
  <c r="D6" i="9"/>
  <c r="J5" i="9"/>
  <c r="G5" i="9"/>
  <c r="D5" i="9"/>
  <c r="G4" i="9"/>
  <c r="J4" i="9" s="1"/>
  <c r="D4" i="9"/>
  <c r="G3" i="9"/>
  <c r="D3" i="9"/>
  <c r="B9" i="8"/>
  <c r="B8" i="8"/>
  <c r="B7" i="8"/>
  <c r="B6" i="8"/>
  <c r="B5" i="8"/>
  <c r="B4" i="8"/>
  <c r="B3" i="8"/>
  <c r="C13" i="6"/>
  <c r="C12" i="6"/>
  <c r="C11" i="6"/>
  <c r="C10" i="6"/>
  <c r="C9" i="6"/>
  <c r="C8" i="6"/>
  <c r="C7" i="6"/>
  <c r="C6" i="6"/>
  <c r="C5" i="6"/>
  <c r="C3" i="6"/>
  <c r="X20" i="4"/>
  <c r="C15" i="4"/>
  <c r="G4" i="4" s="1"/>
  <c r="B15" i="4"/>
  <c r="X18" i="4" s="1"/>
  <c r="D14" i="4"/>
  <c r="G13" i="4"/>
  <c r="F13" i="4"/>
  <c r="E13" i="4"/>
  <c r="D13" i="4"/>
  <c r="F12" i="4"/>
  <c r="E12" i="4"/>
  <c r="D12" i="4"/>
  <c r="F11" i="4"/>
  <c r="E11" i="4"/>
  <c r="D11" i="4"/>
  <c r="F10" i="4"/>
  <c r="E10" i="4"/>
  <c r="D10" i="4"/>
  <c r="E9" i="4"/>
  <c r="D9" i="4"/>
  <c r="F9" i="4" s="1"/>
  <c r="D8" i="4"/>
  <c r="E7" i="4"/>
  <c r="D7" i="4"/>
  <c r="F7" i="4" s="1"/>
  <c r="E6" i="4"/>
  <c r="D6" i="4"/>
  <c r="G5" i="4"/>
  <c r="F5" i="4"/>
  <c r="E5" i="4"/>
  <c r="D5" i="4"/>
  <c r="D4" i="4"/>
  <c r="D3" i="4"/>
  <c r="B11" i="3"/>
  <c r="B10" i="3"/>
  <c r="B9" i="3"/>
  <c r="B8" i="3"/>
  <c r="B7" i="3"/>
  <c r="B6" i="3"/>
  <c r="B5" i="3"/>
  <c r="B4" i="3"/>
  <c r="B3" i="3"/>
  <c r="C13" i="24"/>
  <c r="C12" i="24"/>
  <c r="C11" i="24"/>
  <c r="C10" i="24"/>
  <c r="C9" i="24"/>
  <c r="C8" i="24"/>
  <c r="C7" i="24"/>
  <c r="C6" i="24"/>
  <c r="C5" i="24"/>
  <c r="C4" i="24"/>
  <c r="C3" i="24"/>
  <c r="C2" i="24"/>
  <c r="C15" i="22"/>
  <c r="G10" i="22" s="1"/>
  <c r="B15" i="22"/>
  <c r="G14" i="22"/>
  <c r="D14" i="22"/>
  <c r="G13" i="22"/>
  <c r="J13" i="22" s="1"/>
  <c r="F13" i="22"/>
  <c r="E13" i="22"/>
  <c r="D13" i="22"/>
  <c r="G12" i="22"/>
  <c r="E12" i="22"/>
  <c r="D12" i="22"/>
  <c r="F12" i="22" s="1"/>
  <c r="J11" i="22"/>
  <c r="G11" i="22"/>
  <c r="E11" i="22"/>
  <c r="D11" i="22"/>
  <c r="F11" i="22" s="1"/>
  <c r="E10" i="22"/>
  <c r="D10" i="22"/>
  <c r="F10" i="22" s="1"/>
  <c r="G9" i="22"/>
  <c r="E9" i="22"/>
  <c r="D9" i="22"/>
  <c r="F9" i="22" s="1"/>
  <c r="G8" i="22"/>
  <c r="E8" i="22"/>
  <c r="D8" i="22"/>
  <c r="F8" i="22" s="1"/>
  <c r="O7" i="22"/>
  <c r="J7" i="22"/>
  <c r="G7" i="22"/>
  <c r="D7" i="22"/>
  <c r="G6" i="22"/>
  <c r="J6" i="22" s="1"/>
  <c r="D6" i="22"/>
  <c r="AC5" i="22"/>
  <c r="G5" i="22"/>
  <c r="D5" i="22"/>
  <c r="D15" i="22" s="1"/>
  <c r="AC4" i="22"/>
  <c r="G4" i="22"/>
  <c r="D4" i="22"/>
  <c r="G3" i="22"/>
  <c r="D3" i="22"/>
  <c r="B8" i="25"/>
  <c r="B7" i="25"/>
  <c r="B6" i="25"/>
  <c r="B5" i="25"/>
  <c r="B4" i="25"/>
  <c r="B3" i="25"/>
  <c r="E3" i="6" l="1"/>
  <c r="J4" i="4"/>
  <c r="H10" i="22"/>
  <c r="K10" i="22" s="1"/>
  <c r="H9" i="22"/>
  <c r="K9" i="22" s="1"/>
  <c r="H8" i="22"/>
  <c r="K8" i="22" s="1"/>
  <c r="H7" i="22"/>
  <c r="H3" i="22"/>
  <c r="K3" i="22" s="1"/>
  <c r="H11" i="22"/>
  <c r="H13" i="22"/>
  <c r="K13" i="22" s="1"/>
  <c r="H12" i="22"/>
  <c r="K12" i="22" s="1"/>
  <c r="H6" i="22"/>
  <c r="K6" i="22" s="1"/>
  <c r="H5" i="22"/>
  <c r="K5" i="22" s="1"/>
  <c r="H4" i="22"/>
  <c r="K4" i="22" s="1"/>
  <c r="H14" i="22"/>
  <c r="K14" i="22" s="1"/>
  <c r="I4" i="22"/>
  <c r="J4" i="22"/>
  <c r="J5" i="4"/>
  <c r="H7" i="17"/>
  <c r="J3" i="17"/>
  <c r="I3" i="17"/>
  <c r="J8" i="21"/>
  <c r="J9" i="9"/>
  <c r="J6" i="13"/>
  <c r="J6" i="17"/>
  <c r="L5" i="17" s="1"/>
  <c r="I6" i="17"/>
  <c r="J5" i="22"/>
  <c r="M23" i="13"/>
  <c r="J12" i="22"/>
  <c r="I12" i="22"/>
  <c r="J10" i="22"/>
  <c r="I10" i="22"/>
  <c r="H11" i="17"/>
  <c r="H10" i="17"/>
  <c r="K10" i="17" s="1"/>
  <c r="H9" i="17"/>
  <c r="K9" i="17" s="1"/>
  <c r="H13" i="17"/>
  <c r="H12" i="17"/>
  <c r="H8" i="17"/>
  <c r="K8" i="17" s="1"/>
  <c r="H4" i="17"/>
  <c r="H14" i="17"/>
  <c r="H5" i="17"/>
  <c r="K5" i="17" s="1"/>
  <c r="H3" i="17"/>
  <c r="K3" i="17" s="1"/>
  <c r="I6" i="22"/>
  <c r="D15" i="4"/>
  <c r="G8" i="4"/>
  <c r="G6" i="4"/>
  <c r="X19" i="4"/>
  <c r="G12" i="4"/>
  <c r="G14" i="4"/>
  <c r="G11" i="4"/>
  <c r="G9" i="4"/>
  <c r="J3" i="21"/>
  <c r="J10" i="21"/>
  <c r="M23" i="17"/>
  <c r="J3" i="22"/>
  <c r="I3" i="22"/>
  <c r="D15" i="13"/>
  <c r="J9" i="21"/>
  <c r="G7" i="21"/>
  <c r="G5" i="21"/>
  <c r="G4" i="21"/>
  <c r="G6" i="21"/>
  <c r="G13" i="21"/>
  <c r="G14" i="21"/>
  <c r="G11" i="21"/>
  <c r="X19" i="21"/>
  <c r="G12" i="21"/>
  <c r="I14" i="22"/>
  <c r="J14" i="22"/>
  <c r="J13" i="4"/>
  <c r="E3" i="10"/>
  <c r="J9" i="17"/>
  <c r="E3" i="14"/>
  <c r="E3" i="18"/>
  <c r="M22" i="21"/>
  <c r="I9" i="22"/>
  <c r="I13" i="22"/>
  <c r="J8" i="13"/>
  <c r="J8" i="17"/>
  <c r="I8" i="17"/>
  <c r="E3" i="24"/>
  <c r="J8" i="22"/>
  <c r="J9" i="22"/>
  <c r="D15" i="9"/>
  <c r="I5" i="17"/>
  <c r="J3" i="9"/>
  <c r="J10" i="9"/>
  <c r="J7" i="13"/>
  <c r="F7" i="21"/>
  <c r="D15" i="21"/>
  <c r="G9" i="13"/>
  <c r="G10" i="17"/>
  <c r="G10" i="13"/>
  <c r="J9" i="4" l="1"/>
  <c r="J4" i="21"/>
  <c r="J8" i="4"/>
  <c r="J5" i="21"/>
  <c r="I5" i="21"/>
  <c r="J11" i="4"/>
  <c r="L13" i="22"/>
  <c r="K7" i="22"/>
  <c r="L6" i="22" s="1"/>
  <c r="I7" i="22"/>
  <c r="I10" i="17"/>
  <c r="J10" i="17"/>
  <c r="L9" i="17" s="1"/>
  <c r="O6" i="22"/>
  <c r="J7" i="4"/>
  <c r="K11" i="22"/>
  <c r="L10" i="22" s="1"/>
  <c r="I11" i="22"/>
  <c r="J12" i="21"/>
  <c r="I12" i="21"/>
  <c r="J9" i="13"/>
  <c r="I12" i="17"/>
  <c r="K12" i="17"/>
  <c r="L11" i="17" s="1"/>
  <c r="L14" i="22"/>
  <c r="H7" i="4"/>
  <c r="K7" i="4" s="1"/>
  <c r="H6" i="4"/>
  <c r="K6" i="4" s="1"/>
  <c r="H14" i="4"/>
  <c r="K14" i="4" s="1"/>
  <c r="H11" i="4"/>
  <c r="K11" i="4" s="1"/>
  <c r="H10" i="4"/>
  <c r="K10" i="4" s="1"/>
  <c r="H12" i="4"/>
  <c r="K12" i="4" s="1"/>
  <c r="L11" i="4" s="1"/>
  <c r="H9" i="4"/>
  <c r="K9" i="4" s="1"/>
  <c r="H8" i="4"/>
  <c r="K8" i="4" s="1"/>
  <c r="H3" i="4"/>
  <c r="K3" i="4" s="1"/>
  <c r="H13" i="4"/>
  <c r="H4" i="4"/>
  <c r="H5" i="4"/>
  <c r="K13" i="17"/>
  <c r="I13" i="17"/>
  <c r="H14" i="9"/>
  <c r="H12" i="9"/>
  <c r="H11" i="9"/>
  <c r="H10" i="9"/>
  <c r="H9" i="9"/>
  <c r="H7" i="9"/>
  <c r="H6" i="9"/>
  <c r="H13" i="9"/>
  <c r="H8" i="9"/>
  <c r="H4" i="9"/>
  <c r="H5" i="9"/>
  <c r="H3" i="9"/>
  <c r="J7" i="21"/>
  <c r="L8" i="17"/>
  <c r="L7" i="22"/>
  <c r="I9" i="17"/>
  <c r="I15" i="17" s="1"/>
  <c r="M21" i="17" s="1"/>
  <c r="M22" i="17" s="1"/>
  <c r="J14" i="4"/>
  <c r="I14" i="4"/>
  <c r="L14" i="17"/>
  <c r="K7" i="17"/>
  <c r="L6" i="17" s="1"/>
  <c r="I7" i="17"/>
  <c r="L4" i="22"/>
  <c r="L8" i="22"/>
  <c r="I8" i="22"/>
  <c r="J11" i="21"/>
  <c r="I11" i="21"/>
  <c r="J12" i="4"/>
  <c r="I11" i="17"/>
  <c r="K11" i="17"/>
  <c r="L5" i="22"/>
  <c r="L9" i="22"/>
  <c r="H6" i="21"/>
  <c r="K6" i="21" s="1"/>
  <c r="L5" i="21" s="1"/>
  <c r="H13" i="21"/>
  <c r="K13" i="21" s="1"/>
  <c r="H14" i="21"/>
  <c r="K14" i="21" s="1"/>
  <c r="H12" i="21"/>
  <c r="K12" i="21" s="1"/>
  <c r="H11" i="21"/>
  <c r="K11" i="21" s="1"/>
  <c r="H4" i="21"/>
  <c r="K4" i="21" s="1"/>
  <c r="H5" i="21"/>
  <c r="K5" i="21" s="1"/>
  <c r="H9" i="21"/>
  <c r="H8" i="21"/>
  <c r="H7" i="21"/>
  <c r="K7" i="21" s="1"/>
  <c r="H10" i="21"/>
  <c r="H3" i="21"/>
  <c r="L3" i="22"/>
  <c r="J14" i="21"/>
  <c r="I14" i="21"/>
  <c r="I14" i="17"/>
  <c r="K14" i="17"/>
  <c r="L13" i="17" s="1"/>
  <c r="I5" i="22"/>
  <c r="I15" i="22" s="1"/>
  <c r="O5" i="22" s="1"/>
  <c r="L11" i="22"/>
  <c r="J6" i="21"/>
  <c r="J10" i="4"/>
  <c r="I10" i="4"/>
  <c r="J3" i="4"/>
  <c r="L14" i="4" s="1"/>
  <c r="I3" i="4"/>
  <c r="J10" i="13"/>
  <c r="J13" i="21"/>
  <c r="H10" i="13"/>
  <c r="K10" i="13" s="1"/>
  <c r="H9" i="13"/>
  <c r="K9" i="13" s="1"/>
  <c r="H8" i="13"/>
  <c r="H11" i="13"/>
  <c r="H4" i="13"/>
  <c r="H14" i="13"/>
  <c r="H5" i="13"/>
  <c r="H6" i="13"/>
  <c r="H7" i="13"/>
  <c r="H3" i="13"/>
  <c r="H13" i="13"/>
  <c r="H12" i="13"/>
  <c r="I6" i="4"/>
  <c r="J6" i="4"/>
  <c r="K4" i="17"/>
  <c r="L3" i="17" s="1"/>
  <c r="I4" i="17"/>
  <c r="L12" i="22"/>
  <c r="L6" i="4" l="1"/>
  <c r="K11" i="13"/>
  <c r="L10" i="13" s="1"/>
  <c r="I11" i="13"/>
  <c r="I11" i="9"/>
  <c r="K11" i="9"/>
  <c r="K12" i="9"/>
  <c r="L11" i="9" s="1"/>
  <c r="I12" i="9"/>
  <c r="K3" i="13"/>
  <c r="L14" i="13" s="1"/>
  <c r="I3" i="13"/>
  <c r="L9" i="13"/>
  <c r="L10" i="17"/>
  <c r="K6" i="13"/>
  <c r="I6" i="13"/>
  <c r="I6" i="21"/>
  <c r="L15" i="22"/>
  <c r="K6" i="9"/>
  <c r="L5" i="9" s="1"/>
  <c r="I6" i="9"/>
  <c r="L12" i="17"/>
  <c r="L9" i="4"/>
  <c r="K12" i="13"/>
  <c r="L11" i="13" s="1"/>
  <c r="I12" i="13"/>
  <c r="K8" i="21"/>
  <c r="L7" i="21" s="1"/>
  <c r="I8" i="21"/>
  <c r="L8" i="13"/>
  <c r="K14" i="9"/>
  <c r="L13" i="9" s="1"/>
  <c r="I14" i="9"/>
  <c r="K13" i="9"/>
  <c r="I13" i="9"/>
  <c r="L10" i="21"/>
  <c r="K5" i="13"/>
  <c r="I5" i="13"/>
  <c r="I13" i="21"/>
  <c r="K3" i="21"/>
  <c r="L14" i="21" s="1"/>
  <c r="I3" i="21"/>
  <c r="L11" i="21"/>
  <c r="L4" i="17"/>
  <c r="I7" i="21"/>
  <c r="K7" i="9"/>
  <c r="I7" i="9"/>
  <c r="K5" i="4"/>
  <c r="L4" i="4" s="1"/>
  <c r="M4" i="4" s="1"/>
  <c r="I5" i="4"/>
  <c r="L10" i="4"/>
  <c r="I9" i="13"/>
  <c r="I7" i="4"/>
  <c r="I4" i="21"/>
  <c r="K8" i="13"/>
  <c r="I8" i="13"/>
  <c r="K9" i="21"/>
  <c r="L8" i="21" s="1"/>
  <c r="I9" i="21"/>
  <c r="K4" i="9"/>
  <c r="I4" i="9"/>
  <c r="L7" i="4"/>
  <c r="K8" i="9"/>
  <c r="I8" i="9"/>
  <c r="L8" i="4"/>
  <c r="I8" i="4"/>
  <c r="K14" i="13"/>
  <c r="L13" i="13" s="1"/>
  <c r="I14" i="13"/>
  <c r="K10" i="21"/>
  <c r="I10" i="21"/>
  <c r="L13" i="21"/>
  <c r="I12" i="4"/>
  <c r="K9" i="9"/>
  <c r="L8" i="9" s="1"/>
  <c r="I9" i="9"/>
  <c r="K4" i="4"/>
  <c r="L3" i="4" s="1"/>
  <c r="I4" i="4"/>
  <c r="L7" i="17"/>
  <c r="L15" i="17" s="1"/>
  <c r="I11" i="4"/>
  <c r="I9" i="4"/>
  <c r="I15" i="4"/>
  <c r="M20" i="4" s="1"/>
  <c r="M21" i="4" s="1"/>
  <c r="K5" i="9"/>
  <c r="L4" i="9" s="1"/>
  <c r="I5" i="9"/>
  <c r="K13" i="13"/>
  <c r="L12" i="13" s="1"/>
  <c r="I13" i="13"/>
  <c r="L4" i="21"/>
  <c r="K7" i="13"/>
  <c r="L6" i="13" s="1"/>
  <c r="I7" i="13"/>
  <c r="K4" i="13"/>
  <c r="L3" i="13" s="1"/>
  <c r="I4" i="13"/>
  <c r="I10" i="13"/>
  <c r="L6" i="21"/>
  <c r="L12" i="21"/>
  <c r="K3" i="9"/>
  <c r="L14" i="9" s="1"/>
  <c r="I3" i="9"/>
  <c r="K10" i="9"/>
  <c r="I10" i="9"/>
  <c r="K13" i="4"/>
  <c r="L12" i="4" s="1"/>
  <c r="I13" i="4"/>
  <c r="I15" i="13" l="1"/>
  <c r="M21" i="13" s="1"/>
  <c r="M22" i="13" s="1"/>
  <c r="M20" i="17"/>
  <c r="L16" i="17"/>
  <c r="M19" i="17" s="1"/>
  <c r="L9" i="9"/>
  <c r="I15" i="9"/>
  <c r="M21" i="9" s="1"/>
  <c r="M22" i="9" s="1"/>
  <c r="L7" i="9"/>
  <c r="L9" i="21"/>
  <c r="L5" i="13"/>
  <c r="L15" i="13" s="1"/>
  <c r="L10" i="9"/>
  <c r="L4" i="13"/>
  <c r="L13" i="4"/>
  <c r="L5" i="4"/>
  <c r="L12" i="9"/>
  <c r="O4" i="22"/>
  <c r="L16" i="22"/>
  <c r="O3" i="22" s="1"/>
  <c r="L6" i="9"/>
  <c r="L15" i="4"/>
  <c r="L16" i="4" s="1"/>
  <c r="M18" i="4" s="1"/>
  <c r="L3" i="9"/>
  <c r="I15" i="21"/>
  <c r="M20" i="21"/>
  <c r="L3" i="21"/>
  <c r="L7" i="13"/>
  <c r="M20" i="13" l="1"/>
  <c r="L16" i="13"/>
  <c r="M19" i="13" s="1"/>
  <c r="M19" i="4"/>
  <c r="L15" i="21"/>
  <c r="L15" i="9"/>
  <c r="M20" i="9" l="1"/>
  <c r="L16" i="9"/>
  <c r="M19" i="9" s="1"/>
  <c r="L16" i="21"/>
  <c r="M18" i="21" s="1"/>
  <c r="M19" i="21"/>
</calcChain>
</file>

<file path=xl/sharedStrings.xml><?xml version="1.0" encoding="utf-8"?>
<sst xmlns="http://schemas.openxmlformats.org/spreadsheetml/2006/main" count="10244" uniqueCount="130">
  <si>
    <t>Single Scale Rating</t>
  </si>
  <si>
    <t>Combined Rating</t>
  </si>
  <si>
    <t>Final Rating</t>
  </si>
  <si>
    <t>Rating Date</t>
  </si>
  <si>
    <t>Asset_class</t>
  </si>
  <si>
    <t>npa_date</t>
  </si>
  <si>
    <t>common_scale_master_final</t>
  </si>
  <si>
    <t>npa_flag</t>
  </si>
  <si>
    <t>S4</t>
  </si>
  <si>
    <t>C1</t>
  </si>
  <si>
    <t>S5</t>
  </si>
  <si>
    <t>C4</t>
  </si>
  <si>
    <t>S</t>
  </si>
  <si>
    <t>S3</t>
  </si>
  <si>
    <t>S6</t>
  </si>
  <si>
    <t>C5</t>
  </si>
  <si>
    <t>S2</t>
  </si>
  <si>
    <t>C2</t>
  </si>
  <si>
    <t>C3</t>
  </si>
  <si>
    <t>S8</t>
  </si>
  <si>
    <t>C6</t>
  </si>
  <si>
    <t>DA1</t>
  </si>
  <si>
    <t>S10</t>
  </si>
  <si>
    <t>Yes</t>
  </si>
  <si>
    <t>S9</t>
  </si>
  <si>
    <t>S7</t>
  </si>
  <si>
    <t>C7</t>
  </si>
  <si>
    <t>SMA0</t>
  </si>
  <si>
    <t>LOSS</t>
  </si>
  <si>
    <t>SMA1</t>
  </si>
  <si>
    <t>DA2</t>
  </si>
  <si>
    <t>SMA2</t>
  </si>
  <si>
    <t>08 April 2019</t>
  </si>
  <si>
    <t>DA3</t>
  </si>
  <si>
    <t>SS</t>
  </si>
  <si>
    <t>S11</t>
  </si>
  <si>
    <t>C11</t>
  </si>
  <si>
    <t>C8</t>
  </si>
  <si>
    <t>Count of Single Scale Rating</t>
  </si>
  <si>
    <t>Count of npa_flag</t>
  </si>
  <si>
    <t>Grand Total</t>
  </si>
  <si>
    <t>Default_rate</t>
  </si>
  <si>
    <t>Population</t>
  </si>
  <si>
    <t>S1</t>
  </si>
  <si>
    <t>S12</t>
  </si>
  <si>
    <t>Model Rating Grade</t>
  </si>
  <si>
    <t>Actual Number of Ratings in Rating Grade</t>
  </si>
  <si>
    <t>Number of Non Performing Entities in Rating Grade</t>
  </si>
  <si>
    <t>Number of Standard Entities in the Rating Grade</t>
  </si>
  <si>
    <t>Defaulting Entities in Rating Level</t>
  </si>
  <si>
    <t>Standard Entities in Rating Level</t>
  </si>
  <si>
    <t>Cumulative Defaulting Entities</t>
  </si>
  <si>
    <t>Cumulative Standard Entities</t>
  </si>
  <si>
    <t>Difference</t>
  </si>
  <si>
    <t>Sensitivity</t>
  </si>
  <si>
    <t>Specificity</t>
  </si>
  <si>
    <t>AUC</t>
  </si>
  <si>
    <t>Accuracy Ratio</t>
  </si>
  <si>
    <t>KS Statistic</t>
  </si>
  <si>
    <t>ROC</t>
  </si>
  <si>
    <t>D-calculation</t>
  </si>
  <si>
    <t>Accuracy Ratio/Gini</t>
  </si>
  <si>
    <t>Score</t>
  </si>
  <si>
    <t>Rating</t>
  </si>
  <si>
    <r>
      <rPr>
        <b/>
        <sz val="11"/>
        <color theme="1"/>
        <rFont val="Calibri"/>
        <charset val="134"/>
        <scheme val="minor"/>
      </rPr>
      <t>D</t>
    </r>
    <r>
      <rPr>
        <b/>
        <sz val="11"/>
        <color theme="1"/>
        <rFont val="Arial"/>
        <charset val="134"/>
      </rPr>
      <t>α</t>
    </r>
    <r>
      <rPr>
        <b/>
        <sz val="11"/>
        <color theme="1"/>
        <rFont val="Calibri"/>
        <charset val="134"/>
        <scheme val="minor"/>
      </rPr>
      <t>(95%)</t>
    </r>
  </si>
  <si>
    <t>ROC (AUC)</t>
  </si>
  <si>
    <t>Poor</t>
  </si>
  <si>
    <t>No Diversion</t>
  </si>
  <si>
    <t>Extremely Random Classification</t>
  </si>
  <si>
    <t>P(Percentage of default)</t>
  </si>
  <si>
    <t>Average</t>
  </si>
  <si>
    <t>Low Diversion</t>
  </si>
  <si>
    <t>Low Correlation</t>
  </si>
  <si>
    <t>constant</t>
  </si>
  <si>
    <t>Pietra Index(PI)</t>
  </si>
  <si>
    <t>Good</t>
  </si>
  <si>
    <t>Moderate Diversion</t>
  </si>
  <si>
    <t>Moderate Correlation</t>
  </si>
  <si>
    <t>D is prespecified threshold</t>
  </si>
  <si>
    <t>D at 95% confidence interval</t>
  </si>
  <si>
    <t>Strong</t>
  </si>
  <si>
    <t>High Diversion</t>
  </si>
  <si>
    <t>High Correlation</t>
  </si>
  <si>
    <t>Excellent</t>
  </si>
  <si>
    <t>Very High Diversion</t>
  </si>
  <si>
    <t>Perfect Classification</t>
  </si>
  <si>
    <t>If PI&gt;D, then the model has a good discriminatory power with a confidence level  alpha </t>
  </si>
  <si>
    <t>If PI &lt;D, then the model is not discriminating between good and bad customers with a confidence level alpha </t>
  </si>
  <si>
    <t>Total</t>
  </si>
  <si>
    <t>No: of companies Rated</t>
  </si>
  <si>
    <t>Actual Number of Ratings in Rating Grade as a % of Total Ratings</t>
  </si>
  <si>
    <t>HHI Index</t>
  </si>
  <si>
    <t>Interpretation</t>
  </si>
  <si>
    <t>No concentration</t>
  </si>
  <si>
    <t>Low Concentration</t>
  </si>
  <si>
    <t>Moderate Concentration</t>
  </si>
  <si>
    <t>High Concentration</t>
  </si>
  <si>
    <r>
      <rPr>
        <sz val="11"/>
        <color rgb="FF000000"/>
        <rFont val="Calibri"/>
        <charset val="134"/>
      </rPr>
      <t>The HerfindahlHirschman Index (HHI) as a measure of loan portfolio indicates the concentration of companies/accounts across different risk grades. It ranges from 0 to 1, with 0 indicating perfectly diversified portfolio - with same number of companies/accounts in each rating grade.</t>
    </r>
    <r>
      <rPr>
        <sz val="11"/>
        <color rgb="FF000000"/>
        <rFont val="Calibri"/>
        <charset val="134"/>
      </rPr>
      <t xml:space="preserve">  </t>
    </r>
    <r>
      <rPr>
        <sz val="11"/>
        <color rgb="FF000000"/>
        <rFont val="Calibri"/>
        <charset val="134"/>
      </rPr>
      <t>In practice, values of the HHI in excess of 0.20 may indicate a need for further action.</t>
    </r>
  </si>
  <si>
    <t>(blank)</t>
  </si>
  <si>
    <t>Pietra Index</t>
  </si>
  <si>
    <t>Model Discrimination Test Results</t>
  </si>
  <si>
    <t>Accuracy Ratio Score</t>
  </si>
  <si>
    <t>ROC Score</t>
  </si>
  <si>
    <t>KS Statistic Score</t>
  </si>
  <si>
    <t>Pietra Index Score</t>
  </si>
  <si>
    <t>Year</t>
  </si>
  <si>
    <t>KS</t>
  </si>
  <si>
    <t>D(95% confidence interval)</t>
  </si>
  <si>
    <t>0 and Below</t>
  </si>
  <si>
    <t>PI &gt; D</t>
  </si>
  <si>
    <t>PI &lt; D</t>
  </si>
  <si>
    <t>Bad</t>
  </si>
  <si>
    <t>Accuracy Ratio is the summary index of Cumulative Accuracy Profile (CAP) and is also known as Gini coefficient. It shows the performance of the model that is being evaluated by depicting the percentage of defaulted accounts that are captured by the model across different scores.</t>
  </si>
  <si>
    <t xml:space="preserve">Area Under Curve (AUC) /Receiver Operating Characteristic (ROC) can be interpreted as the average ability of the rating model to accurately classify non-default accounts and default accounts. It represents the discrimination between the two populations. A higher area denotes higher discrimination. When AUC is 0.5, it means that non-default accounts and default accounts are randomly classified, and when AUC is 1, it means that the scoring model accurately classifies non-default accounts and default accounts. Thus, the AUC ranges between 0.5 and 1.         
</t>
  </si>
  <si>
    <t>Kolmogorov–Smirnov (KS) Statistic indicates the maximum separation between the percentage of events captured and percentage of non-events captured by the model in cumulative distributions of events and non-events, with values  ranging from 0 to 1.</t>
  </si>
  <si>
    <t>Pietra index is defined as the maximal distance of the ROC curve and the diagonal in the unit square of the ROC plot.Pietra Index is compared with a prespecified threshold D based on the confidence level.If Pietra Index is greater than D, then the model has a good discriminatory power with a given confidence level and If Pietra index is less than D, then the model is not discriminating between good and bad customers with a given confidence level</t>
  </si>
  <si>
    <t>Calibration Curve Test Results</t>
  </si>
  <si>
    <t>Calibration curve test is graphical tool to check the movement of  observed default rates  and population in each rating bucket.The creditworthiness of the borrowers decreases from the rating bucket S1 to S12 &amp; the default rate should increase from S1 to S12. If  the default rates in the rating bucket S1 to S12 is increasing monotonically we can conclude that calibration power of model is good.</t>
  </si>
  <si>
    <t>Concentration Test Results</t>
  </si>
  <si>
    <t>Indicators</t>
  </si>
  <si>
    <t>HHI Index Score</t>
  </si>
  <si>
    <t>The HerfindahlHirschman Index (HHI) as a measure of loan portfolio indicates the concentration of companies/accounts across different risk grades. It ranges from 0 to 1, with 0 indicating perfectly diversified portfolio - with same number of companies/accounts in each rating grade.  In practice, values of the HHI in excess of 0.20 may indicate a need for further action.</t>
  </si>
  <si>
    <t>Model 2022 Cumulative Entities Default Rate</t>
  </si>
  <si>
    <t xml:space="preserve">Random </t>
  </si>
  <si>
    <t>Ideal</t>
  </si>
  <si>
    <t>Model 2021 Cumulative Entities Default Rate</t>
  </si>
  <si>
    <t>Model 2020 Cumulative Entities Default Rate</t>
  </si>
  <si>
    <t>Model 2019 Cumulative Entities Default Rate</t>
  </si>
  <si>
    <t>Model 2018 Cumulative Entities Default Rate</t>
  </si>
  <si>
    <t>Model 2017 Cumulative Entities Default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</si>
</sst>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_ "/>
    <numFmt numFmtId="165" formatCode="0.0000_ "/>
    <numFmt numFmtId="166" formatCode="dd/mm/yyyy;@"/>
  </numFmts>
  <fonts count="12">
    <font>
      <sz val="11"/>
      <color theme="1"/>
      <name val="Calibri"/>
      <charset val="134"/>
      <scheme val="minor"/>
    </font>
    <font>
      <b/>
      <sz val="11"/>
      <color theme="1"/>
      <name val="Calibri"/>
      <charset val="134"/>
      <scheme val="minor"/>
    </font>
    <font>
      <sz val="11"/>
      <color rgb="FF444444"/>
      <name val="Calibri"/>
      <charset val="134"/>
    </font>
    <font>
      <b/>
      <sz val="11"/>
      <color rgb="FF444444"/>
      <name val="Calibri"/>
      <charset val="134"/>
    </font>
    <font>
      <b/>
      <sz val="11"/>
      <color rgb="FF000000"/>
      <name val="Calibri"/>
      <charset val="134"/>
    </font>
    <font>
      <sz val="11"/>
      <color rgb="FF000000"/>
      <name val="Calibri"/>
      <charset val="134"/>
    </font>
    <font>
      <sz val="10"/>
      <name val="Arial"/>
      <charset val="134"/>
    </font>
    <font>
      <b/>
      <sz val="10"/>
      <name val="Arial"/>
      <charset val="134"/>
    </font>
    <font>
      <sz val="11"/>
      <name val="Calibri"/>
      <charset val="134"/>
    </font>
    <font>
      <b/>
      <sz val="11"/>
      <name val="Calibri"/>
      <charset val="134"/>
    </font>
    <font>
      <b/>
      <sz val="11"/>
      <color theme="1"/>
      <name val="Arial"/>
      <charset val="134"/>
    </font>
    <font>
      <sz val="11"/>
      <color theme="1"/>
      <name val="Calibri"/>
      <charset val="134"/>
      <scheme val="minor"/>
    </font>
  </fonts>
  <fills count="8">
    <fill>
      <patternFill patternType="none"/>
    </fill>
    <fill>
      <patternFill patternType="gray125"/>
    </fill>
    <fill>
      <patternFill patternType="solid">
        <fgColor rgb="FF34F0E7"/>
        <bgColor indexed="64"/>
      </patternFill>
    </fill>
    <fill>
      <patternFill patternType="solid">
        <fgColor rgb="FFD1FCF9"/>
        <bgColor indexed="64"/>
      </patternFill>
    </fill>
    <fill>
      <patternFill patternType="solid">
        <fgColor theme="0"/>
        <bgColor indexed="64"/>
      </patternFill>
    </fill>
    <fill>
      <patternFill patternType="solid">
        <fgColor rgb="FFFFFF00"/>
        <bgColor rgb="FF000000"/>
      </patternFill>
    </fill>
    <fill>
      <patternFill patternType="solid">
        <fgColor rgb="FFFFFF00"/>
        <bgColor indexed="64"/>
      </patternFill>
    </fill>
    <fill>
      <patternFill patternType="solid">
        <fgColor theme="0"/>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9" fontId="11" fillId="0" borderId="0" applyFont="0" applyFill="0" applyBorder="0" applyAlignment="0" applyProtection="0">
      <alignment vertical="center"/>
    </xf>
  </cellStyleXfs>
  <cellXfs count="67">
    <xf numFmtId="0" fontId="0" fillId="0" borderId="0" xfId="0">
      <alignment vertical="center"/>
    </xf>
    <xf numFmtId="0" fontId="1" fillId="2" borderId="1" xfId="0" applyFont="1" applyFill="1" applyBorder="1" applyAlignment="1">
      <alignment horizontal="center" vertical="center" wrapText="1"/>
    </xf>
    <xf numFmtId="0" fontId="1" fillId="2" borderId="1" xfId="0" applyFont="1" applyFill="1" applyBorder="1">
      <alignment vertical="center"/>
    </xf>
    <xf numFmtId="0" fontId="0" fillId="0" borderId="1" xfId="0" applyBorder="1" applyAlignment="1">
      <alignment horizontal="center" vertical="center"/>
    </xf>
    <xf numFmtId="0" fontId="0" fillId="0" borderId="1" xfId="1" applyNumberFormat="1" applyFont="1" applyBorder="1" applyAlignment="1">
      <alignment horizontal="center" vertical="center"/>
    </xf>
    <xf numFmtId="0" fontId="0" fillId="0" borderId="0" xfId="0" applyAlignment="1">
      <alignment horizontal="center" vertical="center"/>
    </xf>
    <xf numFmtId="0" fontId="2" fillId="0" borderId="1" xfId="0" applyFont="1" applyBorder="1" applyAlignment="1"/>
    <xf numFmtId="0" fontId="2" fillId="0" borderId="2" xfId="0" applyFont="1" applyBorder="1" applyAlignment="1"/>
    <xf numFmtId="0" fontId="0" fillId="0" borderId="1" xfId="0" applyBorder="1">
      <alignment vertical="center"/>
    </xf>
    <xf numFmtId="9" fontId="0" fillId="0" borderId="1" xfId="1" applyFont="1" applyBorder="1">
      <alignment vertical="center"/>
    </xf>
    <xf numFmtId="164" fontId="0" fillId="0" borderId="1" xfId="0" applyNumberFormat="1" applyBorder="1">
      <alignment vertical="center"/>
    </xf>
    <xf numFmtId="165" fontId="0" fillId="0" borderId="1" xfId="0" applyNumberFormat="1" applyBorder="1">
      <alignment vertical="center"/>
    </xf>
    <xf numFmtId="0" fontId="5" fillId="0" borderId="0" xfId="0" applyFont="1" applyAlignment="1">
      <alignment wrapText="1"/>
    </xf>
    <xf numFmtId="0" fontId="4" fillId="0" borderId="1" xfId="0" applyFont="1" applyBorder="1" applyAlignment="1">
      <alignment horizontal="center"/>
    </xf>
    <xf numFmtId="0" fontId="4" fillId="0" borderId="1" xfId="0" applyFont="1" applyBorder="1" applyAlignment="1">
      <alignment horizontal="left"/>
    </xf>
    <xf numFmtId="0" fontId="5" fillId="0" borderId="0" xfId="0" applyFont="1" applyAlignment="1"/>
    <xf numFmtId="0" fontId="1" fillId="0" borderId="1" xfId="0" applyFont="1" applyBorder="1">
      <alignment vertical="center"/>
    </xf>
    <xf numFmtId="0" fontId="1" fillId="4" borderId="1" xfId="0" applyFont="1" applyFill="1" applyBorder="1">
      <alignment vertical="center"/>
    </xf>
    <xf numFmtId="0" fontId="1" fillId="0" borderId="0" xfId="0" applyFont="1">
      <alignment vertical="center"/>
    </xf>
    <xf numFmtId="164" fontId="1" fillId="0" borderId="0" xfId="0" applyNumberFormat="1" applyFont="1">
      <alignment vertical="center"/>
    </xf>
    <xf numFmtId="0" fontId="4" fillId="0" borderId="1" xfId="0" applyFont="1" applyBorder="1" applyAlignment="1"/>
    <xf numFmtId="0" fontId="4" fillId="5" borderId="1" xfId="0" applyFont="1" applyFill="1" applyBorder="1" applyAlignment="1"/>
    <xf numFmtId="0" fontId="4" fillId="5" borderId="1" xfId="0" applyFont="1" applyFill="1" applyBorder="1" applyAlignment="1">
      <alignment horizontal="center"/>
    </xf>
    <xf numFmtId="0" fontId="6" fillId="0" borderId="0" xfId="0" applyFont="1">
      <alignment vertical="center"/>
    </xf>
    <xf numFmtId="0" fontId="5" fillId="0" borderId="1" xfId="0" applyFont="1" applyBorder="1" applyAlignment="1">
      <alignment horizontal="center"/>
    </xf>
    <xf numFmtId="0" fontId="6" fillId="0" borderId="1" xfId="0" applyFont="1" applyBorder="1">
      <alignment vertical="center"/>
    </xf>
    <xf numFmtId="9" fontId="5" fillId="0" borderId="1" xfId="0" applyNumberFormat="1" applyFont="1" applyBorder="1" applyAlignment="1">
      <alignment horizontal="center"/>
    </xf>
    <xf numFmtId="0" fontId="7" fillId="6" borderId="1" xfId="0" applyFont="1" applyFill="1" applyBorder="1">
      <alignment vertical="center"/>
    </xf>
    <xf numFmtId="0" fontId="3" fillId="6" borderId="1" xfId="0" applyFont="1" applyFill="1" applyBorder="1">
      <alignment vertical="center"/>
    </xf>
    <xf numFmtId="0" fontId="5" fillId="0" borderId="1" xfId="0" applyFont="1" applyBorder="1" applyAlignment="1"/>
    <xf numFmtId="0" fontId="3" fillId="0" borderId="1" xfId="0" applyFont="1" applyBorder="1" applyAlignment="1"/>
    <xf numFmtId="9" fontId="5" fillId="0" borderId="1" xfId="1" applyFont="1" applyBorder="1" applyAlignment="1"/>
    <xf numFmtId="9" fontId="5" fillId="0" borderId="1" xfId="0" applyNumberFormat="1" applyFont="1" applyBorder="1" applyAlignment="1"/>
    <xf numFmtId="9" fontId="2" fillId="0" borderId="1" xfId="0" applyNumberFormat="1" applyFont="1" applyBorder="1" applyAlignment="1"/>
    <xf numFmtId="0" fontId="5" fillId="0" borderId="2" xfId="0" applyFont="1" applyBorder="1" applyAlignment="1"/>
    <xf numFmtId="0" fontId="4" fillId="6" borderId="1" xfId="0" applyFont="1" applyFill="1" applyBorder="1" applyAlignment="1"/>
    <xf numFmtId="9" fontId="5" fillId="0" borderId="0" xfId="1" applyFont="1" applyAlignment="1"/>
    <xf numFmtId="9" fontId="3" fillId="6" borderId="1" xfId="0" applyNumberFormat="1" applyFont="1" applyFill="1" applyBorder="1">
      <alignment vertical="center"/>
    </xf>
    <xf numFmtId="0" fontId="4" fillId="0" borderId="0" xfId="0" applyFont="1" applyAlignment="1"/>
    <xf numFmtId="9" fontId="3" fillId="0" borderId="0" xfId="1" applyFont="1">
      <alignment vertical="center"/>
    </xf>
    <xf numFmtId="0" fontId="5" fillId="5" borderId="1" xfId="0" applyFont="1" applyFill="1" applyBorder="1" applyAlignment="1">
      <alignment horizontal="center"/>
    </xf>
    <xf numFmtId="9" fontId="4" fillId="0" borderId="0" xfId="0" applyNumberFormat="1" applyFont="1" applyAlignment="1"/>
    <xf numFmtId="0" fontId="8" fillId="0" borderId="0" xfId="0" applyFont="1" applyAlignment="1">
      <alignment wrapText="1"/>
    </xf>
    <xf numFmtId="0" fontId="5" fillId="7" borderId="1" xfId="0" applyFont="1" applyFill="1" applyBorder="1" applyAlignment="1">
      <alignment horizontal="center"/>
    </xf>
    <xf numFmtId="0" fontId="5" fillId="0" borderId="1" xfId="0" applyFont="1" applyBorder="1" applyAlignment="1">
      <alignment horizontal="left"/>
    </xf>
    <xf numFmtId="166" fontId="0" fillId="0" borderId="0" xfId="0" applyNumberFormat="1">
      <alignment vertical="center"/>
    </xf>
    <xf numFmtId="9" fontId="2" fillId="0" borderId="2" xfId="0" applyNumberFormat="1" applyFont="1" applyBorder="1" applyAlignment="1"/>
    <xf numFmtId="9" fontId="5" fillId="0" borderId="2" xfId="0" applyNumberFormat="1" applyFont="1" applyBorder="1" applyAlignment="1"/>
    <xf numFmtId="9" fontId="2" fillId="0" borderId="0" xfId="0" applyNumberFormat="1" applyFont="1" applyAlignment="1"/>
    <xf numFmtId="9" fontId="4" fillId="6" borderId="1" xfId="1" applyFont="1" applyFill="1" applyBorder="1" applyAlignment="1"/>
    <xf numFmtId="9" fontId="4" fillId="0" borderId="0" xfId="1" applyFont="1" applyAlignment="1"/>
    <xf numFmtId="9" fontId="3" fillId="0" borderId="1" xfId="1" applyFont="1" applyBorder="1">
      <alignment vertical="center"/>
    </xf>
    <xf numFmtId="9" fontId="4" fillId="0" borderId="1" xfId="0" applyNumberFormat="1" applyFont="1" applyBorder="1" applyAlignment="1"/>
    <xf numFmtId="0" fontId="9" fillId="0" borderId="0" xfId="0" applyFont="1" applyAlignment="1"/>
    <xf numFmtId="0" fontId="4" fillId="7" borderId="1" xfId="0" applyFont="1" applyFill="1" applyBorder="1" applyAlignment="1">
      <alignment horizontal="center"/>
    </xf>
    <xf numFmtId="0" fontId="5" fillId="4" borderId="1" xfId="0" applyFont="1" applyFill="1" applyBorder="1" applyAlignment="1">
      <alignment horizontal="center"/>
    </xf>
    <xf numFmtId="0" fontId="5" fillId="4" borderId="1" xfId="0" applyFont="1" applyFill="1" applyBorder="1" applyAlignment="1">
      <alignment horizontal="left"/>
    </xf>
    <xf numFmtId="0" fontId="5" fillId="0" borderId="0" xfId="0" applyFont="1" applyAlignment="1">
      <alignment horizontal="justify" wrapText="1"/>
    </xf>
    <xf numFmtId="0" fontId="1" fillId="3" borderId="1" xfId="0" applyFont="1" applyFill="1" applyBorder="1" applyAlignment="1">
      <alignment horizontal="left"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xf numFmtId="0" fontId="4" fillId="3" borderId="1" xfId="0" applyFont="1" applyFill="1" applyBorder="1" applyAlignment="1">
      <alignment horizontal="justify" wrapTex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3" borderId="0" xfId="0" applyFont="1" applyFill="1" applyAlignment="1">
      <alignment horizontal="left" vertical="center" wrapText="1"/>
    </xf>
    <xf numFmtId="0" fontId="4" fillId="3" borderId="1" xfId="0" applyFont="1" applyFill="1" applyBorder="1" applyAlignment="1">
      <alignment horizontal="left" wrapText="1"/>
    </xf>
  </cellXfs>
  <cellStyles count="2">
    <cellStyle name="Normal" xfId="0" builtinId="0"/>
    <cellStyle name="Percent" xfId="1" builtinId="5"/>
  </cellStyles>
  <dxfs count="0"/>
  <tableStyles count="0" defaultTableStyle="TableStyleMedium2" defaultPivotStyle="PivotStyleLight16"/>
  <colors>
    <mruColors>
      <color rgb="FF34F0E7"/>
      <color rgb="FFD1FC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5.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3.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t>Calibration Curve 2017</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Calibration_curve_2017!$C$1</c:f>
              <c:strCache>
                <c:ptCount val="1"/>
                <c:pt idx="0">
                  <c:v>Population</c:v>
                </c:pt>
              </c:strCache>
            </c:strRef>
          </c:tx>
          <c:spPr>
            <a:solidFill>
              <a:schemeClr val="accent2"/>
            </a:solidFill>
            <a:ln>
              <a:noFill/>
            </a:ln>
            <a:effectLst/>
          </c:spPr>
          <c:invertIfNegative val="0"/>
          <c:cat>
            <c:strRef>
              <c:f>Calibration_curve_2017!$A$2:$A$13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Calibration_curve_2017!$C$2:$C$13</c:f>
              <c:numCache>
                <c:formatCode>General</c:formatCode>
                <c:ptCount val="12"/>
                <c:pt idx="0">
                  <c:v>0</c:v>
                </c:pt>
                <c:pt idx="1">
                  <c:v>1</c:v>
                </c:pt>
                <c:pt idx="2">
                  <c:v>5</c:v>
                </c:pt>
                <c:pt idx="3">
                  <c:v>15</c:v>
                </c:pt>
                <c:pt idx="4">
                  <c:v>8</c:v>
                </c:pt>
                <c:pt idx="5">
                  <c:v>18</c:v>
                </c:pt>
                <c:pt idx="6">
                  <c:v>1</c:v>
                </c:pt>
                <c:pt idx="7">
                  <c:v>0</c:v>
                </c:pt>
                <c:pt idx="8">
                  <c:v>0</c:v>
                </c:pt>
                <c:pt idx="9">
                  <c:v>0</c:v>
                </c:pt>
                <c:pt idx="10">
                  <c:v>0</c:v>
                </c:pt>
                <c:pt idx="11">
                  <c:v>0</c:v>
                </c:pt>
              </c:numCache>
            </c:numRef>
          </c:val>
          <c:extLst>
            <c:ext xmlns:c16="http://schemas.microsoft.com/office/drawing/2014/chart" uri="{C3380CC4-5D6E-409C-BE32-E72D297353CC}">
              <c16:uniqueId val="{00000000-F8D4-4A33-A072-BAA4CE97AE4D}"/>
            </c:ext>
          </c:extLst>
        </c:ser>
        <c:dLbls>
          <c:showLegendKey val="0"/>
          <c:showVal val="0"/>
          <c:showCatName val="0"/>
          <c:showSerName val="0"/>
          <c:showPercent val="0"/>
          <c:showBubbleSize val="0"/>
        </c:dLbls>
        <c:gapWidth val="219"/>
        <c:overlap val="-27"/>
        <c:axId val="254804224"/>
        <c:axId val="113013430"/>
      </c:barChart>
      <c:lineChart>
        <c:grouping val="standard"/>
        <c:varyColors val="0"/>
        <c:ser>
          <c:idx val="0"/>
          <c:order val="0"/>
          <c:tx>
            <c:strRef>
              <c:f>Calibration_curve_2017!$B$1</c:f>
              <c:strCache>
                <c:ptCount val="1"/>
                <c:pt idx="0">
                  <c:v>Default_rate</c:v>
                </c:pt>
              </c:strCache>
            </c:strRef>
          </c:tx>
          <c:spPr>
            <a:ln w="28575" cap="rnd">
              <a:solidFill>
                <a:schemeClr val="accent1"/>
              </a:solidFill>
              <a:round/>
            </a:ln>
            <a:effectLst/>
          </c:spPr>
          <c:marker>
            <c:symbol val="none"/>
          </c:marker>
          <c:cat>
            <c:strRef>
              <c:f>Calibration_curve_2017!$A$2:$A$13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Calibration_curve_2017!$B$2:$B$13</c:f>
              <c:numCache>
                <c:formatCode>General</c:formatCode>
                <c:ptCount val="12"/>
                <c:pt idx="0">
                  <c:v>0</c:v>
                </c:pt>
                <c:pt idx="1">
                  <c:v>0</c:v>
                </c:pt>
                <c:pt idx="2">
                  <c:v>0</c:v>
                </c:pt>
                <c:pt idx="3">
                  <c:v>0.13333333333333333</c:v>
                </c:pt>
                <c:pt idx="4">
                  <c:v>0.125</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F8D4-4A33-A072-BAA4CE97AE4D}"/>
            </c:ext>
          </c:extLst>
        </c:ser>
        <c:dLbls>
          <c:showLegendKey val="0"/>
          <c:showVal val="0"/>
          <c:showCatName val="0"/>
          <c:showSerName val="0"/>
          <c:showPercent val="0"/>
          <c:showBubbleSize val="0"/>
        </c:dLbls>
        <c:marker val="1"/>
        <c:smooth val="0"/>
        <c:axId val="483485295"/>
        <c:axId val="63499584"/>
      </c:lineChart>
      <c:catAx>
        <c:axId val="254804224"/>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113013430"/>
        <c:crosses val="autoZero"/>
        <c:auto val="1"/>
        <c:lblAlgn val="ctr"/>
        <c:lblOffset val="100"/>
        <c:noMultiLvlLbl val="0"/>
      </c:catAx>
      <c:valAx>
        <c:axId val="11301343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54804224"/>
        <c:crosses val="autoZero"/>
        <c:crossBetween val="between"/>
      </c:valAx>
      <c:catAx>
        <c:axId val="483485295"/>
        <c:scaling>
          <c:orientation val="minMax"/>
        </c:scaling>
        <c:delete val="1"/>
        <c:axPos val="b"/>
        <c:numFmt formatCode="General" sourceLinked="1"/>
        <c:majorTickMark val="out"/>
        <c:minorTickMark val="none"/>
        <c:tickLblPos val="nextTo"/>
        <c:crossAx val="63499584"/>
        <c:crosses val="autoZero"/>
        <c:auto val="1"/>
        <c:lblAlgn val="ctr"/>
        <c:lblOffset val="100"/>
        <c:noMultiLvlLbl val="0"/>
      </c:catAx>
      <c:valAx>
        <c:axId val="63499584"/>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83485295"/>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t>Calibration Curve 2018</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Calibration_curve_2018!$C$1</c:f>
              <c:strCache>
                <c:ptCount val="1"/>
                <c:pt idx="0">
                  <c:v>Population</c:v>
                </c:pt>
              </c:strCache>
            </c:strRef>
          </c:tx>
          <c:spPr>
            <a:solidFill>
              <a:schemeClr val="accent2"/>
            </a:solidFill>
            <a:ln>
              <a:noFill/>
            </a:ln>
            <a:effectLst/>
          </c:spPr>
          <c:invertIfNegative val="0"/>
          <c:cat>
            <c:strRef>
              <c:f>Calibration_curve_2018!$A$2:$A$13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Calibration_curve_2018!$C$2:$C$13</c:f>
              <c:numCache>
                <c:formatCode>General</c:formatCode>
                <c:ptCount val="12"/>
                <c:pt idx="0">
                  <c:v>0</c:v>
                </c:pt>
                <c:pt idx="1">
                  <c:v>11</c:v>
                </c:pt>
                <c:pt idx="2">
                  <c:v>34</c:v>
                </c:pt>
                <c:pt idx="3">
                  <c:v>44</c:v>
                </c:pt>
                <c:pt idx="4">
                  <c:v>53</c:v>
                </c:pt>
                <c:pt idx="5">
                  <c:v>21</c:v>
                </c:pt>
                <c:pt idx="6">
                  <c:v>4</c:v>
                </c:pt>
                <c:pt idx="7">
                  <c:v>3</c:v>
                </c:pt>
                <c:pt idx="8">
                  <c:v>2</c:v>
                </c:pt>
                <c:pt idx="9">
                  <c:v>1</c:v>
                </c:pt>
                <c:pt idx="10">
                  <c:v>0</c:v>
                </c:pt>
                <c:pt idx="11">
                  <c:v>0</c:v>
                </c:pt>
              </c:numCache>
            </c:numRef>
          </c:val>
          <c:extLst>
            <c:ext xmlns:c16="http://schemas.microsoft.com/office/drawing/2014/chart" uri="{C3380CC4-5D6E-409C-BE32-E72D297353CC}">
              <c16:uniqueId val="{00000000-E80C-4E5F-9AB6-0AAD4841F0B1}"/>
            </c:ext>
          </c:extLst>
        </c:ser>
        <c:dLbls>
          <c:showLegendKey val="0"/>
          <c:showVal val="0"/>
          <c:showCatName val="0"/>
          <c:showSerName val="0"/>
          <c:showPercent val="0"/>
          <c:showBubbleSize val="0"/>
        </c:dLbls>
        <c:gapWidth val="219"/>
        <c:overlap val="-27"/>
        <c:axId val="417353602"/>
        <c:axId val="895788816"/>
      </c:barChart>
      <c:lineChart>
        <c:grouping val="standard"/>
        <c:varyColors val="0"/>
        <c:ser>
          <c:idx val="0"/>
          <c:order val="0"/>
          <c:tx>
            <c:strRef>
              <c:f>Calibration_curve_2018!$B$1</c:f>
              <c:strCache>
                <c:ptCount val="1"/>
                <c:pt idx="0">
                  <c:v>Default_rate</c:v>
                </c:pt>
              </c:strCache>
            </c:strRef>
          </c:tx>
          <c:spPr>
            <a:ln w="28575" cap="rnd">
              <a:solidFill>
                <a:schemeClr val="accent1"/>
              </a:solidFill>
              <a:round/>
            </a:ln>
            <a:effectLst/>
          </c:spPr>
          <c:marker>
            <c:symbol val="none"/>
          </c:marker>
          <c:cat>
            <c:strRef>
              <c:f>Calibration_curve_2018!$A$2:$A$13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Calibration_curve_2018!$B$2:$B$13</c:f>
              <c:numCache>
                <c:formatCode>General</c:formatCode>
                <c:ptCount val="12"/>
                <c:pt idx="0">
                  <c:v>0</c:v>
                </c:pt>
                <c:pt idx="1">
                  <c:v>0</c:v>
                </c:pt>
                <c:pt idx="2">
                  <c:v>2.9411764705882353E-2</c:v>
                </c:pt>
                <c:pt idx="3">
                  <c:v>0</c:v>
                </c:pt>
                <c:pt idx="4">
                  <c:v>3.7735849056603772E-2</c:v>
                </c:pt>
                <c:pt idx="5">
                  <c:v>9.5238095238095233E-2</c:v>
                </c:pt>
                <c:pt idx="6">
                  <c:v>0.25</c:v>
                </c:pt>
                <c:pt idx="7">
                  <c:v>0.33333333333333331</c:v>
                </c:pt>
                <c:pt idx="8">
                  <c:v>1</c:v>
                </c:pt>
                <c:pt idx="9">
                  <c:v>1</c:v>
                </c:pt>
                <c:pt idx="10">
                  <c:v>0</c:v>
                </c:pt>
                <c:pt idx="11">
                  <c:v>0</c:v>
                </c:pt>
              </c:numCache>
            </c:numRef>
          </c:val>
          <c:smooth val="0"/>
          <c:extLst>
            <c:ext xmlns:c16="http://schemas.microsoft.com/office/drawing/2014/chart" uri="{C3380CC4-5D6E-409C-BE32-E72D297353CC}">
              <c16:uniqueId val="{00000001-E80C-4E5F-9AB6-0AAD4841F0B1}"/>
            </c:ext>
          </c:extLst>
        </c:ser>
        <c:dLbls>
          <c:showLegendKey val="0"/>
          <c:showVal val="0"/>
          <c:showCatName val="0"/>
          <c:showSerName val="0"/>
          <c:showPercent val="0"/>
          <c:showBubbleSize val="0"/>
        </c:dLbls>
        <c:marker val="1"/>
        <c:smooth val="0"/>
        <c:axId val="728646242"/>
        <c:axId val="653937917"/>
      </c:lineChart>
      <c:catAx>
        <c:axId val="41735360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895788816"/>
        <c:crosses val="autoZero"/>
        <c:auto val="1"/>
        <c:lblAlgn val="ctr"/>
        <c:lblOffset val="100"/>
        <c:noMultiLvlLbl val="0"/>
      </c:catAx>
      <c:valAx>
        <c:axId val="895788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17353602"/>
        <c:crosses val="autoZero"/>
        <c:crossBetween val="between"/>
      </c:valAx>
      <c:catAx>
        <c:axId val="728646242"/>
        <c:scaling>
          <c:orientation val="minMax"/>
        </c:scaling>
        <c:delete val="1"/>
        <c:axPos val="b"/>
        <c:numFmt formatCode="General" sourceLinked="1"/>
        <c:majorTickMark val="out"/>
        <c:minorTickMark val="none"/>
        <c:tickLblPos val="nextTo"/>
        <c:crossAx val="653937917"/>
        <c:crosses val="autoZero"/>
        <c:auto val="1"/>
        <c:lblAlgn val="ctr"/>
        <c:lblOffset val="100"/>
        <c:noMultiLvlLbl val="0"/>
      </c:catAx>
      <c:valAx>
        <c:axId val="653937917"/>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28646242"/>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t>Calibration Curve 2019</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Calibration_curve_test_2019!$C$1</c:f>
              <c:strCache>
                <c:ptCount val="1"/>
                <c:pt idx="0">
                  <c:v>Population</c:v>
                </c:pt>
              </c:strCache>
            </c:strRef>
          </c:tx>
          <c:spPr>
            <a:solidFill>
              <a:schemeClr val="accent2"/>
            </a:solidFill>
            <a:ln>
              <a:noFill/>
            </a:ln>
            <a:effectLst/>
          </c:spPr>
          <c:invertIfNegative val="0"/>
          <c:cat>
            <c:strRef>
              <c:f>Calibration_curve_test_2019!$A$2:$A$13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Calibration_curve_test_2019!$C$2:$C$13</c:f>
              <c:numCache>
                <c:formatCode>General</c:formatCode>
                <c:ptCount val="12"/>
                <c:pt idx="0">
                  <c:v>0</c:v>
                </c:pt>
                <c:pt idx="1">
                  <c:v>11</c:v>
                </c:pt>
                <c:pt idx="2">
                  <c:v>34</c:v>
                </c:pt>
                <c:pt idx="3">
                  <c:v>37</c:v>
                </c:pt>
                <c:pt idx="4">
                  <c:v>38</c:v>
                </c:pt>
                <c:pt idx="5">
                  <c:v>27</c:v>
                </c:pt>
                <c:pt idx="6">
                  <c:v>2</c:v>
                </c:pt>
                <c:pt idx="7">
                  <c:v>3</c:v>
                </c:pt>
                <c:pt idx="8">
                  <c:v>0</c:v>
                </c:pt>
                <c:pt idx="9">
                  <c:v>0</c:v>
                </c:pt>
                <c:pt idx="10">
                  <c:v>0</c:v>
                </c:pt>
                <c:pt idx="11">
                  <c:v>0</c:v>
                </c:pt>
              </c:numCache>
            </c:numRef>
          </c:val>
          <c:extLst>
            <c:ext xmlns:c16="http://schemas.microsoft.com/office/drawing/2014/chart" uri="{C3380CC4-5D6E-409C-BE32-E72D297353CC}">
              <c16:uniqueId val="{00000000-3E56-431B-8540-6E90D014039F}"/>
            </c:ext>
          </c:extLst>
        </c:ser>
        <c:dLbls>
          <c:showLegendKey val="0"/>
          <c:showVal val="0"/>
          <c:showCatName val="0"/>
          <c:showSerName val="0"/>
          <c:showPercent val="0"/>
          <c:showBubbleSize val="0"/>
        </c:dLbls>
        <c:gapWidth val="219"/>
        <c:overlap val="-27"/>
        <c:axId val="593636418"/>
        <c:axId val="750072265"/>
      </c:barChart>
      <c:lineChart>
        <c:grouping val="standard"/>
        <c:varyColors val="0"/>
        <c:ser>
          <c:idx val="0"/>
          <c:order val="0"/>
          <c:tx>
            <c:strRef>
              <c:f>Calibration_curve_test_2019!$B$1</c:f>
              <c:strCache>
                <c:ptCount val="1"/>
                <c:pt idx="0">
                  <c:v>Default_rate</c:v>
                </c:pt>
              </c:strCache>
            </c:strRef>
          </c:tx>
          <c:spPr>
            <a:ln w="28575" cap="rnd">
              <a:solidFill>
                <a:schemeClr val="accent1"/>
              </a:solidFill>
              <a:round/>
            </a:ln>
            <a:effectLst/>
          </c:spPr>
          <c:marker>
            <c:symbol val="none"/>
          </c:marker>
          <c:cat>
            <c:strRef>
              <c:f>Calibration_curve_test_2019!$A$2:$A$13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Calibration_curve_test_2019!$B$2:$B$13</c:f>
              <c:numCache>
                <c:formatCode>General</c:formatCode>
                <c:ptCount val="12"/>
                <c:pt idx="0">
                  <c:v>0</c:v>
                </c:pt>
                <c:pt idx="1">
                  <c:v>0</c:v>
                </c:pt>
                <c:pt idx="2">
                  <c:v>2.9411764705882353E-2</c:v>
                </c:pt>
                <c:pt idx="3">
                  <c:v>0</c:v>
                </c:pt>
                <c:pt idx="4">
                  <c:v>0</c:v>
                </c:pt>
                <c:pt idx="5">
                  <c:v>3.7037037037037035E-2</c:v>
                </c:pt>
                <c:pt idx="6">
                  <c:v>0</c:v>
                </c:pt>
                <c:pt idx="7">
                  <c:v>0.33333333333333331</c:v>
                </c:pt>
                <c:pt idx="8">
                  <c:v>0</c:v>
                </c:pt>
                <c:pt idx="9">
                  <c:v>0</c:v>
                </c:pt>
                <c:pt idx="10">
                  <c:v>0</c:v>
                </c:pt>
                <c:pt idx="11">
                  <c:v>0</c:v>
                </c:pt>
              </c:numCache>
            </c:numRef>
          </c:val>
          <c:smooth val="0"/>
          <c:extLst>
            <c:ext xmlns:c16="http://schemas.microsoft.com/office/drawing/2014/chart" uri="{C3380CC4-5D6E-409C-BE32-E72D297353CC}">
              <c16:uniqueId val="{00000001-3E56-431B-8540-6E90D014039F}"/>
            </c:ext>
          </c:extLst>
        </c:ser>
        <c:dLbls>
          <c:showLegendKey val="0"/>
          <c:showVal val="0"/>
          <c:showCatName val="0"/>
          <c:showSerName val="0"/>
          <c:showPercent val="0"/>
          <c:showBubbleSize val="0"/>
        </c:dLbls>
        <c:marker val="1"/>
        <c:smooth val="0"/>
        <c:axId val="442209108"/>
        <c:axId val="581205644"/>
      </c:lineChart>
      <c:catAx>
        <c:axId val="59363641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50072265"/>
        <c:crosses val="autoZero"/>
        <c:auto val="1"/>
        <c:lblAlgn val="ctr"/>
        <c:lblOffset val="100"/>
        <c:noMultiLvlLbl val="0"/>
      </c:catAx>
      <c:valAx>
        <c:axId val="75007226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93636418"/>
        <c:crosses val="autoZero"/>
        <c:crossBetween val="between"/>
      </c:valAx>
      <c:catAx>
        <c:axId val="442209108"/>
        <c:scaling>
          <c:orientation val="minMax"/>
        </c:scaling>
        <c:delete val="1"/>
        <c:axPos val="b"/>
        <c:numFmt formatCode="General" sourceLinked="1"/>
        <c:majorTickMark val="out"/>
        <c:minorTickMark val="none"/>
        <c:tickLblPos val="nextTo"/>
        <c:crossAx val="581205644"/>
        <c:crosses val="autoZero"/>
        <c:auto val="1"/>
        <c:lblAlgn val="ctr"/>
        <c:lblOffset val="100"/>
        <c:noMultiLvlLbl val="0"/>
      </c:catAx>
      <c:valAx>
        <c:axId val="581205644"/>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42209108"/>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Calibration Curve 2020</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Calibration_curve_2020!$C$1</c:f>
              <c:strCache>
                <c:ptCount val="1"/>
                <c:pt idx="0">
                  <c:v>Population</c:v>
                </c:pt>
              </c:strCache>
            </c:strRef>
          </c:tx>
          <c:spPr>
            <a:solidFill>
              <a:schemeClr val="accent2"/>
            </a:solidFill>
            <a:ln>
              <a:noFill/>
            </a:ln>
            <a:effectLst/>
          </c:spPr>
          <c:invertIfNegative val="0"/>
          <c:cat>
            <c:strRef>
              <c:f>Calibration_curve_2020!$A$2:$A$13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Calibration_curve_2020!$C$2:$C$13</c:f>
              <c:numCache>
                <c:formatCode>General</c:formatCode>
                <c:ptCount val="12"/>
                <c:pt idx="0">
                  <c:v>0</c:v>
                </c:pt>
                <c:pt idx="1">
                  <c:v>26</c:v>
                </c:pt>
                <c:pt idx="2">
                  <c:v>37</c:v>
                </c:pt>
                <c:pt idx="3">
                  <c:v>56</c:v>
                </c:pt>
                <c:pt idx="4">
                  <c:v>39</c:v>
                </c:pt>
                <c:pt idx="5">
                  <c:v>16</c:v>
                </c:pt>
                <c:pt idx="6">
                  <c:v>1</c:v>
                </c:pt>
                <c:pt idx="7">
                  <c:v>5</c:v>
                </c:pt>
                <c:pt idx="8">
                  <c:v>3</c:v>
                </c:pt>
                <c:pt idx="9">
                  <c:v>0</c:v>
                </c:pt>
                <c:pt idx="10">
                  <c:v>1</c:v>
                </c:pt>
                <c:pt idx="11">
                  <c:v>0</c:v>
                </c:pt>
              </c:numCache>
            </c:numRef>
          </c:val>
          <c:extLst>
            <c:ext xmlns:c16="http://schemas.microsoft.com/office/drawing/2014/chart" uri="{C3380CC4-5D6E-409C-BE32-E72D297353CC}">
              <c16:uniqueId val="{00000000-C676-4AB7-9079-14643B620067}"/>
            </c:ext>
          </c:extLst>
        </c:ser>
        <c:dLbls>
          <c:showLegendKey val="0"/>
          <c:showVal val="0"/>
          <c:showCatName val="0"/>
          <c:showSerName val="0"/>
          <c:showPercent val="0"/>
          <c:showBubbleSize val="0"/>
        </c:dLbls>
        <c:gapWidth val="219"/>
        <c:overlap val="-27"/>
        <c:axId val="581247056"/>
        <c:axId val="572479044"/>
      </c:barChart>
      <c:lineChart>
        <c:grouping val="standard"/>
        <c:varyColors val="0"/>
        <c:ser>
          <c:idx val="0"/>
          <c:order val="0"/>
          <c:tx>
            <c:strRef>
              <c:f>Calibration_curve_2020!$B$1</c:f>
              <c:strCache>
                <c:ptCount val="1"/>
                <c:pt idx="0">
                  <c:v>Default_rate</c:v>
                </c:pt>
              </c:strCache>
            </c:strRef>
          </c:tx>
          <c:spPr>
            <a:ln w="28575" cap="rnd">
              <a:solidFill>
                <a:schemeClr val="accent1"/>
              </a:solidFill>
              <a:round/>
            </a:ln>
            <a:effectLst/>
          </c:spPr>
          <c:marker>
            <c:symbol val="none"/>
          </c:marker>
          <c:cat>
            <c:strRef>
              <c:f>Calibration_curve_2020!$A$2:$A$13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Calibration_curve_2020!$B$2:$B$13</c:f>
              <c:numCache>
                <c:formatCode>General</c:formatCode>
                <c:ptCount val="12"/>
                <c:pt idx="0">
                  <c:v>0</c:v>
                </c:pt>
                <c:pt idx="1">
                  <c:v>0</c:v>
                </c:pt>
                <c:pt idx="2">
                  <c:v>2.7027027027027029E-2</c:v>
                </c:pt>
                <c:pt idx="3">
                  <c:v>0</c:v>
                </c:pt>
                <c:pt idx="4">
                  <c:v>2.564102564102564E-2</c:v>
                </c:pt>
                <c:pt idx="5">
                  <c:v>6.25E-2</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676-4AB7-9079-14643B620067}"/>
            </c:ext>
          </c:extLst>
        </c:ser>
        <c:dLbls>
          <c:showLegendKey val="0"/>
          <c:showVal val="0"/>
          <c:showCatName val="0"/>
          <c:showSerName val="0"/>
          <c:showPercent val="0"/>
          <c:showBubbleSize val="0"/>
        </c:dLbls>
        <c:marker val="1"/>
        <c:smooth val="0"/>
        <c:axId val="849734440"/>
        <c:axId val="67551133"/>
      </c:lineChart>
      <c:catAx>
        <c:axId val="58124705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72479044"/>
        <c:crosses val="autoZero"/>
        <c:auto val="1"/>
        <c:lblAlgn val="ctr"/>
        <c:lblOffset val="100"/>
        <c:noMultiLvlLbl val="0"/>
      </c:catAx>
      <c:valAx>
        <c:axId val="5724790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81247056"/>
        <c:crosses val="autoZero"/>
        <c:crossBetween val="between"/>
      </c:valAx>
      <c:catAx>
        <c:axId val="849734440"/>
        <c:scaling>
          <c:orientation val="minMax"/>
        </c:scaling>
        <c:delete val="1"/>
        <c:axPos val="b"/>
        <c:numFmt formatCode="General" sourceLinked="1"/>
        <c:majorTickMark val="out"/>
        <c:minorTickMark val="none"/>
        <c:tickLblPos val="nextTo"/>
        <c:crossAx val="67551133"/>
        <c:crosses val="autoZero"/>
        <c:auto val="1"/>
        <c:lblAlgn val="ctr"/>
        <c:lblOffset val="100"/>
        <c:noMultiLvlLbl val="0"/>
      </c:catAx>
      <c:valAx>
        <c:axId val="67551133"/>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849734440"/>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t>Calibration Curve 2021</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Calibration_curve_2021!$F$1</c:f>
              <c:strCache>
                <c:ptCount val="1"/>
                <c:pt idx="0">
                  <c:v>Population</c:v>
                </c:pt>
              </c:strCache>
            </c:strRef>
          </c:tx>
          <c:spPr>
            <a:solidFill>
              <a:schemeClr val="accent2"/>
            </a:solidFill>
            <a:ln>
              <a:noFill/>
            </a:ln>
            <a:effectLst/>
          </c:spPr>
          <c:invertIfNegative val="0"/>
          <c:cat>
            <c:strRef>
              <c:f>Calibration_curve_2021!$D$2:$D$13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Calibration_curve_2021!$F$2:$F$13</c:f>
              <c:numCache>
                <c:formatCode>General</c:formatCode>
                <c:ptCount val="12"/>
                <c:pt idx="0">
                  <c:v>0</c:v>
                </c:pt>
                <c:pt idx="1">
                  <c:v>26</c:v>
                </c:pt>
                <c:pt idx="2">
                  <c:v>32</c:v>
                </c:pt>
                <c:pt idx="3">
                  <c:v>60</c:v>
                </c:pt>
                <c:pt idx="4">
                  <c:v>58</c:v>
                </c:pt>
                <c:pt idx="5">
                  <c:v>23</c:v>
                </c:pt>
                <c:pt idx="6">
                  <c:v>2</c:v>
                </c:pt>
                <c:pt idx="7">
                  <c:v>1</c:v>
                </c:pt>
                <c:pt idx="8">
                  <c:v>0</c:v>
                </c:pt>
                <c:pt idx="9">
                  <c:v>1</c:v>
                </c:pt>
                <c:pt idx="10">
                  <c:v>0</c:v>
                </c:pt>
                <c:pt idx="11">
                  <c:v>0</c:v>
                </c:pt>
              </c:numCache>
            </c:numRef>
          </c:val>
          <c:extLst>
            <c:ext xmlns:c16="http://schemas.microsoft.com/office/drawing/2014/chart" uri="{C3380CC4-5D6E-409C-BE32-E72D297353CC}">
              <c16:uniqueId val="{00000000-EE00-4271-993F-0DB5E6C0DE0C}"/>
            </c:ext>
          </c:extLst>
        </c:ser>
        <c:dLbls>
          <c:showLegendKey val="0"/>
          <c:showVal val="0"/>
          <c:showCatName val="0"/>
          <c:showSerName val="0"/>
          <c:showPercent val="0"/>
          <c:showBubbleSize val="0"/>
        </c:dLbls>
        <c:gapWidth val="219"/>
        <c:overlap val="-27"/>
        <c:axId val="41668006"/>
        <c:axId val="484341595"/>
      </c:barChart>
      <c:lineChart>
        <c:grouping val="stacked"/>
        <c:varyColors val="0"/>
        <c:ser>
          <c:idx val="0"/>
          <c:order val="0"/>
          <c:tx>
            <c:strRef>
              <c:f>Calibration_curve_2021!$E$1</c:f>
              <c:strCache>
                <c:ptCount val="1"/>
                <c:pt idx="0">
                  <c:v>Default_rate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Calibration_curve_2021!$D$2:$D$13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Calibration_curve_2021!$E$2:$E$13</c:f>
              <c:numCache>
                <c:formatCode>General</c:formatCode>
                <c:ptCount val="12"/>
                <c:pt idx="0">
                  <c:v>0</c:v>
                </c:pt>
                <c:pt idx="1">
                  <c:v>0</c:v>
                </c:pt>
                <c:pt idx="2">
                  <c:v>0</c:v>
                </c:pt>
                <c:pt idx="3">
                  <c:v>0</c:v>
                </c:pt>
                <c:pt idx="4">
                  <c:v>1.7241379310344827E-2</c:v>
                </c:pt>
                <c:pt idx="5">
                  <c:v>0</c:v>
                </c:pt>
                <c:pt idx="6">
                  <c:v>0</c:v>
                </c:pt>
                <c:pt idx="7">
                  <c:v>0</c:v>
                </c:pt>
                <c:pt idx="8">
                  <c:v>0</c:v>
                </c:pt>
                <c:pt idx="9">
                  <c:v>1</c:v>
                </c:pt>
                <c:pt idx="10">
                  <c:v>0</c:v>
                </c:pt>
                <c:pt idx="11">
                  <c:v>0</c:v>
                </c:pt>
              </c:numCache>
            </c:numRef>
          </c:val>
          <c:smooth val="0"/>
          <c:extLst>
            <c:ext xmlns:c16="http://schemas.microsoft.com/office/drawing/2014/chart" uri="{C3380CC4-5D6E-409C-BE32-E72D297353CC}">
              <c16:uniqueId val="{00000001-EE00-4271-993F-0DB5E6C0DE0C}"/>
            </c:ext>
          </c:extLst>
        </c:ser>
        <c:dLbls>
          <c:showLegendKey val="0"/>
          <c:showVal val="0"/>
          <c:showCatName val="0"/>
          <c:showSerName val="0"/>
          <c:showPercent val="0"/>
          <c:showBubbleSize val="0"/>
        </c:dLbls>
        <c:marker val="1"/>
        <c:smooth val="0"/>
        <c:axId val="229864547"/>
        <c:axId val="652263772"/>
      </c:lineChart>
      <c:catAx>
        <c:axId val="4166800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84341595"/>
        <c:crosses val="autoZero"/>
        <c:auto val="1"/>
        <c:lblAlgn val="ctr"/>
        <c:lblOffset val="100"/>
        <c:noMultiLvlLbl val="0"/>
      </c:catAx>
      <c:valAx>
        <c:axId val="4843415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1668006"/>
        <c:crosses val="autoZero"/>
        <c:crossBetween val="between"/>
      </c:valAx>
      <c:catAx>
        <c:axId val="229864547"/>
        <c:scaling>
          <c:orientation val="minMax"/>
        </c:scaling>
        <c:delete val="1"/>
        <c:axPos val="b"/>
        <c:numFmt formatCode="General" sourceLinked="1"/>
        <c:majorTickMark val="out"/>
        <c:minorTickMark val="none"/>
        <c:tickLblPos val="nextTo"/>
        <c:crossAx val="652263772"/>
        <c:crosses val="autoZero"/>
        <c:auto val="1"/>
        <c:lblAlgn val="ctr"/>
        <c:lblOffset val="100"/>
        <c:noMultiLvlLbl val="0"/>
      </c:catAx>
      <c:valAx>
        <c:axId val="652263772"/>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29864547"/>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Calibration Curve 2022</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Calibration_curve_2022!$C$1</c:f>
              <c:strCache>
                <c:ptCount val="1"/>
                <c:pt idx="0">
                  <c:v>Population</c:v>
                </c:pt>
              </c:strCache>
            </c:strRef>
          </c:tx>
          <c:spPr>
            <a:solidFill>
              <a:schemeClr val="accent2"/>
            </a:solidFill>
            <a:ln>
              <a:noFill/>
            </a:ln>
            <a:effectLst/>
          </c:spPr>
          <c:invertIfNegative val="0"/>
          <c:cat>
            <c:strRef>
              <c:f>Calibration_curve_2022!$A$2:$A$13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Calibration_curve_2022!$C$2:$C$13</c:f>
              <c:numCache>
                <c:formatCode>General</c:formatCode>
                <c:ptCount val="12"/>
                <c:pt idx="0">
                  <c:v>0</c:v>
                </c:pt>
                <c:pt idx="1">
                  <c:v>32</c:v>
                </c:pt>
                <c:pt idx="2">
                  <c:v>50</c:v>
                </c:pt>
                <c:pt idx="3">
                  <c:v>80</c:v>
                </c:pt>
                <c:pt idx="4">
                  <c:v>58</c:v>
                </c:pt>
                <c:pt idx="5">
                  <c:v>35</c:v>
                </c:pt>
                <c:pt idx="6">
                  <c:v>2</c:v>
                </c:pt>
                <c:pt idx="7">
                  <c:v>1</c:v>
                </c:pt>
                <c:pt idx="8">
                  <c:v>0</c:v>
                </c:pt>
                <c:pt idx="9">
                  <c:v>0</c:v>
                </c:pt>
                <c:pt idx="10">
                  <c:v>0</c:v>
                </c:pt>
                <c:pt idx="11">
                  <c:v>0</c:v>
                </c:pt>
              </c:numCache>
            </c:numRef>
          </c:val>
          <c:extLst>
            <c:ext xmlns:c16="http://schemas.microsoft.com/office/drawing/2014/chart" uri="{C3380CC4-5D6E-409C-BE32-E72D297353CC}">
              <c16:uniqueId val="{00000000-9E29-446E-8B2D-2C6E7F09CB5D}"/>
            </c:ext>
          </c:extLst>
        </c:ser>
        <c:dLbls>
          <c:showLegendKey val="0"/>
          <c:showVal val="0"/>
          <c:showCatName val="0"/>
          <c:showSerName val="0"/>
          <c:showPercent val="0"/>
          <c:showBubbleSize val="0"/>
        </c:dLbls>
        <c:gapWidth val="219"/>
        <c:overlap val="-27"/>
        <c:axId val="325532222"/>
        <c:axId val="228302858"/>
      </c:barChart>
      <c:lineChart>
        <c:grouping val="standard"/>
        <c:varyColors val="0"/>
        <c:ser>
          <c:idx val="0"/>
          <c:order val="0"/>
          <c:tx>
            <c:strRef>
              <c:f>Calibration_curve_2022!$B$1</c:f>
              <c:strCache>
                <c:ptCount val="1"/>
                <c:pt idx="0">
                  <c:v>Default_rate</c:v>
                </c:pt>
              </c:strCache>
            </c:strRef>
          </c:tx>
          <c:spPr>
            <a:ln w="28575" cap="rnd">
              <a:solidFill>
                <a:schemeClr val="accent1"/>
              </a:solidFill>
              <a:round/>
            </a:ln>
            <a:effectLst/>
          </c:spPr>
          <c:marker>
            <c:symbol val="none"/>
          </c:marker>
          <c:cat>
            <c:strRef>
              <c:f>Calibration_curve_2022!$A$2:$A$13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Calibration_curve_2022!$B$2:$B$13</c:f>
              <c:numCache>
                <c:formatCode>General</c:formatCode>
                <c:ptCount val="12"/>
                <c:pt idx="0">
                  <c:v>0</c:v>
                </c:pt>
                <c:pt idx="1">
                  <c:v>0</c:v>
                </c:pt>
                <c:pt idx="2">
                  <c:v>0</c:v>
                </c:pt>
                <c:pt idx="3">
                  <c:v>0</c:v>
                </c:pt>
                <c:pt idx="4">
                  <c:v>0</c:v>
                </c:pt>
                <c:pt idx="5">
                  <c:v>2.8571428571428571E-2</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9E29-446E-8B2D-2C6E7F09CB5D}"/>
            </c:ext>
          </c:extLst>
        </c:ser>
        <c:dLbls>
          <c:showLegendKey val="0"/>
          <c:showVal val="0"/>
          <c:showCatName val="0"/>
          <c:showSerName val="0"/>
          <c:showPercent val="0"/>
          <c:showBubbleSize val="0"/>
        </c:dLbls>
        <c:marker val="1"/>
        <c:smooth val="0"/>
        <c:axId val="956407348"/>
        <c:axId val="887041648"/>
      </c:lineChart>
      <c:catAx>
        <c:axId val="32553222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28302858"/>
        <c:crosses val="autoZero"/>
        <c:auto val="1"/>
        <c:lblAlgn val="ctr"/>
        <c:lblOffset val="100"/>
        <c:noMultiLvlLbl val="0"/>
      </c:catAx>
      <c:valAx>
        <c:axId val="22830285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25532222"/>
        <c:crosses val="autoZero"/>
        <c:crossBetween val="between"/>
      </c:valAx>
      <c:catAx>
        <c:axId val="956407348"/>
        <c:scaling>
          <c:orientation val="minMax"/>
        </c:scaling>
        <c:delete val="1"/>
        <c:axPos val="b"/>
        <c:numFmt formatCode="General" sourceLinked="1"/>
        <c:majorTickMark val="out"/>
        <c:minorTickMark val="none"/>
        <c:tickLblPos val="nextTo"/>
        <c:crossAx val="887041648"/>
        <c:crosses val="autoZero"/>
        <c:auto val="1"/>
        <c:lblAlgn val="ctr"/>
        <c:lblOffset val="100"/>
        <c:noMultiLvlLbl val="0"/>
      </c:catAx>
      <c:valAx>
        <c:axId val="887041648"/>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956407348"/>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Calibration Curve 2017</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Calibration_curve_2017!$C$1</c:f>
              <c:strCache>
                <c:ptCount val="1"/>
                <c:pt idx="0">
                  <c:v>Population</c:v>
                </c:pt>
              </c:strCache>
            </c:strRef>
          </c:tx>
          <c:spPr>
            <a:solidFill>
              <a:schemeClr val="accent2"/>
            </a:solidFill>
            <a:ln>
              <a:noFill/>
            </a:ln>
            <a:effectLst/>
          </c:spPr>
          <c:invertIfNegative val="0"/>
          <c:cat>
            <c:strRef>
              <c:f>Calibration_curve_2017!$A$2:$A$13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Calibration_curve_2017!$C$2:$C$13</c:f>
              <c:numCache>
                <c:formatCode>General</c:formatCode>
                <c:ptCount val="12"/>
                <c:pt idx="0">
                  <c:v>0</c:v>
                </c:pt>
                <c:pt idx="1">
                  <c:v>1</c:v>
                </c:pt>
                <c:pt idx="2">
                  <c:v>5</c:v>
                </c:pt>
                <c:pt idx="3">
                  <c:v>15</c:v>
                </c:pt>
                <c:pt idx="4">
                  <c:v>8</c:v>
                </c:pt>
                <c:pt idx="5">
                  <c:v>18</c:v>
                </c:pt>
                <c:pt idx="6">
                  <c:v>1</c:v>
                </c:pt>
                <c:pt idx="7">
                  <c:v>0</c:v>
                </c:pt>
                <c:pt idx="8">
                  <c:v>0</c:v>
                </c:pt>
                <c:pt idx="9">
                  <c:v>0</c:v>
                </c:pt>
                <c:pt idx="10">
                  <c:v>0</c:v>
                </c:pt>
                <c:pt idx="11">
                  <c:v>0</c:v>
                </c:pt>
              </c:numCache>
            </c:numRef>
          </c:val>
          <c:extLst>
            <c:ext xmlns:c16="http://schemas.microsoft.com/office/drawing/2014/chart" uri="{C3380CC4-5D6E-409C-BE32-E72D297353CC}">
              <c16:uniqueId val="{00000000-1FE7-4A0D-8069-59B09A6026E5}"/>
            </c:ext>
          </c:extLst>
        </c:ser>
        <c:dLbls>
          <c:showLegendKey val="0"/>
          <c:showVal val="0"/>
          <c:showCatName val="0"/>
          <c:showSerName val="0"/>
          <c:showPercent val="0"/>
          <c:showBubbleSize val="0"/>
        </c:dLbls>
        <c:gapWidth val="219"/>
        <c:overlap val="-27"/>
        <c:axId val="254804224"/>
        <c:axId val="113013430"/>
      </c:barChart>
      <c:lineChart>
        <c:grouping val="standard"/>
        <c:varyColors val="0"/>
        <c:ser>
          <c:idx val="0"/>
          <c:order val="0"/>
          <c:tx>
            <c:strRef>
              <c:f>Calibration_curve_2017!$B$1</c:f>
              <c:strCache>
                <c:ptCount val="1"/>
                <c:pt idx="0">
                  <c:v>Default_rate</c:v>
                </c:pt>
              </c:strCache>
            </c:strRef>
          </c:tx>
          <c:spPr>
            <a:ln w="28575" cap="rnd">
              <a:solidFill>
                <a:schemeClr val="accent1"/>
              </a:solidFill>
              <a:round/>
            </a:ln>
            <a:effectLst/>
          </c:spPr>
          <c:marker>
            <c:symbol val="none"/>
          </c:marker>
          <c:cat>
            <c:strRef>
              <c:f>Calibration_curve_2017!$A$2:$A$13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Calibration_curve_2017!$B$2:$B$13</c:f>
              <c:numCache>
                <c:formatCode>General</c:formatCode>
                <c:ptCount val="12"/>
                <c:pt idx="0">
                  <c:v>0</c:v>
                </c:pt>
                <c:pt idx="1">
                  <c:v>0</c:v>
                </c:pt>
                <c:pt idx="2">
                  <c:v>0</c:v>
                </c:pt>
                <c:pt idx="3">
                  <c:v>0.13333333333333333</c:v>
                </c:pt>
                <c:pt idx="4">
                  <c:v>0.125</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1FE7-4A0D-8069-59B09A6026E5}"/>
            </c:ext>
          </c:extLst>
        </c:ser>
        <c:dLbls>
          <c:showLegendKey val="0"/>
          <c:showVal val="0"/>
          <c:showCatName val="0"/>
          <c:showSerName val="0"/>
          <c:showPercent val="0"/>
          <c:showBubbleSize val="0"/>
        </c:dLbls>
        <c:marker val="1"/>
        <c:smooth val="0"/>
        <c:axId val="483485295"/>
        <c:axId val="63499584"/>
      </c:lineChart>
      <c:catAx>
        <c:axId val="254804224"/>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113013430"/>
        <c:crosses val="autoZero"/>
        <c:auto val="1"/>
        <c:lblAlgn val="ctr"/>
        <c:lblOffset val="100"/>
        <c:noMultiLvlLbl val="0"/>
      </c:catAx>
      <c:valAx>
        <c:axId val="11301343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54804224"/>
        <c:crosses val="autoZero"/>
        <c:crossBetween val="between"/>
      </c:valAx>
      <c:catAx>
        <c:axId val="483485295"/>
        <c:scaling>
          <c:orientation val="minMax"/>
        </c:scaling>
        <c:delete val="1"/>
        <c:axPos val="b"/>
        <c:numFmt formatCode="General" sourceLinked="1"/>
        <c:majorTickMark val="out"/>
        <c:minorTickMark val="none"/>
        <c:tickLblPos val="nextTo"/>
        <c:crossAx val="63499584"/>
        <c:crosses val="autoZero"/>
        <c:auto val="1"/>
        <c:lblAlgn val="ctr"/>
        <c:lblOffset val="100"/>
        <c:noMultiLvlLbl val="0"/>
      </c:catAx>
      <c:valAx>
        <c:axId val="63499584"/>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83485295"/>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Calibration Curve 2017</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Calibration_curve_2017!$C$1</c:f>
              <c:strCache>
                <c:ptCount val="1"/>
                <c:pt idx="0">
                  <c:v>Population</c:v>
                </c:pt>
              </c:strCache>
            </c:strRef>
          </c:tx>
          <c:spPr>
            <a:solidFill>
              <a:schemeClr val="accent2"/>
            </a:solidFill>
            <a:ln>
              <a:noFill/>
            </a:ln>
            <a:effectLst/>
          </c:spPr>
          <c:invertIfNegative val="0"/>
          <c:cat>
            <c:strRef>
              <c:f>Calibration_curve_2017!$A$2:$A$13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Calibration_curve_2017!$C$2:$C$13</c:f>
              <c:numCache>
                <c:formatCode>General</c:formatCode>
                <c:ptCount val="12"/>
                <c:pt idx="0">
                  <c:v>0</c:v>
                </c:pt>
                <c:pt idx="1">
                  <c:v>1</c:v>
                </c:pt>
                <c:pt idx="2">
                  <c:v>5</c:v>
                </c:pt>
                <c:pt idx="3">
                  <c:v>15</c:v>
                </c:pt>
                <c:pt idx="4">
                  <c:v>8</c:v>
                </c:pt>
                <c:pt idx="5">
                  <c:v>18</c:v>
                </c:pt>
                <c:pt idx="6">
                  <c:v>1</c:v>
                </c:pt>
                <c:pt idx="7">
                  <c:v>0</c:v>
                </c:pt>
                <c:pt idx="8">
                  <c:v>0</c:v>
                </c:pt>
                <c:pt idx="9">
                  <c:v>0</c:v>
                </c:pt>
                <c:pt idx="10">
                  <c:v>0</c:v>
                </c:pt>
                <c:pt idx="11">
                  <c:v>0</c:v>
                </c:pt>
              </c:numCache>
            </c:numRef>
          </c:val>
          <c:extLst>
            <c:ext xmlns:c16="http://schemas.microsoft.com/office/drawing/2014/chart" uri="{C3380CC4-5D6E-409C-BE32-E72D297353CC}">
              <c16:uniqueId val="{00000000-51DF-45CD-9693-8F52FDA6BA36}"/>
            </c:ext>
          </c:extLst>
        </c:ser>
        <c:dLbls>
          <c:showLegendKey val="0"/>
          <c:showVal val="0"/>
          <c:showCatName val="0"/>
          <c:showSerName val="0"/>
          <c:showPercent val="0"/>
          <c:showBubbleSize val="0"/>
        </c:dLbls>
        <c:gapWidth val="219"/>
        <c:overlap val="-27"/>
        <c:axId val="254804224"/>
        <c:axId val="113013430"/>
      </c:barChart>
      <c:lineChart>
        <c:grouping val="standard"/>
        <c:varyColors val="0"/>
        <c:ser>
          <c:idx val="0"/>
          <c:order val="0"/>
          <c:tx>
            <c:strRef>
              <c:f>Calibration_curve_2017!$B$1</c:f>
              <c:strCache>
                <c:ptCount val="1"/>
                <c:pt idx="0">
                  <c:v>Default_rate</c:v>
                </c:pt>
              </c:strCache>
            </c:strRef>
          </c:tx>
          <c:spPr>
            <a:ln w="28575" cap="rnd">
              <a:solidFill>
                <a:schemeClr val="accent1"/>
              </a:solidFill>
              <a:round/>
            </a:ln>
            <a:effectLst/>
          </c:spPr>
          <c:marker>
            <c:symbol val="none"/>
          </c:marker>
          <c:cat>
            <c:strRef>
              <c:f>Calibration_curve_2017!$A$2:$A$13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Calibration_curve_2017!$B$2:$B$13</c:f>
              <c:numCache>
                <c:formatCode>General</c:formatCode>
                <c:ptCount val="12"/>
                <c:pt idx="0">
                  <c:v>0</c:v>
                </c:pt>
                <c:pt idx="1">
                  <c:v>0</c:v>
                </c:pt>
                <c:pt idx="2">
                  <c:v>0</c:v>
                </c:pt>
                <c:pt idx="3">
                  <c:v>0.13333333333333333</c:v>
                </c:pt>
                <c:pt idx="4">
                  <c:v>0.125</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51DF-45CD-9693-8F52FDA6BA36}"/>
            </c:ext>
          </c:extLst>
        </c:ser>
        <c:dLbls>
          <c:showLegendKey val="0"/>
          <c:showVal val="0"/>
          <c:showCatName val="0"/>
          <c:showSerName val="0"/>
          <c:showPercent val="0"/>
          <c:showBubbleSize val="0"/>
        </c:dLbls>
        <c:marker val="1"/>
        <c:smooth val="0"/>
        <c:axId val="483485295"/>
        <c:axId val="63499584"/>
      </c:lineChart>
      <c:catAx>
        <c:axId val="254804224"/>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113013430"/>
        <c:crosses val="autoZero"/>
        <c:auto val="1"/>
        <c:lblAlgn val="ctr"/>
        <c:lblOffset val="100"/>
        <c:noMultiLvlLbl val="0"/>
      </c:catAx>
      <c:valAx>
        <c:axId val="11301343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54804224"/>
        <c:crosses val="autoZero"/>
        <c:crossBetween val="between"/>
      </c:valAx>
      <c:catAx>
        <c:axId val="483485295"/>
        <c:scaling>
          <c:orientation val="minMax"/>
        </c:scaling>
        <c:delete val="1"/>
        <c:axPos val="b"/>
        <c:numFmt formatCode="General" sourceLinked="1"/>
        <c:majorTickMark val="out"/>
        <c:minorTickMark val="none"/>
        <c:tickLblPos val="nextTo"/>
        <c:crossAx val="63499584"/>
        <c:crosses val="autoZero"/>
        <c:auto val="1"/>
        <c:lblAlgn val="ctr"/>
        <c:lblOffset val="100"/>
        <c:noMultiLvlLbl val="0"/>
      </c:catAx>
      <c:valAx>
        <c:axId val="63499584"/>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83485295"/>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Calibration Curve 2018</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Calibration_curve_2018!$C$1</c:f>
              <c:strCache>
                <c:ptCount val="1"/>
                <c:pt idx="0">
                  <c:v>Population</c:v>
                </c:pt>
              </c:strCache>
            </c:strRef>
          </c:tx>
          <c:spPr>
            <a:solidFill>
              <a:schemeClr val="accent2"/>
            </a:solidFill>
            <a:ln>
              <a:noFill/>
            </a:ln>
            <a:effectLst/>
          </c:spPr>
          <c:invertIfNegative val="0"/>
          <c:cat>
            <c:strRef>
              <c:f>Calibration_curve_2018!$A$2:$A$13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Calibration_curve_2018!$C$2:$C$13</c:f>
              <c:numCache>
                <c:formatCode>General</c:formatCode>
                <c:ptCount val="12"/>
                <c:pt idx="0">
                  <c:v>0</c:v>
                </c:pt>
                <c:pt idx="1">
                  <c:v>11</c:v>
                </c:pt>
                <c:pt idx="2">
                  <c:v>34</c:v>
                </c:pt>
                <c:pt idx="3">
                  <c:v>44</c:v>
                </c:pt>
                <c:pt idx="4">
                  <c:v>53</c:v>
                </c:pt>
                <c:pt idx="5">
                  <c:v>21</c:v>
                </c:pt>
                <c:pt idx="6">
                  <c:v>4</c:v>
                </c:pt>
                <c:pt idx="7">
                  <c:v>3</c:v>
                </c:pt>
                <c:pt idx="8">
                  <c:v>2</c:v>
                </c:pt>
                <c:pt idx="9">
                  <c:v>1</c:v>
                </c:pt>
                <c:pt idx="10">
                  <c:v>0</c:v>
                </c:pt>
                <c:pt idx="11">
                  <c:v>0</c:v>
                </c:pt>
              </c:numCache>
            </c:numRef>
          </c:val>
          <c:extLst>
            <c:ext xmlns:c16="http://schemas.microsoft.com/office/drawing/2014/chart" uri="{C3380CC4-5D6E-409C-BE32-E72D297353CC}">
              <c16:uniqueId val="{00000000-BA0F-4C59-BBAB-58852A5411DC}"/>
            </c:ext>
          </c:extLst>
        </c:ser>
        <c:dLbls>
          <c:showLegendKey val="0"/>
          <c:showVal val="0"/>
          <c:showCatName val="0"/>
          <c:showSerName val="0"/>
          <c:showPercent val="0"/>
          <c:showBubbleSize val="0"/>
        </c:dLbls>
        <c:gapWidth val="219"/>
        <c:overlap val="-27"/>
        <c:axId val="417353602"/>
        <c:axId val="895788816"/>
      </c:barChart>
      <c:lineChart>
        <c:grouping val="standard"/>
        <c:varyColors val="0"/>
        <c:ser>
          <c:idx val="0"/>
          <c:order val="0"/>
          <c:tx>
            <c:strRef>
              <c:f>Calibration_curve_2018!$B$1</c:f>
              <c:strCache>
                <c:ptCount val="1"/>
                <c:pt idx="0">
                  <c:v>Default_rate</c:v>
                </c:pt>
              </c:strCache>
            </c:strRef>
          </c:tx>
          <c:spPr>
            <a:ln w="28575" cap="rnd">
              <a:solidFill>
                <a:schemeClr val="accent1"/>
              </a:solidFill>
              <a:round/>
            </a:ln>
            <a:effectLst/>
          </c:spPr>
          <c:marker>
            <c:symbol val="none"/>
          </c:marker>
          <c:cat>
            <c:strRef>
              <c:f>Calibration_curve_2018!$A$2:$A$13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Calibration_curve_2018!$B$2:$B$13</c:f>
              <c:numCache>
                <c:formatCode>General</c:formatCode>
                <c:ptCount val="12"/>
                <c:pt idx="0">
                  <c:v>0</c:v>
                </c:pt>
                <c:pt idx="1">
                  <c:v>0</c:v>
                </c:pt>
                <c:pt idx="2">
                  <c:v>2.9411764705882353E-2</c:v>
                </c:pt>
                <c:pt idx="3">
                  <c:v>0</c:v>
                </c:pt>
                <c:pt idx="4">
                  <c:v>3.7735849056603772E-2</c:v>
                </c:pt>
                <c:pt idx="5">
                  <c:v>9.5238095238095233E-2</c:v>
                </c:pt>
                <c:pt idx="6">
                  <c:v>0.25</c:v>
                </c:pt>
                <c:pt idx="7">
                  <c:v>0.33333333333333331</c:v>
                </c:pt>
                <c:pt idx="8">
                  <c:v>1</c:v>
                </c:pt>
                <c:pt idx="9">
                  <c:v>1</c:v>
                </c:pt>
                <c:pt idx="10">
                  <c:v>0</c:v>
                </c:pt>
                <c:pt idx="11">
                  <c:v>0</c:v>
                </c:pt>
              </c:numCache>
            </c:numRef>
          </c:val>
          <c:smooth val="0"/>
          <c:extLst>
            <c:ext xmlns:c16="http://schemas.microsoft.com/office/drawing/2014/chart" uri="{C3380CC4-5D6E-409C-BE32-E72D297353CC}">
              <c16:uniqueId val="{00000001-BA0F-4C59-BBAB-58852A5411DC}"/>
            </c:ext>
          </c:extLst>
        </c:ser>
        <c:dLbls>
          <c:showLegendKey val="0"/>
          <c:showVal val="0"/>
          <c:showCatName val="0"/>
          <c:showSerName val="0"/>
          <c:showPercent val="0"/>
          <c:showBubbleSize val="0"/>
        </c:dLbls>
        <c:marker val="1"/>
        <c:smooth val="0"/>
        <c:axId val="728646242"/>
        <c:axId val="653937917"/>
      </c:lineChart>
      <c:catAx>
        <c:axId val="41735360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895788816"/>
        <c:crosses val="autoZero"/>
        <c:auto val="1"/>
        <c:lblAlgn val="ctr"/>
        <c:lblOffset val="100"/>
        <c:noMultiLvlLbl val="0"/>
      </c:catAx>
      <c:valAx>
        <c:axId val="895788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17353602"/>
        <c:crosses val="autoZero"/>
        <c:crossBetween val="between"/>
      </c:valAx>
      <c:catAx>
        <c:axId val="728646242"/>
        <c:scaling>
          <c:orientation val="minMax"/>
        </c:scaling>
        <c:delete val="1"/>
        <c:axPos val="b"/>
        <c:numFmt formatCode="General" sourceLinked="1"/>
        <c:majorTickMark val="out"/>
        <c:minorTickMark val="none"/>
        <c:tickLblPos val="nextTo"/>
        <c:crossAx val="653937917"/>
        <c:crosses val="autoZero"/>
        <c:auto val="1"/>
        <c:lblAlgn val="ctr"/>
        <c:lblOffset val="100"/>
        <c:noMultiLvlLbl val="0"/>
      </c:catAx>
      <c:valAx>
        <c:axId val="653937917"/>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28646242"/>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Calibration Curve 2019</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Calibration_curve_test_2019!$C$1</c:f>
              <c:strCache>
                <c:ptCount val="1"/>
                <c:pt idx="0">
                  <c:v>Population</c:v>
                </c:pt>
              </c:strCache>
            </c:strRef>
          </c:tx>
          <c:spPr>
            <a:solidFill>
              <a:schemeClr val="accent2"/>
            </a:solidFill>
            <a:ln>
              <a:noFill/>
            </a:ln>
            <a:effectLst/>
          </c:spPr>
          <c:invertIfNegative val="0"/>
          <c:cat>
            <c:strRef>
              <c:f>Calibration_curve_test_2019!$A$2:$A$13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Calibration_curve_test_2019!$C$2:$C$13</c:f>
              <c:numCache>
                <c:formatCode>General</c:formatCode>
                <c:ptCount val="12"/>
                <c:pt idx="0">
                  <c:v>0</c:v>
                </c:pt>
                <c:pt idx="1">
                  <c:v>11</c:v>
                </c:pt>
                <c:pt idx="2">
                  <c:v>34</c:v>
                </c:pt>
                <c:pt idx="3">
                  <c:v>37</c:v>
                </c:pt>
                <c:pt idx="4">
                  <c:v>38</c:v>
                </c:pt>
                <c:pt idx="5">
                  <c:v>27</c:v>
                </c:pt>
                <c:pt idx="6">
                  <c:v>2</c:v>
                </c:pt>
                <c:pt idx="7">
                  <c:v>3</c:v>
                </c:pt>
                <c:pt idx="8">
                  <c:v>0</c:v>
                </c:pt>
                <c:pt idx="9">
                  <c:v>0</c:v>
                </c:pt>
                <c:pt idx="10">
                  <c:v>0</c:v>
                </c:pt>
                <c:pt idx="11">
                  <c:v>0</c:v>
                </c:pt>
              </c:numCache>
            </c:numRef>
          </c:val>
          <c:extLst>
            <c:ext xmlns:c16="http://schemas.microsoft.com/office/drawing/2014/chart" uri="{C3380CC4-5D6E-409C-BE32-E72D297353CC}">
              <c16:uniqueId val="{00000000-6AC4-412A-84C7-E82266C7EB0A}"/>
            </c:ext>
          </c:extLst>
        </c:ser>
        <c:dLbls>
          <c:showLegendKey val="0"/>
          <c:showVal val="0"/>
          <c:showCatName val="0"/>
          <c:showSerName val="0"/>
          <c:showPercent val="0"/>
          <c:showBubbleSize val="0"/>
        </c:dLbls>
        <c:gapWidth val="219"/>
        <c:overlap val="-27"/>
        <c:axId val="593636418"/>
        <c:axId val="750072265"/>
      </c:barChart>
      <c:lineChart>
        <c:grouping val="standard"/>
        <c:varyColors val="0"/>
        <c:ser>
          <c:idx val="0"/>
          <c:order val="0"/>
          <c:tx>
            <c:strRef>
              <c:f>Calibration_curve_test_2019!$B$1</c:f>
              <c:strCache>
                <c:ptCount val="1"/>
                <c:pt idx="0">
                  <c:v>Default_rate</c:v>
                </c:pt>
              </c:strCache>
            </c:strRef>
          </c:tx>
          <c:spPr>
            <a:ln w="28575" cap="rnd">
              <a:solidFill>
                <a:schemeClr val="accent1"/>
              </a:solidFill>
              <a:round/>
            </a:ln>
            <a:effectLst/>
          </c:spPr>
          <c:marker>
            <c:symbol val="none"/>
          </c:marker>
          <c:cat>
            <c:strRef>
              <c:f>Calibration_curve_test_2019!$A$2:$A$13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Calibration_curve_test_2019!$B$2:$B$13</c:f>
              <c:numCache>
                <c:formatCode>General</c:formatCode>
                <c:ptCount val="12"/>
                <c:pt idx="0">
                  <c:v>0</c:v>
                </c:pt>
                <c:pt idx="1">
                  <c:v>0</c:v>
                </c:pt>
                <c:pt idx="2">
                  <c:v>2.9411764705882353E-2</c:v>
                </c:pt>
                <c:pt idx="3">
                  <c:v>0</c:v>
                </c:pt>
                <c:pt idx="4">
                  <c:v>0</c:v>
                </c:pt>
                <c:pt idx="5">
                  <c:v>3.7037037037037035E-2</c:v>
                </c:pt>
                <c:pt idx="6">
                  <c:v>0</c:v>
                </c:pt>
                <c:pt idx="7">
                  <c:v>0.33333333333333331</c:v>
                </c:pt>
                <c:pt idx="8">
                  <c:v>0</c:v>
                </c:pt>
                <c:pt idx="9">
                  <c:v>0</c:v>
                </c:pt>
                <c:pt idx="10">
                  <c:v>0</c:v>
                </c:pt>
                <c:pt idx="11">
                  <c:v>0</c:v>
                </c:pt>
              </c:numCache>
            </c:numRef>
          </c:val>
          <c:smooth val="0"/>
          <c:extLst>
            <c:ext xmlns:c16="http://schemas.microsoft.com/office/drawing/2014/chart" uri="{C3380CC4-5D6E-409C-BE32-E72D297353CC}">
              <c16:uniqueId val="{00000001-6AC4-412A-84C7-E82266C7EB0A}"/>
            </c:ext>
          </c:extLst>
        </c:ser>
        <c:dLbls>
          <c:showLegendKey val="0"/>
          <c:showVal val="0"/>
          <c:showCatName val="0"/>
          <c:showSerName val="0"/>
          <c:showPercent val="0"/>
          <c:showBubbleSize val="0"/>
        </c:dLbls>
        <c:marker val="1"/>
        <c:smooth val="0"/>
        <c:axId val="442209108"/>
        <c:axId val="581205644"/>
      </c:lineChart>
      <c:catAx>
        <c:axId val="59363641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50072265"/>
        <c:crosses val="autoZero"/>
        <c:auto val="1"/>
        <c:lblAlgn val="ctr"/>
        <c:lblOffset val="100"/>
        <c:noMultiLvlLbl val="0"/>
      </c:catAx>
      <c:valAx>
        <c:axId val="75007226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93636418"/>
        <c:crosses val="autoZero"/>
        <c:crossBetween val="between"/>
      </c:valAx>
      <c:catAx>
        <c:axId val="442209108"/>
        <c:scaling>
          <c:orientation val="minMax"/>
        </c:scaling>
        <c:delete val="1"/>
        <c:axPos val="b"/>
        <c:numFmt formatCode="General" sourceLinked="1"/>
        <c:majorTickMark val="out"/>
        <c:minorTickMark val="none"/>
        <c:tickLblPos val="nextTo"/>
        <c:crossAx val="581205644"/>
        <c:crosses val="autoZero"/>
        <c:auto val="1"/>
        <c:lblAlgn val="ctr"/>
        <c:lblOffset val="100"/>
        <c:noMultiLvlLbl val="0"/>
      </c:catAx>
      <c:valAx>
        <c:axId val="581205644"/>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42209108"/>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Calibration Curve 2020</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Calibration_curve_2020!$C$1</c:f>
              <c:strCache>
                <c:ptCount val="1"/>
                <c:pt idx="0">
                  <c:v>Population</c:v>
                </c:pt>
              </c:strCache>
            </c:strRef>
          </c:tx>
          <c:spPr>
            <a:solidFill>
              <a:schemeClr val="accent2"/>
            </a:solidFill>
            <a:ln>
              <a:noFill/>
            </a:ln>
            <a:effectLst/>
          </c:spPr>
          <c:invertIfNegative val="0"/>
          <c:cat>
            <c:strRef>
              <c:f>Calibration_curve_2020!$A$2:$A$13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Calibration_curve_2020!$C$2:$C$13</c:f>
              <c:numCache>
                <c:formatCode>General</c:formatCode>
                <c:ptCount val="12"/>
                <c:pt idx="0">
                  <c:v>0</c:v>
                </c:pt>
                <c:pt idx="1">
                  <c:v>26</c:v>
                </c:pt>
                <c:pt idx="2">
                  <c:v>37</c:v>
                </c:pt>
                <c:pt idx="3">
                  <c:v>56</c:v>
                </c:pt>
                <c:pt idx="4">
                  <c:v>39</c:v>
                </c:pt>
                <c:pt idx="5">
                  <c:v>16</c:v>
                </c:pt>
                <c:pt idx="6">
                  <c:v>1</c:v>
                </c:pt>
                <c:pt idx="7">
                  <c:v>5</c:v>
                </c:pt>
                <c:pt idx="8">
                  <c:v>3</c:v>
                </c:pt>
                <c:pt idx="9">
                  <c:v>0</c:v>
                </c:pt>
                <c:pt idx="10">
                  <c:v>1</c:v>
                </c:pt>
                <c:pt idx="11">
                  <c:v>0</c:v>
                </c:pt>
              </c:numCache>
            </c:numRef>
          </c:val>
          <c:extLst>
            <c:ext xmlns:c16="http://schemas.microsoft.com/office/drawing/2014/chart" uri="{C3380CC4-5D6E-409C-BE32-E72D297353CC}">
              <c16:uniqueId val="{00000000-6D51-4AF7-B489-7C525948111B}"/>
            </c:ext>
          </c:extLst>
        </c:ser>
        <c:dLbls>
          <c:showLegendKey val="0"/>
          <c:showVal val="0"/>
          <c:showCatName val="0"/>
          <c:showSerName val="0"/>
          <c:showPercent val="0"/>
          <c:showBubbleSize val="0"/>
        </c:dLbls>
        <c:gapWidth val="219"/>
        <c:overlap val="-27"/>
        <c:axId val="581247056"/>
        <c:axId val="572479044"/>
      </c:barChart>
      <c:lineChart>
        <c:grouping val="standard"/>
        <c:varyColors val="0"/>
        <c:ser>
          <c:idx val="0"/>
          <c:order val="0"/>
          <c:tx>
            <c:strRef>
              <c:f>Calibration_curve_2020!$B$1</c:f>
              <c:strCache>
                <c:ptCount val="1"/>
                <c:pt idx="0">
                  <c:v>Default_rate</c:v>
                </c:pt>
              </c:strCache>
            </c:strRef>
          </c:tx>
          <c:spPr>
            <a:ln w="28575" cap="rnd">
              <a:solidFill>
                <a:schemeClr val="accent1"/>
              </a:solidFill>
              <a:round/>
            </a:ln>
            <a:effectLst/>
          </c:spPr>
          <c:marker>
            <c:symbol val="none"/>
          </c:marker>
          <c:cat>
            <c:strRef>
              <c:f>Calibration_curve_2020!$A$2:$A$13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Calibration_curve_2020!$B$2:$B$13</c:f>
              <c:numCache>
                <c:formatCode>General</c:formatCode>
                <c:ptCount val="12"/>
                <c:pt idx="0">
                  <c:v>0</c:v>
                </c:pt>
                <c:pt idx="1">
                  <c:v>0</c:v>
                </c:pt>
                <c:pt idx="2">
                  <c:v>2.7027027027027029E-2</c:v>
                </c:pt>
                <c:pt idx="3">
                  <c:v>0</c:v>
                </c:pt>
                <c:pt idx="4">
                  <c:v>2.564102564102564E-2</c:v>
                </c:pt>
                <c:pt idx="5">
                  <c:v>6.25E-2</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6D51-4AF7-B489-7C525948111B}"/>
            </c:ext>
          </c:extLst>
        </c:ser>
        <c:dLbls>
          <c:showLegendKey val="0"/>
          <c:showVal val="0"/>
          <c:showCatName val="0"/>
          <c:showSerName val="0"/>
          <c:showPercent val="0"/>
          <c:showBubbleSize val="0"/>
        </c:dLbls>
        <c:marker val="1"/>
        <c:smooth val="0"/>
        <c:axId val="849734440"/>
        <c:axId val="67551133"/>
      </c:lineChart>
      <c:catAx>
        <c:axId val="58124705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72479044"/>
        <c:crosses val="autoZero"/>
        <c:auto val="1"/>
        <c:lblAlgn val="ctr"/>
        <c:lblOffset val="100"/>
        <c:noMultiLvlLbl val="0"/>
      </c:catAx>
      <c:valAx>
        <c:axId val="5724790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81247056"/>
        <c:crosses val="autoZero"/>
        <c:crossBetween val="between"/>
      </c:valAx>
      <c:catAx>
        <c:axId val="849734440"/>
        <c:scaling>
          <c:orientation val="minMax"/>
        </c:scaling>
        <c:delete val="1"/>
        <c:axPos val="b"/>
        <c:numFmt formatCode="General" sourceLinked="1"/>
        <c:majorTickMark val="out"/>
        <c:minorTickMark val="none"/>
        <c:tickLblPos val="nextTo"/>
        <c:crossAx val="67551133"/>
        <c:crosses val="autoZero"/>
        <c:auto val="1"/>
        <c:lblAlgn val="ctr"/>
        <c:lblOffset val="100"/>
        <c:noMultiLvlLbl val="0"/>
      </c:catAx>
      <c:valAx>
        <c:axId val="67551133"/>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849734440"/>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Calibration Curve 2021</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Calibration_curve_2021!$F$1</c:f>
              <c:strCache>
                <c:ptCount val="1"/>
                <c:pt idx="0">
                  <c:v>Population</c:v>
                </c:pt>
              </c:strCache>
            </c:strRef>
          </c:tx>
          <c:spPr>
            <a:solidFill>
              <a:schemeClr val="accent2"/>
            </a:solidFill>
            <a:ln>
              <a:noFill/>
            </a:ln>
            <a:effectLst/>
          </c:spPr>
          <c:invertIfNegative val="0"/>
          <c:cat>
            <c:strRef>
              <c:f>Calibration_curve_2021!$D$2:$D$13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Calibration_curve_2021!$F$2:$F$13</c:f>
              <c:numCache>
                <c:formatCode>General</c:formatCode>
                <c:ptCount val="12"/>
                <c:pt idx="0">
                  <c:v>0</c:v>
                </c:pt>
                <c:pt idx="1">
                  <c:v>26</c:v>
                </c:pt>
                <c:pt idx="2">
                  <c:v>32</c:v>
                </c:pt>
                <c:pt idx="3">
                  <c:v>60</c:v>
                </c:pt>
                <c:pt idx="4">
                  <c:v>58</c:v>
                </c:pt>
                <c:pt idx="5">
                  <c:v>23</c:v>
                </c:pt>
                <c:pt idx="6">
                  <c:v>2</c:v>
                </c:pt>
                <c:pt idx="7">
                  <c:v>1</c:v>
                </c:pt>
                <c:pt idx="8">
                  <c:v>0</c:v>
                </c:pt>
                <c:pt idx="9">
                  <c:v>1</c:v>
                </c:pt>
                <c:pt idx="10">
                  <c:v>0</c:v>
                </c:pt>
                <c:pt idx="11">
                  <c:v>0</c:v>
                </c:pt>
              </c:numCache>
            </c:numRef>
          </c:val>
          <c:extLst>
            <c:ext xmlns:c16="http://schemas.microsoft.com/office/drawing/2014/chart" uri="{C3380CC4-5D6E-409C-BE32-E72D297353CC}">
              <c16:uniqueId val="{00000000-A627-49C4-BEEF-B400A90AD724}"/>
            </c:ext>
          </c:extLst>
        </c:ser>
        <c:dLbls>
          <c:showLegendKey val="0"/>
          <c:showVal val="0"/>
          <c:showCatName val="0"/>
          <c:showSerName val="0"/>
          <c:showPercent val="0"/>
          <c:showBubbleSize val="0"/>
        </c:dLbls>
        <c:gapWidth val="219"/>
        <c:overlap val="-27"/>
        <c:axId val="41668006"/>
        <c:axId val="484341595"/>
      </c:barChart>
      <c:lineChart>
        <c:grouping val="stacked"/>
        <c:varyColors val="0"/>
        <c:ser>
          <c:idx val="0"/>
          <c:order val="0"/>
          <c:tx>
            <c:strRef>
              <c:f>Calibration_curve_2021!$E$1</c:f>
              <c:strCache>
                <c:ptCount val="1"/>
                <c:pt idx="0">
                  <c:v>Default_rate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Calibration_curve_2021!$D$2:$D$13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Calibration_curve_2021!$E$2:$E$13</c:f>
              <c:numCache>
                <c:formatCode>General</c:formatCode>
                <c:ptCount val="12"/>
                <c:pt idx="0">
                  <c:v>0</c:v>
                </c:pt>
                <c:pt idx="1">
                  <c:v>0</c:v>
                </c:pt>
                <c:pt idx="2">
                  <c:v>0</c:v>
                </c:pt>
                <c:pt idx="3">
                  <c:v>0</c:v>
                </c:pt>
                <c:pt idx="4">
                  <c:v>1.7241379310344827E-2</c:v>
                </c:pt>
                <c:pt idx="5">
                  <c:v>0</c:v>
                </c:pt>
                <c:pt idx="6">
                  <c:v>0</c:v>
                </c:pt>
                <c:pt idx="7">
                  <c:v>0</c:v>
                </c:pt>
                <c:pt idx="8">
                  <c:v>0</c:v>
                </c:pt>
                <c:pt idx="9">
                  <c:v>1</c:v>
                </c:pt>
                <c:pt idx="10">
                  <c:v>0</c:v>
                </c:pt>
                <c:pt idx="11">
                  <c:v>0</c:v>
                </c:pt>
              </c:numCache>
            </c:numRef>
          </c:val>
          <c:smooth val="0"/>
          <c:extLst>
            <c:ext xmlns:c16="http://schemas.microsoft.com/office/drawing/2014/chart" uri="{C3380CC4-5D6E-409C-BE32-E72D297353CC}">
              <c16:uniqueId val="{00000001-A627-49C4-BEEF-B400A90AD724}"/>
            </c:ext>
          </c:extLst>
        </c:ser>
        <c:dLbls>
          <c:showLegendKey val="0"/>
          <c:showVal val="0"/>
          <c:showCatName val="0"/>
          <c:showSerName val="0"/>
          <c:showPercent val="0"/>
          <c:showBubbleSize val="0"/>
        </c:dLbls>
        <c:marker val="1"/>
        <c:smooth val="0"/>
        <c:axId val="229864547"/>
        <c:axId val="652263772"/>
      </c:lineChart>
      <c:catAx>
        <c:axId val="4166800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84341595"/>
        <c:crosses val="autoZero"/>
        <c:auto val="1"/>
        <c:lblAlgn val="ctr"/>
        <c:lblOffset val="100"/>
        <c:noMultiLvlLbl val="0"/>
      </c:catAx>
      <c:valAx>
        <c:axId val="4843415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41668006"/>
        <c:crosses val="autoZero"/>
        <c:crossBetween val="between"/>
      </c:valAx>
      <c:catAx>
        <c:axId val="229864547"/>
        <c:scaling>
          <c:orientation val="minMax"/>
        </c:scaling>
        <c:delete val="1"/>
        <c:axPos val="b"/>
        <c:numFmt formatCode="General" sourceLinked="1"/>
        <c:majorTickMark val="out"/>
        <c:minorTickMark val="none"/>
        <c:tickLblPos val="nextTo"/>
        <c:crossAx val="652263772"/>
        <c:crosses val="autoZero"/>
        <c:auto val="1"/>
        <c:lblAlgn val="ctr"/>
        <c:lblOffset val="100"/>
        <c:noMultiLvlLbl val="0"/>
      </c:catAx>
      <c:valAx>
        <c:axId val="652263772"/>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29864547"/>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Calibration Curve 2022</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Calibration_curve_2022!$C$1</c:f>
              <c:strCache>
                <c:ptCount val="1"/>
                <c:pt idx="0">
                  <c:v>Population</c:v>
                </c:pt>
              </c:strCache>
            </c:strRef>
          </c:tx>
          <c:spPr>
            <a:solidFill>
              <a:schemeClr val="accent2"/>
            </a:solidFill>
            <a:ln>
              <a:noFill/>
            </a:ln>
            <a:effectLst/>
          </c:spPr>
          <c:invertIfNegative val="0"/>
          <c:cat>
            <c:strRef>
              <c:f>Calibration_curve_2022!$A$2:$A$13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Calibration_curve_2022!$C$2:$C$13</c:f>
              <c:numCache>
                <c:formatCode>General</c:formatCode>
                <c:ptCount val="12"/>
                <c:pt idx="0">
                  <c:v>0</c:v>
                </c:pt>
                <c:pt idx="1">
                  <c:v>32</c:v>
                </c:pt>
                <c:pt idx="2">
                  <c:v>50</c:v>
                </c:pt>
                <c:pt idx="3">
                  <c:v>80</c:v>
                </c:pt>
                <c:pt idx="4">
                  <c:v>58</c:v>
                </c:pt>
                <c:pt idx="5">
                  <c:v>35</c:v>
                </c:pt>
                <c:pt idx="6">
                  <c:v>2</c:v>
                </c:pt>
                <c:pt idx="7">
                  <c:v>1</c:v>
                </c:pt>
                <c:pt idx="8">
                  <c:v>0</c:v>
                </c:pt>
                <c:pt idx="9">
                  <c:v>0</c:v>
                </c:pt>
                <c:pt idx="10">
                  <c:v>0</c:v>
                </c:pt>
                <c:pt idx="11">
                  <c:v>0</c:v>
                </c:pt>
              </c:numCache>
            </c:numRef>
          </c:val>
          <c:extLst>
            <c:ext xmlns:c16="http://schemas.microsoft.com/office/drawing/2014/chart" uri="{C3380CC4-5D6E-409C-BE32-E72D297353CC}">
              <c16:uniqueId val="{00000000-4989-481B-AFEB-7F978F58B8F4}"/>
            </c:ext>
          </c:extLst>
        </c:ser>
        <c:dLbls>
          <c:showLegendKey val="0"/>
          <c:showVal val="0"/>
          <c:showCatName val="0"/>
          <c:showSerName val="0"/>
          <c:showPercent val="0"/>
          <c:showBubbleSize val="0"/>
        </c:dLbls>
        <c:gapWidth val="219"/>
        <c:overlap val="-27"/>
        <c:axId val="325532222"/>
        <c:axId val="228302858"/>
      </c:barChart>
      <c:lineChart>
        <c:grouping val="standard"/>
        <c:varyColors val="0"/>
        <c:ser>
          <c:idx val="0"/>
          <c:order val="0"/>
          <c:tx>
            <c:strRef>
              <c:f>Calibration_curve_2022!$B$1</c:f>
              <c:strCache>
                <c:ptCount val="1"/>
                <c:pt idx="0">
                  <c:v>Default_rate</c:v>
                </c:pt>
              </c:strCache>
            </c:strRef>
          </c:tx>
          <c:spPr>
            <a:ln w="28575" cap="rnd">
              <a:solidFill>
                <a:schemeClr val="accent1"/>
              </a:solidFill>
              <a:round/>
            </a:ln>
            <a:effectLst/>
          </c:spPr>
          <c:marker>
            <c:symbol val="none"/>
          </c:marker>
          <c:cat>
            <c:strRef>
              <c:f>Calibration_curve_2022!$A$2:$A$13</c:f>
              <c:strCache>
                <c:ptCount val="12"/>
                <c:pt idx="0">
                  <c:v>S1</c:v>
                </c:pt>
                <c:pt idx="1">
                  <c:v>S2</c:v>
                </c:pt>
                <c:pt idx="2">
                  <c:v>S3</c:v>
                </c:pt>
                <c:pt idx="3">
                  <c:v>S4</c:v>
                </c:pt>
                <c:pt idx="4">
                  <c:v>S5</c:v>
                </c:pt>
                <c:pt idx="5">
                  <c:v>S6</c:v>
                </c:pt>
                <c:pt idx="6">
                  <c:v>S7</c:v>
                </c:pt>
                <c:pt idx="7">
                  <c:v>S8</c:v>
                </c:pt>
                <c:pt idx="8">
                  <c:v>S9</c:v>
                </c:pt>
                <c:pt idx="9">
                  <c:v>S10</c:v>
                </c:pt>
                <c:pt idx="10">
                  <c:v>S11</c:v>
                </c:pt>
                <c:pt idx="11">
                  <c:v>S12</c:v>
                </c:pt>
              </c:strCache>
            </c:strRef>
          </c:cat>
          <c:val>
            <c:numRef>
              <c:f>Calibration_curve_2022!$B$2:$B$13</c:f>
              <c:numCache>
                <c:formatCode>General</c:formatCode>
                <c:ptCount val="12"/>
                <c:pt idx="0">
                  <c:v>0</c:v>
                </c:pt>
                <c:pt idx="1">
                  <c:v>0</c:v>
                </c:pt>
                <c:pt idx="2">
                  <c:v>0</c:v>
                </c:pt>
                <c:pt idx="3">
                  <c:v>0</c:v>
                </c:pt>
                <c:pt idx="4">
                  <c:v>0</c:v>
                </c:pt>
                <c:pt idx="5">
                  <c:v>2.8571428571428571E-2</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4989-481B-AFEB-7F978F58B8F4}"/>
            </c:ext>
          </c:extLst>
        </c:ser>
        <c:dLbls>
          <c:showLegendKey val="0"/>
          <c:showVal val="0"/>
          <c:showCatName val="0"/>
          <c:showSerName val="0"/>
          <c:showPercent val="0"/>
          <c:showBubbleSize val="0"/>
        </c:dLbls>
        <c:marker val="1"/>
        <c:smooth val="0"/>
        <c:axId val="956407348"/>
        <c:axId val="887041648"/>
      </c:lineChart>
      <c:catAx>
        <c:axId val="32553222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28302858"/>
        <c:crosses val="autoZero"/>
        <c:auto val="1"/>
        <c:lblAlgn val="ctr"/>
        <c:lblOffset val="100"/>
        <c:noMultiLvlLbl val="0"/>
      </c:catAx>
      <c:valAx>
        <c:axId val="22830285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25532222"/>
        <c:crosses val="autoZero"/>
        <c:crossBetween val="between"/>
      </c:valAx>
      <c:catAx>
        <c:axId val="956407348"/>
        <c:scaling>
          <c:orientation val="minMax"/>
        </c:scaling>
        <c:delete val="1"/>
        <c:axPos val="b"/>
        <c:numFmt formatCode="General" sourceLinked="1"/>
        <c:majorTickMark val="out"/>
        <c:minorTickMark val="none"/>
        <c:tickLblPos val="nextTo"/>
        <c:crossAx val="887041648"/>
        <c:crosses val="autoZero"/>
        <c:auto val="1"/>
        <c:lblAlgn val="ctr"/>
        <c:lblOffset val="100"/>
        <c:noMultiLvlLbl val="0"/>
      </c:catAx>
      <c:valAx>
        <c:axId val="887041648"/>
        <c:scaling>
          <c:orientation val="minMax"/>
        </c:scaling>
        <c:delete val="0"/>
        <c:axPos val="r"/>
        <c:numFmt formatCode="General" sourceLinked="1"/>
        <c:majorTickMark val="out"/>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956407348"/>
        <c:crosses val="max"/>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t>CAP Curve 2022</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9645833333333295E-2"/>
          <c:y val="0.18175338560228099"/>
          <c:w val="0.86077083333333304"/>
          <c:h val="0.47883107626514598"/>
        </c:manualLayout>
      </c:layout>
      <c:lineChart>
        <c:grouping val="standard"/>
        <c:varyColors val="0"/>
        <c:ser>
          <c:idx val="0"/>
          <c:order val="0"/>
          <c:tx>
            <c:strRef>
              <c:f>CAP_curves!$A$1</c:f>
              <c:strCache>
                <c:ptCount val="1"/>
                <c:pt idx="0">
                  <c:v>Model 2022 Cumulative Entities Default Rate</c:v>
                </c:pt>
              </c:strCache>
            </c:strRef>
          </c:tx>
          <c:spPr>
            <a:ln w="28575" cap="rnd">
              <a:solidFill>
                <a:schemeClr val="accent1"/>
              </a:solidFill>
              <a:round/>
            </a:ln>
            <a:effectLst/>
          </c:spPr>
          <c:marker>
            <c:symbol val="none"/>
          </c:marker>
          <c:val>
            <c:numRef>
              <c:f>CAP_curves!$A$2:$A$14</c:f>
              <c:numCache>
                <c:formatCode>General</c:formatCode>
                <c:ptCount val="13"/>
                <c:pt idx="0">
                  <c:v>0</c:v>
                </c:pt>
                <c:pt idx="1">
                  <c:v>0</c:v>
                </c:pt>
                <c:pt idx="2">
                  <c:v>0</c:v>
                </c:pt>
                <c:pt idx="3">
                  <c:v>0</c:v>
                </c:pt>
                <c:pt idx="4">
                  <c:v>0</c:v>
                </c:pt>
                <c:pt idx="5">
                  <c:v>0</c:v>
                </c:pt>
                <c:pt idx="6">
                  <c:v>0</c:v>
                </c:pt>
                <c:pt idx="7">
                  <c:v>100</c:v>
                </c:pt>
                <c:pt idx="8">
                  <c:v>100</c:v>
                </c:pt>
                <c:pt idx="9">
                  <c:v>100</c:v>
                </c:pt>
                <c:pt idx="10">
                  <c:v>100</c:v>
                </c:pt>
                <c:pt idx="11">
                  <c:v>100</c:v>
                </c:pt>
                <c:pt idx="12">
                  <c:v>100</c:v>
                </c:pt>
              </c:numCache>
            </c:numRef>
          </c:val>
          <c:smooth val="0"/>
          <c:extLst>
            <c:ext xmlns:c16="http://schemas.microsoft.com/office/drawing/2014/chart" uri="{C3380CC4-5D6E-409C-BE32-E72D297353CC}">
              <c16:uniqueId val="{00000000-FCCE-4EBE-B543-8FEF442230E0}"/>
            </c:ext>
          </c:extLst>
        </c:ser>
        <c:ser>
          <c:idx val="1"/>
          <c:order val="1"/>
          <c:tx>
            <c:strRef>
              <c:f>CAP_curves!$B$1</c:f>
              <c:strCache>
                <c:ptCount val="1"/>
                <c:pt idx="0">
                  <c:v>Random </c:v>
                </c:pt>
              </c:strCache>
            </c:strRef>
          </c:tx>
          <c:spPr>
            <a:ln w="28575" cap="rnd">
              <a:solidFill>
                <a:schemeClr val="accent2"/>
              </a:solidFill>
              <a:round/>
            </a:ln>
            <a:effectLst/>
          </c:spPr>
          <c:marker>
            <c:symbol val="none"/>
          </c:marker>
          <c:val>
            <c:numRef>
              <c:f>CAP_curves!$B$2:$B$14</c:f>
              <c:numCache>
                <c:formatCode>General</c:formatCode>
                <c:ptCount val="13"/>
                <c:pt idx="0">
                  <c:v>0</c:v>
                </c:pt>
                <c:pt idx="1">
                  <c:v>8.3333333333333339</c:v>
                </c:pt>
                <c:pt idx="2">
                  <c:v>16.666666666666668</c:v>
                </c:pt>
                <c:pt idx="3">
                  <c:v>25</c:v>
                </c:pt>
                <c:pt idx="4">
                  <c:v>33.333333333333336</c:v>
                </c:pt>
                <c:pt idx="5">
                  <c:v>41.666666666666671</c:v>
                </c:pt>
                <c:pt idx="6">
                  <c:v>50.000000000000007</c:v>
                </c:pt>
                <c:pt idx="7">
                  <c:v>58.333333333333343</c:v>
                </c:pt>
                <c:pt idx="8">
                  <c:v>66.666666666666671</c:v>
                </c:pt>
                <c:pt idx="9">
                  <c:v>75</c:v>
                </c:pt>
                <c:pt idx="10">
                  <c:v>83.333333333333329</c:v>
                </c:pt>
                <c:pt idx="11">
                  <c:v>91.666666666666657</c:v>
                </c:pt>
                <c:pt idx="12">
                  <c:v>99.999999999999986</c:v>
                </c:pt>
              </c:numCache>
            </c:numRef>
          </c:val>
          <c:smooth val="0"/>
          <c:extLst>
            <c:ext xmlns:c16="http://schemas.microsoft.com/office/drawing/2014/chart" uri="{C3380CC4-5D6E-409C-BE32-E72D297353CC}">
              <c16:uniqueId val="{00000001-FCCE-4EBE-B543-8FEF442230E0}"/>
            </c:ext>
          </c:extLst>
        </c:ser>
        <c:ser>
          <c:idx val="2"/>
          <c:order val="2"/>
          <c:tx>
            <c:strRef>
              <c:f>CAP_curves!$C$1</c:f>
              <c:strCache>
                <c:ptCount val="1"/>
                <c:pt idx="0">
                  <c:v>Ideal</c:v>
                </c:pt>
              </c:strCache>
            </c:strRef>
          </c:tx>
          <c:spPr>
            <a:ln w="28575" cap="rnd">
              <a:solidFill>
                <a:schemeClr val="accent3"/>
              </a:solidFill>
              <a:round/>
            </a:ln>
            <a:effectLst/>
          </c:spPr>
          <c:marker>
            <c:symbol val="none"/>
          </c:marker>
          <c:val>
            <c:numRef>
              <c:f>CAP_curves!$C$2:$C$14</c:f>
              <c:numCache>
                <c:formatCode>General</c:formatCode>
                <c:ptCount val="13"/>
                <c:pt idx="0">
                  <c:v>0</c:v>
                </c:pt>
                <c:pt idx="1">
                  <c:v>100</c:v>
                </c:pt>
                <c:pt idx="2">
                  <c:v>100</c:v>
                </c:pt>
                <c:pt idx="3">
                  <c:v>100</c:v>
                </c:pt>
                <c:pt idx="4">
                  <c:v>100</c:v>
                </c:pt>
                <c:pt idx="5">
                  <c:v>100</c:v>
                </c:pt>
                <c:pt idx="6">
                  <c:v>100</c:v>
                </c:pt>
                <c:pt idx="7">
                  <c:v>100</c:v>
                </c:pt>
                <c:pt idx="8">
                  <c:v>100</c:v>
                </c:pt>
                <c:pt idx="9">
                  <c:v>100</c:v>
                </c:pt>
                <c:pt idx="10">
                  <c:v>100</c:v>
                </c:pt>
                <c:pt idx="11">
                  <c:v>100</c:v>
                </c:pt>
                <c:pt idx="12">
                  <c:v>100</c:v>
                </c:pt>
              </c:numCache>
            </c:numRef>
          </c:val>
          <c:smooth val="0"/>
          <c:extLst>
            <c:ext xmlns:c16="http://schemas.microsoft.com/office/drawing/2014/chart" uri="{C3380CC4-5D6E-409C-BE32-E72D297353CC}">
              <c16:uniqueId val="{00000002-FCCE-4EBE-B543-8FEF442230E0}"/>
            </c:ext>
          </c:extLst>
        </c:ser>
        <c:dLbls>
          <c:showLegendKey val="0"/>
          <c:showVal val="0"/>
          <c:showCatName val="0"/>
          <c:showSerName val="0"/>
          <c:showPercent val="0"/>
          <c:showBubbleSize val="0"/>
        </c:dLbls>
        <c:smooth val="0"/>
        <c:axId val="881854537"/>
        <c:axId val="920288947"/>
      </c:lineChart>
      <c:catAx>
        <c:axId val="881854537"/>
        <c:scaling>
          <c:orientation val="minMax"/>
        </c:scaling>
        <c:delete val="0"/>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IN"/>
                  <a:t>Fraction of all Entities</a:t>
                </a:r>
              </a:p>
            </c:rich>
          </c:tx>
          <c:overlay val="0"/>
          <c:spPr>
            <a:noFill/>
            <a:ln>
              <a:noFill/>
            </a:ln>
            <a:effectLst/>
          </c:spPr>
          <c:txPr>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920288947"/>
        <c:crosses val="autoZero"/>
        <c:auto val="1"/>
        <c:lblAlgn val="ctr"/>
        <c:lblOffset val="100"/>
        <c:noMultiLvlLbl val="0"/>
      </c:catAx>
      <c:valAx>
        <c:axId val="9202889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IN"/>
                  <a:t>Fraction  of defaulted Entities</a:t>
                </a:r>
              </a:p>
            </c:rich>
          </c:tx>
          <c:overlay val="0"/>
          <c:spPr>
            <a:noFill/>
            <a:ln>
              <a:noFill/>
            </a:ln>
            <a:effectLst/>
          </c:spPr>
          <c:txPr>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881854537"/>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t>CAP Curve 2021</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1206790754756"/>
          <c:y val="0.26974344274043299"/>
          <c:w val="0.89460012272448397"/>
          <c:h val="0.47275333237781297"/>
        </c:manualLayout>
      </c:layout>
      <c:lineChart>
        <c:grouping val="standard"/>
        <c:varyColors val="0"/>
        <c:ser>
          <c:idx val="0"/>
          <c:order val="0"/>
          <c:tx>
            <c:strRef>
              <c:f>CAP_curves!$A$17</c:f>
              <c:strCache>
                <c:ptCount val="1"/>
                <c:pt idx="0">
                  <c:v>Model 2021 Cumulative Entities Default Rate</c:v>
                </c:pt>
              </c:strCache>
            </c:strRef>
          </c:tx>
          <c:spPr>
            <a:ln w="28575" cap="rnd">
              <a:solidFill>
                <a:schemeClr val="accent1"/>
              </a:solidFill>
              <a:round/>
            </a:ln>
            <a:effectLst/>
          </c:spPr>
          <c:marker>
            <c:symbol val="none"/>
          </c:marker>
          <c:val>
            <c:numRef>
              <c:f>CAP_curves!$A$18:$A$30</c:f>
              <c:numCache>
                <c:formatCode>General</c:formatCode>
                <c:ptCount val="13"/>
                <c:pt idx="0">
                  <c:v>0</c:v>
                </c:pt>
                <c:pt idx="1">
                  <c:v>0</c:v>
                </c:pt>
                <c:pt idx="2">
                  <c:v>0</c:v>
                </c:pt>
                <c:pt idx="3">
                  <c:v>100</c:v>
                </c:pt>
                <c:pt idx="4">
                  <c:v>100</c:v>
                </c:pt>
                <c:pt idx="5">
                  <c:v>100</c:v>
                </c:pt>
                <c:pt idx="6">
                  <c:v>100</c:v>
                </c:pt>
                <c:pt idx="7">
                  <c:v>100</c:v>
                </c:pt>
                <c:pt idx="8">
                  <c:v>100</c:v>
                </c:pt>
                <c:pt idx="9">
                  <c:v>100</c:v>
                </c:pt>
                <c:pt idx="10">
                  <c:v>100</c:v>
                </c:pt>
                <c:pt idx="11">
                  <c:v>100</c:v>
                </c:pt>
                <c:pt idx="12">
                  <c:v>100</c:v>
                </c:pt>
              </c:numCache>
            </c:numRef>
          </c:val>
          <c:smooth val="0"/>
          <c:extLst>
            <c:ext xmlns:c16="http://schemas.microsoft.com/office/drawing/2014/chart" uri="{C3380CC4-5D6E-409C-BE32-E72D297353CC}">
              <c16:uniqueId val="{00000000-7A67-4F88-B88E-4E2CEB82D667}"/>
            </c:ext>
          </c:extLst>
        </c:ser>
        <c:ser>
          <c:idx val="1"/>
          <c:order val="1"/>
          <c:tx>
            <c:strRef>
              <c:f>CAP_curves!$B$17</c:f>
              <c:strCache>
                <c:ptCount val="1"/>
                <c:pt idx="0">
                  <c:v>Random </c:v>
                </c:pt>
              </c:strCache>
            </c:strRef>
          </c:tx>
          <c:spPr>
            <a:ln w="28575" cap="rnd">
              <a:solidFill>
                <a:schemeClr val="accent2"/>
              </a:solidFill>
              <a:round/>
            </a:ln>
            <a:effectLst/>
          </c:spPr>
          <c:marker>
            <c:symbol val="none"/>
          </c:marker>
          <c:val>
            <c:numRef>
              <c:f>CAP_curves!$B$18:$B$30</c:f>
              <c:numCache>
                <c:formatCode>General</c:formatCode>
                <c:ptCount val="13"/>
                <c:pt idx="0">
                  <c:v>0</c:v>
                </c:pt>
                <c:pt idx="1">
                  <c:v>8.3333333333333339</c:v>
                </c:pt>
                <c:pt idx="2">
                  <c:v>16.666666666666668</c:v>
                </c:pt>
                <c:pt idx="3">
                  <c:v>25</c:v>
                </c:pt>
                <c:pt idx="4">
                  <c:v>33.333333333333336</c:v>
                </c:pt>
                <c:pt idx="5">
                  <c:v>41.666666666666671</c:v>
                </c:pt>
                <c:pt idx="6">
                  <c:v>50.000000000000007</c:v>
                </c:pt>
                <c:pt idx="7">
                  <c:v>58.333333333333343</c:v>
                </c:pt>
                <c:pt idx="8">
                  <c:v>66.666666666666671</c:v>
                </c:pt>
                <c:pt idx="9">
                  <c:v>75</c:v>
                </c:pt>
                <c:pt idx="10">
                  <c:v>83.333333333333329</c:v>
                </c:pt>
                <c:pt idx="11">
                  <c:v>91.666666666666657</c:v>
                </c:pt>
                <c:pt idx="12">
                  <c:v>99.999999999999986</c:v>
                </c:pt>
              </c:numCache>
            </c:numRef>
          </c:val>
          <c:smooth val="0"/>
          <c:extLst>
            <c:ext xmlns:c16="http://schemas.microsoft.com/office/drawing/2014/chart" uri="{C3380CC4-5D6E-409C-BE32-E72D297353CC}">
              <c16:uniqueId val="{00000001-7A67-4F88-B88E-4E2CEB82D667}"/>
            </c:ext>
          </c:extLst>
        </c:ser>
        <c:ser>
          <c:idx val="2"/>
          <c:order val="2"/>
          <c:tx>
            <c:strRef>
              <c:f>CAP_curves!$C$17</c:f>
              <c:strCache>
                <c:ptCount val="1"/>
                <c:pt idx="0">
                  <c:v>Ideal</c:v>
                </c:pt>
              </c:strCache>
            </c:strRef>
          </c:tx>
          <c:spPr>
            <a:ln w="28575" cap="rnd">
              <a:solidFill>
                <a:schemeClr val="accent3"/>
              </a:solidFill>
              <a:round/>
            </a:ln>
            <a:effectLst/>
          </c:spPr>
          <c:marker>
            <c:symbol val="none"/>
          </c:marker>
          <c:val>
            <c:numRef>
              <c:f>CAP_curves!$C$18:$C$30</c:f>
              <c:numCache>
                <c:formatCode>General</c:formatCode>
                <c:ptCount val="13"/>
                <c:pt idx="0">
                  <c:v>0</c:v>
                </c:pt>
                <c:pt idx="1">
                  <c:v>100</c:v>
                </c:pt>
                <c:pt idx="2">
                  <c:v>100</c:v>
                </c:pt>
                <c:pt idx="3">
                  <c:v>100</c:v>
                </c:pt>
                <c:pt idx="4">
                  <c:v>100</c:v>
                </c:pt>
                <c:pt idx="5">
                  <c:v>100</c:v>
                </c:pt>
                <c:pt idx="6">
                  <c:v>100</c:v>
                </c:pt>
                <c:pt idx="7">
                  <c:v>100</c:v>
                </c:pt>
                <c:pt idx="8">
                  <c:v>100</c:v>
                </c:pt>
                <c:pt idx="9">
                  <c:v>100</c:v>
                </c:pt>
                <c:pt idx="10">
                  <c:v>100</c:v>
                </c:pt>
                <c:pt idx="11">
                  <c:v>100</c:v>
                </c:pt>
                <c:pt idx="12">
                  <c:v>100</c:v>
                </c:pt>
              </c:numCache>
            </c:numRef>
          </c:val>
          <c:smooth val="0"/>
          <c:extLst>
            <c:ext xmlns:c16="http://schemas.microsoft.com/office/drawing/2014/chart" uri="{C3380CC4-5D6E-409C-BE32-E72D297353CC}">
              <c16:uniqueId val="{00000002-7A67-4F88-B88E-4E2CEB82D667}"/>
            </c:ext>
          </c:extLst>
        </c:ser>
        <c:dLbls>
          <c:showLegendKey val="0"/>
          <c:showVal val="0"/>
          <c:showCatName val="0"/>
          <c:showSerName val="0"/>
          <c:showPercent val="0"/>
          <c:showBubbleSize val="0"/>
        </c:dLbls>
        <c:smooth val="0"/>
        <c:axId val="171394203"/>
        <c:axId val="261446322"/>
      </c:lineChart>
      <c:catAx>
        <c:axId val="171394203"/>
        <c:scaling>
          <c:orientation val="minMax"/>
        </c:scaling>
        <c:delete val="0"/>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IN"/>
                  <a:t>Fraction of all Entities</a:t>
                </a:r>
              </a:p>
            </c:rich>
          </c:tx>
          <c:overlay val="0"/>
          <c:spPr>
            <a:noFill/>
            <a:ln>
              <a:noFill/>
            </a:ln>
            <a:effectLst/>
          </c:spPr>
          <c:txPr>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61446322"/>
        <c:crosses val="autoZero"/>
        <c:auto val="1"/>
        <c:lblAlgn val="ctr"/>
        <c:lblOffset val="100"/>
        <c:noMultiLvlLbl val="0"/>
      </c:catAx>
      <c:valAx>
        <c:axId val="26144632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IN"/>
                  <a:t>Fraction of Defaulted Entities</a:t>
                </a:r>
              </a:p>
            </c:rich>
          </c:tx>
          <c:overlay val="0"/>
          <c:spPr>
            <a:noFill/>
            <a:ln>
              <a:noFill/>
            </a:ln>
            <a:effectLst/>
          </c:spPr>
          <c:txPr>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171394203"/>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Cap Curve 2020</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6189989785495"/>
          <c:y val="0.17"/>
          <c:w val="0.87133810010214496"/>
          <c:h val="0.53453333333333297"/>
        </c:manualLayout>
      </c:layout>
      <c:lineChart>
        <c:grouping val="standard"/>
        <c:varyColors val="0"/>
        <c:ser>
          <c:idx val="0"/>
          <c:order val="0"/>
          <c:tx>
            <c:strRef>
              <c:f>CAP_curves!$A$36</c:f>
              <c:strCache>
                <c:ptCount val="1"/>
                <c:pt idx="0">
                  <c:v>Model 2020 Cumulative Entities Default Rate</c:v>
                </c:pt>
              </c:strCache>
            </c:strRef>
          </c:tx>
          <c:spPr>
            <a:ln w="28575" cap="rnd">
              <a:solidFill>
                <a:schemeClr val="accent1"/>
              </a:solidFill>
              <a:round/>
            </a:ln>
            <a:effectLst/>
          </c:spPr>
          <c:marker>
            <c:symbol val="none"/>
          </c:marker>
          <c:val>
            <c:numRef>
              <c:f>CAP_curves!$A$37:$A$49</c:f>
              <c:numCache>
                <c:formatCode>General</c:formatCode>
                <c:ptCount val="13"/>
                <c:pt idx="0">
                  <c:v>0</c:v>
                </c:pt>
                <c:pt idx="1">
                  <c:v>0</c:v>
                </c:pt>
                <c:pt idx="2">
                  <c:v>0</c:v>
                </c:pt>
                <c:pt idx="3">
                  <c:v>0</c:v>
                </c:pt>
                <c:pt idx="4">
                  <c:v>50</c:v>
                </c:pt>
                <c:pt idx="5">
                  <c:v>50</c:v>
                </c:pt>
                <c:pt idx="6">
                  <c:v>50</c:v>
                </c:pt>
                <c:pt idx="7">
                  <c:v>66.66</c:v>
                </c:pt>
                <c:pt idx="8">
                  <c:v>83.33</c:v>
                </c:pt>
                <c:pt idx="9">
                  <c:v>83.33</c:v>
                </c:pt>
                <c:pt idx="10">
                  <c:v>100</c:v>
                </c:pt>
                <c:pt idx="11">
                  <c:v>100</c:v>
                </c:pt>
                <c:pt idx="12">
                  <c:v>100</c:v>
                </c:pt>
              </c:numCache>
            </c:numRef>
          </c:val>
          <c:smooth val="0"/>
          <c:extLst>
            <c:ext xmlns:c16="http://schemas.microsoft.com/office/drawing/2014/chart" uri="{C3380CC4-5D6E-409C-BE32-E72D297353CC}">
              <c16:uniqueId val="{00000000-2C85-4FFA-881D-1EB719660FC7}"/>
            </c:ext>
          </c:extLst>
        </c:ser>
        <c:ser>
          <c:idx val="1"/>
          <c:order val="1"/>
          <c:tx>
            <c:strRef>
              <c:f>CAP_curves!$B$36</c:f>
              <c:strCache>
                <c:ptCount val="1"/>
                <c:pt idx="0">
                  <c:v>Random </c:v>
                </c:pt>
              </c:strCache>
            </c:strRef>
          </c:tx>
          <c:spPr>
            <a:ln w="28575" cap="rnd">
              <a:solidFill>
                <a:schemeClr val="accent2"/>
              </a:solidFill>
              <a:round/>
            </a:ln>
            <a:effectLst/>
          </c:spPr>
          <c:marker>
            <c:symbol val="none"/>
          </c:marker>
          <c:val>
            <c:numRef>
              <c:f>CAP_curves!$B$37:$B$49</c:f>
              <c:numCache>
                <c:formatCode>General</c:formatCode>
                <c:ptCount val="13"/>
                <c:pt idx="0">
                  <c:v>0</c:v>
                </c:pt>
                <c:pt idx="1">
                  <c:v>8.3333333333333339</c:v>
                </c:pt>
                <c:pt idx="2">
                  <c:v>16.666666666666668</c:v>
                </c:pt>
                <c:pt idx="3">
                  <c:v>25</c:v>
                </c:pt>
                <c:pt idx="4">
                  <c:v>33.333333333333336</c:v>
                </c:pt>
                <c:pt idx="5">
                  <c:v>41.666666666666671</c:v>
                </c:pt>
                <c:pt idx="6">
                  <c:v>50.000000000000007</c:v>
                </c:pt>
                <c:pt idx="7">
                  <c:v>58.333333333333343</c:v>
                </c:pt>
                <c:pt idx="8">
                  <c:v>66.666666666666671</c:v>
                </c:pt>
                <c:pt idx="9">
                  <c:v>75</c:v>
                </c:pt>
                <c:pt idx="10">
                  <c:v>83.333333333333329</c:v>
                </c:pt>
                <c:pt idx="11">
                  <c:v>91.666666666666657</c:v>
                </c:pt>
                <c:pt idx="12">
                  <c:v>99.999999999999986</c:v>
                </c:pt>
              </c:numCache>
            </c:numRef>
          </c:val>
          <c:smooth val="0"/>
          <c:extLst>
            <c:ext xmlns:c16="http://schemas.microsoft.com/office/drawing/2014/chart" uri="{C3380CC4-5D6E-409C-BE32-E72D297353CC}">
              <c16:uniqueId val="{00000001-2C85-4FFA-881D-1EB719660FC7}"/>
            </c:ext>
          </c:extLst>
        </c:ser>
        <c:ser>
          <c:idx val="2"/>
          <c:order val="2"/>
          <c:tx>
            <c:strRef>
              <c:f>CAP_curves!$C$36</c:f>
              <c:strCache>
                <c:ptCount val="1"/>
                <c:pt idx="0">
                  <c:v>Ideal</c:v>
                </c:pt>
              </c:strCache>
            </c:strRef>
          </c:tx>
          <c:spPr>
            <a:ln w="28575" cap="rnd">
              <a:solidFill>
                <a:schemeClr val="accent3"/>
              </a:solidFill>
              <a:round/>
            </a:ln>
            <a:effectLst/>
          </c:spPr>
          <c:marker>
            <c:symbol val="none"/>
          </c:marker>
          <c:val>
            <c:numRef>
              <c:f>CAP_curves!$C$37:$C$49</c:f>
              <c:numCache>
                <c:formatCode>General</c:formatCode>
                <c:ptCount val="13"/>
                <c:pt idx="0">
                  <c:v>0</c:v>
                </c:pt>
                <c:pt idx="1">
                  <c:v>100</c:v>
                </c:pt>
                <c:pt idx="2">
                  <c:v>100</c:v>
                </c:pt>
                <c:pt idx="3">
                  <c:v>100</c:v>
                </c:pt>
                <c:pt idx="4">
                  <c:v>100</c:v>
                </c:pt>
                <c:pt idx="5">
                  <c:v>100</c:v>
                </c:pt>
                <c:pt idx="6">
                  <c:v>100</c:v>
                </c:pt>
                <c:pt idx="7">
                  <c:v>100</c:v>
                </c:pt>
                <c:pt idx="8">
                  <c:v>100</c:v>
                </c:pt>
                <c:pt idx="9">
                  <c:v>100</c:v>
                </c:pt>
                <c:pt idx="10">
                  <c:v>100</c:v>
                </c:pt>
                <c:pt idx="11">
                  <c:v>100</c:v>
                </c:pt>
                <c:pt idx="12">
                  <c:v>100</c:v>
                </c:pt>
              </c:numCache>
            </c:numRef>
          </c:val>
          <c:smooth val="0"/>
          <c:extLst>
            <c:ext xmlns:c16="http://schemas.microsoft.com/office/drawing/2014/chart" uri="{C3380CC4-5D6E-409C-BE32-E72D297353CC}">
              <c16:uniqueId val="{00000002-2C85-4FFA-881D-1EB719660FC7}"/>
            </c:ext>
          </c:extLst>
        </c:ser>
        <c:dLbls>
          <c:showLegendKey val="0"/>
          <c:showVal val="0"/>
          <c:showCatName val="0"/>
          <c:showSerName val="0"/>
          <c:showPercent val="0"/>
          <c:showBubbleSize val="0"/>
        </c:dLbls>
        <c:smooth val="0"/>
        <c:axId val="736407497"/>
        <c:axId val="144760537"/>
      </c:lineChart>
      <c:catAx>
        <c:axId val="736407497"/>
        <c:scaling>
          <c:orientation val="minMax"/>
        </c:scaling>
        <c:delete val="0"/>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t>Fraction of all Entities</a:t>
                </a:r>
              </a:p>
            </c:rich>
          </c:tx>
          <c:overlay val="0"/>
          <c:spPr>
            <a:noFill/>
            <a:ln>
              <a:noFill/>
            </a:ln>
            <a:effectLst/>
          </c:spPr>
          <c:txPr>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144760537"/>
        <c:crosses val="autoZero"/>
        <c:auto val="1"/>
        <c:lblAlgn val="ctr"/>
        <c:lblOffset val="100"/>
        <c:noMultiLvlLbl val="0"/>
      </c:catAx>
      <c:valAx>
        <c:axId val="14476053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t>Fraction of Defaulted Entities</a:t>
                </a:r>
              </a:p>
            </c:rich>
          </c:tx>
          <c:overlay val="0"/>
          <c:spPr>
            <a:noFill/>
            <a:ln>
              <a:noFill/>
            </a:ln>
            <a:effectLst/>
          </c:spPr>
          <c:txPr>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736407497"/>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Cap Curve 2019</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45322266625701"/>
          <c:y val="0.15809051456912601"/>
          <c:w val="0.87400348396352101"/>
          <c:h val="0.53407728869601201"/>
        </c:manualLayout>
      </c:layout>
      <c:lineChart>
        <c:grouping val="standard"/>
        <c:varyColors val="0"/>
        <c:ser>
          <c:idx val="0"/>
          <c:order val="0"/>
          <c:tx>
            <c:strRef>
              <c:f>CAP_curves!$A$53</c:f>
              <c:strCache>
                <c:ptCount val="1"/>
                <c:pt idx="0">
                  <c:v>Model 2019 Cumulative Entities Default Rate</c:v>
                </c:pt>
              </c:strCache>
            </c:strRef>
          </c:tx>
          <c:spPr>
            <a:ln w="28575" cap="rnd">
              <a:solidFill>
                <a:schemeClr val="accent1"/>
              </a:solidFill>
              <a:round/>
            </a:ln>
            <a:effectLst/>
          </c:spPr>
          <c:marker>
            <c:symbol val="none"/>
          </c:marker>
          <c:val>
            <c:numRef>
              <c:f>CAP_curves!$A$54:$A$66</c:f>
              <c:numCache>
                <c:formatCode>General</c:formatCode>
                <c:ptCount val="13"/>
                <c:pt idx="0">
                  <c:v>0</c:v>
                </c:pt>
                <c:pt idx="1">
                  <c:v>0</c:v>
                </c:pt>
                <c:pt idx="2">
                  <c:v>0</c:v>
                </c:pt>
                <c:pt idx="3">
                  <c:v>0</c:v>
                </c:pt>
                <c:pt idx="4">
                  <c:v>0</c:v>
                </c:pt>
                <c:pt idx="5">
                  <c:v>33.33</c:v>
                </c:pt>
                <c:pt idx="6">
                  <c:v>66.66</c:v>
                </c:pt>
                <c:pt idx="7">
                  <c:v>66.66</c:v>
                </c:pt>
                <c:pt idx="8">
                  <c:v>66.66</c:v>
                </c:pt>
                <c:pt idx="9">
                  <c:v>66.66</c:v>
                </c:pt>
                <c:pt idx="10">
                  <c:v>100</c:v>
                </c:pt>
                <c:pt idx="11">
                  <c:v>100</c:v>
                </c:pt>
                <c:pt idx="12">
                  <c:v>100</c:v>
                </c:pt>
              </c:numCache>
            </c:numRef>
          </c:val>
          <c:smooth val="0"/>
          <c:extLst>
            <c:ext xmlns:c16="http://schemas.microsoft.com/office/drawing/2014/chart" uri="{C3380CC4-5D6E-409C-BE32-E72D297353CC}">
              <c16:uniqueId val="{00000000-68E1-45DB-AB2A-BF903669A074}"/>
            </c:ext>
          </c:extLst>
        </c:ser>
        <c:ser>
          <c:idx val="1"/>
          <c:order val="1"/>
          <c:tx>
            <c:strRef>
              <c:f>CAP_curves!$B$53</c:f>
              <c:strCache>
                <c:ptCount val="1"/>
                <c:pt idx="0">
                  <c:v>Random </c:v>
                </c:pt>
              </c:strCache>
            </c:strRef>
          </c:tx>
          <c:spPr>
            <a:ln w="28575" cap="rnd">
              <a:solidFill>
                <a:schemeClr val="accent2"/>
              </a:solidFill>
              <a:round/>
            </a:ln>
            <a:effectLst/>
          </c:spPr>
          <c:marker>
            <c:symbol val="none"/>
          </c:marker>
          <c:val>
            <c:numRef>
              <c:f>CAP_curves!$B$54:$B$66</c:f>
              <c:numCache>
                <c:formatCode>General</c:formatCode>
                <c:ptCount val="13"/>
                <c:pt idx="0">
                  <c:v>0</c:v>
                </c:pt>
                <c:pt idx="1">
                  <c:v>8.3333333333333339</c:v>
                </c:pt>
                <c:pt idx="2">
                  <c:v>16.666666666666668</c:v>
                </c:pt>
                <c:pt idx="3">
                  <c:v>25</c:v>
                </c:pt>
                <c:pt idx="4">
                  <c:v>33.333333333333336</c:v>
                </c:pt>
                <c:pt idx="5">
                  <c:v>41.666666666666671</c:v>
                </c:pt>
                <c:pt idx="6">
                  <c:v>50.000000000000007</c:v>
                </c:pt>
                <c:pt idx="7">
                  <c:v>58.333333333333343</c:v>
                </c:pt>
                <c:pt idx="8">
                  <c:v>66.666666666666671</c:v>
                </c:pt>
                <c:pt idx="9">
                  <c:v>75</c:v>
                </c:pt>
                <c:pt idx="10">
                  <c:v>83.333333333333329</c:v>
                </c:pt>
                <c:pt idx="11">
                  <c:v>91.666666666666657</c:v>
                </c:pt>
                <c:pt idx="12">
                  <c:v>99.999999999999986</c:v>
                </c:pt>
              </c:numCache>
            </c:numRef>
          </c:val>
          <c:smooth val="0"/>
          <c:extLst>
            <c:ext xmlns:c16="http://schemas.microsoft.com/office/drawing/2014/chart" uri="{C3380CC4-5D6E-409C-BE32-E72D297353CC}">
              <c16:uniqueId val="{00000001-68E1-45DB-AB2A-BF903669A074}"/>
            </c:ext>
          </c:extLst>
        </c:ser>
        <c:ser>
          <c:idx val="2"/>
          <c:order val="2"/>
          <c:tx>
            <c:strRef>
              <c:f>CAP_curves!$C$53</c:f>
              <c:strCache>
                <c:ptCount val="1"/>
                <c:pt idx="0">
                  <c:v>Ideal</c:v>
                </c:pt>
              </c:strCache>
            </c:strRef>
          </c:tx>
          <c:spPr>
            <a:ln w="28575" cap="rnd">
              <a:solidFill>
                <a:schemeClr val="accent3"/>
              </a:solidFill>
              <a:round/>
            </a:ln>
            <a:effectLst/>
          </c:spPr>
          <c:marker>
            <c:symbol val="none"/>
          </c:marker>
          <c:val>
            <c:numRef>
              <c:f>CAP_curves!$C$54:$C$66</c:f>
              <c:numCache>
                <c:formatCode>General</c:formatCode>
                <c:ptCount val="13"/>
                <c:pt idx="0">
                  <c:v>0</c:v>
                </c:pt>
                <c:pt idx="1">
                  <c:v>100</c:v>
                </c:pt>
                <c:pt idx="2">
                  <c:v>100</c:v>
                </c:pt>
                <c:pt idx="3">
                  <c:v>100</c:v>
                </c:pt>
                <c:pt idx="4">
                  <c:v>100</c:v>
                </c:pt>
                <c:pt idx="5">
                  <c:v>100</c:v>
                </c:pt>
                <c:pt idx="6">
                  <c:v>100</c:v>
                </c:pt>
                <c:pt idx="7">
                  <c:v>100</c:v>
                </c:pt>
                <c:pt idx="8">
                  <c:v>100</c:v>
                </c:pt>
                <c:pt idx="9">
                  <c:v>100</c:v>
                </c:pt>
                <c:pt idx="10">
                  <c:v>100</c:v>
                </c:pt>
                <c:pt idx="11">
                  <c:v>100</c:v>
                </c:pt>
                <c:pt idx="12">
                  <c:v>100</c:v>
                </c:pt>
              </c:numCache>
            </c:numRef>
          </c:val>
          <c:smooth val="0"/>
          <c:extLst>
            <c:ext xmlns:c16="http://schemas.microsoft.com/office/drawing/2014/chart" uri="{C3380CC4-5D6E-409C-BE32-E72D297353CC}">
              <c16:uniqueId val="{00000002-68E1-45DB-AB2A-BF903669A074}"/>
            </c:ext>
          </c:extLst>
        </c:ser>
        <c:dLbls>
          <c:showLegendKey val="0"/>
          <c:showVal val="0"/>
          <c:showCatName val="0"/>
          <c:showSerName val="0"/>
          <c:showPercent val="0"/>
          <c:showBubbleSize val="0"/>
        </c:dLbls>
        <c:smooth val="0"/>
        <c:axId val="591111001"/>
        <c:axId val="92345497"/>
      </c:lineChart>
      <c:catAx>
        <c:axId val="591111001"/>
        <c:scaling>
          <c:orientation val="minMax"/>
        </c:scaling>
        <c:delete val="0"/>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t>Fraction of all Entities</a:t>
                </a:r>
              </a:p>
            </c:rich>
          </c:tx>
          <c:overlay val="0"/>
          <c:spPr>
            <a:noFill/>
            <a:ln>
              <a:noFill/>
            </a:ln>
            <a:effectLst/>
          </c:spPr>
          <c:txPr>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92345497"/>
        <c:crosses val="autoZero"/>
        <c:auto val="1"/>
        <c:lblAlgn val="ctr"/>
        <c:lblOffset val="100"/>
        <c:noMultiLvlLbl val="0"/>
      </c:catAx>
      <c:valAx>
        <c:axId val="9234549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t>Fraction of Defaulted Entities</a:t>
                </a:r>
              </a:p>
            </c:rich>
          </c:tx>
          <c:overlay val="0"/>
          <c:spPr>
            <a:noFill/>
            <a:ln>
              <a:noFill/>
            </a:ln>
            <a:effectLst/>
          </c:spPr>
          <c:txPr>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91111001"/>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t>CAP Curve 2018</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637204522096601"/>
          <c:y val="0.17148621385339599"/>
          <c:w val="0.81504624871531295"/>
          <c:h val="0.56386460434880104"/>
        </c:manualLayout>
      </c:layout>
      <c:lineChart>
        <c:grouping val="standard"/>
        <c:varyColors val="0"/>
        <c:ser>
          <c:idx val="0"/>
          <c:order val="0"/>
          <c:tx>
            <c:strRef>
              <c:f>CAP_curves!$A$69</c:f>
              <c:strCache>
                <c:ptCount val="1"/>
                <c:pt idx="0">
                  <c:v>Model 2018 Cumulative Entities Default Rate</c:v>
                </c:pt>
              </c:strCache>
            </c:strRef>
          </c:tx>
          <c:spPr>
            <a:ln w="28575" cap="rnd">
              <a:solidFill>
                <a:schemeClr val="accent1"/>
              </a:solidFill>
              <a:round/>
            </a:ln>
            <a:effectLst/>
          </c:spPr>
          <c:marker>
            <c:symbol val="none"/>
          </c:marker>
          <c:val>
            <c:numRef>
              <c:f>CAP_curves!$A$70:$A$82</c:f>
              <c:numCache>
                <c:formatCode>General</c:formatCode>
                <c:ptCount val="13"/>
                <c:pt idx="0">
                  <c:v>0</c:v>
                </c:pt>
                <c:pt idx="1">
                  <c:v>0</c:v>
                </c:pt>
                <c:pt idx="2">
                  <c:v>0</c:v>
                </c:pt>
                <c:pt idx="3">
                  <c:v>10</c:v>
                </c:pt>
                <c:pt idx="4">
                  <c:v>30</c:v>
                </c:pt>
                <c:pt idx="5">
                  <c:v>40</c:v>
                </c:pt>
                <c:pt idx="6">
                  <c:v>50</c:v>
                </c:pt>
                <c:pt idx="7">
                  <c:v>70</c:v>
                </c:pt>
                <c:pt idx="8">
                  <c:v>90</c:v>
                </c:pt>
                <c:pt idx="9">
                  <c:v>90</c:v>
                </c:pt>
                <c:pt idx="10">
                  <c:v>100</c:v>
                </c:pt>
                <c:pt idx="11">
                  <c:v>100</c:v>
                </c:pt>
                <c:pt idx="12">
                  <c:v>100</c:v>
                </c:pt>
              </c:numCache>
            </c:numRef>
          </c:val>
          <c:smooth val="0"/>
          <c:extLst>
            <c:ext xmlns:c16="http://schemas.microsoft.com/office/drawing/2014/chart" uri="{C3380CC4-5D6E-409C-BE32-E72D297353CC}">
              <c16:uniqueId val="{00000000-6863-430E-8751-9F58FD6D11D8}"/>
            </c:ext>
          </c:extLst>
        </c:ser>
        <c:ser>
          <c:idx val="1"/>
          <c:order val="1"/>
          <c:tx>
            <c:strRef>
              <c:f>CAP_curves!$B$69</c:f>
              <c:strCache>
                <c:ptCount val="1"/>
                <c:pt idx="0">
                  <c:v>Random </c:v>
                </c:pt>
              </c:strCache>
            </c:strRef>
          </c:tx>
          <c:spPr>
            <a:ln w="28575" cap="rnd">
              <a:solidFill>
                <a:schemeClr val="accent2"/>
              </a:solidFill>
              <a:round/>
            </a:ln>
            <a:effectLst/>
          </c:spPr>
          <c:marker>
            <c:symbol val="none"/>
          </c:marker>
          <c:val>
            <c:numRef>
              <c:f>CAP_curves!$B$70:$B$82</c:f>
              <c:numCache>
                <c:formatCode>General</c:formatCode>
                <c:ptCount val="13"/>
                <c:pt idx="0">
                  <c:v>0</c:v>
                </c:pt>
                <c:pt idx="1">
                  <c:v>8.3333333333333339</c:v>
                </c:pt>
                <c:pt idx="2">
                  <c:v>16.666666666666668</c:v>
                </c:pt>
                <c:pt idx="3">
                  <c:v>25</c:v>
                </c:pt>
                <c:pt idx="4">
                  <c:v>33.333333333333336</c:v>
                </c:pt>
                <c:pt idx="5">
                  <c:v>41.666666666666671</c:v>
                </c:pt>
                <c:pt idx="6">
                  <c:v>50.000000000000007</c:v>
                </c:pt>
                <c:pt idx="7">
                  <c:v>58.333333333333343</c:v>
                </c:pt>
                <c:pt idx="8">
                  <c:v>66.666666666666671</c:v>
                </c:pt>
                <c:pt idx="9">
                  <c:v>75</c:v>
                </c:pt>
                <c:pt idx="10">
                  <c:v>83.333333333333329</c:v>
                </c:pt>
                <c:pt idx="11">
                  <c:v>91.666666666666657</c:v>
                </c:pt>
                <c:pt idx="12">
                  <c:v>99.999999999999986</c:v>
                </c:pt>
              </c:numCache>
            </c:numRef>
          </c:val>
          <c:smooth val="0"/>
          <c:extLst>
            <c:ext xmlns:c16="http://schemas.microsoft.com/office/drawing/2014/chart" uri="{C3380CC4-5D6E-409C-BE32-E72D297353CC}">
              <c16:uniqueId val="{00000001-6863-430E-8751-9F58FD6D11D8}"/>
            </c:ext>
          </c:extLst>
        </c:ser>
        <c:ser>
          <c:idx val="2"/>
          <c:order val="2"/>
          <c:tx>
            <c:strRef>
              <c:f>CAP_curves!$C$69</c:f>
              <c:strCache>
                <c:ptCount val="1"/>
                <c:pt idx="0">
                  <c:v>Ideal</c:v>
                </c:pt>
              </c:strCache>
            </c:strRef>
          </c:tx>
          <c:spPr>
            <a:ln w="28575" cap="rnd">
              <a:solidFill>
                <a:schemeClr val="accent3"/>
              </a:solidFill>
              <a:round/>
            </a:ln>
            <a:effectLst/>
          </c:spPr>
          <c:marker>
            <c:symbol val="none"/>
          </c:marker>
          <c:val>
            <c:numRef>
              <c:f>CAP_curves!$C$70:$C$82</c:f>
              <c:numCache>
                <c:formatCode>General</c:formatCode>
                <c:ptCount val="13"/>
                <c:pt idx="0">
                  <c:v>0</c:v>
                </c:pt>
                <c:pt idx="1">
                  <c:v>100</c:v>
                </c:pt>
                <c:pt idx="2">
                  <c:v>100</c:v>
                </c:pt>
                <c:pt idx="3">
                  <c:v>100</c:v>
                </c:pt>
                <c:pt idx="4">
                  <c:v>100</c:v>
                </c:pt>
                <c:pt idx="5">
                  <c:v>100</c:v>
                </c:pt>
                <c:pt idx="6">
                  <c:v>100</c:v>
                </c:pt>
                <c:pt idx="7">
                  <c:v>100</c:v>
                </c:pt>
                <c:pt idx="8">
                  <c:v>100</c:v>
                </c:pt>
                <c:pt idx="9">
                  <c:v>100</c:v>
                </c:pt>
                <c:pt idx="10">
                  <c:v>100</c:v>
                </c:pt>
                <c:pt idx="11">
                  <c:v>100</c:v>
                </c:pt>
                <c:pt idx="12">
                  <c:v>100</c:v>
                </c:pt>
              </c:numCache>
            </c:numRef>
          </c:val>
          <c:smooth val="0"/>
          <c:extLst>
            <c:ext xmlns:c16="http://schemas.microsoft.com/office/drawing/2014/chart" uri="{C3380CC4-5D6E-409C-BE32-E72D297353CC}">
              <c16:uniqueId val="{00000002-6863-430E-8751-9F58FD6D11D8}"/>
            </c:ext>
          </c:extLst>
        </c:ser>
        <c:dLbls>
          <c:showLegendKey val="0"/>
          <c:showVal val="0"/>
          <c:showCatName val="0"/>
          <c:showSerName val="0"/>
          <c:showPercent val="0"/>
          <c:showBubbleSize val="0"/>
        </c:dLbls>
        <c:smooth val="0"/>
        <c:axId val="237475507"/>
        <c:axId val="975932258"/>
      </c:lineChart>
      <c:catAx>
        <c:axId val="237475507"/>
        <c:scaling>
          <c:orientation val="minMax"/>
        </c:scaling>
        <c:delete val="0"/>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IN"/>
                  <a:t>Fraction of all Entities</a:t>
                </a:r>
              </a:p>
            </c:rich>
          </c:tx>
          <c:overlay val="0"/>
          <c:spPr>
            <a:noFill/>
            <a:ln>
              <a:noFill/>
            </a:ln>
            <a:effectLst/>
          </c:spPr>
          <c:txPr>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975932258"/>
        <c:crosses val="autoZero"/>
        <c:auto val="1"/>
        <c:lblAlgn val="ctr"/>
        <c:lblOffset val="100"/>
        <c:noMultiLvlLbl val="0"/>
      </c:catAx>
      <c:valAx>
        <c:axId val="97593225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IN"/>
                  <a:t>Fraction of Defaulted Entities</a:t>
                </a:r>
              </a:p>
            </c:rich>
          </c:tx>
          <c:overlay val="0"/>
          <c:spPr>
            <a:noFill/>
            <a:ln>
              <a:noFill/>
            </a:ln>
            <a:effectLst/>
          </c:spPr>
          <c:txPr>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37475507"/>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rPr lang="en-IN"/>
              <a:t>CAP Curve 2017</a:t>
            </a:r>
          </a:p>
        </c:rich>
      </c:tx>
      <c:overlay val="0"/>
      <c:spPr>
        <a:noFill/>
        <a:ln>
          <a:noFill/>
        </a:ln>
        <a:effectLst/>
      </c:spPr>
      <c:txPr>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40202950099401"/>
          <c:y val="0.16451612903225801"/>
          <c:w val="0.85358301077518595"/>
          <c:h val="0.53664516129032303"/>
        </c:manualLayout>
      </c:layout>
      <c:lineChart>
        <c:grouping val="standard"/>
        <c:varyColors val="0"/>
        <c:ser>
          <c:idx val="0"/>
          <c:order val="0"/>
          <c:tx>
            <c:strRef>
              <c:f>CAP_curves!$A$85</c:f>
              <c:strCache>
                <c:ptCount val="1"/>
                <c:pt idx="0">
                  <c:v>Model 2017 Cumulative Entities Default Rate</c:v>
                </c:pt>
              </c:strCache>
            </c:strRef>
          </c:tx>
          <c:spPr>
            <a:ln w="28575" cap="rnd">
              <a:solidFill>
                <a:schemeClr val="accent1"/>
              </a:solidFill>
              <a:round/>
            </a:ln>
            <a:effectLst/>
          </c:spPr>
          <c:marker>
            <c:symbol val="none"/>
          </c:marker>
          <c:val>
            <c:numRef>
              <c:f>CAP_curves!$A$86:$A$98</c:f>
              <c:numCache>
                <c:formatCode>General</c:formatCode>
                <c:ptCount val="13"/>
                <c:pt idx="0">
                  <c:v>0</c:v>
                </c:pt>
                <c:pt idx="1">
                  <c:v>0</c:v>
                </c:pt>
                <c:pt idx="2">
                  <c:v>0</c:v>
                </c:pt>
                <c:pt idx="3">
                  <c:v>0</c:v>
                </c:pt>
                <c:pt idx="4">
                  <c:v>0</c:v>
                </c:pt>
                <c:pt idx="5">
                  <c:v>0</c:v>
                </c:pt>
                <c:pt idx="6">
                  <c:v>0</c:v>
                </c:pt>
                <c:pt idx="7">
                  <c:v>0</c:v>
                </c:pt>
                <c:pt idx="8">
                  <c:v>33.33</c:v>
                </c:pt>
                <c:pt idx="9">
                  <c:v>100</c:v>
                </c:pt>
                <c:pt idx="10">
                  <c:v>100</c:v>
                </c:pt>
                <c:pt idx="11">
                  <c:v>100</c:v>
                </c:pt>
                <c:pt idx="12">
                  <c:v>100</c:v>
                </c:pt>
              </c:numCache>
            </c:numRef>
          </c:val>
          <c:smooth val="0"/>
          <c:extLst>
            <c:ext xmlns:c16="http://schemas.microsoft.com/office/drawing/2014/chart" uri="{C3380CC4-5D6E-409C-BE32-E72D297353CC}">
              <c16:uniqueId val="{00000000-D7A2-413D-A327-DBB59F19D889}"/>
            </c:ext>
          </c:extLst>
        </c:ser>
        <c:ser>
          <c:idx val="1"/>
          <c:order val="1"/>
          <c:tx>
            <c:strRef>
              <c:f>CAP_curves!$B$85</c:f>
              <c:strCache>
                <c:ptCount val="1"/>
                <c:pt idx="0">
                  <c:v>Random </c:v>
                </c:pt>
              </c:strCache>
            </c:strRef>
          </c:tx>
          <c:spPr>
            <a:ln w="28575" cap="rnd">
              <a:solidFill>
                <a:schemeClr val="accent2"/>
              </a:solidFill>
              <a:round/>
            </a:ln>
            <a:effectLst/>
          </c:spPr>
          <c:marker>
            <c:symbol val="none"/>
          </c:marker>
          <c:val>
            <c:numRef>
              <c:f>CAP_curves!$B$86:$B$98</c:f>
              <c:numCache>
                <c:formatCode>General</c:formatCode>
                <c:ptCount val="13"/>
                <c:pt idx="0">
                  <c:v>0</c:v>
                </c:pt>
                <c:pt idx="1">
                  <c:v>8.3333333333333339</c:v>
                </c:pt>
                <c:pt idx="2">
                  <c:v>16.666666666666668</c:v>
                </c:pt>
                <c:pt idx="3">
                  <c:v>25</c:v>
                </c:pt>
                <c:pt idx="4">
                  <c:v>33.333333333333336</c:v>
                </c:pt>
                <c:pt idx="5">
                  <c:v>41.666666666666671</c:v>
                </c:pt>
                <c:pt idx="6">
                  <c:v>50.000000000000007</c:v>
                </c:pt>
                <c:pt idx="7">
                  <c:v>58.333333333333343</c:v>
                </c:pt>
                <c:pt idx="8">
                  <c:v>66.666666666666671</c:v>
                </c:pt>
                <c:pt idx="9">
                  <c:v>75</c:v>
                </c:pt>
                <c:pt idx="10">
                  <c:v>83.333333333333329</c:v>
                </c:pt>
                <c:pt idx="11">
                  <c:v>91.666666666666657</c:v>
                </c:pt>
                <c:pt idx="12">
                  <c:v>99.999999999999986</c:v>
                </c:pt>
              </c:numCache>
            </c:numRef>
          </c:val>
          <c:smooth val="0"/>
          <c:extLst>
            <c:ext xmlns:c16="http://schemas.microsoft.com/office/drawing/2014/chart" uri="{C3380CC4-5D6E-409C-BE32-E72D297353CC}">
              <c16:uniqueId val="{00000001-D7A2-413D-A327-DBB59F19D889}"/>
            </c:ext>
          </c:extLst>
        </c:ser>
        <c:ser>
          <c:idx val="2"/>
          <c:order val="2"/>
          <c:tx>
            <c:strRef>
              <c:f>CAP_curves!$C$85</c:f>
              <c:strCache>
                <c:ptCount val="1"/>
                <c:pt idx="0">
                  <c:v>Ideal</c:v>
                </c:pt>
              </c:strCache>
            </c:strRef>
          </c:tx>
          <c:spPr>
            <a:ln w="28575" cap="rnd">
              <a:solidFill>
                <a:schemeClr val="accent3"/>
              </a:solidFill>
              <a:round/>
            </a:ln>
            <a:effectLst/>
          </c:spPr>
          <c:marker>
            <c:symbol val="none"/>
          </c:marker>
          <c:val>
            <c:numRef>
              <c:f>CAP_curves!$C$86:$C$98</c:f>
              <c:numCache>
                <c:formatCode>General</c:formatCode>
                <c:ptCount val="13"/>
                <c:pt idx="0">
                  <c:v>0</c:v>
                </c:pt>
                <c:pt idx="1">
                  <c:v>100</c:v>
                </c:pt>
                <c:pt idx="2">
                  <c:v>100</c:v>
                </c:pt>
                <c:pt idx="3">
                  <c:v>100</c:v>
                </c:pt>
                <c:pt idx="4">
                  <c:v>100</c:v>
                </c:pt>
                <c:pt idx="5">
                  <c:v>100</c:v>
                </c:pt>
                <c:pt idx="6">
                  <c:v>100</c:v>
                </c:pt>
                <c:pt idx="7">
                  <c:v>100</c:v>
                </c:pt>
                <c:pt idx="8">
                  <c:v>100</c:v>
                </c:pt>
                <c:pt idx="9">
                  <c:v>100</c:v>
                </c:pt>
                <c:pt idx="10">
                  <c:v>100</c:v>
                </c:pt>
                <c:pt idx="11">
                  <c:v>100</c:v>
                </c:pt>
                <c:pt idx="12">
                  <c:v>100</c:v>
                </c:pt>
              </c:numCache>
            </c:numRef>
          </c:val>
          <c:smooth val="0"/>
          <c:extLst>
            <c:ext xmlns:c16="http://schemas.microsoft.com/office/drawing/2014/chart" uri="{C3380CC4-5D6E-409C-BE32-E72D297353CC}">
              <c16:uniqueId val="{00000002-D7A2-413D-A327-DBB59F19D889}"/>
            </c:ext>
          </c:extLst>
        </c:ser>
        <c:dLbls>
          <c:showLegendKey val="0"/>
          <c:showVal val="0"/>
          <c:showCatName val="0"/>
          <c:showSerName val="0"/>
          <c:showPercent val="0"/>
          <c:showBubbleSize val="0"/>
        </c:dLbls>
        <c:smooth val="0"/>
        <c:axId val="318109512"/>
        <c:axId val="519956049"/>
      </c:lineChart>
      <c:catAx>
        <c:axId val="318109512"/>
        <c:scaling>
          <c:orientation val="minMax"/>
        </c:scaling>
        <c:delete val="0"/>
        <c:axPos val="b"/>
        <c:title>
          <c:tx>
            <c:rich>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IN"/>
                  <a:t>Fraction of all Entities</a:t>
                </a:r>
              </a:p>
            </c:rich>
          </c:tx>
          <c:overlay val="0"/>
          <c:spPr>
            <a:noFill/>
            <a:ln>
              <a:noFill/>
            </a:ln>
            <a:effectLst/>
          </c:spPr>
          <c:txPr>
            <a:bodyPr rot="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519956049"/>
        <c:crosses val="autoZero"/>
        <c:auto val="1"/>
        <c:lblAlgn val="ctr"/>
        <c:lblOffset val="100"/>
        <c:noMultiLvlLbl val="0"/>
      </c:catAx>
      <c:valAx>
        <c:axId val="51995604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r>
                  <a:rPr lang="en-IN"/>
                  <a:t>Fraction of Defaulted Entities</a:t>
                </a:r>
              </a:p>
            </c:rich>
          </c:tx>
          <c:overlay val="0"/>
          <c:spPr>
            <a:noFill/>
            <a:ln>
              <a:noFill/>
            </a:ln>
            <a:effectLst/>
          </c:spPr>
          <c:txPr>
            <a:bodyPr rot="-5400000" spcFirstLastPara="0" vertOverflow="ellipsis" vert="horz" wrap="square" anchor="ctr" anchorCtr="1"/>
            <a:lstStyle/>
            <a:p>
              <a:pPr defTabSz="914400">
                <a:defRPr lang="en-US"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318109512"/>
        <c:crosses val="autoZero"/>
        <c:crossBetween val="between"/>
      </c:valAx>
      <c:spPr>
        <a:noFill/>
        <a:ln>
          <a:noFill/>
        </a:ln>
        <a:effectLst/>
      </c:spPr>
    </c:plotArea>
    <c:legend>
      <c:legendPos val="b"/>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5</xdr:col>
      <xdr:colOff>12700</xdr:colOff>
      <xdr:row>2</xdr:row>
      <xdr:rowOff>57150</xdr:rowOff>
    </xdr:from>
    <xdr:to>
      <xdr:col>11</xdr:col>
      <xdr:colOff>317500</xdr:colOff>
      <xdr:row>17</xdr:row>
      <xdr:rowOff>38100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2</xdr:row>
      <xdr:rowOff>57150</xdr:rowOff>
    </xdr:from>
    <xdr:to>
      <xdr:col>12</xdr:col>
      <xdr:colOff>368300</xdr:colOff>
      <xdr:row>17</xdr:row>
      <xdr:rowOff>38100</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438150</xdr:colOff>
      <xdr:row>3</xdr:row>
      <xdr:rowOff>12700</xdr:rowOff>
    </xdr:from>
    <xdr:to>
      <xdr:col>12</xdr:col>
      <xdr:colOff>133350</xdr:colOff>
      <xdr:row>17</xdr:row>
      <xdr:rowOff>177800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184150</xdr:colOff>
      <xdr:row>4</xdr:row>
      <xdr:rowOff>95250</xdr:rowOff>
    </xdr:from>
    <xdr:to>
      <xdr:col>12</xdr:col>
      <xdr:colOff>488950</xdr:colOff>
      <xdr:row>19</xdr:row>
      <xdr:rowOff>76200</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215900</xdr:colOff>
      <xdr:row>3</xdr:row>
      <xdr:rowOff>12700</xdr:rowOff>
    </xdr:from>
    <xdr:to>
      <xdr:col>15</xdr:col>
      <xdr:colOff>520700</xdr:colOff>
      <xdr:row>17</xdr:row>
      <xdr:rowOff>177800</xdr:rowOff>
    </xdr:to>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425450</xdr:colOff>
      <xdr:row>2</xdr:row>
      <xdr:rowOff>127000</xdr:rowOff>
    </xdr:from>
    <xdr:to>
      <xdr:col>14</xdr:col>
      <xdr:colOff>120650</xdr:colOff>
      <xdr:row>17</xdr:row>
      <xdr:rowOff>107950</xdr:rowOff>
    </xdr:to>
    <xdr:graphicFrame macro="">
      <xdr:nvGraphicFramePr>
        <xdr:cNvPr id="3" name="Chart 2">
          <a:extLst>
            <a:ext uri="{FF2B5EF4-FFF2-40B4-BE49-F238E27FC236}">
              <a16:creationId xmlns:a16="http://schemas.microsoft.com/office/drawing/2014/main" id="{00000000-0008-0000-1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6350</xdr:colOff>
      <xdr:row>25</xdr:row>
      <xdr:rowOff>0</xdr:rowOff>
    </xdr:from>
    <xdr:to>
      <xdr:col>3</xdr:col>
      <xdr:colOff>324485</xdr:colOff>
      <xdr:row>37</xdr:row>
      <xdr:rowOff>6350</xdr:rowOff>
    </xdr:to>
    <xdr:graphicFrame macro="">
      <xdr:nvGraphicFramePr>
        <xdr:cNvPr id="2" name="Chart 1">
          <a:extLst>
            <a:ext uri="{FF2B5EF4-FFF2-40B4-BE49-F238E27FC236}">
              <a16:creationId xmlns:a16="http://schemas.microsoft.com/office/drawing/2014/main" id="{00000000-0008-0000-1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xdr:colOff>
      <xdr:row>25</xdr:row>
      <xdr:rowOff>0</xdr:rowOff>
    </xdr:from>
    <xdr:to>
      <xdr:col>4</xdr:col>
      <xdr:colOff>298450</xdr:colOff>
      <xdr:row>36</xdr:row>
      <xdr:rowOff>120650</xdr:rowOff>
    </xdr:to>
    <xdr:graphicFrame macro="">
      <xdr:nvGraphicFramePr>
        <xdr:cNvPr id="3" name="Chart 2">
          <a:extLst>
            <a:ext uri="{FF2B5EF4-FFF2-40B4-BE49-F238E27FC236}">
              <a16:creationId xmlns:a16="http://schemas.microsoft.com/office/drawing/2014/main" id="{00000000-0008-0000-1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698500</xdr:colOff>
      <xdr:row>25</xdr:row>
      <xdr:rowOff>0</xdr:rowOff>
    </xdr:from>
    <xdr:to>
      <xdr:col>10</xdr:col>
      <xdr:colOff>147320</xdr:colOff>
      <xdr:row>36</xdr:row>
      <xdr:rowOff>127000</xdr:rowOff>
    </xdr:to>
    <xdr:graphicFrame macro="">
      <xdr:nvGraphicFramePr>
        <xdr:cNvPr id="4" name="Chart 3">
          <a:extLst>
            <a:ext uri="{FF2B5EF4-FFF2-40B4-BE49-F238E27FC236}">
              <a16:creationId xmlns:a16="http://schemas.microsoft.com/office/drawing/2014/main" id="{00000000-0008-0000-1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6350</xdr:colOff>
      <xdr:row>38</xdr:row>
      <xdr:rowOff>0</xdr:rowOff>
    </xdr:from>
    <xdr:to>
      <xdr:col>4</xdr:col>
      <xdr:colOff>330835</xdr:colOff>
      <xdr:row>49</xdr:row>
      <xdr:rowOff>12700</xdr:rowOff>
    </xdr:to>
    <xdr:graphicFrame macro="">
      <xdr:nvGraphicFramePr>
        <xdr:cNvPr id="5" name="Chart 4">
          <a:extLst>
            <a:ext uri="{FF2B5EF4-FFF2-40B4-BE49-F238E27FC236}">
              <a16:creationId xmlns:a16="http://schemas.microsoft.com/office/drawing/2014/main" id="{00000000-0008-0000-1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711200</xdr:colOff>
      <xdr:row>38</xdr:row>
      <xdr:rowOff>0</xdr:rowOff>
    </xdr:from>
    <xdr:to>
      <xdr:col>10</xdr:col>
      <xdr:colOff>203200</xdr:colOff>
      <xdr:row>49</xdr:row>
      <xdr:rowOff>38100</xdr:rowOff>
    </xdr:to>
    <xdr:graphicFrame macro="">
      <xdr:nvGraphicFramePr>
        <xdr:cNvPr id="6" name="Chart 5">
          <a:extLst>
            <a:ext uri="{FF2B5EF4-FFF2-40B4-BE49-F238E27FC236}">
              <a16:creationId xmlns:a16="http://schemas.microsoft.com/office/drawing/2014/main" id="{00000000-0008-0000-1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19685</xdr:colOff>
      <xdr:row>50</xdr:row>
      <xdr:rowOff>152400</xdr:rowOff>
    </xdr:from>
    <xdr:to>
      <xdr:col>4</xdr:col>
      <xdr:colOff>305435</xdr:colOff>
      <xdr:row>65</xdr:row>
      <xdr:rowOff>95250</xdr:rowOff>
    </xdr:to>
    <xdr:graphicFrame macro="">
      <xdr:nvGraphicFramePr>
        <xdr:cNvPr id="7" name="Chart 6">
          <a:extLst>
            <a:ext uri="{FF2B5EF4-FFF2-40B4-BE49-F238E27FC236}">
              <a16:creationId xmlns:a16="http://schemas.microsoft.com/office/drawing/2014/main" id="{00000000-0008-0000-19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774700</xdr:colOff>
      <xdr:row>50</xdr:row>
      <xdr:rowOff>146685</xdr:rowOff>
    </xdr:from>
    <xdr:to>
      <xdr:col>10</xdr:col>
      <xdr:colOff>349250</xdr:colOff>
      <xdr:row>65</xdr:row>
      <xdr:rowOff>45085</xdr:rowOff>
    </xdr:to>
    <xdr:graphicFrame macro="">
      <xdr:nvGraphicFramePr>
        <xdr:cNvPr id="8" name="Chart 7">
          <a:extLst>
            <a:ext uri="{FF2B5EF4-FFF2-40B4-BE49-F238E27FC236}">
              <a16:creationId xmlns:a16="http://schemas.microsoft.com/office/drawing/2014/main" id="{00000000-0008-0000-1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349250</xdr:colOff>
      <xdr:row>0</xdr:row>
      <xdr:rowOff>95250</xdr:rowOff>
    </xdr:from>
    <xdr:to>
      <xdr:col>13</xdr:col>
      <xdr:colOff>349250</xdr:colOff>
      <xdr:row>13</xdr:row>
      <xdr:rowOff>164465</xdr:rowOff>
    </xdr:to>
    <xdr:graphicFrame macro="">
      <xdr:nvGraphicFramePr>
        <xdr:cNvPr id="2" name="Chart 1">
          <a:extLst>
            <a:ext uri="{FF2B5EF4-FFF2-40B4-BE49-F238E27FC236}">
              <a16:creationId xmlns:a16="http://schemas.microsoft.com/office/drawing/2014/main" id="{00000000-0008-0000-1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336550</xdr:colOff>
      <xdr:row>15</xdr:row>
      <xdr:rowOff>165100</xdr:rowOff>
    </xdr:from>
    <xdr:to>
      <xdr:col>13</xdr:col>
      <xdr:colOff>443230</xdr:colOff>
      <xdr:row>31</xdr:row>
      <xdr:rowOff>56515</xdr:rowOff>
    </xdr:to>
    <xdr:graphicFrame macro="">
      <xdr:nvGraphicFramePr>
        <xdr:cNvPr id="3" name="Chart 2">
          <a:extLst>
            <a:ext uri="{FF2B5EF4-FFF2-40B4-BE49-F238E27FC236}">
              <a16:creationId xmlns:a16="http://schemas.microsoft.com/office/drawing/2014/main" id="{00000000-0008-0000-1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317500</xdr:colOff>
      <xdr:row>34</xdr:row>
      <xdr:rowOff>165100</xdr:rowOff>
    </xdr:from>
    <xdr:to>
      <xdr:col>13</xdr:col>
      <xdr:colOff>438150</xdr:colOff>
      <xdr:row>49</xdr:row>
      <xdr:rowOff>76200</xdr:rowOff>
    </xdr:to>
    <xdr:graphicFrame macro="">
      <xdr:nvGraphicFramePr>
        <xdr:cNvPr id="4" name="Chart 3">
          <a:extLst>
            <a:ext uri="{FF2B5EF4-FFF2-40B4-BE49-F238E27FC236}">
              <a16:creationId xmlns:a16="http://schemas.microsoft.com/office/drawing/2014/main" id="{00000000-0008-0000-1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349250</xdr:colOff>
      <xdr:row>50</xdr:row>
      <xdr:rowOff>127635</xdr:rowOff>
    </xdr:from>
    <xdr:to>
      <xdr:col>13</xdr:col>
      <xdr:colOff>450215</xdr:colOff>
      <xdr:row>66</xdr:row>
      <xdr:rowOff>69850</xdr:rowOff>
    </xdr:to>
    <xdr:graphicFrame macro="">
      <xdr:nvGraphicFramePr>
        <xdr:cNvPr id="5" name="Chart 4">
          <a:extLst>
            <a:ext uri="{FF2B5EF4-FFF2-40B4-BE49-F238E27FC236}">
              <a16:creationId xmlns:a16="http://schemas.microsoft.com/office/drawing/2014/main" id="{00000000-0008-0000-1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361950</xdr:colOff>
      <xdr:row>67</xdr:row>
      <xdr:rowOff>171450</xdr:rowOff>
    </xdr:from>
    <xdr:to>
      <xdr:col>13</xdr:col>
      <xdr:colOff>444500</xdr:colOff>
      <xdr:row>82</xdr:row>
      <xdr:rowOff>57785</xdr:rowOff>
    </xdr:to>
    <xdr:graphicFrame macro="">
      <xdr:nvGraphicFramePr>
        <xdr:cNvPr id="6" name="Chart 5">
          <a:extLst>
            <a:ext uri="{FF2B5EF4-FFF2-40B4-BE49-F238E27FC236}">
              <a16:creationId xmlns:a16="http://schemas.microsoft.com/office/drawing/2014/main" id="{00000000-0008-0000-1A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438150</xdr:colOff>
      <xdr:row>84</xdr:row>
      <xdr:rowOff>38100</xdr:rowOff>
    </xdr:from>
    <xdr:to>
      <xdr:col>13</xdr:col>
      <xdr:colOff>412115</xdr:colOff>
      <xdr:row>99</xdr:row>
      <xdr:rowOff>44450</xdr:rowOff>
    </xdr:to>
    <xdr:graphicFrame macro="">
      <xdr:nvGraphicFramePr>
        <xdr:cNvPr id="7" name="Chart 6">
          <a:extLst>
            <a:ext uri="{FF2B5EF4-FFF2-40B4-BE49-F238E27FC236}">
              <a16:creationId xmlns:a16="http://schemas.microsoft.com/office/drawing/2014/main" id="{00000000-0008-0000-1A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oop.alexander" refreshedDate="44886.6257638889" createdVersion="5" refreshedVersion="5" minRefreshableVersion="3" recordCount="174" xr:uid="{00000000-000A-0000-FFFF-FFFF00000000}">
  <cacheSource type="worksheet">
    <worksheetSource ref="A1:H1048576" sheet="2018"/>
  </cacheSource>
  <cacheFields count="8">
    <cacheField name="Single Scale Rating" numFmtId="0">
      <sharedItems containsBlank="1" count="10">
        <s v="S5"/>
        <s v="S4"/>
        <s v="S3"/>
        <s v="S2"/>
        <s v="S6"/>
        <s v="S7"/>
        <s v="S9"/>
        <s v="S8"/>
        <s v="S10"/>
        <m/>
      </sharedItems>
    </cacheField>
    <cacheField name="Combined Rating" numFmtId="0">
      <sharedItems containsBlank="1" count="9">
        <s v="C3"/>
        <s v="C1"/>
        <s v="C2"/>
        <s v="C4"/>
        <s v="C5"/>
        <m/>
        <s v="C6"/>
        <s v="C7"/>
        <s v="C8"/>
      </sharedItems>
    </cacheField>
    <cacheField name="Final Rating" numFmtId="0">
      <sharedItems containsBlank="1" count="9">
        <s v="C3"/>
        <s v="C1"/>
        <s v="C2"/>
        <s v="C4"/>
        <s v="C5"/>
        <m/>
        <s v="C6"/>
        <s v="C7"/>
        <s v="C8"/>
      </sharedItems>
    </cacheField>
    <cacheField name="Rating Date" numFmtId="0">
      <sharedItems containsNonDate="0" containsDate="1" containsString="0" containsBlank="1" minDate="2018-01-02T00:00:00" maxDate="2018-12-27T00:00:00" count="122">
        <d v="2018-09-25T00:00:00"/>
        <d v="2018-09-18T00:00:00"/>
        <d v="2018-05-18T00:00:00"/>
        <d v="2018-06-22T00:00:00"/>
        <d v="2018-10-23T00:00:00"/>
        <d v="2018-06-21T00:00:00"/>
        <d v="2018-11-12T00:00:00"/>
        <d v="2018-05-31T00:00:00"/>
        <d v="2018-08-13T00:00:00"/>
        <d v="2018-12-14T00:00:00"/>
        <d v="2018-01-05T00:00:00"/>
        <d v="2018-03-20T00:00:00"/>
        <d v="2018-12-21T00:00:00"/>
        <d v="2018-08-07T00:00:00"/>
        <d v="2018-03-07T00:00:00"/>
        <d v="2018-07-11T00:00:00"/>
        <d v="2018-05-21T00:00:00"/>
        <d v="2018-09-04T00:00:00"/>
        <d v="2018-07-18T00:00:00"/>
        <d v="2018-03-05T00:00:00"/>
        <d v="2018-07-19T00:00:00"/>
        <d v="2018-03-01T00:00:00"/>
        <d v="2018-12-27T00:00:00"/>
        <d v="2018-03-27T00:00:00"/>
        <d v="2018-09-21T00:00:00"/>
        <d v="2018-03-09T00:00:00"/>
        <d v="2018-10-05T00:00:00"/>
        <d v="2018-02-15T00:00:00"/>
        <d v="2018-04-17T00:00:00"/>
        <d v="2018-07-13T00:00:00"/>
        <d v="2018-03-31T00:00:00"/>
        <d v="2018-02-05T00:00:00"/>
        <d v="2018-05-02T00:00:00"/>
        <d v="2018-05-16T00:00:00"/>
        <d v="2018-09-11T00:00:00"/>
        <d v="2018-05-08T00:00:00"/>
        <d v="2018-01-17T00:00:00"/>
        <d v="2018-09-14T00:00:00"/>
        <d v="2018-01-29T00:00:00"/>
        <d v="2018-03-21T00:00:00"/>
        <d v="2018-01-24T00:00:00"/>
        <d v="2018-05-09T00:00:00"/>
        <d v="2018-07-30T00:00:00"/>
        <d v="2018-06-28T00:00:00"/>
        <d v="2018-09-27T00:00:00"/>
        <d v="2018-11-02T00:00:00"/>
        <d v="2018-06-15T00:00:00"/>
        <d v="2018-08-14T00:00:00"/>
        <d v="2018-06-30T00:00:00"/>
        <d v="2018-10-30T00:00:00"/>
        <d v="2018-06-27T00:00:00"/>
        <d v="2018-03-13T00:00:00"/>
        <d v="2018-06-16T00:00:00"/>
        <d v="2018-03-17T00:00:00"/>
        <d v="2018-02-09T00:00:00"/>
        <d v="2018-10-24T00:00:00"/>
        <d v="2018-03-06T00:00:00"/>
        <d v="2018-03-22T00:00:00"/>
        <d v="2018-07-26T00:00:00"/>
        <d v="2018-06-12T00:00:00"/>
        <d v="2018-07-20T00:00:00"/>
        <d v="2018-06-19T00:00:00"/>
        <d v="2018-03-26T00:00:00"/>
        <d v="2018-05-04T00:00:00"/>
        <d v="2018-09-17T00:00:00"/>
        <d v="2018-11-28T00:00:00"/>
        <d v="2018-02-13T00:00:00"/>
        <d v="2018-11-19T00:00:00"/>
        <d v="2018-12-17T00:00:00"/>
        <d v="2018-04-24T00:00:00"/>
        <d v="2018-08-10T00:00:00"/>
        <d v="2018-03-15T00:00:00"/>
        <d v="2018-01-30T00:00:00"/>
        <d v="2018-05-28T00:00:00"/>
        <d v="2018-08-29T00:00:00"/>
        <d v="2018-11-17T00:00:00"/>
        <d v="2018-10-25T00:00:00"/>
        <d v="2018-07-09T00:00:00"/>
        <d v="2018-12-24T00:00:00"/>
        <d v="2018-01-15T00:00:00"/>
        <d v="2018-01-02T00:00:00"/>
        <d v="2018-12-26T00:00:00"/>
        <d v="2018-03-19T00:00:00"/>
        <d v="2018-02-02T00:00:00"/>
        <d v="2018-11-30T00:00:00"/>
        <d v="2018-07-06T00:00:00"/>
        <d v="2018-06-13T00:00:00"/>
        <d v="2018-05-24T00:00:00"/>
        <d v="2018-09-07T00:00:00"/>
        <d v="2018-09-29T00:00:00"/>
        <d v="2018-07-17T00:00:00"/>
        <d v="2018-12-07T00:00:00"/>
        <d v="2018-09-05T00:00:00"/>
        <d v="2018-11-15T00:00:00"/>
        <d v="2018-04-04T00:00:00"/>
        <d v="2018-08-03T00:00:00"/>
        <d v="2018-11-06T00:00:00"/>
        <d v="2018-02-16T00:00:00"/>
        <d v="2018-12-03T00:00:00"/>
        <d v="2018-11-29T00:00:00"/>
        <d v="2018-02-21T00:00:00"/>
        <d v="2018-06-05T00:00:00"/>
        <d v="2018-08-16T00:00:00"/>
        <d v="2018-03-12T00:00:00"/>
        <d v="2018-02-08T00:00:00"/>
        <d v="2018-09-20T00:00:00"/>
        <d v="2018-06-08T00:00:00"/>
        <d v="2018-08-21T00:00:00"/>
        <d v="2018-01-31T00:00:00"/>
        <d v="2018-09-26T00:00:00"/>
        <d v="2018-09-06T00:00:00"/>
        <d v="2018-12-13T00:00:00"/>
        <d v="2018-04-18T00:00:00"/>
        <d v="2018-02-01T00:00:00"/>
        <d v="2018-03-23T00:00:00"/>
        <d v="2018-01-23T00:00:00"/>
        <d v="2018-03-14T00:00:00"/>
        <d v="2018-01-19T00:00:00"/>
        <d v="2018-10-31T00:00:00"/>
        <d v="2018-02-12T00:00:00"/>
        <d v="2018-11-14T00:00:00"/>
        <m/>
      </sharedItems>
    </cacheField>
    <cacheField name="Asset_class" numFmtId="0">
      <sharedItems containsBlank="1" count="7">
        <e v="#N/A"/>
        <s v="S"/>
        <s v="SMA0"/>
        <s v="LOSS"/>
        <s v="SMA1"/>
        <s v="SS"/>
        <m/>
      </sharedItems>
    </cacheField>
    <cacheField name="npa_date" numFmtId="0">
      <sharedItems containsBlank="1" containsMixedTypes="1" containsNumber="1" containsInteger="1" count="7">
        <e v="#N/A"/>
        <n v="0"/>
        <n v="43504"/>
        <n v="43624"/>
        <n v="43899"/>
        <n v="44810"/>
        <m/>
      </sharedItems>
    </cacheField>
    <cacheField name="common_scale_master_final" numFmtId="0">
      <sharedItems containsBlank="1" count="9">
        <e v="#N/A"/>
        <s v="S4"/>
        <s v="S5"/>
        <s v="S6"/>
        <s v="S2"/>
        <s v="S3"/>
        <s v="S7"/>
        <s v="S9"/>
        <m/>
      </sharedItems>
    </cacheField>
    <cacheField name="npa_flag" numFmtId="0">
      <sharedItems containsBlank="1" count="2">
        <m/>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oop.alexander" refreshedDate="44886.691828703697" createdVersion="5" refreshedVersion="5" minRefreshableVersion="3" recordCount="152" xr:uid="{00000000-000A-0000-FFFF-FFFF01000000}">
  <cacheSource type="worksheet">
    <worksheetSource ref="A1:H153" sheet="2019"/>
  </cacheSource>
  <cacheFields count="8">
    <cacheField name="Single Scale Rating" numFmtId="0">
      <sharedItems count="7">
        <s v="S4"/>
        <s v="S3"/>
        <s v="S5"/>
        <s v="S2"/>
        <s v="S8"/>
        <s v="S6"/>
        <s v="S7"/>
      </sharedItems>
    </cacheField>
    <cacheField name="Combined Rating" numFmtId="0">
      <sharedItems containsBlank="1" count="7">
        <s v="C1"/>
        <s v="C4"/>
        <s v="C6"/>
        <s v="C3"/>
        <s v="C2"/>
        <s v="C5"/>
        <m/>
      </sharedItems>
    </cacheField>
    <cacheField name="Final Rating" numFmtId="0">
      <sharedItems containsBlank="1" count="7">
        <s v="C1"/>
        <s v="C4"/>
        <s v="C6"/>
        <s v="C3"/>
        <s v="C2"/>
        <s v="C5"/>
        <m/>
      </sharedItems>
    </cacheField>
    <cacheField name="Rating Date" numFmtId="166">
      <sharedItems containsSemiMixedTypes="0" containsNonDate="0" containsDate="1" containsString="0" minDate="2019-01-02T00:00:00" maxDate="2019-12-27T00:00:00" count="108">
        <d v="2019-09-23T00:00:00"/>
        <d v="2019-11-26T00:00:00"/>
        <d v="2019-09-20T00:00:00"/>
        <d v="2019-01-11T00:00:00"/>
        <d v="2019-09-13T00:00:00"/>
        <d v="2019-11-25T00:00:00"/>
        <d v="2019-07-09T00:00:00"/>
        <d v="2019-08-21T00:00:00"/>
        <d v="2019-02-05T00:00:00"/>
        <d v="2019-04-08T00:00:00"/>
        <d v="2019-05-06T00:00:00"/>
        <d v="2019-07-24T00:00:00"/>
        <d v="2019-05-01T00:00:00"/>
        <d v="2019-11-27T00:00:00"/>
        <d v="2019-03-28T00:00:00"/>
        <d v="2019-01-18T00:00:00"/>
        <d v="2019-05-07T00:00:00"/>
        <d v="2019-04-23T00:00:00"/>
        <d v="2019-03-26T00:00:00"/>
        <d v="2019-03-05T00:00:00"/>
        <d v="2019-04-10T00:00:00"/>
        <d v="2019-08-09T00:00:00"/>
        <d v="2019-01-14T00:00:00"/>
        <d v="2019-09-30T00:00:00"/>
        <d v="2019-11-13T00:00:00"/>
        <d v="2019-02-20T00:00:00"/>
        <d v="2019-09-16T00:00:00"/>
        <d v="2019-03-14T00:00:00"/>
        <d v="2019-02-28T00:00:00"/>
        <d v="2019-11-07T00:00:00"/>
        <d v="2019-08-14T00:00:00"/>
        <d v="2019-02-13T00:00:00"/>
        <d v="2019-04-22T00:00:00"/>
        <d v="2019-11-22T00:00:00"/>
        <d v="2019-09-09T00:00:00"/>
        <d v="2019-11-20T00:00:00"/>
        <d v="2019-07-11T00:00:00"/>
        <d v="2019-12-27T00:00:00"/>
        <d v="2019-02-26T00:00:00"/>
        <d v="2019-04-30T00:00:00"/>
        <d v="2019-02-23T00:00:00"/>
        <d v="2019-11-19T00:00:00"/>
        <d v="2019-02-11T00:00:00"/>
        <d v="2019-03-12T00:00:00"/>
        <d v="2019-05-03T00:00:00"/>
        <d v="2019-03-15T00:00:00"/>
        <d v="2019-05-27T00:00:00"/>
        <d v="2019-09-18T00:00:00"/>
        <d v="2019-05-08T00:00:00"/>
        <d v="2019-06-08T00:00:00"/>
        <d v="2019-06-25T00:00:00"/>
        <d v="2019-06-06T00:00:00"/>
        <d v="2019-04-15T00:00:00"/>
        <d v="2019-03-25T00:00:00"/>
        <d v="2019-04-09T00:00:00"/>
        <d v="2019-04-18T00:00:00"/>
        <d v="2019-07-02T00:00:00"/>
        <d v="2019-12-24T00:00:00"/>
        <d v="2019-03-19T00:00:00"/>
        <d v="2019-11-08T00:00:00"/>
        <d v="2019-11-21T00:00:00"/>
        <d v="2019-07-17T00:00:00"/>
        <d v="2019-11-14T00:00:00"/>
        <d v="2019-12-05T00:00:00"/>
        <d v="2019-07-31T00:00:00"/>
        <d v="2019-03-27T00:00:00"/>
        <d v="2019-04-11T00:00:00"/>
        <d v="2019-06-17T00:00:00"/>
        <d v="2019-03-11T00:00:00"/>
        <d v="2019-03-20T00:00:00"/>
        <d v="2019-03-06T00:00:00"/>
        <d v="2019-12-13T00:00:00"/>
        <d v="2019-05-17T00:00:00"/>
        <d v="2019-03-18T00:00:00"/>
        <d v="2019-12-12T00:00:00"/>
        <d v="2019-02-22T00:00:00"/>
        <d v="2019-11-09T00:00:00"/>
        <d v="2019-03-17T00:00:00"/>
        <d v="2019-08-07T00:00:00"/>
        <d v="2019-02-21T00:00:00"/>
        <d v="2019-07-23T00:00:00"/>
        <d v="2019-02-15T00:00:00"/>
        <d v="2019-03-13T00:00:00"/>
        <d v="2019-10-22T00:00:00"/>
        <d v="2019-04-12T00:00:00"/>
        <d v="2019-02-07T00:00:00"/>
        <d v="2019-02-08T00:00:00"/>
        <d v="2019-07-20T00:00:00"/>
        <d v="2019-01-02T00:00:00"/>
        <d v="2019-08-30T00:00:00"/>
        <d v="2019-01-17T00:00:00"/>
        <d v="2019-01-22T00:00:00"/>
        <d v="2019-10-18T00:00:00"/>
        <d v="2019-11-04T00:00:00"/>
        <d v="2019-05-14T00:00:00"/>
        <d v="2019-09-27T00:00:00"/>
        <d v="2019-01-30T00:00:00"/>
        <d v="2019-08-26T00:00:00"/>
        <d v="2019-03-22T00:00:00"/>
        <d v="2019-05-02T00:00:00"/>
        <d v="2019-03-23T00:00:00"/>
        <d v="2019-03-08T00:00:00"/>
        <d v="2019-12-02T00:00:00"/>
        <d v="2019-11-11T00:00:00"/>
        <d v="2019-01-10T00:00:00"/>
        <d v="2019-08-19T00:00:00"/>
        <d v="2019-01-25T00:00:00"/>
        <d v="2019-04-26T00:00:00"/>
      </sharedItems>
    </cacheField>
    <cacheField name="Asset_class" numFmtId="0">
      <sharedItems count="5">
        <s v="S"/>
        <e v="#N/A"/>
        <s v="DA1"/>
        <s v="LOSS"/>
        <s v="SMA1"/>
      </sharedItems>
    </cacheField>
    <cacheField name="npa_date" numFmtId="0">
      <sharedItems containsMixedTypes="1" containsNumber="1" containsInteger="1" count="4">
        <n v="0"/>
        <e v="#N/A"/>
        <n v="44386"/>
        <n v="43443"/>
      </sharedItems>
    </cacheField>
    <cacheField name="common_scale_master_final" numFmtId="0">
      <sharedItems count="9">
        <s v="S6"/>
        <e v="#N/A"/>
        <s v="S4"/>
        <s v="S3"/>
        <s v="S2"/>
        <s v="S10"/>
        <s v="S5"/>
        <s v="S9"/>
        <s v="S7"/>
      </sharedItems>
    </cacheField>
    <cacheField name="npa_flag" numFmtId="0">
      <sharedItems containsBlank="1" count="2">
        <m/>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oop.alexander" refreshedDate="44887.418263888903" createdVersion="5" refreshedVersion="5" minRefreshableVersion="3" recordCount="184" xr:uid="{00000000-000A-0000-FFFF-FFFF02000000}">
  <cacheSource type="worksheet">
    <worksheetSource ref="A1:H185" sheet="2020"/>
  </cacheSource>
  <cacheFields count="8">
    <cacheField name="Single Scale Rating" numFmtId="0">
      <sharedItems count="9">
        <s v="S4"/>
        <s v="S3"/>
        <s v="S5"/>
        <s v="S2"/>
        <s v="S9"/>
        <s v="S8"/>
        <s v="S6"/>
        <s v="S11"/>
        <s v="S7"/>
      </sharedItems>
    </cacheField>
    <cacheField name="Combined Rating" numFmtId="0">
      <sharedItems containsBlank="1" count="8">
        <s v="C1"/>
        <m/>
        <s v="C2"/>
        <s v="C4"/>
        <s v="C3"/>
        <s v="C6"/>
        <s v="C5"/>
        <s v="C11"/>
      </sharedItems>
    </cacheField>
    <cacheField name="Final Rating" numFmtId="0">
      <sharedItems containsBlank="1" count="8">
        <s v="C1"/>
        <m/>
        <s v="C2"/>
        <s v="C4"/>
        <s v="C3"/>
        <s v="C6"/>
        <s v="C5"/>
        <s v="C11"/>
      </sharedItems>
    </cacheField>
    <cacheField name="Rating Date" numFmtId="166">
      <sharedItems containsSemiMixedTypes="0" containsNonDate="0" containsDate="1" containsString="0" minDate="2020-01-02T00:00:00" maxDate="2020-12-28T00:00:00" count="123">
        <d v="2020-04-15T00:00:00"/>
        <d v="2020-03-05T00:00:00"/>
        <d v="2020-05-15T00:00:00"/>
        <d v="2020-12-24T00:00:00"/>
        <d v="2020-05-22T00:00:00"/>
        <d v="2020-01-03T00:00:00"/>
        <d v="2020-04-20T00:00:00"/>
        <d v="2020-03-18T00:00:00"/>
        <d v="2020-11-18T00:00:00"/>
        <d v="2020-02-17T00:00:00"/>
        <d v="2020-12-17T00:00:00"/>
        <d v="2020-06-12T00:00:00"/>
        <d v="2020-04-09T00:00:00"/>
        <d v="2020-12-16T00:00:00"/>
        <d v="2020-11-19T00:00:00"/>
        <d v="2020-09-25T00:00:00"/>
        <d v="2020-12-21T00:00:00"/>
        <d v="2020-10-29T00:00:00"/>
        <d v="2020-12-28T00:00:00"/>
        <d v="2020-04-30T00:00:00"/>
        <d v="2020-01-27T00:00:00"/>
        <d v="2020-11-09T00:00:00"/>
        <d v="2020-05-20T00:00:00"/>
        <d v="2020-03-03T00:00:00"/>
        <d v="2020-07-14T00:00:00"/>
        <d v="2020-01-17T00:00:00"/>
        <d v="2020-02-27T00:00:00"/>
        <d v="2020-03-19T00:00:00"/>
        <d v="2020-01-16T00:00:00"/>
        <d v="2020-06-10T00:00:00"/>
        <d v="2020-03-23T00:00:00"/>
        <d v="2020-06-09T00:00:00"/>
        <d v="2020-09-11T00:00:00"/>
        <d v="2020-05-07T00:00:00"/>
        <d v="2020-06-23T00:00:00"/>
        <d v="2020-03-12T00:00:00"/>
        <d v="2020-09-14T00:00:00"/>
        <d v="2020-05-12T00:00:00"/>
        <d v="2020-01-07T00:00:00"/>
        <d v="2020-09-09T00:00:00"/>
        <d v="2020-05-13T00:00:00"/>
        <d v="2020-12-08T00:00:00"/>
        <d v="2020-08-07T00:00:00"/>
        <d v="2020-03-02T00:00:00"/>
        <d v="2020-04-08T00:00:00"/>
        <d v="2020-09-30T00:00:00"/>
        <d v="2020-06-04T00:00:00"/>
        <d v="2020-05-05T00:00:00"/>
        <d v="2020-03-30T00:00:00"/>
        <d v="2020-10-21T00:00:00"/>
        <d v="2020-06-01T00:00:00"/>
        <d v="2020-05-26T00:00:00"/>
        <d v="2020-02-05T00:00:00"/>
        <d v="2020-03-13T00:00:00"/>
        <d v="2020-03-17T00:00:00"/>
        <d v="2020-03-28T00:00:00"/>
        <d v="2020-06-11T00:00:00"/>
        <d v="2020-10-24T00:00:00"/>
        <d v="2020-04-27T00:00:00"/>
        <d v="2020-10-28T00:00:00"/>
        <d v="2020-01-11T00:00:00"/>
        <d v="2020-01-13T00:00:00"/>
        <d v="2020-02-25T00:00:00"/>
        <d v="2020-07-28T00:00:00"/>
        <d v="2020-04-23T00:00:00"/>
        <d v="2020-08-04T00:00:00"/>
        <d v="2020-03-10T00:00:00"/>
        <d v="2020-10-08T00:00:00"/>
        <d v="2020-06-16T00:00:00"/>
        <d v="2020-01-22T00:00:00"/>
        <d v="2020-03-16T00:00:00"/>
        <d v="2020-01-15T00:00:00"/>
        <d v="2020-08-21T00:00:00"/>
        <d v="2020-06-02T00:00:00"/>
        <d v="2020-07-30T00:00:00"/>
        <d v="2020-01-06T00:00:00"/>
        <d v="2020-06-15T00:00:00"/>
        <d v="2020-06-17T00:00:00"/>
        <d v="2020-09-16T00:00:00"/>
        <d v="2020-08-13T00:00:00"/>
        <d v="2020-01-02T00:00:00"/>
        <d v="2020-08-10T00:00:00"/>
        <d v="2020-08-06T00:00:00"/>
        <d v="2020-11-12T00:00:00"/>
        <d v="2020-10-07T00:00:00"/>
        <d v="2020-02-06T00:00:00"/>
        <d v="2020-03-31T00:00:00"/>
        <d v="2020-12-09T00:00:00"/>
        <d v="2020-02-26T00:00:00"/>
        <d v="2020-04-17T00:00:00"/>
        <d v="2020-08-14T00:00:00"/>
        <d v="2020-07-21T00:00:00"/>
        <d v="2020-01-09T00:00:00"/>
        <d v="2020-12-11T00:00:00"/>
        <d v="2020-05-28T00:00:00"/>
        <d v="2020-05-14T00:00:00"/>
        <d v="2020-01-20T00:00:00"/>
        <d v="2020-02-11T00:00:00"/>
        <d v="2020-02-24T00:00:00"/>
        <d v="2020-11-10T00:00:00"/>
        <d v="2020-05-21T00:00:00"/>
        <d v="2020-12-18T00:00:00"/>
        <d v="2020-07-02T00:00:00"/>
        <d v="2020-02-20T00:00:00"/>
        <d v="2020-11-23T00:00:00"/>
        <d v="2020-05-04T00:00:00"/>
        <d v="2020-07-16T00:00:00"/>
        <d v="2020-08-27T00:00:00"/>
        <d v="2020-03-29T00:00:00"/>
        <d v="2020-03-06T00:00:00"/>
        <d v="2020-01-23T00:00:00"/>
        <d v="2020-08-26T00:00:00"/>
        <d v="2020-08-28T00:00:00"/>
        <d v="2020-01-08T00:00:00"/>
        <d v="2020-02-19T00:00:00"/>
        <d v="2020-05-11T00:00:00"/>
        <d v="2020-10-19T00:00:00"/>
        <d v="2020-09-23T00:00:00"/>
        <d v="2020-04-24T00:00:00"/>
        <d v="2020-02-29T00:00:00"/>
        <d v="2020-05-06T00:00:00"/>
        <d v="2020-01-24T00:00:00"/>
        <d v="2020-11-06T00:00:00"/>
      </sharedItems>
    </cacheField>
    <cacheField name="Asset_class" numFmtId="0">
      <sharedItems count="7">
        <e v="#N/A"/>
        <s v="S"/>
        <s v="DA1"/>
        <s v="SMA0"/>
        <s v="SMA2"/>
        <s v="LOSS"/>
        <s v="DA3"/>
      </sharedItems>
    </cacheField>
    <cacheField name="npa_date" numFmtId="0">
      <sharedItems containsMixedTypes="1" containsNumber="1" containsInteger="1" count="7">
        <e v="#N/A"/>
        <n v="0"/>
        <n v="44351"/>
        <n v="43746"/>
        <n v="43312"/>
        <n v="44327"/>
        <n v="43139"/>
      </sharedItems>
    </cacheField>
    <cacheField name="common_scale_master_final" numFmtId="0">
      <sharedItems count="10">
        <e v="#N/A"/>
        <s v="S6"/>
        <s v="S4"/>
        <s v="S5"/>
        <s v="S2"/>
        <s v="S3"/>
        <s v="S7"/>
        <s v="S8"/>
        <s v="S10"/>
        <s v="S9"/>
      </sharedItems>
    </cacheField>
    <cacheField name="npa_flag" numFmtId="0">
      <sharedItems containsBlank="1" count="2">
        <m/>
        <s v="Yes"/>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oop.alexander" refreshedDate="44887.469942129603" createdVersion="5" refreshedVersion="5" minRefreshableVersion="3" recordCount="204" xr:uid="{00000000-000A-0000-FFFF-FFFF03000000}">
  <cacheSource type="worksheet">
    <worksheetSource ref="A1:H1048576" sheet="2021"/>
  </cacheSource>
  <cacheFields count="8">
    <cacheField name="Single Scale Rating" numFmtId="0">
      <sharedItems containsBlank="1" count="9">
        <s v="S2"/>
        <s v="S6"/>
        <s v="S4"/>
        <s v="S3"/>
        <s v="S5"/>
        <s v="S7"/>
        <s v="S10"/>
        <s v="S8"/>
        <m/>
      </sharedItems>
    </cacheField>
    <cacheField name="Combined Rating" numFmtId="0">
      <sharedItems containsBlank="1" count="7">
        <s v="C1"/>
        <s v="C2"/>
        <s v="C4"/>
        <s v="C5"/>
        <s v="C3"/>
        <m/>
        <s v="C6"/>
      </sharedItems>
    </cacheField>
    <cacheField name="Final Rating" numFmtId="0">
      <sharedItems containsBlank="1" count="7">
        <s v="C1"/>
        <s v="C2"/>
        <s v="C4"/>
        <s v="C5"/>
        <s v="C3"/>
        <m/>
        <s v="C6"/>
      </sharedItems>
    </cacheField>
    <cacheField name="Rating Date" numFmtId="0">
      <sharedItems containsNonDate="0" containsDate="1" containsString="0" containsBlank="1" minDate="2021-01-01T00:00:00" maxDate="2021-12-31T00:00:00" count="129">
        <d v="2021-10-25T00:00:00"/>
        <d v="2021-03-05T00:00:00"/>
        <d v="2021-09-29T00:00:00"/>
        <d v="2021-06-20T00:00:00"/>
        <d v="2021-01-20T00:00:00"/>
        <d v="2021-02-26T00:00:00"/>
        <d v="2021-11-17T00:00:00"/>
        <d v="2021-05-27T00:00:00"/>
        <d v="2021-01-04T00:00:00"/>
        <d v="2021-03-26T00:00:00"/>
        <d v="2021-06-08T00:00:00"/>
        <d v="2021-04-07T00:00:00"/>
        <d v="2021-12-22T00:00:00"/>
        <d v="2021-08-13T00:00:00"/>
        <d v="2021-02-18T00:00:00"/>
        <d v="2021-04-15T00:00:00"/>
        <d v="2021-01-12T00:00:00"/>
        <d v="2021-02-10T00:00:00"/>
        <d v="2021-02-09T00:00:00"/>
        <d v="2021-03-23T00:00:00"/>
        <d v="2021-07-27T00:00:00"/>
        <d v="2021-07-15T00:00:00"/>
        <d v="2021-03-02T00:00:00"/>
        <d v="2021-05-20T00:00:00"/>
        <d v="2021-09-23T00:00:00"/>
        <d v="2021-03-01T00:00:00"/>
        <d v="2021-12-14T00:00:00"/>
        <d v="2021-11-09T00:00:00"/>
        <d v="2021-03-15T00:00:00"/>
        <d v="2021-12-31T00:00:00"/>
        <d v="2021-12-13T00:00:00"/>
        <d v="2021-01-08T00:00:00"/>
        <d v="2021-07-01T00:00:00"/>
        <d v="2021-12-09T00:00:00"/>
        <d v="2021-02-12T00:00:00"/>
        <d v="2021-11-26T00:00:00"/>
        <d v="2021-09-24T00:00:00"/>
        <d v="2021-11-03T00:00:00"/>
        <d v="2021-10-14T00:00:00"/>
        <d v="2021-06-25T00:00:00"/>
        <d v="2021-09-10T00:00:00"/>
        <d v="2021-05-04T00:00:00"/>
        <d v="2021-03-08T00:00:00"/>
        <d v="2021-01-06T00:00:00"/>
        <d v="2021-11-12T00:00:00"/>
        <d v="2021-10-27T00:00:00"/>
        <d v="2021-07-16T00:00:00"/>
        <d v="2021-05-10T00:00:00"/>
        <d v="2021-12-30T00:00:00"/>
        <d v="2021-05-11T00:00:00"/>
        <d v="2021-05-17T00:00:00"/>
        <d v="2021-03-25T00:00:00"/>
        <d v="2021-08-25T00:00:00"/>
        <d v="2021-01-11T00:00:00"/>
        <d v="2021-08-05T00:00:00"/>
        <d v="2021-01-18T00:00:00"/>
        <d v="2021-02-05T00:00:00"/>
        <d v="2021-03-24T00:00:00"/>
        <d v="2021-01-27T00:00:00"/>
        <d v="2021-01-19T00:00:00"/>
        <d v="2021-01-01T00:00:00"/>
        <d v="2021-09-16T00:00:00"/>
        <d v="2021-02-25T00:00:00"/>
        <d v="2021-11-29T00:00:00"/>
        <d v="2021-03-10T00:00:00"/>
        <d v="2021-02-17T00:00:00"/>
        <d v="2021-02-11T00:00:00"/>
        <d v="2021-01-25T00:00:00"/>
        <d v="2021-12-07T00:00:00"/>
        <d v="2021-03-03T00:00:00"/>
        <d v="2021-12-21T00:00:00"/>
        <d v="2021-06-01T00:00:00"/>
        <d v="2021-09-22T00:00:00"/>
        <d v="2021-02-22T00:00:00"/>
        <d v="2021-10-12T00:00:00"/>
        <d v="2021-07-08T00:00:00"/>
        <d v="2021-08-09T00:00:00"/>
        <d v="2021-08-30T00:00:00"/>
        <d v="2021-02-15T00:00:00"/>
        <d v="2021-12-10T00:00:00"/>
        <d v="2021-06-24T00:00:00"/>
        <d v="2021-09-28T00:00:00"/>
        <d v="2021-02-01T00:00:00"/>
        <d v="2021-11-16T00:00:00"/>
        <d v="2021-10-26T00:00:00"/>
        <d v="2021-01-21T00:00:00"/>
        <d v="2021-06-30T00:00:00"/>
        <d v="2021-03-31T00:00:00"/>
        <d v="2021-10-11T00:00:00"/>
        <d v="2021-11-15T00:00:00"/>
        <d v="2021-03-09T00:00:00"/>
        <d v="2021-06-03T00:00:00"/>
        <d v="2021-07-14T00:00:00"/>
        <d v="2021-10-29T00:00:00"/>
        <d v="2021-01-14T00:00:00"/>
        <d v="2021-01-07T00:00:00"/>
        <d v="2021-03-30T00:00:00"/>
        <d v="2021-12-20T00:00:00"/>
        <d v="2021-08-17T00:00:00"/>
        <d v="2021-01-28T00:00:00"/>
        <d v="2021-02-02T00:00:00"/>
        <d v="2021-02-03T00:00:00"/>
        <d v="2021-04-13T00:00:00"/>
        <d v="2021-03-18T00:00:00"/>
        <d v="2021-08-06T00:00:00"/>
        <d v="2021-07-23T00:00:00"/>
        <d v="2021-08-03T00:00:00"/>
        <d v="2021-07-20T00:00:00"/>
        <d v="2021-12-23T00:00:00"/>
        <d v="2021-10-22T00:00:00"/>
        <d v="2021-03-12T00:00:00"/>
        <d v="2021-12-03T00:00:00"/>
        <d v="2021-05-19T00:00:00"/>
        <d v="2021-03-04T00:00:00"/>
        <d v="2021-06-21T00:00:00"/>
        <d v="2021-10-13T00:00:00"/>
        <d v="2021-01-29T00:00:00"/>
        <d v="2021-11-23T00:00:00"/>
        <d v="2021-12-06T00:00:00"/>
        <d v="2021-03-19T00:00:00"/>
        <d v="2021-02-08T00:00:00"/>
        <d v="2021-10-07T00:00:00"/>
        <d v="2021-07-22T00:00:00"/>
        <d v="2021-06-23T00:00:00"/>
        <d v="2021-07-19T00:00:00"/>
        <d v="2021-02-23T00:00:00"/>
        <d v="2021-11-18T00:00:00"/>
        <d v="2021-10-01T00:00:00"/>
        <m/>
      </sharedItems>
    </cacheField>
    <cacheField name="Asset_class" numFmtId="0">
      <sharedItems containsBlank="1" count="7">
        <s v="S"/>
        <e v="#N/A"/>
        <s v="DA1"/>
        <s v="DA2"/>
        <s v="LOSS"/>
        <s v="SMA2"/>
        <m/>
      </sharedItems>
    </cacheField>
    <cacheField name="npa_date" numFmtId="0">
      <sharedItems containsBlank="1" containsMixedTypes="1" containsNumber="1" containsInteger="1" count="7">
        <n v="0"/>
        <e v="#N/A"/>
        <n v="44386"/>
        <n v="44265"/>
        <n v="43441"/>
        <n v="43746"/>
        <m/>
      </sharedItems>
    </cacheField>
    <cacheField name="common_scale_master_final" numFmtId="0">
      <sharedItems containsBlank="1" count="10">
        <s v="S6"/>
        <s v="S4"/>
        <s v="S3"/>
        <s v="S2"/>
        <e v="#N/A"/>
        <s v="S10"/>
        <s v="S5"/>
        <s v="S7"/>
        <s v="S8"/>
        <m/>
      </sharedItems>
    </cacheField>
    <cacheField name="npa_flag" numFmtId="0">
      <sharedItems containsBlank="1" count="2">
        <m/>
        <s v="Yes"/>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oop.alexander" refreshedDate="44887.4813194444" createdVersion="5" refreshedVersion="5" minRefreshableVersion="3" recordCount="259" xr:uid="{00000000-000A-0000-FFFF-FFFF04000000}">
  <cacheSource type="worksheet">
    <worksheetSource ref="A1:H1048576" sheet="2022"/>
  </cacheSource>
  <cacheFields count="8">
    <cacheField name="Single Scale Rating" numFmtId="0">
      <sharedItems containsBlank="1" count="8">
        <s v="S5"/>
        <s v="S6"/>
        <s v="S3"/>
        <s v="S2"/>
        <s v="S4"/>
        <s v="S7"/>
        <s v="S8"/>
        <m/>
      </sharedItems>
    </cacheField>
    <cacheField name="Combined Rating" numFmtId="0">
      <sharedItems containsBlank="1" count="7">
        <s v="C4"/>
        <s v="C5"/>
        <s v="C1"/>
        <s v="C3"/>
        <s v="C2"/>
        <s v="C7"/>
        <m/>
      </sharedItems>
    </cacheField>
    <cacheField name="Final Rating" numFmtId="0">
      <sharedItems containsBlank="1" count="7">
        <s v="C4"/>
        <s v="C5"/>
        <s v="C1"/>
        <s v="C3"/>
        <s v="C2"/>
        <s v="C7"/>
        <m/>
      </sharedItems>
    </cacheField>
    <cacheField name="Rating Date" numFmtId="0">
      <sharedItems containsNonDate="0" containsDate="1" containsString="0" containsBlank="1" minDate="2022-01-03T00:00:00" maxDate="2022-10-31T00:00:00" count="139">
        <d v="2022-08-11T00:00:00"/>
        <d v="2022-03-23T00:00:00"/>
        <d v="2022-09-06T00:00:00"/>
        <d v="2022-09-21T00:00:00"/>
        <d v="2022-09-27T00:00:00"/>
        <d v="2022-09-01T00:00:00"/>
        <d v="2022-03-04T00:00:00"/>
        <d v="2022-06-15T00:00:00"/>
        <d v="2022-02-21T00:00:00"/>
        <d v="2022-09-12T00:00:00"/>
        <d v="2022-06-06T00:00:00"/>
        <d v="2022-05-24T00:00:00"/>
        <d v="2022-08-17T00:00:00"/>
        <d v="2022-07-11T00:00:00"/>
        <d v="2022-03-28T00:00:00"/>
        <d v="2022-09-15T00:00:00"/>
        <d v="2022-02-16T00:00:00"/>
        <d v="2022-07-14T00:00:00"/>
        <d v="2022-01-07T00:00:00"/>
        <d v="2022-10-14T00:00:00"/>
        <d v="2022-01-24T00:00:00"/>
        <d v="2022-02-10T00:00:00"/>
        <d v="2022-06-20T00:00:00"/>
        <d v="2022-04-07T00:00:00"/>
        <d v="2022-01-27T00:00:00"/>
        <d v="2022-03-21T00:00:00"/>
        <d v="2022-03-30T00:00:00"/>
        <d v="2022-01-21T00:00:00"/>
        <d v="2022-03-14T00:00:00"/>
        <d v="2022-03-31T00:00:00"/>
        <d v="2022-06-16T00:00:00"/>
        <d v="2022-09-22T00:00:00"/>
        <d v="2022-05-11T00:00:00"/>
        <d v="2022-06-08T00:00:00"/>
        <d v="2022-04-28T00:00:00"/>
        <d v="2022-10-21T00:00:00"/>
        <d v="2022-06-17T00:00:00"/>
        <d v="2022-01-19T00:00:00"/>
        <d v="2022-03-24T00:00:00"/>
        <d v="2022-07-01T00:00:00"/>
        <d v="2022-10-25T00:00:00"/>
        <d v="2022-02-09T00:00:00"/>
        <d v="2022-03-15T00:00:00"/>
        <d v="2022-03-16T00:00:00"/>
        <d v="2022-06-29T00:00:00"/>
        <d v="2022-06-21T00:00:00"/>
        <d v="2022-07-05T00:00:00"/>
        <d v="2022-02-17T00:00:00"/>
        <d v="2022-09-07T00:00:00"/>
        <d v="2022-07-12T00:00:00"/>
        <d v="2022-08-23T00:00:00"/>
        <d v="2022-01-03T00:00:00"/>
        <d v="2022-01-20T00:00:00"/>
        <d v="2022-03-25T00:00:00"/>
        <d v="2022-03-26T00:00:00"/>
        <d v="2022-05-06T00:00:00"/>
        <d v="2022-01-18T00:00:00"/>
        <d v="2022-06-10T00:00:00"/>
        <d v="2022-10-31T00:00:00"/>
        <d v="2022-05-30T00:00:00"/>
        <d v="2022-07-07T00:00:00"/>
        <d v="2022-07-19T00:00:00"/>
        <d v="2022-02-11T00:00:00"/>
        <d v="2022-05-26T00:00:00"/>
        <d v="2022-08-10T00:00:00"/>
        <d v="2022-03-29T00:00:00"/>
        <d v="2022-03-02T00:00:00"/>
        <d v="2022-08-04T00:00:00"/>
        <d v="2022-09-28T00:00:00"/>
        <d v="2022-02-24T00:00:00"/>
        <d v="2022-03-11T00:00:00"/>
        <d v="2022-02-14T00:00:00"/>
        <d v="2022-08-25T00:00:00"/>
        <d v="2022-07-13T00:00:00"/>
        <d v="2022-01-11T00:00:00"/>
        <d v="2022-06-09T00:00:00"/>
        <d v="2022-02-23T00:00:00"/>
        <d v="2022-10-03T00:00:00"/>
        <d v="2022-03-03T00:00:00"/>
        <d v="2022-08-18T00:00:00"/>
        <d v="2022-02-03T00:00:00"/>
        <d v="2022-01-05T00:00:00"/>
        <d v="2022-04-13T00:00:00"/>
        <d v="2022-04-05T00:00:00"/>
        <d v="2022-06-01T00:00:00"/>
        <d v="2022-10-28T00:00:00"/>
        <d v="2022-03-08T00:00:00"/>
        <d v="2022-05-10T00:00:00"/>
        <d v="2022-03-10T00:00:00"/>
        <d v="2022-03-17T00:00:00"/>
        <d v="2022-05-17T00:00:00"/>
        <d v="2022-09-09T00:00:00"/>
        <d v="2022-10-13T00:00:00"/>
        <d v="2022-10-20T00:00:00"/>
        <d v="2022-09-13T00:00:00"/>
        <d v="2022-10-19T00:00:00"/>
        <d v="2022-02-07T00:00:00"/>
        <d v="2022-09-02T00:00:00"/>
        <d v="2022-09-19T00:00:00"/>
        <d v="2022-05-18T00:00:00"/>
        <d v="2022-01-10T00:00:00"/>
        <d v="2022-08-24T00:00:00"/>
        <d v="2022-02-25T00:00:00"/>
        <d v="2022-09-08T00:00:00"/>
        <d v="2022-05-20T00:00:00"/>
        <d v="2022-06-14T00:00:00"/>
        <d v="2022-06-22T00:00:00"/>
        <d v="2022-05-27T00:00:00"/>
        <d v="2022-07-26T00:00:00"/>
        <d v="2022-09-14T00:00:00"/>
        <d v="2022-02-18T00:00:00"/>
        <d v="2022-08-30T00:00:00"/>
        <d v="2022-01-28T00:00:00"/>
        <d v="2022-06-27T00:00:00"/>
        <d v="2022-10-12T00:00:00"/>
        <d v="2022-05-16T00:00:00"/>
        <d v="2022-02-01T00:00:00"/>
        <d v="2022-06-23T00:00:00"/>
        <d v="2022-10-11T00:00:00"/>
        <d v="2022-08-26T00:00:00"/>
        <d v="2022-02-02T00:00:00"/>
        <d v="2022-04-04T00:00:00"/>
        <d v="2022-07-08T00:00:00"/>
        <d v="2022-05-31T00:00:00"/>
        <d v="2022-01-14T00:00:00"/>
        <d v="2022-07-09T00:00:00"/>
        <d v="2022-01-06T00:00:00"/>
        <d v="2022-02-22T00:00:00"/>
        <d v="2022-02-04T00:00:00"/>
        <d v="2022-07-29T00:00:00"/>
        <d v="2022-08-08T00:00:00"/>
        <d v="2022-08-02T00:00:00"/>
        <d v="2022-08-29T00:00:00"/>
        <d v="2022-03-27T00:00:00"/>
        <d v="2022-01-08T00:00:00"/>
        <d v="2022-07-15T00:00:00"/>
        <d v="2022-07-28T00:00:00"/>
        <d v="2022-06-24T00:00:00"/>
        <m/>
      </sharedItems>
    </cacheField>
    <cacheField name="Asset_class" numFmtId="0">
      <sharedItems containsBlank="1" count="8">
        <s v="S"/>
        <e v="#N/A"/>
        <s v="DA1"/>
        <s v="SMA1"/>
        <s v="SMA0"/>
        <s v="SMA2"/>
        <s v="LOSS"/>
        <m/>
      </sharedItems>
    </cacheField>
    <cacheField name="npa_date" numFmtId="0">
      <sharedItems containsBlank="1" containsMixedTypes="1" containsNumber="1" containsInteger="1" count="7">
        <n v="0"/>
        <e v="#N/A"/>
        <n v="44265"/>
        <n v="44351"/>
        <n v="44327"/>
        <n v="43290"/>
        <m/>
      </sharedItems>
    </cacheField>
    <cacheField name="common_scale_master_final" numFmtId="0">
      <sharedItems containsBlank="1" count="10">
        <s v="S3"/>
        <s v="S4"/>
        <e v="#N/A"/>
        <s v="S6"/>
        <s v="S2"/>
        <s v="S7"/>
        <s v="S5"/>
        <s v="S8"/>
        <s v="S9"/>
        <m/>
      </sharedItems>
    </cacheField>
    <cacheField name="npa_flag" numFmtId="0">
      <sharedItems containsBlank="1" count="2">
        <m/>
        <s v="Yes"/>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oop.alexander" refreshedDate="44887.495682870402" createdVersion="5" refreshedVersion="5" minRefreshableVersion="3" recordCount="48" xr:uid="{00000000-000A-0000-FFFF-FFFF05000000}">
  <cacheSource type="worksheet">
    <worksheetSource ref="A1:H49" sheet="2017"/>
  </cacheSource>
  <cacheFields count="8">
    <cacheField name="Single Scale Rating" numFmtId="0">
      <sharedItems count="6">
        <s v="S6"/>
        <s v="S5"/>
        <s v="S3"/>
        <s v="S4"/>
        <s v="S7"/>
        <s v="S2"/>
      </sharedItems>
    </cacheField>
    <cacheField name="Combined Rating" numFmtId="0">
      <sharedItems containsBlank="1" count="7">
        <s v="C5"/>
        <s v="C3"/>
        <s v="C1"/>
        <s v="C4"/>
        <s v="C2"/>
        <m/>
        <s v="C6"/>
      </sharedItems>
    </cacheField>
    <cacheField name="Final Rating" numFmtId="0">
      <sharedItems containsBlank="1" count="7">
        <s v="C5"/>
        <s v="C3"/>
        <s v="C1"/>
        <s v="C4"/>
        <s v="C2"/>
        <m/>
        <s v="C6"/>
      </sharedItems>
    </cacheField>
    <cacheField name="Rating Date" numFmtId="166">
      <sharedItems containsSemiMixedTypes="0" containsNonDate="0" containsDate="1" containsString="0" minDate="2017-08-08T00:00:00" maxDate="2017-12-29T00:00:00" count="38">
        <d v="2017-12-29T00:00:00"/>
        <d v="2017-11-07T00:00:00"/>
        <d v="2017-11-20T00:00:00"/>
        <d v="2017-12-11T00:00:00"/>
        <d v="2017-11-16T00:00:00"/>
        <d v="2017-11-30T00:00:00"/>
        <d v="2017-11-13T00:00:00"/>
        <d v="2017-08-08T00:00:00"/>
        <d v="2017-11-15T00:00:00"/>
        <d v="2017-11-22T00:00:00"/>
        <d v="2017-10-18T00:00:00"/>
        <d v="2017-10-13T00:00:00"/>
        <d v="2017-08-31T00:00:00"/>
        <d v="2017-11-29T00:00:00"/>
        <d v="2017-10-11T00:00:00"/>
        <d v="2017-11-01T00:00:00"/>
        <d v="2017-10-04T00:00:00"/>
        <d v="2017-12-19T00:00:00"/>
        <d v="2017-10-16T00:00:00"/>
        <d v="2017-08-24T00:00:00"/>
        <d v="2017-12-15T00:00:00"/>
        <d v="2017-09-21T00:00:00"/>
        <d v="2017-08-29T00:00:00"/>
        <d v="2017-12-28T00:00:00"/>
        <d v="2017-09-13T00:00:00"/>
        <d v="2017-11-10T00:00:00"/>
        <d v="2017-09-28T00:00:00"/>
        <d v="2017-11-03T00:00:00"/>
        <d v="2017-08-30T00:00:00"/>
        <d v="2017-09-14T00:00:00"/>
        <d v="2017-09-05T00:00:00"/>
        <d v="2017-08-11T00:00:00"/>
        <d v="2017-11-21T00:00:00"/>
        <d v="2017-09-07T00:00:00"/>
        <d v="2017-10-06T00:00:00"/>
        <d v="2017-08-21T00:00:00"/>
        <d v="2017-12-12T00:00:00"/>
        <d v="2017-10-31T00:00:00"/>
      </sharedItems>
    </cacheField>
    <cacheField name="Asset_class" numFmtId="0">
      <sharedItems count="6">
        <s v="S"/>
        <e v="#N/A"/>
        <s v="DA1"/>
        <s v="SMA0"/>
        <s v="LOSS"/>
        <s v="SMA2"/>
      </sharedItems>
    </cacheField>
    <cacheField name="npa_date" numFmtId="0">
      <sharedItems containsMixedTypes="1" containsNumber="1" containsInteger="1" count="5">
        <n v="0"/>
        <e v="#N/A"/>
        <n v="44351"/>
        <s v="08 April 2019"/>
        <n v="44327"/>
      </sharedItems>
    </cacheField>
    <cacheField name="common_scale_master_final" numFmtId="0">
      <sharedItems count="7">
        <s v="S3"/>
        <s v="S4"/>
        <e v="#N/A"/>
        <s v="S5"/>
        <s v="S6"/>
        <s v="S9"/>
        <s v="S2"/>
      </sharedItems>
    </cacheField>
    <cacheField name="npa_flag" numFmtId="0">
      <sharedItems containsBlank="1" count="2">
        <m/>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4">
  <r>
    <x v="0"/>
    <x v="0"/>
    <x v="0"/>
    <x v="0"/>
    <x v="0"/>
    <x v="0"/>
    <x v="0"/>
    <x v="0"/>
  </r>
  <r>
    <x v="0"/>
    <x v="0"/>
    <x v="0"/>
    <x v="1"/>
    <x v="1"/>
    <x v="1"/>
    <x v="1"/>
    <x v="0"/>
  </r>
  <r>
    <x v="1"/>
    <x v="0"/>
    <x v="0"/>
    <x v="2"/>
    <x v="0"/>
    <x v="0"/>
    <x v="0"/>
    <x v="0"/>
  </r>
  <r>
    <x v="1"/>
    <x v="1"/>
    <x v="1"/>
    <x v="3"/>
    <x v="1"/>
    <x v="1"/>
    <x v="2"/>
    <x v="0"/>
  </r>
  <r>
    <x v="2"/>
    <x v="2"/>
    <x v="2"/>
    <x v="4"/>
    <x v="0"/>
    <x v="0"/>
    <x v="0"/>
    <x v="0"/>
  </r>
  <r>
    <x v="0"/>
    <x v="3"/>
    <x v="3"/>
    <x v="5"/>
    <x v="1"/>
    <x v="1"/>
    <x v="3"/>
    <x v="0"/>
  </r>
  <r>
    <x v="3"/>
    <x v="1"/>
    <x v="1"/>
    <x v="6"/>
    <x v="1"/>
    <x v="1"/>
    <x v="3"/>
    <x v="0"/>
  </r>
  <r>
    <x v="0"/>
    <x v="3"/>
    <x v="3"/>
    <x v="7"/>
    <x v="0"/>
    <x v="0"/>
    <x v="0"/>
    <x v="0"/>
  </r>
  <r>
    <x v="0"/>
    <x v="3"/>
    <x v="3"/>
    <x v="8"/>
    <x v="1"/>
    <x v="1"/>
    <x v="4"/>
    <x v="0"/>
  </r>
  <r>
    <x v="1"/>
    <x v="0"/>
    <x v="0"/>
    <x v="9"/>
    <x v="1"/>
    <x v="1"/>
    <x v="3"/>
    <x v="0"/>
  </r>
  <r>
    <x v="4"/>
    <x v="4"/>
    <x v="4"/>
    <x v="10"/>
    <x v="1"/>
    <x v="1"/>
    <x v="1"/>
    <x v="0"/>
  </r>
  <r>
    <x v="4"/>
    <x v="4"/>
    <x v="4"/>
    <x v="11"/>
    <x v="0"/>
    <x v="0"/>
    <x v="0"/>
    <x v="0"/>
  </r>
  <r>
    <x v="1"/>
    <x v="2"/>
    <x v="2"/>
    <x v="12"/>
    <x v="1"/>
    <x v="1"/>
    <x v="2"/>
    <x v="0"/>
  </r>
  <r>
    <x v="2"/>
    <x v="1"/>
    <x v="1"/>
    <x v="13"/>
    <x v="1"/>
    <x v="1"/>
    <x v="4"/>
    <x v="0"/>
  </r>
  <r>
    <x v="2"/>
    <x v="1"/>
    <x v="1"/>
    <x v="14"/>
    <x v="1"/>
    <x v="1"/>
    <x v="5"/>
    <x v="0"/>
  </r>
  <r>
    <x v="0"/>
    <x v="1"/>
    <x v="1"/>
    <x v="15"/>
    <x v="1"/>
    <x v="1"/>
    <x v="4"/>
    <x v="0"/>
  </r>
  <r>
    <x v="1"/>
    <x v="2"/>
    <x v="2"/>
    <x v="16"/>
    <x v="1"/>
    <x v="1"/>
    <x v="1"/>
    <x v="0"/>
  </r>
  <r>
    <x v="1"/>
    <x v="5"/>
    <x v="5"/>
    <x v="17"/>
    <x v="1"/>
    <x v="1"/>
    <x v="1"/>
    <x v="0"/>
  </r>
  <r>
    <x v="1"/>
    <x v="1"/>
    <x v="1"/>
    <x v="18"/>
    <x v="0"/>
    <x v="0"/>
    <x v="0"/>
    <x v="0"/>
  </r>
  <r>
    <x v="2"/>
    <x v="2"/>
    <x v="2"/>
    <x v="19"/>
    <x v="0"/>
    <x v="0"/>
    <x v="0"/>
    <x v="0"/>
  </r>
  <r>
    <x v="5"/>
    <x v="6"/>
    <x v="6"/>
    <x v="20"/>
    <x v="1"/>
    <x v="1"/>
    <x v="4"/>
    <x v="0"/>
  </r>
  <r>
    <x v="5"/>
    <x v="1"/>
    <x v="1"/>
    <x v="21"/>
    <x v="1"/>
    <x v="1"/>
    <x v="1"/>
    <x v="0"/>
  </r>
  <r>
    <x v="1"/>
    <x v="0"/>
    <x v="0"/>
    <x v="22"/>
    <x v="1"/>
    <x v="1"/>
    <x v="2"/>
    <x v="0"/>
  </r>
  <r>
    <x v="4"/>
    <x v="1"/>
    <x v="1"/>
    <x v="23"/>
    <x v="1"/>
    <x v="1"/>
    <x v="1"/>
    <x v="0"/>
  </r>
  <r>
    <x v="2"/>
    <x v="1"/>
    <x v="1"/>
    <x v="24"/>
    <x v="1"/>
    <x v="1"/>
    <x v="1"/>
    <x v="0"/>
  </r>
  <r>
    <x v="3"/>
    <x v="1"/>
    <x v="1"/>
    <x v="1"/>
    <x v="0"/>
    <x v="0"/>
    <x v="0"/>
    <x v="0"/>
  </r>
  <r>
    <x v="0"/>
    <x v="1"/>
    <x v="1"/>
    <x v="25"/>
    <x v="1"/>
    <x v="1"/>
    <x v="4"/>
    <x v="0"/>
  </r>
  <r>
    <x v="0"/>
    <x v="3"/>
    <x v="3"/>
    <x v="3"/>
    <x v="1"/>
    <x v="1"/>
    <x v="5"/>
    <x v="0"/>
  </r>
  <r>
    <x v="1"/>
    <x v="5"/>
    <x v="5"/>
    <x v="26"/>
    <x v="1"/>
    <x v="1"/>
    <x v="5"/>
    <x v="0"/>
  </r>
  <r>
    <x v="0"/>
    <x v="3"/>
    <x v="3"/>
    <x v="27"/>
    <x v="1"/>
    <x v="1"/>
    <x v="5"/>
    <x v="0"/>
  </r>
  <r>
    <x v="6"/>
    <x v="1"/>
    <x v="1"/>
    <x v="28"/>
    <x v="1"/>
    <x v="1"/>
    <x v="5"/>
    <x v="0"/>
  </r>
  <r>
    <x v="1"/>
    <x v="2"/>
    <x v="2"/>
    <x v="29"/>
    <x v="1"/>
    <x v="1"/>
    <x v="5"/>
    <x v="0"/>
  </r>
  <r>
    <x v="1"/>
    <x v="1"/>
    <x v="1"/>
    <x v="30"/>
    <x v="1"/>
    <x v="1"/>
    <x v="5"/>
    <x v="0"/>
  </r>
  <r>
    <x v="0"/>
    <x v="1"/>
    <x v="1"/>
    <x v="31"/>
    <x v="0"/>
    <x v="0"/>
    <x v="0"/>
    <x v="0"/>
  </r>
  <r>
    <x v="5"/>
    <x v="7"/>
    <x v="7"/>
    <x v="32"/>
    <x v="0"/>
    <x v="0"/>
    <x v="0"/>
    <x v="0"/>
  </r>
  <r>
    <x v="3"/>
    <x v="1"/>
    <x v="1"/>
    <x v="33"/>
    <x v="1"/>
    <x v="1"/>
    <x v="2"/>
    <x v="0"/>
  </r>
  <r>
    <x v="0"/>
    <x v="1"/>
    <x v="1"/>
    <x v="34"/>
    <x v="1"/>
    <x v="1"/>
    <x v="5"/>
    <x v="0"/>
  </r>
  <r>
    <x v="0"/>
    <x v="5"/>
    <x v="5"/>
    <x v="35"/>
    <x v="1"/>
    <x v="1"/>
    <x v="5"/>
    <x v="0"/>
  </r>
  <r>
    <x v="4"/>
    <x v="4"/>
    <x v="4"/>
    <x v="36"/>
    <x v="1"/>
    <x v="1"/>
    <x v="5"/>
    <x v="0"/>
  </r>
  <r>
    <x v="0"/>
    <x v="4"/>
    <x v="4"/>
    <x v="37"/>
    <x v="1"/>
    <x v="1"/>
    <x v="1"/>
    <x v="0"/>
  </r>
  <r>
    <x v="2"/>
    <x v="1"/>
    <x v="1"/>
    <x v="38"/>
    <x v="0"/>
    <x v="0"/>
    <x v="0"/>
    <x v="0"/>
  </r>
  <r>
    <x v="4"/>
    <x v="3"/>
    <x v="3"/>
    <x v="39"/>
    <x v="1"/>
    <x v="1"/>
    <x v="6"/>
    <x v="0"/>
  </r>
  <r>
    <x v="3"/>
    <x v="1"/>
    <x v="1"/>
    <x v="40"/>
    <x v="1"/>
    <x v="1"/>
    <x v="6"/>
    <x v="0"/>
  </r>
  <r>
    <x v="0"/>
    <x v="1"/>
    <x v="1"/>
    <x v="41"/>
    <x v="1"/>
    <x v="1"/>
    <x v="3"/>
    <x v="0"/>
  </r>
  <r>
    <x v="1"/>
    <x v="0"/>
    <x v="0"/>
    <x v="42"/>
    <x v="1"/>
    <x v="1"/>
    <x v="1"/>
    <x v="0"/>
  </r>
  <r>
    <x v="0"/>
    <x v="0"/>
    <x v="0"/>
    <x v="1"/>
    <x v="2"/>
    <x v="1"/>
    <x v="2"/>
    <x v="0"/>
  </r>
  <r>
    <x v="3"/>
    <x v="1"/>
    <x v="1"/>
    <x v="43"/>
    <x v="1"/>
    <x v="1"/>
    <x v="4"/>
    <x v="0"/>
  </r>
  <r>
    <x v="0"/>
    <x v="4"/>
    <x v="4"/>
    <x v="42"/>
    <x v="1"/>
    <x v="1"/>
    <x v="5"/>
    <x v="0"/>
  </r>
  <r>
    <x v="2"/>
    <x v="1"/>
    <x v="1"/>
    <x v="44"/>
    <x v="1"/>
    <x v="1"/>
    <x v="5"/>
    <x v="0"/>
  </r>
  <r>
    <x v="1"/>
    <x v="1"/>
    <x v="1"/>
    <x v="15"/>
    <x v="1"/>
    <x v="1"/>
    <x v="1"/>
    <x v="0"/>
  </r>
  <r>
    <x v="4"/>
    <x v="3"/>
    <x v="3"/>
    <x v="41"/>
    <x v="1"/>
    <x v="1"/>
    <x v="5"/>
    <x v="0"/>
  </r>
  <r>
    <x v="1"/>
    <x v="5"/>
    <x v="5"/>
    <x v="45"/>
    <x v="0"/>
    <x v="0"/>
    <x v="0"/>
    <x v="0"/>
  </r>
  <r>
    <x v="7"/>
    <x v="6"/>
    <x v="6"/>
    <x v="46"/>
    <x v="0"/>
    <x v="0"/>
    <x v="0"/>
    <x v="0"/>
  </r>
  <r>
    <x v="3"/>
    <x v="1"/>
    <x v="1"/>
    <x v="47"/>
    <x v="1"/>
    <x v="1"/>
    <x v="4"/>
    <x v="0"/>
  </r>
  <r>
    <x v="2"/>
    <x v="2"/>
    <x v="2"/>
    <x v="47"/>
    <x v="1"/>
    <x v="1"/>
    <x v="1"/>
    <x v="0"/>
  </r>
  <r>
    <x v="2"/>
    <x v="2"/>
    <x v="2"/>
    <x v="11"/>
    <x v="1"/>
    <x v="1"/>
    <x v="2"/>
    <x v="0"/>
  </r>
  <r>
    <x v="0"/>
    <x v="5"/>
    <x v="5"/>
    <x v="48"/>
    <x v="1"/>
    <x v="1"/>
    <x v="3"/>
    <x v="0"/>
  </r>
  <r>
    <x v="2"/>
    <x v="2"/>
    <x v="2"/>
    <x v="49"/>
    <x v="1"/>
    <x v="1"/>
    <x v="1"/>
    <x v="0"/>
  </r>
  <r>
    <x v="0"/>
    <x v="3"/>
    <x v="3"/>
    <x v="50"/>
    <x v="1"/>
    <x v="1"/>
    <x v="1"/>
    <x v="0"/>
  </r>
  <r>
    <x v="2"/>
    <x v="2"/>
    <x v="2"/>
    <x v="51"/>
    <x v="1"/>
    <x v="1"/>
    <x v="2"/>
    <x v="0"/>
  </r>
  <r>
    <x v="3"/>
    <x v="1"/>
    <x v="1"/>
    <x v="43"/>
    <x v="1"/>
    <x v="1"/>
    <x v="2"/>
    <x v="0"/>
  </r>
  <r>
    <x v="0"/>
    <x v="3"/>
    <x v="3"/>
    <x v="52"/>
    <x v="1"/>
    <x v="1"/>
    <x v="2"/>
    <x v="0"/>
  </r>
  <r>
    <x v="0"/>
    <x v="3"/>
    <x v="3"/>
    <x v="53"/>
    <x v="0"/>
    <x v="0"/>
    <x v="0"/>
    <x v="0"/>
  </r>
  <r>
    <x v="0"/>
    <x v="5"/>
    <x v="5"/>
    <x v="48"/>
    <x v="1"/>
    <x v="1"/>
    <x v="1"/>
    <x v="0"/>
  </r>
  <r>
    <x v="1"/>
    <x v="0"/>
    <x v="0"/>
    <x v="54"/>
    <x v="1"/>
    <x v="1"/>
    <x v="1"/>
    <x v="0"/>
  </r>
  <r>
    <x v="2"/>
    <x v="2"/>
    <x v="2"/>
    <x v="55"/>
    <x v="0"/>
    <x v="0"/>
    <x v="0"/>
    <x v="0"/>
  </r>
  <r>
    <x v="2"/>
    <x v="2"/>
    <x v="2"/>
    <x v="56"/>
    <x v="1"/>
    <x v="1"/>
    <x v="4"/>
    <x v="0"/>
  </r>
  <r>
    <x v="2"/>
    <x v="1"/>
    <x v="1"/>
    <x v="44"/>
    <x v="2"/>
    <x v="1"/>
    <x v="2"/>
    <x v="0"/>
  </r>
  <r>
    <x v="0"/>
    <x v="4"/>
    <x v="4"/>
    <x v="22"/>
    <x v="1"/>
    <x v="1"/>
    <x v="3"/>
    <x v="0"/>
  </r>
  <r>
    <x v="1"/>
    <x v="0"/>
    <x v="0"/>
    <x v="57"/>
    <x v="0"/>
    <x v="0"/>
    <x v="0"/>
    <x v="0"/>
  </r>
  <r>
    <x v="7"/>
    <x v="1"/>
    <x v="1"/>
    <x v="58"/>
    <x v="1"/>
    <x v="1"/>
    <x v="1"/>
    <x v="0"/>
  </r>
  <r>
    <x v="1"/>
    <x v="0"/>
    <x v="0"/>
    <x v="59"/>
    <x v="1"/>
    <x v="1"/>
    <x v="1"/>
    <x v="0"/>
  </r>
  <r>
    <x v="2"/>
    <x v="1"/>
    <x v="1"/>
    <x v="8"/>
    <x v="1"/>
    <x v="1"/>
    <x v="2"/>
    <x v="0"/>
  </r>
  <r>
    <x v="4"/>
    <x v="4"/>
    <x v="4"/>
    <x v="60"/>
    <x v="0"/>
    <x v="0"/>
    <x v="0"/>
    <x v="0"/>
  </r>
  <r>
    <x v="1"/>
    <x v="0"/>
    <x v="0"/>
    <x v="19"/>
    <x v="1"/>
    <x v="1"/>
    <x v="5"/>
    <x v="0"/>
  </r>
  <r>
    <x v="0"/>
    <x v="3"/>
    <x v="3"/>
    <x v="61"/>
    <x v="1"/>
    <x v="1"/>
    <x v="3"/>
    <x v="0"/>
  </r>
  <r>
    <x v="1"/>
    <x v="2"/>
    <x v="2"/>
    <x v="62"/>
    <x v="1"/>
    <x v="1"/>
    <x v="5"/>
    <x v="0"/>
  </r>
  <r>
    <x v="3"/>
    <x v="1"/>
    <x v="1"/>
    <x v="63"/>
    <x v="1"/>
    <x v="1"/>
    <x v="6"/>
    <x v="0"/>
  </r>
  <r>
    <x v="2"/>
    <x v="1"/>
    <x v="1"/>
    <x v="64"/>
    <x v="1"/>
    <x v="1"/>
    <x v="2"/>
    <x v="0"/>
  </r>
  <r>
    <x v="1"/>
    <x v="1"/>
    <x v="1"/>
    <x v="65"/>
    <x v="1"/>
    <x v="1"/>
    <x v="2"/>
    <x v="0"/>
  </r>
  <r>
    <x v="2"/>
    <x v="1"/>
    <x v="1"/>
    <x v="66"/>
    <x v="1"/>
    <x v="1"/>
    <x v="1"/>
    <x v="0"/>
  </r>
  <r>
    <x v="2"/>
    <x v="1"/>
    <x v="1"/>
    <x v="8"/>
    <x v="1"/>
    <x v="1"/>
    <x v="2"/>
    <x v="0"/>
  </r>
  <r>
    <x v="4"/>
    <x v="4"/>
    <x v="4"/>
    <x v="62"/>
    <x v="1"/>
    <x v="1"/>
    <x v="4"/>
    <x v="0"/>
  </r>
  <r>
    <x v="4"/>
    <x v="4"/>
    <x v="4"/>
    <x v="67"/>
    <x v="1"/>
    <x v="1"/>
    <x v="2"/>
    <x v="0"/>
  </r>
  <r>
    <x v="1"/>
    <x v="1"/>
    <x v="1"/>
    <x v="68"/>
    <x v="0"/>
    <x v="0"/>
    <x v="0"/>
    <x v="0"/>
  </r>
  <r>
    <x v="1"/>
    <x v="2"/>
    <x v="2"/>
    <x v="33"/>
    <x v="1"/>
    <x v="1"/>
    <x v="5"/>
    <x v="0"/>
  </r>
  <r>
    <x v="4"/>
    <x v="3"/>
    <x v="3"/>
    <x v="14"/>
    <x v="1"/>
    <x v="1"/>
    <x v="1"/>
    <x v="0"/>
  </r>
  <r>
    <x v="2"/>
    <x v="2"/>
    <x v="2"/>
    <x v="69"/>
    <x v="1"/>
    <x v="1"/>
    <x v="1"/>
    <x v="0"/>
  </r>
  <r>
    <x v="1"/>
    <x v="2"/>
    <x v="2"/>
    <x v="70"/>
    <x v="1"/>
    <x v="1"/>
    <x v="2"/>
    <x v="0"/>
  </r>
  <r>
    <x v="2"/>
    <x v="1"/>
    <x v="1"/>
    <x v="13"/>
    <x v="1"/>
    <x v="1"/>
    <x v="2"/>
    <x v="0"/>
  </r>
  <r>
    <x v="2"/>
    <x v="1"/>
    <x v="1"/>
    <x v="71"/>
    <x v="0"/>
    <x v="0"/>
    <x v="0"/>
    <x v="0"/>
  </r>
  <r>
    <x v="1"/>
    <x v="5"/>
    <x v="5"/>
    <x v="72"/>
    <x v="1"/>
    <x v="1"/>
    <x v="6"/>
    <x v="0"/>
  </r>
  <r>
    <x v="0"/>
    <x v="0"/>
    <x v="0"/>
    <x v="42"/>
    <x v="1"/>
    <x v="1"/>
    <x v="5"/>
    <x v="0"/>
  </r>
  <r>
    <x v="1"/>
    <x v="2"/>
    <x v="2"/>
    <x v="73"/>
    <x v="0"/>
    <x v="0"/>
    <x v="0"/>
    <x v="0"/>
  </r>
  <r>
    <x v="0"/>
    <x v="4"/>
    <x v="4"/>
    <x v="74"/>
    <x v="3"/>
    <x v="2"/>
    <x v="1"/>
    <x v="1"/>
  </r>
  <r>
    <x v="0"/>
    <x v="1"/>
    <x v="1"/>
    <x v="75"/>
    <x v="0"/>
    <x v="0"/>
    <x v="0"/>
    <x v="0"/>
  </r>
  <r>
    <x v="2"/>
    <x v="1"/>
    <x v="1"/>
    <x v="56"/>
    <x v="0"/>
    <x v="0"/>
    <x v="0"/>
    <x v="0"/>
  </r>
  <r>
    <x v="1"/>
    <x v="1"/>
    <x v="1"/>
    <x v="76"/>
    <x v="1"/>
    <x v="1"/>
    <x v="5"/>
    <x v="0"/>
  </r>
  <r>
    <x v="1"/>
    <x v="5"/>
    <x v="5"/>
    <x v="77"/>
    <x v="4"/>
    <x v="1"/>
    <x v="2"/>
    <x v="0"/>
  </r>
  <r>
    <x v="4"/>
    <x v="4"/>
    <x v="4"/>
    <x v="78"/>
    <x v="1"/>
    <x v="1"/>
    <x v="2"/>
    <x v="0"/>
  </r>
  <r>
    <x v="2"/>
    <x v="2"/>
    <x v="2"/>
    <x v="79"/>
    <x v="1"/>
    <x v="1"/>
    <x v="3"/>
    <x v="0"/>
  </r>
  <r>
    <x v="7"/>
    <x v="7"/>
    <x v="7"/>
    <x v="80"/>
    <x v="1"/>
    <x v="1"/>
    <x v="3"/>
    <x v="0"/>
  </r>
  <r>
    <x v="0"/>
    <x v="0"/>
    <x v="0"/>
    <x v="81"/>
    <x v="0"/>
    <x v="0"/>
    <x v="0"/>
    <x v="0"/>
  </r>
  <r>
    <x v="4"/>
    <x v="4"/>
    <x v="4"/>
    <x v="82"/>
    <x v="3"/>
    <x v="3"/>
    <x v="1"/>
    <x v="1"/>
  </r>
  <r>
    <x v="2"/>
    <x v="2"/>
    <x v="2"/>
    <x v="25"/>
    <x v="2"/>
    <x v="1"/>
    <x v="3"/>
    <x v="0"/>
  </r>
  <r>
    <x v="0"/>
    <x v="1"/>
    <x v="1"/>
    <x v="83"/>
    <x v="1"/>
    <x v="1"/>
    <x v="5"/>
    <x v="0"/>
  </r>
  <r>
    <x v="0"/>
    <x v="3"/>
    <x v="3"/>
    <x v="54"/>
    <x v="0"/>
    <x v="0"/>
    <x v="0"/>
    <x v="0"/>
  </r>
  <r>
    <x v="4"/>
    <x v="4"/>
    <x v="4"/>
    <x v="84"/>
    <x v="0"/>
    <x v="0"/>
    <x v="0"/>
    <x v="0"/>
  </r>
  <r>
    <x v="3"/>
    <x v="1"/>
    <x v="1"/>
    <x v="85"/>
    <x v="3"/>
    <x v="4"/>
    <x v="7"/>
    <x v="1"/>
  </r>
  <r>
    <x v="4"/>
    <x v="1"/>
    <x v="1"/>
    <x v="86"/>
    <x v="1"/>
    <x v="1"/>
    <x v="1"/>
    <x v="0"/>
  </r>
  <r>
    <x v="3"/>
    <x v="1"/>
    <x v="1"/>
    <x v="87"/>
    <x v="0"/>
    <x v="0"/>
    <x v="0"/>
    <x v="0"/>
  </r>
  <r>
    <x v="1"/>
    <x v="2"/>
    <x v="2"/>
    <x v="88"/>
    <x v="1"/>
    <x v="1"/>
    <x v="1"/>
    <x v="0"/>
  </r>
  <r>
    <x v="4"/>
    <x v="1"/>
    <x v="1"/>
    <x v="30"/>
    <x v="1"/>
    <x v="1"/>
    <x v="1"/>
    <x v="0"/>
  </r>
  <r>
    <x v="0"/>
    <x v="1"/>
    <x v="1"/>
    <x v="69"/>
    <x v="1"/>
    <x v="1"/>
    <x v="1"/>
    <x v="0"/>
  </r>
  <r>
    <x v="0"/>
    <x v="1"/>
    <x v="1"/>
    <x v="89"/>
    <x v="1"/>
    <x v="1"/>
    <x v="1"/>
    <x v="0"/>
  </r>
  <r>
    <x v="0"/>
    <x v="3"/>
    <x v="3"/>
    <x v="46"/>
    <x v="1"/>
    <x v="1"/>
    <x v="5"/>
    <x v="0"/>
  </r>
  <r>
    <x v="2"/>
    <x v="2"/>
    <x v="2"/>
    <x v="39"/>
    <x v="0"/>
    <x v="0"/>
    <x v="0"/>
    <x v="0"/>
  </r>
  <r>
    <x v="2"/>
    <x v="1"/>
    <x v="1"/>
    <x v="90"/>
    <x v="1"/>
    <x v="1"/>
    <x v="1"/>
    <x v="0"/>
  </r>
  <r>
    <x v="1"/>
    <x v="0"/>
    <x v="0"/>
    <x v="57"/>
    <x v="0"/>
    <x v="0"/>
    <x v="0"/>
    <x v="0"/>
  </r>
  <r>
    <x v="0"/>
    <x v="3"/>
    <x v="3"/>
    <x v="57"/>
    <x v="1"/>
    <x v="1"/>
    <x v="1"/>
    <x v="0"/>
  </r>
  <r>
    <x v="1"/>
    <x v="2"/>
    <x v="2"/>
    <x v="91"/>
    <x v="1"/>
    <x v="1"/>
    <x v="1"/>
    <x v="0"/>
  </r>
  <r>
    <x v="0"/>
    <x v="3"/>
    <x v="3"/>
    <x v="30"/>
    <x v="1"/>
    <x v="1"/>
    <x v="5"/>
    <x v="0"/>
  </r>
  <r>
    <x v="0"/>
    <x v="3"/>
    <x v="3"/>
    <x v="44"/>
    <x v="1"/>
    <x v="1"/>
    <x v="1"/>
    <x v="0"/>
  </r>
  <r>
    <x v="5"/>
    <x v="6"/>
    <x v="6"/>
    <x v="92"/>
    <x v="4"/>
    <x v="1"/>
    <x v="3"/>
    <x v="0"/>
  </r>
  <r>
    <x v="0"/>
    <x v="4"/>
    <x v="4"/>
    <x v="47"/>
    <x v="1"/>
    <x v="1"/>
    <x v="2"/>
    <x v="0"/>
  </r>
  <r>
    <x v="1"/>
    <x v="0"/>
    <x v="0"/>
    <x v="93"/>
    <x v="1"/>
    <x v="1"/>
    <x v="2"/>
    <x v="0"/>
  </r>
  <r>
    <x v="4"/>
    <x v="4"/>
    <x v="4"/>
    <x v="94"/>
    <x v="1"/>
    <x v="1"/>
    <x v="2"/>
    <x v="0"/>
  </r>
  <r>
    <x v="4"/>
    <x v="4"/>
    <x v="4"/>
    <x v="95"/>
    <x v="1"/>
    <x v="1"/>
    <x v="4"/>
    <x v="0"/>
  </r>
  <r>
    <x v="8"/>
    <x v="5"/>
    <x v="5"/>
    <x v="18"/>
    <x v="1"/>
    <x v="1"/>
    <x v="4"/>
    <x v="0"/>
  </r>
  <r>
    <x v="0"/>
    <x v="1"/>
    <x v="1"/>
    <x v="96"/>
    <x v="5"/>
    <x v="5"/>
    <x v="3"/>
    <x v="1"/>
  </r>
  <r>
    <x v="0"/>
    <x v="3"/>
    <x v="3"/>
    <x v="97"/>
    <x v="1"/>
    <x v="1"/>
    <x v="3"/>
    <x v="0"/>
  </r>
  <r>
    <x v="0"/>
    <x v="3"/>
    <x v="3"/>
    <x v="27"/>
    <x v="1"/>
    <x v="1"/>
    <x v="3"/>
    <x v="0"/>
  </r>
  <r>
    <x v="2"/>
    <x v="1"/>
    <x v="1"/>
    <x v="98"/>
    <x v="1"/>
    <x v="1"/>
    <x v="2"/>
    <x v="0"/>
  </r>
  <r>
    <x v="4"/>
    <x v="4"/>
    <x v="4"/>
    <x v="21"/>
    <x v="1"/>
    <x v="1"/>
    <x v="2"/>
    <x v="0"/>
  </r>
  <r>
    <x v="1"/>
    <x v="0"/>
    <x v="0"/>
    <x v="99"/>
    <x v="1"/>
    <x v="1"/>
    <x v="4"/>
    <x v="0"/>
  </r>
  <r>
    <x v="3"/>
    <x v="1"/>
    <x v="1"/>
    <x v="39"/>
    <x v="1"/>
    <x v="1"/>
    <x v="5"/>
    <x v="0"/>
  </r>
  <r>
    <x v="2"/>
    <x v="2"/>
    <x v="2"/>
    <x v="100"/>
    <x v="1"/>
    <x v="1"/>
    <x v="5"/>
    <x v="0"/>
  </r>
  <r>
    <x v="0"/>
    <x v="2"/>
    <x v="2"/>
    <x v="101"/>
    <x v="1"/>
    <x v="1"/>
    <x v="5"/>
    <x v="0"/>
  </r>
  <r>
    <x v="0"/>
    <x v="5"/>
    <x v="5"/>
    <x v="7"/>
    <x v="0"/>
    <x v="0"/>
    <x v="0"/>
    <x v="0"/>
  </r>
  <r>
    <x v="0"/>
    <x v="1"/>
    <x v="1"/>
    <x v="70"/>
    <x v="1"/>
    <x v="1"/>
    <x v="1"/>
    <x v="0"/>
  </r>
  <r>
    <x v="0"/>
    <x v="1"/>
    <x v="1"/>
    <x v="62"/>
    <x v="1"/>
    <x v="1"/>
    <x v="1"/>
    <x v="0"/>
  </r>
  <r>
    <x v="2"/>
    <x v="2"/>
    <x v="2"/>
    <x v="102"/>
    <x v="1"/>
    <x v="1"/>
    <x v="1"/>
    <x v="0"/>
  </r>
  <r>
    <x v="1"/>
    <x v="2"/>
    <x v="2"/>
    <x v="103"/>
    <x v="0"/>
    <x v="0"/>
    <x v="0"/>
    <x v="0"/>
  </r>
  <r>
    <x v="0"/>
    <x v="0"/>
    <x v="0"/>
    <x v="104"/>
    <x v="1"/>
    <x v="1"/>
    <x v="3"/>
    <x v="0"/>
  </r>
  <r>
    <x v="1"/>
    <x v="0"/>
    <x v="0"/>
    <x v="105"/>
    <x v="1"/>
    <x v="1"/>
    <x v="2"/>
    <x v="0"/>
  </r>
  <r>
    <x v="2"/>
    <x v="1"/>
    <x v="1"/>
    <x v="106"/>
    <x v="1"/>
    <x v="1"/>
    <x v="5"/>
    <x v="0"/>
  </r>
  <r>
    <x v="0"/>
    <x v="3"/>
    <x v="3"/>
    <x v="59"/>
    <x v="1"/>
    <x v="1"/>
    <x v="1"/>
    <x v="0"/>
  </r>
  <r>
    <x v="1"/>
    <x v="0"/>
    <x v="0"/>
    <x v="62"/>
    <x v="1"/>
    <x v="1"/>
    <x v="2"/>
    <x v="0"/>
  </r>
  <r>
    <x v="0"/>
    <x v="3"/>
    <x v="3"/>
    <x v="107"/>
    <x v="1"/>
    <x v="1"/>
    <x v="5"/>
    <x v="0"/>
  </r>
  <r>
    <x v="1"/>
    <x v="2"/>
    <x v="2"/>
    <x v="108"/>
    <x v="1"/>
    <x v="1"/>
    <x v="3"/>
    <x v="0"/>
  </r>
  <r>
    <x v="2"/>
    <x v="2"/>
    <x v="2"/>
    <x v="60"/>
    <x v="1"/>
    <x v="1"/>
    <x v="4"/>
    <x v="0"/>
  </r>
  <r>
    <x v="1"/>
    <x v="1"/>
    <x v="1"/>
    <x v="109"/>
    <x v="1"/>
    <x v="1"/>
    <x v="4"/>
    <x v="0"/>
  </r>
  <r>
    <x v="0"/>
    <x v="4"/>
    <x v="4"/>
    <x v="110"/>
    <x v="1"/>
    <x v="1"/>
    <x v="1"/>
    <x v="0"/>
  </r>
  <r>
    <x v="1"/>
    <x v="5"/>
    <x v="5"/>
    <x v="58"/>
    <x v="1"/>
    <x v="1"/>
    <x v="5"/>
    <x v="0"/>
  </r>
  <r>
    <x v="1"/>
    <x v="0"/>
    <x v="0"/>
    <x v="101"/>
    <x v="0"/>
    <x v="0"/>
    <x v="0"/>
    <x v="0"/>
  </r>
  <r>
    <x v="4"/>
    <x v="4"/>
    <x v="4"/>
    <x v="111"/>
    <x v="1"/>
    <x v="1"/>
    <x v="1"/>
    <x v="0"/>
  </r>
  <r>
    <x v="4"/>
    <x v="4"/>
    <x v="4"/>
    <x v="30"/>
    <x v="1"/>
    <x v="1"/>
    <x v="3"/>
    <x v="0"/>
  </r>
  <r>
    <x v="0"/>
    <x v="3"/>
    <x v="3"/>
    <x v="14"/>
    <x v="1"/>
    <x v="1"/>
    <x v="5"/>
    <x v="0"/>
  </r>
  <r>
    <x v="2"/>
    <x v="2"/>
    <x v="2"/>
    <x v="112"/>
    <x v="1"/>
    <x v="1"/>
    <x v="5"/>
    <x v="0"/>
  </r>
  <r>
    <x v="1"/>
    <x v="0"/>
    <x v="0"/>
    <x v="113"/>
    <x v="1"/>
    <x v="1"/>
    <x v="1"/>
    <x v="0"/>
  </r>
  <r>
    <x v="0"/>
    <x v="1"/>
    <x v="1"/>
    <x v="107"/>
    <x v="1"/>
    <x v="1"/>
    <x v="2"/>
    <x v="0"/>
  </r>
  <r>
    <x v="2"/>
    <x v="2"/>
    <x v="2"/>
    <x v="70"/>
    <x v="1"/>
    <x v="1"/>
    <x v="2"/>
    <x v="0"/>
  </r>
  <r>
    <x v="0"/>
    <x v="3"/>
    <x v="3"/>
    <x v="114"/>
    <x v="1"/>
    <x v="1"/>
    <x v="3"/>
    <x v="0"/>
  </r>
  <r>
    <x v="6"/>
    <x v="8"/>
    <x v="8"/>
    <x v="30"/>
    <x v="1"/>
    <x v="1"/>
    <x v="5"/>
    <x v="0"/>
  </r>
  <r>
    <x v="1"/>
    <x v="0"/>
    <x v="0"/>
    <x v="115"/>
    <x v="1"/>
    <x v="1"/>
    <x v="2"/>
    <x v="0"/>
  </r>
  <r>
    <x v="0"/>
    <x v="1"/>
    <x v="1"/>
    <x v="116"/>
    <x v="1"/>
    <x v="1"/>
    <x v="2"/>
    <x v="0"/>
  </r>
  <r>
    <x v="0"/>
    <x v="1"/>
    <x v="1"/>
    <x v="117"/>
    <x v="1"/>
    <x v="1"/>
    <x v="3"/>
    <x v="0"/>
  </r>
  <r>
    <x v="1"/>
    <x v="0"/>
    <x v="0"/>
    <x v="34"/>
    <x v="1"/>
    <x v="1"/>
    <x v="2"/>
    <x v="0"/>
  </r>
  <r>
    <x v="2"/>
    <x v="2"/>
    <x v="2"/>
    <x v="118"/>
    <x v="1"/>
    <x v="1"/>
    <x v="5"/>
    <x v="0"/>
  </r>
  <r>
    <x v="1"/>
    <x v="0"/>
    <x v="0"/>
    <x v="39"/>
    <x v="1"/>
    <x v="1"/>
    <x v="1"/>
    <x v="0"/>
  </r>
  <r>
    <x v="0"/>
    <x v="1"/>
    <x v="1"/>
    <x v="119"/>
    <x v="1"/>
    <x v="1"/>
    <x v="1"/>
    <x v="0"/>
  </r>
  <r>
    <x v="4"/>
    <x v="4"/>
    <x v="4"/>
    <x v="57"/>
    <x v="0"/>
    <x v="0"/>
    <x v="0"/>
    <x v="0"/>
  </r>
  <r>
    <x v="1"/>
    <x v="1"/>
    <x v="1"/>
    <x v="120"/>
    <x v="0"/>
    <x v="0"/>
    <x v="0"/>
    <x v="0"/>
  </r>
  <r>
    <x v="9"/>
    <x v="5"/>
    <x v="5"/>
    <x v="121"/>
    <x v="6"/>
    <x v="6"/>
    <x v="8"/>
    <x v="0"/>
  </r>
</pivotCacheRecords>
</file>

<file path=xl/pivotCache/pivotCacheRecords2.xml><?xml version="1.0" encoding="utf-8"?>
<pivotCacheRecords xmlns="http://schemas.openxmlformats.org/spreadsheetml/2006/main" xmlns:r="http://schemas.openxmlformats.org/officeDocument/2006/relationships" count="152">
  <r>
    <x v="0"/>
    <x v="0"/>
    <x v="0"/>
    <x v="0"/>
    <x v="0"/>
    <x v="0"/>
    <x v="0"/>
    <x v="0"/>
  </r>
  <r>
    <x v="1"/>
    <x v="0"/>
    <x v="0"/>
    <x v="1"/>
    <x v="0"/>
    <x v="0"/>
    <x v="0"/>
    <x v="0"/>
  </r>
  <r>
    <x v="2"/>
    <x v="1"/>
    <x v="1"/>
    <x v="2"/>
    <x v="1"/>
    <x v="1"/>
    <x v="1"/>
    <x v="0"/>
  </r>
  <r>
    <x v="3"/>
    <x v="0"/>
    <x v="0"/>
    <x v="3"/>
    <x v="0"/>
    <x v="0"/>
    <x v="2"/>
    <x v="0"/>
  </r>
  <r>
    <x v="4"/>
    <x v="2"/>
    <x v="2"/>
    <x v="4"/>
    <x v="0"/>
    <x v="0"/>
    <x v="3"/>
    <x v="0"/>
  </r>
  <r>
    <x v="1"/>
    <x v="0"/>
    <x v="0"/>
    <x v="5"/>
    <x v="0"/>
    <x v="0"/>
    <x v="3"/>
    <x v="0"/>
  </r>
  <r>
    <x v="2"/>
    <x v="3"/>
    <x v="3"/>
    <x v="6"/>
    <x v="0"/>
    <x v="0"/>
    <x v="4"/>
    <x v="0"/>
  </r>
  <r>
    <x v="2"/>
    <x v="3"/>
    <x v="3"/>
    <x v="7"/>
    <x v="0"/>
    <x v="0"/>
    <x v="0"/>
    <x v="0"/>
  </r>
  <r>
    <x v="2"/>
    <x v="1"/>
    <x v="1"/>
    <x v="8"/>
    <x v="2"/>
    <x v="2"/>
    <x v="5"/>
    <x v="1"/>
  </r>
  <r>
    <x v="0"/>
    <x v="0"/>
    <x v="0"/>
    <x v="9"/>
    <x v="0"/>
    <x v="0"/>
    <x v="3"/>
    <x v="0"/>
  </r>
  <r>
    <x v="0"/>
    <x v="0"/>
    <x v="0"/>
    <x v="10"/>
    <x v="1"/>
    <x v="1"/>
    <x v="1"/>
    <x v="0"/>
  </r>
  <r>
    <x v="2"/>
    <x v="0"/>
    <x v="0"/>
    <x v="11"/>
    <x v="0"/>
    <x v="0"/>
    <x v="4"/>
    <x v="0"/>
  </r>
  <r>
    <x v="4"/>
    <x v="0"/>
    <x v="0"/>
    <x v="9"/>
    <x v="1"/>
    <x v="1"/>
    <x v="1"/>
    <x v="0"/>
  </r>
  <r>
    <x v="0"/>
    <x v="3"/>
    <x v="3"/>
    <x v="12"/>
    <x v="0"/>
    <x v="0"/>
    <x v="2"/>
    <x v="0"/>
  </r>
  <r>
    <x v="0"/>
    <x v="0"/>
    <x v="0"/>
    <x v="13"/>
    <x v="0"/>
    <x v="0"/>
    <x v="2"/>
    <x v="0"/>
  </r>
  <r>
    <x v="1"/>
    <x v="0"/>
    <x v="0"/>
    <x v="14"/>
    <x v="0"/>
    <x v="0"/>
    <x v="6"/>
    <x v="0"/>
  </r>
  <r>
    <x v="1"/>
    <x v="4"/>
    <x v="4"/>
    <x v="15"/>
    <x v="0"/>
    <x v="0"/>
    <x v="6"/>
    <x v="0"/>
  </r>
  <r>
    <x v="1"/>
    <x v="0"/>
    <x v="0"/>
    <x v="16"/>
    <x v="0"/>
    <x v="0"/>
    <x v="2"/>
    <x v="0"/>
  </r>
  <r>
    <x v="2"/>
    <x v="1"/>
    <x v="1"/>
    <x v="17"/>
    <x v="0"/>
    <x v="0"/>
    <x v="2"/>
    <x v="0"/>
  </r>
  <r>
    <x v="1"/>
    <x v="4"/>
    <x v="4"/>
    <x v="18"/>
    <x v="0"/>
    <x v="0"/>
    <x v="4"/>
    <x v="0"/>
  </r>
  <r>
    <x v="2"/>
    <x v="3"/>
    <x v="3"/>
    <x v="19"/>
    <x v="0"/>
    <x v="0"/>
    <x v="4"/>
    <x v="0"/>
  </r>
  <r>
    <x v="1"/>
    <x v="0"/>
    <x v="0"/>
    <x v="20"/>
    <x v="0"/>
    <x v="0"/>
    <x v="3"/>
    <x v="0"/>
  </r>
  <r>
    <x v="2"/>
    <x v="5"/>
    <x v="5"/>
    <x v="21"/>
    <x v="0"/>
    <x v="0"/>
    <x v="4"/>
    <x v="0"/>
  </r>
  <r>
    <x v="0"/>
    <x v="0"/>
    <x v="0"/>
    <x v="22"/>
    <x v="0"/>
    <x v="0"/>
    <x v="2"/>
    <x v="0"/>
  </r>
  <r>
    <x v="0"/>
    <x v="4"/>
    <x v="4"/>
    <x v="23"/>
    <x v="0"/>
    <x v="0"/>
    <x v="3"/>
    <x v="0"/>
  </r>
  <r>
    <x v="1"/>
    <x v="4"/>
    <x v="4"/>
    <x v="24"/>
    <x v="1"/>
    <x v="1"/>
    <x v="1"/>
    <x v="0"/>
  </r>
  <r>
    <x v="3"/>
    <x v="0"/>
    <x v="0"/>
    <x v="25"/>
    <x v="0"/>
    <x v="0"/>
    <x v="4"/>
    <x v="0"/>
  </r>
  <r>
    <x v="5"/>
    <x v="0"/>
    <x v="0"/>
    <x v="26"/>
    <x v="0"/>
    <x v="0"/>
    <x v="2"/>
    <x v="0"/>
  </r>
  <r>
    <x v="3"/>
    <x v="0"/>
    <x v="0"/>
    <x v="20"/>
    <x v="0"/>
    <x v="0"/>
    <x v="2"/>
    <x v="0"/>
  </r>
  <r>
    <x v="5"/>
    <x v="0"/>
    <x v="0"/>
    <x v="5"/>
    <x v="0"/>
    <x v="0"/>
    <x v="6"/>
    <x v="0"/>
  </r>
  <r>
    <x v="2"/>
    <x v="3"/>
    <x v="3"/>
    <x v="27"/>
    <x v="0"/>
    <x v="0"/>
    <x v="6"/>
    <x v="0"/>
  </r>
  <r>
    <x v="5"/>
    <x v="5"/>
    <x v="5"/>
    <x v="28"/>
    <x v="0"/>
    <x v="0"/>
    <x v="2"/>
    <x v="0"/>
  </r>
  <r>
    <x v="2"/>
    <x v="3"/>
    <x v="3"/>
    <x v="29"/>
    <x v="0"/>
    <x v="0"/>
    <x v="3"/>
    <x v="0"/>
  </r>
  <r>
    <x v="2"/>
    <x v="6"/>
    <x v="6"/>
    <x v="30"/>
    <x v="0"/>
    <x v="0"/>
    <x v="0"/>
    <x v="0"/>
  </r>
  <r>
    <x v="5"/>
    <x v="0"/>
    <x v="0"/>
    <x v="31"/>
    <x v="1"/>
    <x v="1"/>
    <x v="1"/>
    <x v="0"/>
  </r>
  <r>
    <x v="3"/>
    <x v="0"/>
    <x v="0"/>
    <x v="32"/>
    <x v="3"/>
    <x v="3"/>
    <x v="7"/>
    <x v="1"/>
  </r>
  <r>
    <x v="0"/>
    <x v="0"/>
    <x v="0"/>
    <x v="33"/>
    <x v="0"/>
    <x v="0"/>
    <x v="4"/>
    <x v="0"/>
  </r>
  <r>
    <x v="0"/>
    <x v="0"/>
    <x v="0"/>
    <x v="34"/>
    <x v="0"/>
    <x v="0"/>
    <x v="2"/>
    <x v="0"/>
  </r>
  <r>
    <x v="2"/>
    <x v="1"/>
    <x v="1"/>
    <x v="35"/>
    <x v="0"/>
    <x v="0"/>
    <x v="2"/>
    <x v="0"/>
  </r>
  <r>
    <x v="2"/>
    <x v="1"/>
    <x v="1"/>
    <x v="36"/>
    <x v="0"/>
    <x v="0"/>
    <x v="4"/>
    <x v="0"/>
  </r>
  <r>
    <x v="5"/>
    <x v="0"/>
    <x v="0"/>
    <x v="37"/>
    <x v="1"/>
    <x v="1"/>
    <x v="1"/>
    <x v="0"/>
  </r>
  <r>
    <x v="5"/>
    <x v="1"/>
    <x v="1"/>
    <x v="5"/>
    <x v="0"/>
    <x v="0"/>
    <x v="3"/>
    <x v="0"/>
  </r>
  <r>
    <x v="3"/>
    <x v="0"/>
    <x v="0"/>
    <x v="38"/>
    <x v="0"/>
    <x v="0"/>
    <x v="3"/>
    <x v="0"/>
  </r>
  <r>
    <x v="0"/>
    <x v="4"/>
    <x v="4"/>
    <x v="14"/>
    <x v="0"/>
    <x v="0"/>
    <x v="2"/>
    <x v="0"/>
  </r>
  <r>
    <x v="5"/>
    <x v="0"/>
    <x v="0"/>
    <x v="39"/>
    <x v="0"/>
    <x v="0"/>
    <x v="3"/>
    <x v="0"/>
  </r>
  <r>
    <x v="1"/>
    <x v="0"/>
    <x v="0"/>
    <x v="40"/>
    <x v="0"/>
    <x v="0"/>
    <x v="6"/>
    <x v="0"/>
  </r>
  <r>
    <x v="1"/>
    <x v="4"/>
    <x v="4"/>
    <x v="41"/>
    <x v="0"/>
    <x v="0"/>
    <x v="2"/>
    <x v="0"/>
  </r>
  <r>
    <x v="1"/>
    <x v="4"/>
    <x v="4"/>
    <x v="42"/>
    <x v="0"/>
    <x v="0"/>
    <x v="2"/>
    <x v="0"/>
  </r>
  <r>
    <x v="1"/>
    <x v="4"/>
    <x v="4"/>
    <x v="43"/>
    <x v="0"/>
    <x v="0"/>
    <x v="2"/>
    <x v="0"/>
  </r>
  <r>
    <x v="1"/>
    <x v="0"/>
    <x v="0"/>
    <x v="44"/>
    <x v="0"/>
    <x v="0"/>
    <x v="2"/>
    <x v="0"/>
  </r>
  <r>
    <x v="0"/>
    <x v="4"/>
    <x v="4"/>
    <x v="45"/>
    <x v="0"/>
    <x v="0"/>
    <x v="2"/>
    <x v="0"/>
  </r>
  <r>
    <x v="0"/>
    <x v="3"/>
    <x v="3"/>
    <x v="38"/>
    <x v="0"/>
    <x v="0"/>
    <x v="4"/>
    <x v="0"/>
  </r>
  <r>
    <x v="1"/>
    <x v="0"/>
    <x v="0"/>
    <x v="46"/>
    <x v="0"/>
    <x v="0"/>
    <x v="4"/>
    <x v="0"/>
  </r>
  <r>
    <x v="0"/>
    <x v="3"/>
    <x v="3"/>
    <x v="10"/>
    <x v="0"/>
    <x v="0"/>
    <x v="2"/>
    <x v="0"/>
  </r>
  <r>
    <x v="2"/>
    <x v="1"/>
    <x v="1"/>
    <x v="47"/>
    <x v="0"/>
    <x v="0"/>
    <x v="2"/>
    <x v="0"/>
  </r>
  <r>
    <x v="4"/>
    <x v="2"/>
    <x v="2"/>
    <x v="48"/>
    <x v="0"/>
    <x v="0"/>
    <x v="4"/>
    <x v="0"/>
  </r>
  <r>
    <x v="0"/>
    <x v="4"/>
    <x v="4"/>
    <x v="10"/>
    <x v="0"/>
    <x v="0"/>
    <x v="2"/>
    <x v="0"/>
  </r>
  <r>
    <x v="2"/>
    <x v="0"/>
    <x v="0"/>
    <x v="49"/>
    <x v="0"/>
    <x v="0"/>
    <x v="3"/>
    <x v="0"/>
  </r>
  <r>
    <x v="2"/>
    <x v="0"/>
    <x v="0"/>
    <x v="50"/>
    <x v="0"/>
    <x v="0"/>
    <x v="6"/>
    <x v="0"/>
  </r>
  <r>
    <x v="1"/>
    <x v="4"/>
    <x v="4"/>
    <x v="51"/>
    <x v="0"/>
    <x v="0"/>
    <x v="2"/>
    <x v="0"/>
  </r>
  <r>
    <x v="0"/>
    <x v="3"/>
    <x v="3"/>
    <x v="52"/>
    <x v="0"/>
    <x v="0"/>
    <x v="2"/>
    <x v="0"/>
  </r>
  <r>
    <x v="1"/>
    <x v="0"/>
    <x v="0"/>
    <x v="53"/>
    <x v="1"/>
    <x v="1"/>
    <x v="1"/>
    <x v="0"/>
  </r>
  <r>
    <x v="2"/>
    <x v="0"/>
    <x v="0"/>
    <x v="54"/>
    <x v="1"/>
    <x v="1"/>
    <x v="1"/>
    <x v="0"/>
  </r>
  <r>
    <x v="1"/>
    <x v="4"/>
    <x v="4"/>
    <x v="55"/>
    <x v="1"/>
    <x v="1"/>
    <x v="1"/>
    <x v="0"/>
  </r>
  <r>
    <x v="2"/>
    <x v="1"/>
    <x v="1"/>
    <x v="50"/>
    <x v="1"/>
    <x v="1"/>
    <x v="1"/>
    <x v="0"/>
  </r>
  <r>
    <x v="2"/>
    <x v="3"/>
    <x v="3"/>
    <x v="56"/>
    <x v="0"/>
    <x v="0"/>
    <x v="0"/>
    <x v="0"/>
  </r>
  <r>
    <x v="0"/>
    <x v="0"/>
    <x v="0"/>
    <x v="57"/>
    <x v="0"/>
    <x v="0"/>
    <x v="0"/>
    <x v="0"/>
  </r>
  <r>
    <x v="2"/>
    <x v="3"/>
    <x v="3"/>
    <x v="45"/>
    <x v="0"/>
    <x v="0"/>
    <x v="3"/>
    <x v="0"/>
  </r>
  <r>
    <x v="1"/>
    <x v="4"/>
    <x v="4"/>
    <x v="58"/>
    <x v="0"/>
    <x v="0"/>
    <x v="6"/>
    <x v="0"/>
  </r>
  <r>
    <x v="5"/>
    <x v="1"/>
    <x v="1"/>
    <x v="59"/>
    <x v="1"/>
    <x v="1"/>
    <x v="1"/>
    <x v="0"/>
  </r>
  <r>
    <x v="0"/>
    <x v="0"/>
    <x v="0"/>
    <x v="42"/>
    <x v="0"/>
    <x v="0"/>
    <x v="6"/>
    <x v="0"/>
  </r>
  <r>
    <x v="1"/>
    <x v="4"/>
    <x v="4"/>
    <x v="25"/>
    <x v="0"/>
    <x v="0"/>
    <x v="6"/>
    <x v="0"/>
  </r>
  <r>
    <x v="2"/>
    <x v="3"/>
    <x v="3"/>
    <x v="44"/>
    <x v="0"/>
    <x v="0"/>
    <x v="2"/>
    <x v="0"/>
  </r>
  <r>
    <x v="3"/>
    <x v="0"/>
    <x v="0"/>
    <x v="60"/>
    <x v="0"/>
    <x v="0"/>
    <x v="2"/>
    <x v="0"/>
  </r>
  <r>
    <x v="5"/>
    <x v="5"/>
    <x v="5"/>
    <x v="61"/>
    <x v="0"/>
    <x v="0"/>
    <x v="2"/>
    <x v="0"/>
  </r>
  <r>
    <x v="0"/>
    <x v="3"/>
    <x v="3"/>
    <x v="62"/>
    <x v="0"/>
    <x v="0"/>
    <x v="6"/>
    <x v="0"/>
  </r>
  <r>
    <x v="5"/>
    <x v="0"/>
    <x v="0"/>
    <x v="63"/>
    <x v="0"/>
    <x v="0"/>
    <x v="6"/>
    <x v="0"/>
  </r>
  <r>
    <x v="2"/>
    <x v="1"/>
    <x v="1"/>
    <x v="9"/>
    <x v="0"/>
    <x v="0"/>
    <x v="3"/>
    <x v="0"/>
  </r>
  <r>
    <x v="2"/>
    <x v="5"/>
    <x v="5"/>
    <x v="19"/>
    <x v="0"/>
    <x v="0"/>
    <x v="4"/>
    <x v="0"/>
  </r>
  <r>
    <x v="0"/>
    <x v="0"/>
    <x v="0"/>
    <x v="64"/>
    <x v="0"/>
    <x v="0"/>
    <x v="6"/>
    <x v="0"/>
  </r>
  <r>
    <x v="1"/>
    <x v="4"/>
    <x v="4"/>
    <x v="65"/>
    <x v="1"/>
    <x v="1"/>
    <x v="1"/>
    <x v="0"/>
  </r>
  <r>
    <x v="6"/>
    <x v="2"/>
    <x v="2"/>
    <x v="66"/>
    <x v="1"/>
    <x v="1"/>
    <x v="1"/>
    <x v="0"/>
  </r>
  <r>
    <x v="1"/>
    <x v="0"/>
    <x v="0"/>
    <x v="67"/>
    <x v="1"/>
    <x v="1"/>
    <x v="1"/>
    <x v="0"/>
  </r>
  <r>
    <x v="5"/>
    <x v="5"/>
    <x v="5"/>
    <x v="68"/>
    <x v="1"/>
    <x v="1"/>
    <x v="1"/>
    <x v="0"/>
  </r>
  <r>
    <x v="3"/>
    <x v="0"/>
    <x v="0"/>
    <x v="69"/>
    <x v="1"/>
    <x v="1"/>
    <x v="1"/>
    <x v="0"/>
  </r>
  <r>
    <x v="0"/>
    <x v="4"/>
    <x v="4"/>
    <x v="70"/>
    <x v="0"/>
    <x v="0"/>
    <x v="6"/>
    <x v="0"/>
  </r>
  <r>
    <x v="0"/>
    <x v="0"/>
    <x v="0"/>
    <x v="71"/>
    <x v="0"/>
    <x v="0"/>
    <x v="6"/>
    <x v="0"/>
  </r>
  <r>
    <x v="5"/>
    <x v="5"/>
    <x v="5"/>
    <x v="24"/>
    <x v="0"/>
    <x v="0"/>
    <x v="3"/>
    <x v="0"/>
  </r>
  <r>
    <x v="0"/>
    <x v="0"/>
    <x v="0"/>
    <x v="72"/>
    <x v="0"/>
    <x v="0"/>
    <x v="0"/>
    <x v="0"/>
  </r>
  <r>
    <x v="2"/>
    <x v="5"/>
    <x v="5"/>
    <x v="73"/>
    <x v="0"/>
    <x v="0"/>
    <x v="0"/>
    <x v="0"/>
  </r>
  <r>
    <x v="5"/>
    <x v="0"/>
    <x v="0"/>
    <x v="74"/>
    <x v="1"/>
    <x v="1"/>
    <x v="1"/>
    <x v="0"/>
  </r>
  <r>
    <x v="5"/>
    <x v="0"/>
    <x v="0"/>
    <x v="75"/>
    <x v="0"/>
    <x v="0"/>
    <x v="3"/>
    <x v="0"/>
  </r>
  <r>
    <x v="1"/>
    <x v="4"/>
    <x v="4"/>
    <x v="76"/>
    <x v="0"/>
    <x v="0"/>
    <x v="3"/>
    <x v="0"/>
  </r>
  <r>
    <x v="2"/>
    <x v="1"/>
    <x v="1"/>
    <x v="0"/>
    <x v="4"/>
    <x v="0"/>
    <x v="6"/>
    <x v="0"/>
  </r>
  <r>
    <x v="0"/>
    <x v="3"/>
    <x v="3"/>
    <x v="45"/>
    <x v="4"/>
    <x v="0"/>
    <x v="6"/>
    <x v="0"/>
  </r>
  <r>
    <x v="2"/>
    <x v="3"/>
    <x v="3"/>
    <x v="54"/>
    <x v="0"/>
    <x v="0"/>
    <x v="3"/>
    <x v="0"/>
  </r>
  <r>
    <x v="1"/>
    <x v="0"/>
    <x v="0"/>
    <x v="77"/>
    <x v="0"/>
    <x v="0"/>
    <x v="6"/>
    <x v="0"/>
  </r>
  <r>
    <x v="0"/>
    <x v="3"/>
    <x v="3"/>
    <x v="13"/>
    <x v="0"/>
    <x v="0"/>
    <x v="2"/>
    <x v="0"/>
  </r>
  <r>
    <x v="5"/>
    <x v="3"/>
    <x v="3"/>
    <x v="78"/>
    <x v="0"/>
    <x v="0"/>
    <x v="2"/>
    <x v="0"/>
  </r>
  <r>
    <x v="2"/>
    <x v="0"/>
    <x v="0"/>
    <x v="79"/>
    <x v="0"/>
    <x v="0"/>
    <x v="2"/>
    <x v="0"/>
  </r>
  <r>
    <x v="1"/>
    <x v="4"/>
    <x v="4"/>
    <x v="59"/>
    <x v="0"/>
    <x v="0"/>
    <x v="2"/>
    <x v="0"/>
  </r>
  <r>
    <x v="5"/>
    <x v="5"/>
    <x v="5"/>
    <x v="67"/>
    <x v="0"/>
    <x v="0"/>
    <x v="3"/>
    <x v="0"/>
  </r>
  <r>
    <x v="3"/>
    <x v="0"/>
    <x v="0"/>
    <x v="7"/>
    <x v="0"/>
    <x v="0"/>
    <x v="3"/>
    <x v="0"/>
  </r>
  <r>
    <x v="1"/>
    <x v="0"/>
    <x v="0"/>
    <x v="80"/>
    <x v="0"/>
    <x v="0"/>
    <x v="3"/>
    <x v="0"/>
  </r>
  <r>
    <x v="2"/>
    <x v="1"/>
    <x v="1"/>
    <x v="81"/>
    <x v="0"/>
    <x v="0"/>
    <x v="6"/>
    <x v="0"/>
  </r>
  <r>
    <x v="1"/>
    <x v="4"/>
    <x v="4"/>
    <x v="38"/>
    <x v="0"/>
    <x v="0"/>
    <x v="2"/>
    <x v="0"/>
  </r>
  <r>
    <x v="0"/>
    <x v="0"/>
    <x v="0"/>
    <x v="82"/>
    <x v="1"/>
    <x v="1"/>
    <x v="1"/>
    <x v="0"/>
  </r>
  <r>
    <x v="5"/>
    <x v="5"/>
    <x v="5"/>
    <x v="83"/>
    <x v="0"/>
    <x v="0"/>
    <x v="3"/>
    <x v="0"/>
  </r>
  <r>
    <x v="2"/>
    <x v="1"/>
    <x v="1"/>
    <x v="84"/>
    <x v="0"/>
    <x v="0"/>
    <x v="2"/>
    <x v="0"/>
  </r>
  <r>
    <x v="0"/>
    <x v="0"/>
    <x v="0"/>
    <x v="75"/>
    <x v="0"/>
    <x v="0"/>
    <x v="2"/>
    <x v="0"/>
  </r>
  <r>
    <x v="3"/>
    <x v="0"/>
    <x v="0"/>
    <x v="85"/>
    <x v="0"/>
    <x v="0"/>
    <x v="0"/>
    <x v="0"/>
  </r>
  <r>
    <x v="2"/>
    <x v="1"/>
    <x v="1"/>
    <x v="86"/>
    <x v="0"/>
    <x v="0"/>
    <x v="2"/>
    <x v="0"/>
  </r>
  <r>
    <x v="0"/>
    <x v="3"/>
    <x v="3"/>
    <x v="72"/>
    <x v="0"/>
    <x v="0"/>
    <x v="2"/>
    <x v="0"/>
  </r>
  <r>
    <x v="1"/>
    <x v="0"/>
    <x v="0"/>
    <x v="10"/>
    <x v="1"/>
    <x v="1"/>
    <x v="1"/>
    <x v="0"/>
  </r>
  <r>
    <x v="5"/>
    <x v="5"/>
    <x v="5"/>
    <x v="87"/>
    <x v="1"/>
    <x v="1"/>
    <x v="1"/>
    <x v="0"/>
  </r>
  <r>
    <x v="0"/>
    <x v="4"/>
    <x v="4"/>
    <x v="21"/>
    <x v="0"/>
    <x v="0"/>
    <x v="6"/>
    <x v="0"/>
  </r>
  <r>
    <x v="6"/>
    <x v="5"/>
    <x v="5"/>
    <x v="88"/>
    <x v="0"/>
    <x v="0"/>
    <x v="2"/>
    <x v="0"/>
  </r>
  <r>
    <x v="2"/>
    <x v="5"/>
    <x v="5"/>
    <x v="89"/>
    <x v="0"/>
    <x v="0"/>
    <x v="2"/>
    <x v="0"/>
  </r>
  <r>
    <x v="2"/>
    <x v="1"/>
    <x v="1"/>
    <x v="90"/>
    <x v="0"/>
    <x v="0"/>
    <x v="3"/>
    <x v="0"/>
  </r>
  <r>
    <x v="2"/>
    <x v="1"/>
    <x v="1"/>
    <x v="9"/>
    <x v="0"/>
    <x v="0"/>
    <x v="6"/>
    <x v="0"/>
  </r>
  <r>
    <x v="0"/>
    <x v="3"/>
    <x v="3"/>
    <x v="72"/>
    <x v="0"/>
    <x v="0"/>
    <x v="4"/>
    <x v="0"/>
  </r>
  <r>
    <x v="0"/>
    <x v="0"/>
    <x v="0"/>
    <x v="91"/>
    <x v="0"/>
    <x v="0"/>
    <x v="2"/>
    <x v="0"/>
  </r>
  <r>
    <x v="1"/>
    <x v="4"/>
    <x v="4"/>
    <x v="92"/>
    <x v="0"/>
    <x v="0"/>
    <x v="2"/>
    <x v="0"/>
  </r>
  <r>
    <x v="0"/>
    <x v="3"/>
    <x v="3"/>
    <x v="56"/>
    <x v="0"/>
    <x v="0"/>
    <x v="0"/>
    <x v="0"/>
  </r>
  <r>
    <x v="5"/>
    <x v="5"/>
    <x v="5"/>
    <x v="93"/>
    <x v="0"/>
    <x v="0"/>
    <x v="2"/>
    <x v="0"/>
  </r>
  <r>
    <x v="2"/>
    <x v="4"/>
    <x v="4"/>
    <x v="42"/>
    <x v="0"/>
    <x v="0"/>
    <x v="2"/>
    <x v="0"/>
  </r>
  <r>
    <x v="3"/>
    <x v="0"/>
    <x v="0"/>
    <x v="94"/>
    <x v="0"/>
    <x v="0"/>
    <x v="2"/>
    <x v="0"/>
  </r>
  <r>
    <x v="2"/>
    <x v="3"/>
    <x v="3"/>
    <x v="60"/>
    <x v="0"/>
    <x v="0"/>
    <x v="3"/>
    <x v="0"/>
  </r>
  <r>
    <x v="5"/>
    <x v="1"/>
    <x v="1"/>
    <x v="95"/>
    <x v="0"/>
    <x v="0"/>
    <x v="3"/>
    <x v="0"/>
  </r>
  <r>
    <x v="1"/>
    <x v="4"/>
    <x v="4"/>
    <x v="96"/>
    <x v="0"/>
    <x v="0"/>
    <x v="2"/>
    <x v="0"/>
  </r>
  <r>
    <x v="1"/>
    <x v="0"/>
    <x v="0"/>
    <x v="97"/>
    <x v="0"/>
    <x v="0"/>
    <x v="6"/>
    <x v="0"/>
  </r>
  <r>
    <x v="5"/>
    <x v="5"/>
    <x v="5"/>
    <x v="13"/>
    <x v="0"/>
    <x v="0"/>
    <x v="6"/>
    <x v="0"/>
  </r>
  <r>
    <x v="2"/>
    <x v="3"/>
    <x v="3"/>
    <x v="27"/>
    <x v="0"/>
    <x v="0"/>
    <x v="3"/>
    <x v="0"/>
  </r>
  <r>
    <x v="5"/>
    <x v="0"/>
    <x v="0"/>
    <x v="10"/>
    <x v="0"/>
    <x v="0"/>
    <x v="4"/>
    <x v="0"/>
  </r>
  <r>
    <x v="0"/>
    <x v="0"/>
    <x v="0"/>
    <x v="98"/>
    <x v="0"/>
    <x v="0"/>
    <x v="8"/>
    <x v="0"/>
  </r>
  <r>
    <x v="3"/>
    <x v="0"/>
    <x v="0"/>
    <x v="68"/>
    <x v="0"/>
    <x v="0"/>
    <x v="2"/>
    <x v="0"/>
  </r>
  <r>
    <x v="1"/>
    <x v="0"/>
    <x v="0"/>
    <x v="99"/>
    <x v="0"/>
    <x v="0"/>
    <x v="2"/>
    <x v="0"/>
  </r>
  <r>
    <x v="2"/>
    <x v="1"/>
    <x v="1"/>
    <x v="95"/>
    <x v="0"/>
    <x v="0"/>
    <x v="4"/>
    <x v="0"/>
  </r>
  <r>
    <x v="1"/>
    <x v="0"/>
    <x v="0"/>
    <x v="100"/>
    <x v="1"/>
    <x v="1"/>
    <x v="1"/>
    <x v="0"/>
  </r>
  <r>
    <x v="0"/>
    <x v="0"/>
    <x v="0"/>
    <x v="101"/>
    <x v="0"/>
    <x v="0"/>
    <x v="6"/>
    <x v="0"/>
  </r>
  <r>
    <x v="5"/>
    <x v="5"/>
    <x v="5"/>
    <x v="2"/>
    <x v="0"/>
    <x v="0"/>
    <x v="3"/>
    <x v="0"/>
  </r>
  <r>
    <x v="1"/>
    <x v="0"/>
    <x v="0"/>
    <x v="102"/>
    <x v="0"/>
    <x v="0"/>
    <x v="3"/>
    <x v="0"/>
  </r>
  <r>
    <x v="5"/>
    <x v="0"/>
    <x v="0"/>
    <x v="103"/>
    <x v="0"/>
    <x v="0"/>
    <x v="4"/>
    <x v="0"/>
  </r>
  <r>
    <x v="1"/>
    <x v="4"/>
    <x v="4"/>
    <x v="38"/>
    <x v="0"/>
    <x v="0"/>
    <x v="2"/>
    <x v="0"/>
  </r>
  <r>
    <x v="0"/>
    <x v="0"/>
    <x v="0"/>
    <x v="104"/>
    <x v="0"/>
    <x v="0"/>
    <x v="6"/>
    <x v="0"/>
  </r>
  <r>
    <x v="0"/>
    <x v="3"/>
    <x v="3"/>
    <x v="75"/>
    <x v="1"/>
    <x v="1"/>
    <x v="1"/>
    <x v="0"/>
  </r>
  <r>
    <x v="5"/>
    <x v="5"/>
    <x v="5"/>
    <x v="105"/>
    <x v="0"/>
    <x v="0"/>
    <x v="4"/>
    <x v="0"/>
  </r>
  <r>
    <x v="5"/>
    <x v="5"/>
    <x v="5"/>
    <x v="47"/>
    <x v="0"/>
    <x v="0"/>
    <x v="3"/>
    <x v="0"/>
  </r>
  <r>
    <x v="2"/>
    <x v="3"/>
    <x v="3"/>
    <x v="106"/>
    <x v="0"/>
    <x v="0"/>
    <x v="2"/>
    <x v="0"/>
  </r>
  <r>
    <x v="0"/>
    <x v="0"/>
    <x v="0"/>
    <x v="107"/>
    <x v="0"/>
    <x v="0"/>
    <x v="3"/>
    <x v="0"/>
  </r>
  <r>
    <x v="0"/>
    <x v="3"/>
    <x v="3"/>
    <x v="79"/>
    <x v="0"/>
    <x v="0"/>
    <x v="2"/>
    <x v="0"/>
  </r>
  <r>
    <x v="5"/>
    <x v="1"/>
    <x v="1"/>
    <x v="29"/>
    <x v="0"/>
    <x v="0"/>
    <x v="4"/>
    <x v="0"/>
  </r>
</pivotCacheRecords>
</file>

<file path=xl/pivotCache/pivotCacheRecords3.xml><?xml version="1.0" encoding="utf-8"?>
<pivotCacheRecords xmlns="http://schemas.openxmlformats.org/spreadsheetml/2006/main" xmlns:r="http://schemas.openxmlformats.org/officeDocument/2006/relationships" count="184">
  <r>
    <x v="0"/>
    <x v="0"/>
    <x v="0"/>
    <x v="0"/>
    <x v="0"/>
    <x v="0"/>
    <x v="0"/>
    <x v="0"/>
  </r>
  <r>
    <x v="1"/>
    <x v="0"/>
    <x v="0"/>
    <x v="1"/>
    <x v="1"/>
    <x v="1"/>
    <x v="1"/>
    <x v="0"/>
  </r>
  <r>
    <x v="2"/>
    <x v="1"/>
    <x v="1"/>
    <x v="2"/>
    <x v="1"/>
    <x v="1"/>
    <x v="2"/>
    <x v="0"/>
  </r>
  <r>
    <x v="1"/>
    <x v="0"/>
    <x v="0"/>
    <x v="3"/>
    <x v="1"/>
    <x v="1"/>
    <x v="3"/>
    <x v="0"/>
  </r>
  <r>
    <x v="0"/>
    <x v="2"/>
    <x v="2"/>
    <x v="4"/>
    <x v="1"/>
    <x v="1"/>
    <x v="1"/>
    <x v="0"/>
  </r>
  <r>
    <x v="1"/>
    <x v="2"/>
    <x v="2"/>
    <x v="5"/>
    <x v="1"/>
    <x v="1"/>
    <x v="4"/>
    <x v="0"/>
  </r>
  <r>
    <x v="3"/>
    <x v="0"/>
    <x v="0"/>
    <x v="6"/>
    <x v="1"/>
    <x v="1"/>
    <x v="4"/>
    <x v="0"/>
  </r>
  <r>
    <x v="0"/>
    <x v="2"/>
    <x v="2"/>
    <x v="7"/>
    <x v="0"/>
    <x v="0"/>
    <x v="0"/>
    <x v="0"/>
  </r>
  <r>
    <x v="1"/>
    <x v="2"/>
    <x v="2"/>
    <x v="8"/>
    <x v="1"/>
    <x v="1"/>
    <x v="5"/>
    <x v="0"/>
  </r>
  <r>
    <x v="2"/>
    <x v="3"/>
    <x v="3"/>
    <x v="9"/>
    <x v="0"/>
    <x v="0"/>
    <x v="0"/>
    <x v="0"/>
  </r>
  <r>
    <x v="0"/>
    <x v="0"/>
    <x v="0"/>
    <x v="10"/>
    <x v="0"/>
    <x v="0"/>
    <x v="0"/>
    <x v="0"/>
  </r>
  <r>
    <x v="1"/>
    <x v="2"/>
    <x v="2"/>
    <x v="11"/>
    <x v="1"/>
    <x v="1"/>
    <x v="5"/>
    <x v="0"/>
  </r>
  <r>
    <x v="0"/>
    <x v="4"/>
    <x v="4"/>
    <x v="12"/>
    <x v="1"/>
    <x v="1"/>
    <x v="5"/>
    <x v="0"/>
  </r>
  <r>
    <x v="4"/>
    <x v="1"/>
    <x v="1"/>
    <x v="13"/>
    <x v="1"/>
    <x v="1"/>
    <x v="5"/>
    <x v="0"/>
  </r>
  <r>
    <x v="0"/>
    <x v="2"/>
    <x v="2"/>
    <x v="14"/>
    <x v="1"/>
    <x v="1"/>
    <x v="4"/>
    <x v="0"/>
  </r>
  <r>
    <x v="5"/>
    <x v="5"/>
    <x v="5"/>
    <x v="15"/>
    <x v="1"/>
    <x v="1"/>
    <x v="4"/>
    <x v="0"/>
  </r>
  <r>
    <x v="6"/>
    <x v="0"/>
    <x v="0"/>
    <x v="16"/>
    <x v="1"/>
    <x v="1"/>
    <x v="2"/>
    <x v="0"/>
  </r>
  <r>
    <x v="2"/>
    <x v="2"/>
    <x v="2"/>
    <x v="17"/>
    <x v="1"/>
    <x v="1"/>
    <x v="4"/>
    <x v="0"/>
  </r>
  <r>
    <x v="1"/>
    <x v="2"/>
    <x v="2"/>
    <x v="18"/>
    <x v="1"/>
    <x v="1"/>
    <x v="2"/>
    <x v="0"/>
  </r>
  <r>
    <x v="2"/>
    <x v="0"/>
    <x v="0"/>
    <x v="19"/>
    <x v="0"/>
    <x v="0"/>
    <x v="0"/>
    <x v="0"/>
  </r>
  <r>
    <x v="1"/>
    <x v="2"/>
    <x v="2"/>
    <x v="20"/>
    <x v="0"/>
    <x v="0"/>
    <x v="0"/>
    <x v="0"/>
  </r>
  <r>
    <x v="6"/>
    <x v="3"/>
    <x v="3"/>
    <x v="21"/>
    <x v="1"/>
    <x v="1"/>
    <x v="1"/>
    <x v="0"/>
  </r>
  <r>
    <x v="6"/>
    <x v="4"/>
    <x v="4"/>
    <x v="22"/>
    <x v="1"/>
    <x v="1"/>
    <x v="5"/>
    <x v="0"/>
  </r>
  <r>
    <x v="2"/>
    <x v="6"/>
    <x v="6"/>
    <x v="23"/>
    <x v="1"/>
    <x v="1"/>
    <x v="5"/>
    <x v="0"/>
  </r>
  <r>
    <x v="2"/>
    <x v="4"/>
    <x v="4"/>
    <x v="24"/>
    <x v="1"/>
    <x v="1"/>
    <x v="4"/>
    <x v="0"/>
  </r>
  <r>
    <x v="2"/>
    <x v="4"/>
    <x v="4"/>
    <x v="25"/>
    <x v="1"/>
    <x v="1"/>
    <x v="3"/>
    <x v="0"/>
  </r>
  <r>
    <x v="2"/>
    <x v="0"/>
    <x v="0"/>
    <x v="26"/>
    <x v="1"/>
    <x v="1"/>
    <x v="2"/>
    <x v="0"/>
  </r>
  <r>
    <x v="1"/>
    <x v="0"/>
    <x v="0"/>
    <x v="27"/>
    <x v="1"/>
    <x v="1"/>
    <x v="2"/>
    <x v="0"/>
  </r>
  <r>
    <x v="0"/>
    <x v="0"/>
    <x v="0"/>
    <x v="28"/>
    <x v="1"/>
    <x v="1"/>
    <x v="2"/>
    <x v="0"/>
  </r>
  <r>
    <x v="1"/>
    <x v="2"/>
    <x v="2"/>
    <x v="29"/>
    <x v="1"/>
    <x v="1"/>
    <x v="2"/>
    <x v="0"/>
  </r>
  <r>
    <x v="0"/>
    <x v="4"/>
    <x v="4"/>
    <x v="30"/>
    <x v="1"/>
    <x v="1"/>
    <x v="5"/>
    <x v="0"/>
  </r>
  <r>
    <x v="0"/>
    <x v="2"/>
    <x v="2"/>
    <x v="31"/>
    <x v="1"/>
    <x v="1"/>
    <x v="5"/>
    <x v="0"/>
  </r>
  <r>
    <x v="1"/>
    <x v="0"/>
    <x v="0"/>
    <x v="32"/>
    <x v="1"/>
    <x v="1"/>
    <x v="2"/>
    <x v="0"/>
  </r>
  <r>
    <x v="0"/>
    <x v="2"/>
    <x v="2"/>
    <x v="33"/>
    <x v="2"/>
    <x v="2"/>
    <x v="5"/>
    <x v="1"/>
  </r>
  <r>
    <x v="1"/>
    <x v="2"/>
    <x v="2"/>
    <x v="34"/>
    <x v="1"/>
    <x v="1"/>
    <x v="6"/>
    <x v="0"/>
  </r>
  <r>
    <x v="1"/>
    <x v="0"/>
    <x v="0"/>
    <x v="35"/>
    <x v="1"/>
    <x v="1"/>
    <x v="3"/>
    <x v="0"/>
  </r>
  <r>
    <x v="0"/>
    <x v="2"/>
    <x v="2"/>
    <x v="36"/>
    <x v="1"/>
    <x v="1"/>
    <x v="4"/>
    <x v="0"/>
  </r>
  <r>
    <x v="3"/>
    <x v="0"/>
    <x v="0"/>
    <x v="37"/>
    <x v="1"/>
    <x v="1"/>
    <x v="4"/>
    <x v="0"/>
  </r>
  <r>
    <x v="0"/>
    <x v="4"/>
    <x v="4"/>
    <x v="38"/>
    <x v="1"/>
    <x v="1"/>
    <x v="1"/>
    <x v="0"/>
  </r>
  <r>
    <x v="2"/>
    <x v="1"/>
    <x v="1"/>
    <x v="39"/>
    <x v="1"/>
    <x v="1"/>
    <x v="1"/>
    <x v="0"/>
  </r>
  <r>
    <x v="2"/>
    <x v="3"/>
    <x v="3"/>
    <x v="40"/>
    <x v="1"/>
    <x v="1"/>
    <x v="4"/>
    <x v="0"/>
  </r>
  <r>
    <x v="1"/>
    <x v="0"/>
    <x v="0"/>
    <x v="41"/>
    <x v="1"/>
    <x v="1"/>
    <x v="4"/>
    <x v="0"/>
  </r>
  <r>
    <x v="0"/>
    <x v="2"/>
    <x v="2"/>
    <x v="35"/>
    <x v="1"/>
    <x v="1"/>
    <x v="3"/>
    <x v="0"/>
  </r>
  <r>
    <x v="0"/>
    <x v="4"/>
    <x v="4"/>
    <x v="42"/>
    <x v="0"/>
    <x v="0"/>
    <x v="0"/>
    <x v="0"/>
  </r>
  <r>
    <x v="2"/>
    <x v="6"/>
    <x v="6"/>
    <x v="43"/>
    <x v="1"/>
    <x v="1"/>
    <x v="5"/>
    <x v="0"/>
  </r>
  <r>
    <x v="4"/>
    <x v="0"/>
    <x v="0"/>
    <x v="44"/>
    <x v="1"/>
    <x v="1"/>
    <x v="5"/>
    <x v="0"/>
  </r>
  <r>
    <x v="6"/>
    <x v="6"/>
    <x v="6"/>
    <x v="45"/>
    <x v="1"/>
    <x v="1"/>
    <x v="2"/>
    <x v="0"/>
  </r>
  <r>
    <x v="0"/>
    <x v="0"/>
    <x v="0"/>
    <x v="46"/>
    <x v="1"/>
    <x v="1"/>
    <x v="3"/>
    <x v="0"/>
  </r>
  <r>
    <x v="1"/>
    <x v="2"/>
    <x v="2"/>
    <x v="47"/>
    <x v="1"/>
    <x v="1"/>
    <x v="3"/>
    <x v="0"/>
  </r>
  <r>
    <x v="3"/>
    <x v="0"/>
    <x v="0"/>
    <x v="48"/>
    <x v="1"/>
    <x v="1"/>
    <x v="3"/>
    <x v="0"/>
  </r>
  <r>
    <x v="1"/>
    <x v="0"/>
    <x v="0"/>
    <x v="49"/>
    <x v="1"/>
    <x v="1"/>
    <x v="3"/>
    <x v="0"/>
  </r>
  <r>
    <x v="2"/>
    <x v="0"/>
    <x v="0"/>
    <x v="50"/>
    <x v="0"/>
    <x v="0"/>
    <x v="0"/>
    <x v="0"/>
  </r>
  <r>
    <x v="1"/>
    <x v="0"/>
    <x v="0"/>
    <x v="18"/>
    <x v="1"/>
    <x v="1"/>
    <x v="2"/>
    <x v="0"/>
  </r>
  <r>
    <x v="6"/>
    <x v="0"/>
    <x v="0"/>
    <x v="51"/>
    <x v="1"/>
    <x v="1"/>
    <x v="2"/>
    <x v="0"/>
  </r>
  <r>
    <x v="6"/>
    <x v="6"/>
    <x v="6"/>
    <x v="52"/>
    <x v="1"/>
    <x v="1"/>
    <x v="2"/>
    <x v="0"/>
  </r>
  <r>
    <x v="0"/>
    <x v="4"/>
    <x v="4"/>
    <x v="53"/>
    <x v="1"/>
    <x v="1"/>
    <x v="2"/>
    <x v="0"/>
  </r>
  <r>
    <x v="2"/>
    <x v="0"/>
    <x v="0"/>
    <x v="54"/>
    <x v="1"/>
    <x v="1"/>
    <x v="4"/>
    <x v="0"/>
  </r>
  <r>
    <x v="0"/>
    <x v="0"/>
    <x v="0"/>
    <x v="51"/>
    <x v="3"/>
    <x v="1"/>
    <x v="3"/>
    <x v="0"/>
  </r>
  <r>
    <x v="1"/>
    <x v="0"/>
    <x v="0"/>
    <x v="55"/>
    <x v="1"/>
    <x v="1"/>
    <x v="6"/>
    <x v="0"/>
  </r>
  <r>
    <x v="0"/>
    <x v="0"/>
    <x v="0"/>
    <x v="56"/>
    <x v="3"/>
    <x v="1"/>
    <x v="2"/>
    <x v="0"/>
  </r>
  <r>
    <x v="2"/>
    <x v="3"/>
    <x v="3"/>
    <x v="29"/>
    <x v="1"/>
    <x v="1"/>
    <x v="1"/>
    <x v="0"/>
  </r>
  <r>
    <x v="1"/>
    <x v="0"/>
    <x v="0"/>
    <x v="57"/>
    <x v="1"/>
    <x v="1"/>
    <x v="4"/>
    <x v="0"/>
  </r>
  <r>
    <x v="0"/>
    <x v="4"/>
    <x v="4"/>
    <x v="30"/>
    <x v="1"/>
    <x v="1"/>
    <x v="4"/>
    <x v="0"/>
  </r>
  <r>
    <x v="2"/>
    <x v="3"/>
    <x v="3"/>
    <x v="36"/>
    <x v="1"/>
    <x v="1"/>
    <x v="1"/>
    <x v="0"/>
  </r>
  <r>
    <x v="6"/>
    <x v="3"/>
    <x v="3"/>
    <x v="58"/>
    <x v="1"/>
    <x v="1"/>
    <x v="2"/>
    <x v="0"/>
  </r>
  <r>
    <x v="3"/>
    <x v="0"/>
    <x v="0"/>
    <x v="59"/>
    <x v="1"/>
    <x v="1"/>
    <x v="3"/>
    <x v="0"/>
  </r>
  <r>
    <x v="2"/>
    <x v="0"/>
    <x v="0"/>
    <x v="60"/>
    <x v="1"/>
    <x v="1"/>
    <x v="3"/>
    <x v="0"/>
  </r>
  <r>
    <x v="6"/>
    <x v="6"/>
    <x v="6"/>
    <x v="61"/>
    <x v="1"/>
    <x v="1"/>
    <x v="2"/>
    <x v="0"/>
  </r>
  <r>
    <x v="0"/>
    <x v="0"/>
    <x v="0"/>
    <x v="62"/>
    <x v="1"/>
    <x v="1"/>
    <x v="2"/>
    <x v="0"/>
  </r>
  <r>
    <x v="2"/>
    <x v="3"/>
    <x v="3"/>
    <x v="63"/>
    <x v="1"/>
    <x v="1"/>
    <x v="2"/>
    <x v="0"/>
  </r>
  <r>
    <x v="2"/>
    <x v="4"/>
    <x v="4"/>
    <x v="64"/>
    <x v="1"/>
    <x v="1"/>
    <x v="5"/>
    <x v="0"/>
  </r>
  <r>
    <x v="0"/>
    <x v="2"/>
    <x v="2"/>
    <x v="65"/>
    <x v="1"/>
    <x v="1"/>
    <x v="5"/>
    <x v="0"/>
  </r>
  <r>
    <x v="3"/>
    <x v="0"/>
    <x v="0"/>
    <x v="63"/>
    <x v="1"/>
    <x v="1"/>
    <x v="5"/>
    <x v="0"/>
  </r>
  <r>
    <x v="0"/>
    <x v="4"/>
    <x v="4"/>
    <x v="66"/>
    <x v="1"/>
    <x v="1"/>
    <x v="3"/>
    <x v="0"/>
  </r>
  <r>
    <x v="6"/>
    <x v="0"/>
    <x v="0"/>
    <x v="67"/>
    <x v="1"/>
    <x v="1"/>
    <x v="5"/>
    <x v="0"/>
  </r>
  <r>
    <x v="6"/>
    <x v="0"/>
    <x v="0"/>
    <x v="68"/>
    <x v="0"/>
    <x v="0"/>
    <x v="0"/>
    <x v="0"/>
  </r>
  <r>
    <x v="6"/>
    <x v="3"/>
    <x v="3"/>
    <x v="69"/>
    <x v="1"/>
    <x v="1"/>
    <x v="5"/>
    <x v="0"/>
  </r>
  <r>
    <x v="0"/>
    <x v="4"/>
    <x v="4"/>
    <x v="70"/>
    <x v="1"/>
    <x v="1"/>
    <x v="2"/>
    <x v="0"/>
  </r>
  <r>
    <x v="0"/>
    <x v="4"/>
    <x v="4"/>
    <x v="71"/>
    <x v="1"/>
    <x v="1"/>
    <x v="5"/>
    <x v="0"/>
  </r>
  <r>
    <x v="3"/>
    <x v="0"/>
    <x v="0"/>
    <x v="72"/>
    <x v="1"/>
    <x v="1"/>
    <x v="5"/>
    <x v="0"/>
  </r>
  <r>
    <x v="0"/>
    <x v="2"/>
    <x v="2"/>
    <x v="2"/>
    <x v="1"/>
    <x v="1"/>
    <x v="3"/>
    <x v="0"/>
  </r>
  <r>
    <x v="1"/>
    <x v="0"/>
    <x v="0"/>
    <x v="73"/>
    <x v="1"/>
    <x v="1"/>
    <x v="3"/>
    <x v="0"/>
  </r>
  <r>
    <x v="6"/>
    <x v="6"/>
    <x v="6"/>
    <x v="74"/>
    <x v="1"/>
    <x v="1"/>
    <x v="2"/>
    <x v="0"/>
  </r>
  <r>
    <x v="1"/>
    <x v="0"/>
    <x v="0"/>
    <x v="75"/>
    <x v="1"/>
    <x v="1"/>
    <x v="1"/>
    <x v="0"/>
  </r>
  <r>
    <x v="2"/>
    <x v="4"/>
    <x v="4"/>
    <x v="42"/>
    <x v="1"/>
    <x v="1"/>
    <x v="1"/>
    <x v="0"/>
  </r>
  <r>
    <x v="0"/>
    <x v="2"/>
    <x v="2"/>
    <x v="49"/>
    <x v="1"/>
    <x v="1"/>
    <x v="3"/>
    <x v="0"/>
  </r>
  <r>
    <x v="5"/>
    <x v="5"/>
    <x v="5"/>
    <x v="76"/>
    <x v="1"/>
    <x v="1"/>
    <x v="5"/>
    <x v="0"/>
  </r>
  <r>
    <x v="0"/>
    <x v="2"/>
    <x v="2"/>
    <x v="77"/>
    <x v="1"/>
    <x v="1"/>
    <x v="5"/>
    <x v="0"/>
  </r>
  <r>
    <x v="1"/>
    <x v="2"/>
    <x v="2"/>
    <x v="78"/>
    <x v="1"/>
    <x v="1"/>
    <x v="4"/>
    <x v="0"/>
  </r>
  <r>
    <x v="0"/>
    <x v="2"/>
    <x v="2"/>
    <x v="9"/>
    <x v="4"/>
    <x v="1"/>
    <x v="3"/>
    <x v="0"/>
  </r>
  <r>
    <x v="0"/>
    <x v="2"/>
    <x v="2"/>
    <x v="79"/>
    <x v="1"/>
    <x v="1"/>
    <x v="2"/>
    <x v="0"/>
  </r>
  <r>
    <x v="2"/>
    <x v="4"/>
    <x v="4"/>
    <x v="3"/>
    <x v="1"/>
    <x v="1"/>
    <x v="2"/>
    <x v="0"/>
  </r>
  <r>
    <x v="3"/>
    <x v="0"/>
    <x v="0"/>
    <x v="80"/>
    <x v="0"/>
    <x v="0"/>
    <x v="0"/>
    <x v="0"/>
  </r>
  <r>
    <x v="1"/>
    <x v="2"/>
    <x v="2"/>
    <x v="81"/>
    <x v="1"/>
    <x v="1"/>
    <x v="3"/>
    <x v="0"/>
  </r>
  <r>
    <x v="0"/>
    <x v="4"/>
    <x v="4"/>
    <x v="28"/>
    <x v="1"/>
    <x v="1"/>
    <x v="4"/>
    <x v="0"/>
  </r>
  <r>
    <x v="0"/>
    <x v="4"/>
    <x v="4"/>
    <x v="59"/>
    <x v="1"/>
    <x v="1"/>
    <x v="4"/>
    <x v="0"/>
  </r>
  <r>
    <x v="3"/>
    <x v="0"/>
    <x v="0"/>
    <x v="82"/>
    <x v="1"/>
    <x v="1"/>
    <x v="2"/>
    <x v="0"/>
  </r>
  <r>
    <x v="6"/>
    <x v="6"/>
    <x v="6"/>
    <x v="83"/>
    <x v="1"/>
    <x v="1"/>
    <x v="6"/>
    <x v="0"/>
  </r>
  <r>
    <x v="3"/>
    <x v="0"/>
    <x v="0"/>
    <x v="51"/>
    <x v="0"/>
    <x v="0"/>
    <x v="0"/>
    <x v="0"/>
  </r>
  <r>
    <x v="0"/>
    <x v="4"/>
    <x v="4"/>
    <x v="49"/>
    <x v="0"/>
    <x v="0"/>
    <x v="0"/>
    <x v="0"/>
  </r>
  <r>
    <x v="2"/>
    <x v="6"/>
    <x v="6"/>
    <x v="28"/>
    <x v="1"/>
    <x v="1"/>
    <x v="1"/>
    <x v="0"/>
  </r>
  <r>
    <x v="3"/>
    <x v="0"/>
    <x v="0"/>
    <x v="84"/>
    <x v="1"/>
    <x v="1"/>
    <x v="1"/>
    <x v="0"/>
  </r>
  <r>
    <x v="3"/>
    <x v="0"/>
    <x v="0"/>
    <x v="18"/>
    <x v="0"/>
    <x v="0"/>
    <x v="0"/>
    <x v="0"/>
  </r>
  <r>
    <x v="1"/>
    <x v="0"/>
    <x v="0"/>
    <x v="85"/>
    <x v="0"/>
    <x v="0"/>
    <x v="0"/>
    <x v="0"/>
  </r>
  <r>
    <x v="4"/>
    <x v="0"/>
    <x v="0"/>
    <x v="14"/>
    <x v="1"/>
    <x v="1"/>
    <x v="3"/>
    <x v="0"/>
  </r>
  <r>
    <x v="5"/>
    <x v="1"/>
    <x v="1"/>
    <x v="2"/>
    <x v="1"/>
    <x v="1"/>
    <x v="3"/>
    <x v="0"/>
  </r>
  <r>
    <x v="0"/>
    <x v="0"/>
    <x v="0"/>
    <x v="86"/>
    <x v="0"/>
    <x v="0"/>
    <x v="0"/>
    <x v="0"/>
  </r>
  <r>
    <x v="2"/>
    <x v="3"/>
    <x v="3"/>
    <x v="87"/>
    <x v="1"/>
    <x v="1"/>
    <x v="2"/>
    <x v="0"/>
  </r>
  <r>
    <x v="0"/>
    <x v="0"/>
    <x v="0"/>
    <x v="88"/>
    <x v="1"/>
    <x v="1"/>
    <x v="5"/>
    <x v="0"/>
  </r>
  <r>
    <x v="3"/>
    <x v="0"/>
    <x v="0"/>
    <x v="73"/>
    <x v="0"/>
    <x v="0"/>
    <x v="0"/>
    <x v="0"/>
  </r>
  <r>
    <x v="1"/>
    <x v="2"/>
    <x v="2"/>
    <x v="13"/>
    <x v="0"/>
    <x v="0"/>
    <x v="0"/>
    <x v="0"/>
  </r>
  <r>
    <x v="2"/>
    <x v="3"/>
    <x v="3"/>
    <x v="5"/>
    <x v="1"/>
    <x v="1"/>
    <x v="5"/>
    <x v="0"/>
  </r>
  <r>
    <x v="1"/>
    <x v="2"/>
    <x v="2"/>
    <x v="89"/>
    <x v="0"/>
    <x v="0"/>
    <x v="0"/>
    <x v="0"/>
  </r>
  <r>
    <x v="2"/>
    <x v="0"/>
    <x v="0"/>
    <x v="90"/>
    <x v="1"/>
    <x v="1"/>
    <x v="5"/>
    <x v="0"/>
  </r>
  <r>
    <x v="6"/>
    <x v="6"/>
    <x v="6"/>
    <x v="91"/>
    <x v="1"/>
    <x v="1"/>
    <x v="2"/>
    <x v="0"/>
  </r>
  <r>
    <x v="0"/>
    <x v="0"/>
    <x v="0"/>
    <x v="92"/>
    <x v="1"/>
    <x v="1"/>
    <x v="2"/>
    <x v="0"/>
  </r>
  <r>
    <x v="2"/>
    <x v="6"/>
    <x v="6"/>
    <x v="93"/>
    <x v="1"/>
    <x v="1"/>
    <x v="2"/>
    <x v="0"/>
  </r>
  <r>
    <x v="0"/>
    <x v="0"/>
    <x v="0"/>
    <x v="94"/>
    <x v="0"/>
    <x v="0"/>
    <x v="0"/>
    <x v="0"/>
  </r>
  <r>
    <x v="2"/>
    <x v="4"/>
    <x v="4"/>
    <x v="47"/>
    <x v="1"/>
    <x v="1"/>
    <x v="2"/>
    <x v="0"/>
  </r>
  <r>
    <x v="6"/>
    <x v="3"/>
    <x v="3"/>
    <x v="16"/>
    <x v="1"/>
    <x v="1"/>
    <x v="3"/>
    <x v="0"/>
  </r>
  <r>
    <x v="0"/>
    <x v="4"/>
    <x v="4"/>
    <x v="95"/>
    <x v="1"/>
    <x v="1"/>
    <x v="2"/>
    <x v="0"/>
  </r>
  <r>
    <x v="3"/>
    <x v="0"/>
    <x v="0"/>
    <x v="74"/>
    <x v="0"/>
    <x v="0"/>
    <x v="0"/>
    <x v="0"/>
  </r>
  <r>
    <x v="0"/>
    <x v="0"/>
    <x v="0"/>
    <x v="48"/>
    <x v="1"/>
    <x v="1"/>
    <x v="1"/>
    <x v="0"/>
  </r>
  <r>
    <x v="0"/>
    <x v="4"/>
    <x v="4"/>
    <x v="96"/>
    <x v="1"/>
    <x v="1"/>
    <x v="3"/>
    <x v="0"/>
  </r>
  <r>
    <x v="2"/>
    <x v="0"/>
    <x v="0"/>
    <x v="78"/>
    <x v="1"/>
    <x v="1"/>
    <x v="5"/>
    <x v="0"/>
  </r>
  <r>
    <x v="3"/>
    <x v="0"/>
    <x v="0"/>
    <x v="25"/>
    <x v="0"/>
    <x v="0"/>
    <x v="0"/>
    <x v="0"/>
  </r>
  <r>
    <x v="0"/>
    <x v="4"/>
    <x v="4"/>
    <x v="97"/>
    <x v="5"/>
    <x v="3"/>
    <x v="7"/>
    <x v="1"/>
  </r>
  <r>
    <x v="0"/>
    <x v="0"/>
    <x v="0"/>
    <x v="6"/>
    <x v="1"/>
    <x v="1"/>
    <x v="1"/>
    <x v="0"/>
  </r>
  <r>
    <x v="2"/>
    <x v="0"/>
    <x v="0"/>
    <x v="27"/>
    <x v="1"/>
    <x v="1"/>
    <x v="2"/>
    <x v="0"/>
  </r>
  <r>
    <x v="3"/>
    <x v="0"/>
    <x v="0"/>
    <x v="98"/>
    <x v="1"/>
    <x v="1"/>
    <x v="3"/>
    <x v="0"/>
  </r>
  <r>
    <x v="0"/>
    <x v="4"/>
    <x v="4"/>
    <x v="99"/>
    <x v="5"/>
    <x v="4"/>
    <x v="8"/>
    <x v="1"/>
  </r>
  <r>
    <x v="1"/>
    <x v="0"/>
    <x v="0"/>
    <x v="100"/>
    <x v="0"/>
    <x v="0"/>
    <x v="0"/>
    <x v="0"/>
  </r>
  <r>
    <x v="1"/>
    <x v="2"/>
    <x v="2"/>
    <x v="101"/>
    <x v="0"/>
    <x v="0"/>
    <x v="0"/>
    <x v="0"/>
  </r>
  <r>
    <x v="2"/>
    <x v="3"/>
    <x v="3"/>
    <x v="102"/>
    <x v="1"/>
    <x v="1"/>
    <x v="5"/>
    <x v="0"/>
  </r>
  <r>
    <x v="2"/>
    <x v="4"/>
    <x v="4"/>
    <x v="55"/>
    <x v="1"/>
    <x v="1"/>
    <x v="5"/>
    <x v="0"/>
  </r>
  <r>
    <x v="3"/>
    <x v="0"/>
    <x v="0"/>
    <x v="62"/>
    <x v="2"/>
    <x v="5"/>
    <x v="9"/>
    <x v="1"/>
  </r>
  <r>
    <x v="1"/>
    <x v="2"/>
    <x v="2"/>
    <x v="103"/>
    <x v="0"/>
    <x v="0"/>
    <x v="0"/>
    <x v="0"/>
  </r>
  <r>
    <x v="3"/>
    <x v="0"/>
    <x v="0"/>
    <x v="104"/>
    <x v="1"/>
    <x v="1"/>
    <x v="3"/>
    <x v="0"/>
  </r>
  <r>
    <x v="0"/>
    <x v="4"/>
    <x v="4"/>
    <x v="105"/>
    <x v="6"/>
    <x v="6"/>
    <x v="9"/>
    <x v="1"/>
  </r>
  <r>
    <x v="2"/>
    <x v="3"/>
    <x v="3"/>
    <x v="106"/>
    <x v="1"/>
    <x v="1"/>
    <x v="3"/>
    <x v="0"/>
  </r>
  <r>
    <x v="3"/>
    <x v="0"/>
    <x v="0"/>
    <x v="107"/>
    <x v="1"/>
    <x v="1"/>
    <x v="3"/>
    <x v="0"/>
  </r>
  <r>
    <x v="1"/>
    <x v="0"/>
    <x v="0"/>
    <x v="18"/>
    <x v="1"/>
    <x v="1"/>
    <x v="4"/>
    <x v="0"/>
  </r>
  <r>
    <x v="7"/>
    <x v="7"/>
    <x v="7"/>
    <x v="4"/>
    <x v="1"/>
    <x v="1"/>
    <x v="3"/>
    <x v="0"/>
  </r>
  <r>
    <x v="0"/>
    <x v="4"/>
    <x v="4"/>
    <x v="42"/>
    <x v="1"/>
    <x v="1"/>
    <x v="3"/>
    <x v="0"/>
  </r>
  <r>
    <x v="0"/>
    <x v="4"/>
    <x v="4"/>
    <x v="103"/>
    <x v="1"/>
    <x v="1"/>
    <x v="4"/>
    <x v="0"/>
  </r>
  <r>
    <x v="0"/>
    <x v="2"/>
    <x v="2"/>
    <x v="47"/>
    <x v="1"/>
    <x v="1"/>
    <x v="5"/>
    <x v="0"/>
  </r>
  <r>
    <x v="1"/>
    <x v="0"/>
    <x v="0"/>
    <x v="108"/>
    <x v="1"/>
    <x v="1"/>
    <x v="2"/>
    <x v="0"/>
  </r>
  <r>
    <x v="0"/>
    <x v="0"/>
    <x v="0"/>
    <x v="33"/>
    <x v="0"/>
    <x v="0"/>
    <x v="0"/>
    <x v="0"/>
  </r>
  <r>
    <x v="0"/>
    <x v="4"/>
    <x v="4"/>
    <x v="25"/>
    <x v="1"/>
    <x v="1"/>
    <x v="1"/>
    <x v="0"/>
  </r>
  <r>
    <x v="1"/>
    <x v="2"/>
    <x v="2"/>
    <x v="32"/>
    <x v="1"/>
    <x v="1"/>
    <x v="1"/>
    <x v="0"/>
  </r>
  <r>
    <x v="1"/>
    <x v="2"/>
    <x v="2"/>
    <x v="109"/>
    <x v="1"/>
    <x v="1"/>
    <x v="5"/>
    <x v="0"/>
  </r>
  <r>
    <x v="5"/>
    <x v="0"/>
    <x v="0"/>
    <x v="17"/>
    <x v="1"/>
    <x v="1"/>
    <x v="3"/>
    <x v="0"/>
  </r>
  <r>
    <x v="1"/>
    <x v="2"/>
    <x v="2"/>
    <x v="110"/>
    <x v="1"/>
    <x v="1"/>
    <x v="2"/>
    <x v="0"/>
  </r>
  <r>
    <x v="3"/>
    <x v="0"/>
    <x v="0"/>
    <x v="74"/>
    <x v="1"/>
    <x v="1"/>
    <x v="4"/>
    <x v="0"/>
  </r>
  <r>
    <x v="0"/>
    <x v="0"/>
    <x v="0"/>
    <x v="6"/>
    <x v="1"/>
    <x v="1"/>
    <x v="2"/>
    <x v="0"/>
  </r>
  <r>
    <x v="2"/>
    <x v="6"/>
    <x v="6"/>
    <x v="111"/>
    <x v="1"/>
    <x v="1"/>
    <x v="1"/>
    <x v="0"/>
  </r>
  <r>
    <x v="0"/>
    <x v="4"/>
    <x v="4"/>
    <x v="112"/>
    <x v="1"/>
    <x v="1"/>
    <x v="4"/>
    <x v="0"/>
  </r>
  <r>
    <x v="2"/>
    <x v="3"/>
    <x v="3"/>
    <x v="113"/>
    <x v="1"/>
    <x v="1"/>
    <x v="4"/>
    <x v="0"/>
  </r>
  <r>
    <x v="0"/>
    <x v="4"/>
    <x v="4"/>
    <x v="47"/>
    <x v="1"/>
    <x v="1"/>
    <x v="2"/>
    <x v="0"/>
  </r>
  <r>
    <x v="2"/>
    <x v="0"/>
    <x v="0"/>
    <x v="51"/>
    <x v="1"/>
    <x v="1"/>
    <x v="5"/>
    <x v="0"/>
  </r>
  <r>
    <x v="1"/>
    <x v="2"/>
    <x v="2"/>
    <x v="105"/>
    <x v="1"/>
    <x v="1"/>
    <x v="3"/>
    <x v="0"/>
  </r>
  <r>
    <x v="0"/>
    <x v="4"/>
    <x v="4"/>
    <x v="18"/>
    <x v="1"/>
    <x v="1"/>
    <x v="3"/>
    <x v="0"/>
  </r>
  <r>
    <x v="3"/>
    <x v="0"/>
    <x v="0"/>
    <x v="49"/>
    <x v="0"/>
    <x v="0"/>
    <x v="0"/>
    <x v="0"/>
  </r>
  <r>
    <x v="3"/>
    <x v="0"/>
    <x v="0"/>
    <x v="114"/>
    <x v="1"/>
    <x v="1"/>
    <x v="6"/>
    <x v="0"/>
  </r>
  <r>
    <x v="3"/>
    <x v="0"/>
    <x v="0"/>
    <x v="34"/>
    <x v="1"/>
    <x v="1"/>
    <x v="5"/>
    <x v="0"/>
  </r>
  <r>
    <x v="0"/>
    <x v="2"/>
    <x v="2"/>
    <x v="115"/>
    <x v="1"/>
    <x v="1"/>
    <x v="1"/>
    <x v="0"/>
  </r>
  <r>
    <x v="2"/>
    <x v="3"/>
    <x v="3"/>
    <x v="46"/>
    <x v="1"/>
    <x v="1"/>
    <x v="2"/>
    <x v="0"/>
  </r>
  <r>
    <x v="0"/>
    <x v="0"/>
    <x v="0"/>
    <x v="101"/>
    <x v="1"/>
    <x v="1"/>
    <x v="4"/>
    <x v="0"/>
  </r>
  <r>
    <x v="2"/>
    <x v="4"/>
    <x v="4"/>
    <x v="116"/>
    <x v="1"/>
    <x v="1"/>
    <x v="4"/>
    <x v="0"/>
  </r>
  <r>
    <x v="2"/>
    <x v="4"/>
    <x v="4"/>
    <x v="10"/>
    <x v="1"/>
    <x v="1"/>
    <x v="3"/>
    <x v="0"/>
  </r>
  <r>
    <x v="5"/>
    <x v="5"/>
    <x v="5"/>
    <x v="90"/>
    <x v="1"/>
    <x v="1"/>
    <x v="3"/>
    <x v="0"/>
  </r>
  <r>
    <x v="2"/>
    <x v="3"/>
    <x v="3"/>
    <x v="53"/>
    <x v="1"/>
    <x v="1"/>
    <x v="2"/>
    <x v="0"/>
  </r>
  <r>
    <x v="1"/>
    <x v="2"/>
    <x v="2"/>
    <x v="95"/>
    <x v="1"/>
    <x v="1"/>
    <x v="3"/>
    <x v="0"/>
  </r>
  <r>
    <x v="8"/>
    <x v="5"/>
    <x v="5"/>
    <x v="104"/>
    <x v="1"/>
    <x v="1"/>
    <x v="3"/>
    <x v="0"/>
  </r>
  <r>
    <x v="0"/>
    <x v="4"/>
    <x v="4"/>
    <x v="28"/>
    <x v="1"/>
    <x v="1"/>
    <x v="2"/>
    <x v="0"/>
  </r>
  <r>
    <x v="3"/>
    <x v="0"/>
    <x v="0"/>
    <x v="113"/>
    <x v="1"/>
    <x v="1"/>
    <x v="3"/>
    <x v="0"/>
  </r>
  <r>
    <x v="2"/>
    <x v="0"/>
    <x v="0"/>
    <x v="110"/>
    <x v="1"/>
    <x v="1"/>
    <x v="1"/>
    <x v="0"/>
  </r>
  <r>
    <x v="6"/>
    <x v="3"/>
    <x v="3"/>
    <x v="117"/>
    <x v="1"/>
    <x v="1"/>
    <x v="3"/>
    <x v="0"/>
  </r>
  <r>
    <x v="3"/>
    <x v="0"/>
    <x v="0"/>
    <x v="61"/>
    <x v="1"/>
    <x v="1"/>
    <x v="3"/>
    <x v="0"/>
  </r>
  <r>
    <x v="1"/>
    <x v="2"/>
    <x v="2"/>
    <x v="118"/>
    <x v="1"/>
    <x v="1"/>
    <x v="3"/>
    <x v="0"/>
  </r>
  <r>
    <x v="3"/>
    <x v="0"/>
    <x v="0"/>
    <x v="119"/>
    <x v="1"/>
    <x v="1"/>
    <x v="3"/>
    <x v="0"/>
  </r>
  <r>
    <x v="3"/>
    <x v="0"/>
    <x v="0"/>
    <x v="120"/>
    <x v="1"/>
    <x v="1"/>
    <x v="3"/>
    <x v="0"/>
  </r>
  <r>
    <x v="0"/>
    <x v="4"/>
    <x v="4"/>
    <x v="121"/>
    <x v="1"/>
    <x v="1"/>
    <x v="3"/>
    <x v="0"/>
  </r>
  <r>
    <x v="1"/>
    <x v="2"/>
    <x v="2"/>
    <x v="122"/>
    <x v="0"/>
    <x v="0"/>
    <x v="0"/>
    <x v="0"/>
  </r>
</pivotCacheRecords>
</file>

<file path=xl/pivotCache/pivotCacheRecords4.xml><?xml version="1.0" encoding="utf-8"?>
<pivotCacheRecords xmlns="http://schemas.openxmlformats.org/spreadsheetml/2006/main" xmlns:r="http://schemas.openxmlformats.org/officeDocument/2006/relationships" count="204">
  <r>
    <x v="0"/>
    <x v="0"/>
    <x v="0"/>
    <x v="0"/>
    <x v="0"/>
    <x v="0"/>
    <x v="0"/>
    <x v="0"/>
  </r>
  <r>
    <x v="1"/>
    <x v="0"/>
    <x v="0"/>
    <x v="1"/>
    <x v="0"/>
    <x v="0"/>
    <x v="1"/>
    <x v="0"/>
  </r>
  <r>
    <x v="2"/>
    <x v="1"/>
    <x v="1"/>
    <x v="2"/>
    <x v="0"/>
    <x v="0"/>
    <x v="1"/>
    <x v="0"/>
  </r>
  <r>
    <x v="3"/>
    <x v="0"/>
    <x v="0"/>
    <x v="3"/>
    <x v="0"/>
    <x v="0"/>
    <x v="0"/>
    <x v="0"/>
  </r>
  <r>
    <x v="2"/>
    <x v="0"/>
    <x v="0"/>
    <x v="4"/>
    <x v="0"/>
    <x v="0"/>
    <x v="0"/>
    <x v="0"/>
  </r>
  <r>
    <x v="3"/>
    <x v="0"/>
    <x v="0"/>
    <x v="5"/>
    <x v="0"/>
    <x v="0"/>
    <x v="1"/>
    <x v="0"/>
  </r>
  <r>
    <x v="0"/>
    <x v="0"/>
    <x v="0"/>
    <x v="6"/>
    <x v="0"/>
    <x v="0"/>
    <x v="2"/>
    <x v="0"/>
  </r>
  <r>
    <x v="2"/>
    <x v="1"/>
    <x v="1"/>
    <x v="7"/>
    <x v="0"/>
    <x v="0"/>
    <x v="1"/>
    <x v="0"/>
  </r>
  <r>
    <x v="2"/>
    <x v="1"/>
    <x v="1"/>
    <x v="8"/>
    <x v="0"/>
    <x v="0"/>
    <x v="0"/>
    <x v="0"/>
  </r>
  <r>
    <x v="0"/>
    <x v="0"/>
    <x v="0"/>
    <x v="9"/>
    <x v="0"/>
    <x v="0"/>
    <x v="0"/>
    <x v="0"/>
  </r>
  <r>
    <x v="0"/>
    <x v="0"/>
    <x v="0"/>
    <x v="10"/>
    <x v="0"/>
    <x v="0"/>
    <x v="0"/>
    <x v="0"/>
  </r>
  <r>
    <x v="3"/>
    <x v="1"/>
    <x v="1"/>
    <x v="11"/>
    <x v="0"/>
    <x v="0"/>
    <x v="1"/>
    <x v="0"/>
  </r>
  <r>
    <x v="2"/>
    <x v="1"/>
    <x v="1"/>
    <x v="12"/>
    <x v="0"/>
    <x v="0"/>
    <x v="1"/>
    <x v="0"/>
  </r>
  <r>
    <x v="0"/>
    <x v="0"/>
    <x v="0"/>
    <x v="13"/>
    <x v="0"/>
    <x v="0"/>
    <x v="3"/>
    <x v="0"/>
  </r>
  <r>
    <x v="4"/>
    <x v="0"/>
    <x v="0"/>
    <x v="14"/>
    <x v="0"/>
    <x v="0"/>
    <x v="3"/>
    <x v="0"/>
  </r>
  <r>
    <x v="3"/>
    <x v="1"/>
    <x v="1"/>
    <x v="15"/>
    <x v="0"/>
    <x v="0"/>
    <x v="0"/>
    <x v="0"/>
  </r>
  <r>
    <x v="4"/>
    <x v="2"/>
    <x v="2"/>
    <x v="16"/>
    <x v="0"/>
    <x v="0"/>
    <x v="2"/>
    <x v="0"/>
  </r>
  <r>
    <x v="4"/>
    <x v="0"/>
    <x v="0"/>
    <x v="17"/>
    <x v="0"/>
    <x v="0"/>
    <x v="3"/>
    <x v="0"/>
  </r>
  <r>
    <x v="3"/>
    <x v="1"/>
    <x v="1"/>
    <x v="18"/>
    <x v="0"/>
    <x v="0"/>
    <x v="3"/>
    <x v="0"/>
  </r>
  <r>
    <x v="3"/>
    <x v="1"/>
    <x v="1"/>
    <x v="19"/>
    <x v="0"/>
    <x v="0"/>
    <x v="0"/>
    <x v="0"/>
  </r>
  <r>
    <x v="1"/>
    <x v="3"/>
    <x v="3"/>
    <x v="20"/>
    <x v="0"/>
    <x v="0"/>
    <x v="0"/>
    <x v="0"/>
  </r>
  <r>
    <x v="0"/>
    <x v="0"/>
    <x v="0"/>
    <x v="21"/>
    <x v="1"/>
    <x v="1"/>
    <x v="4"/>
    <x v="0"/>
  </r>
  <r>
    <x v="0"/>
    <x v="0"/>
    <x v="0"/>
    <x v="22"/>
    <x v="0"/>
    <x v="0"/>
    <x v="1"/>
    <x v="0"/>
  </r>
  <r>
    <x v="3"/>
    <x v="0"/>
    <x v="0"/>
    <x v="2"/>
    <x v="2"/>
    <x v="2"/>
    <x v="5"/>
    <x v="1"/>
  </r>
  <r>
    <x v="2"/>
    <x v="4"/>
    <x v="4"/>
    <x v="23"/>
    <x v="2"/>
    <x v="2"/>
    <x v="5"/>
    <x v="1"/>
  </r>
  <r>
    <x v="4"/>
    <x v="3"/>
    <x v="3"/>
    <x v="24"/>
    <x v="0"/>
    <x v="0"/>
    <x v="2"/>
    <x v="0"/>
  </r>
  <r>
    <x v="1"/>
    <x v="0"/>
    <x v="0"/>
    <x v="25"/>
    <x v="0"/>
    <x v="0"/>
    <x v="2"/>
    <x v="0"/>
  </r>
  <r>
    <x v="4"/>
    <x v="2"/>
    <x v="2"/>
    <x v="26"/>
    <x v="0"/>
    <x v="0"/>
    <x v="3"/>
    <x v="0"/>
  </r>
  <r>
    <x v="0"/>
    <x v="0"/>
    <x v="0"/>
    <x v="27"/>
    <x v="0"/>
    <x v="0"/>
    <x v="2"/>
    <x v="0"/>
  </r>
  <r>
    <x v="4"/>
    <x v="2"/>
    <x v="2"/>
    <x v="28"/>
    <x v="0"/>
    <x v="0"/>
    <x v="2"/>
    <x v="0"/>
  </r>
  <r>
    <x v="2"/>
    <x v="4"/>
    <x v="4"/>
    <x v="29"/>
    <x v="0"/>
    <x v="0"/>
    <x v="2"/>
    <x v="0"/>
  </r>
  <r>
    <x v="2"/>
    <x v="1"/>
    <x v="1"/>
    <x v="30"/>
    <x v="0"/>
    <x v="0"/>
    <x v="3"/>
    <x v="0"/>
  </r>
  <r>
    <x v="4"/>
    <x v="3"/>
    <x v="3"/>
    <x v="31"/>
    <x v="1"/>
    <x v="1"/>
    <x v="4"/>
    <x v="0"/>
  </r>
  <r>
    <x v="4"/>
    <x v="0"/>
    <x v="0"/>
    <x v="32"/>
    <x v="0"/>
    <x v="0"/>
    <x v="6"/>
    <x v="0"/>
  </r>
  <r>
    <x v="4"/>
    <x v="0"/>
    <x v="0"/>
    <x v="33"/>
    <x v="0"/>
    <x v="0"/>
    <x v="1"/>
    <x v="0"/>
  </r>
  <r>
    <x v="4"/>
    <x v="0"/>
    <x v="0"/>
    <x v="34"/>
    <x v="0"/>
    <x v="0"/>
    <x v="1"/>
    <x v="0"/>
  </r>
  <r>
    <x v="1"/>
    <x v="3"/>
    <x v="3"/>
    <x v="35"/>
    <x v="0"/>
    <x v="0"/>
    <x v="3"/>
    <x v="0"/>
  </r>
  <r>
    <x v="1"/>
    <x v="0"/>
    <x v="0"/>
    <x v="36"/>
    <x v="0"/>
    <x v="0"/>
    <x v="0"/>
    <x v="0"/>
  </r>
  <r>
    <x v="0"/>
    <x v="0"/>
    <x v="0"/>
    <x v="2"/>
    <x v="2"/>
    <x v="3"/>
    <x v="7"/>
    <x v="1"/>
  </r>
  <r>
    <x v="4"/>
    <x v="2"/>
    <x v="2"/>
    <x v="31"/>
    <x v="1"/>
    <x v="1"/>
    <x v="4"/>
    <x v="0"/>
  </r>
  <r>
    <x v="4"/>
    <x v="4"/>
    <x v="4"/>
    <x v="37"/>
    <x v="0"/>
    <x v="0"/>
    <x v="1"/>
    <x v="0"/>
  </r>
  <r>
    <x v="1"/>
    <x v="2"/>
    <x v="2"/>
    <x v="38"/>
    <x v="0"/>
    <x v="0"/>
    <x v="1"/>
    <x v="0"/>
  </r>
  <r>
    <x v="0"/>
    <x v="0"/>
    <x v="0"/>
    <x v="39"/>
    <x v="0"/>
    <x v="0"/>
    <x v="3"/>
    <x v="0"/>
  </r>
  <r>
    <x v="1"/>
    <x v="3"/>
    <x v="3"/>
    <x v="40"/>
    <x v="0"/>
    <x v="0"/>
    <x v="2"/>
    <x v="0"/>
  </r>
  <r>
    <x v="3"/>
    <x v="0"/>
    <x v="0"/>
    <x v="41"/>
    <x v="0"/>
    <x v="0"/>
    <x v="2"/>
    <x v="0"/>
  </r>
  <r>
    <x v="1"/>
    <x v="2"/>
    <x v="2"/>
    <x v="42"/>
    <x v="0"/>
    <x v="0"/>
    <x v="3"/>
    <x v="0"/>
  </r>
  <r>
    <x v="2"/>
    <x v="1"/>
    <x v="1"/>
    <x v="43"/>
    <x v="0"/>
    <x v="0"/>
    <x v="3"/>
    <x v="0"/>
  </r>
  <r>
    <x v="3"/>
    <x v="0"/>
    <x v="0"/>
    <x v="44"/>
    <x v="0"/>
    <x v="0"/>
    <x v="1"/>
    <x v="0"/>
  </r>
  <r>
    <x v="4"/>
    <x v="0"/>
    <x v="0"/>
    <x v="6"/>
    <x v="0"/>
    <x v="0"/>
    <x v="2"/>
    <x v="0"/>
  </r>
  <r>
    <x v="4"/>
    <x v="4"/>
    <x v="4"/>
    <x v="45"/>
    <x v="0"/>
    <x v="0"/>
    <x v="1"/>
    <x v="0"/>
  </r>
  <r>
    <x v="4"/>
    <x v="2"/>
    <x v="2"/>
    <x v="46"/>
    <x v="0"/>
    <x v="0"/>
    <x v="0"/>
    <x v="0"/>
  </r>
  <r>
    <x v="4"/>
    <x v="4"/>
    <x v="4"/>
    <x v="47"/>
    <x v="0"/>
    <x v="0"/>
    <x v="1"/>
    <x v="0"/>
  </r>
  <r>
    <x v="1"/>
    <x v="4"/>
    <x v="4"/>
    <x v="48"/>
    <x v="0"/>
    <x v="0"/>
    <x v="1"/>
    <x v="0"/>
  </r>
  <r>
    <x v="2"/>
    <x v="1"/>
    <x v="1"/>
    <x v="49"/>
    <x v="0"/>
    <x v="0"/>
    <x v="1"/>
    <x v="0"/>
  </r>
  <r>
    <x v="3"/>
    <x v="1"/>
    <x v="1"/>
    <x v="49"/>
    <x v="1"/>
    <x v="1"/>
    <x v="4"/>
    <x v="0"/>
  </r>
  <r>
    <x v="0"/>
    <x v="0"/>
    <x v="0"/>
    <x v="50"/>
    <x v="1"/>
    <x v="1"/>
    <x v="4"/>
    <x v="0"/>
  </r>
  <r>
    <x v="4"/>
    <x v="3"/>
    <x v="3"/>
    <x v="21"/>
    <x v="0"/>
    <x v="0"/>
    <x v="6"/>
    <x v="0"/>
  </r>
  <r>
    <x v="3"/>
    <x v="1"/>
    <x v="1"/>
    <x v="51"/>
    <x v="0"/>
    <x v="0"/>
    <x v="6"/>
    <x v="0"/>
  </r>
  <r>
    <x v="1"/>
    <x v="0"/>
    <x v="0"/>
    <x v="21"/>
    <x v="0"/>
    <x v="0"/>
    <x v="6"/>
    <x v="0"/>
  </r>
  <r>
    <x v="5"/>
    <x v="0"/>
    <x v="0"/>
    <x v="31"/>
    <x v="0"/>
    <x v="0"/>
    <x v="1"/>
    <x v="0"/>
  </r>
  <r>
    <x v="3"/>
    <x v="1"/>
    <x v="1"/>
    <x v="52"/>
    <x v="0"/>
    <x v="0"/>
    <x v="1"/>
    <x v="0"/>
  </r>
  <r>
    <x v="0"/>
    <x v="0"/>
    <x v="0"/>
    <x v="33"/>
    <x v="0"/>
    <x v="0"/>
    <x v="1"/>
    <x v="0"/>
  </r>
  <r>
    <x v="3"/>
    <x v="1"/>
    <x v="1"/>
    <x v="53"/>
    <x v="0"/>
    <x v="0"/>
    <x v="1"/>
    <x v="0"/>
  </r>
  <r>
    <x v="4"/>
    <x v="0"/>
    <x v="0"/>
    <x v="54"/>
    <x v="0"/>
    <x v="0"/>
    <x v="0"/>
    <x v="0"/>
  </r>
  <r>
    <x v="0"/>
    <x v="0"/>
    <x v="0"/>
    <x v="55"/>
    <x v="0"/>
    <x v="0"/>
    <x v="3"/>
    <x v="0"/>
  </r>
  <r>
    <x v="2"/>
    <x v="0"/>
    <x v="0"/>
    <x v="56"/>
    <x v="0"/>
    <x v="0"/>
    <x v="6"/>
    <x v="0"/>
  </r>
  <r>
    <x v="0"/>
    <x v="0"/>
    <x v="0"/>
    <x v="57"/>
    <x v="1"/>
    <x v="1"/>
    <x v="4"/>
    <x v="0"/>
  </r>
  <r>
    <x v="4"/>
    <x v="2"/>
    <x v="2"/>
    <x v="58"/>
    <x v="3"/>
    <x v="4"/>
    <x v="8"/>
    <x v="1"/>
  </r>
  <r>
    <x v="4"/>
    <x v="2"/>
    <x v="2"/>
    <x v="59"/>
    <x v="1"/>
    <x v="1"/>
    <x v="4"/>
    <x v="0"/>
  </r>
  <r>
    <x v="3"/>
    <x v="0"/>
    <x v="0"/>
    <x v="60"/>
    <x v="0"/>
    <x v="0"/>
    <x v="0"/>
    <x v="0"/>
  </r>
  <r>
    <x v="3"/>
    <x v="1"/>
    <x v="1"/>
    <x v="61"/>
    <x v="0"/>
    <x v="0"/>
    <x v="0"/>
    <x v="0"/>
  </r>
  <r>
    <x v="1"/>
    <x v="2"/>
    <x v="2"/>
    <x v="62"/>
    <x v="0"/>
    <x v="0"/>
    <x v="1"/>
    <x v="0"/>
  </r>
  <r>
    <x v="4"/>
    <x v="0"/>
    <x v="0"/>
    <x v="63"/>
    <x v="0"/>
    <x v="0"/>
    <x v="6"/>
    <x v="0"/>
  </r>
  <r>
    <x v="4"/>
    <x v="4"/>
    <x v="4"/>
    <x v="64"/>
    <x v="0"/>
    <x v="0"/>
    <x v="6"/>
    <x v="0"/>
  </r>
  <r>
    <x v="2"/>
    <x v="1"/>
    <x v="1"/>
    <x v="65"/>
    <x v="0"/>
    <x v="0"/>
    <x v="2"/>
    <x v="0"/>
  </r>
  <r>
    <x v="3"/>
    <x v="1"/>
    <x v="1"/>
    <x v="57"/>
    <x v="0"/>
    <x v="0"/>
    <x v="6"/>
    <x v="0"/>
  </r>
  <r>
    <x v="3"/>
    <x v="5"/>
    <x v="5"/>
    <x v="66"/>
    <x v="0"/>
    <x v="0"/>
    <x v="6"/>
    <x v="0"/>
  </r>
  <r>
    <x v="2"/>
    <x v="0"/>
    <x v="0"/>
    <x v="60"/>
    <x v="0"/>
    <x v="0"/>
    <x v="1"/>
    <x v="0"/>
  </r>
  <r>
    <x v="4"/>
    <x v="0"/>
    <x v="0"/>
    <x v="45"/>
    <x v="0"/>
    <x v="0"/>
    <x v="2"/>
    <x v="0"/>
  </r>
  <r>
    <x v="3"/>
    <x v="0"/>
    <x v="0"/>
    <x v="60"/>
    <x v="0"/>
    <x v="0"/>
    <x v="6"/>
    <x v="0"/>
  </r>
  <r>
    <x v="4"/>
    <x v="0"/>
    <x v="0"/>
    <x v="67"/>
    <x v="0"/>
    <x v="0"/>
    <x v="1"/>
    <x v="0"/>
  </r>
  <r>
    <x v="1"/>
    <x v="2"/>
    <x v="2"/>
    <x v="21"/>
    <x v="0"/>
    <x v="0"/>
    <x v="8"/>
    <x v="0"/>
  </r>
  <r>
    <x v="2"/>
    <x v="0"/>
    <x v="0"/>
    <x v="10"/>
    <x v="0"/>
    <x v="0"/>
    <x v="8"/>
    <x v="0"/>
  </r>
  <r>
    <x v="4"/>
    <x v="0"/>
    <x v="0"/>
    <x v="68"/>
    <x v="1"/>
    <x v="1"/>
    <x v="4"/>
    <x v="0"/>
  </r>
  <r>
    <x v="2"/>
    <x v="4"/>
    <x v="4"/>
    <x v="69"/>
    <x v="1"/>
    <x v="1"/>
    <x v="4"/>
    <x v="0"/>
  </r>
  <r>
    <x v="2"/>
    <x v="1"/>
    <x v="1"/>
    <x v="70"/>
    <x v="1"/>
    <x v="1"/>
    <x v="4"/>
    <x v="0"/>
  </r>
  <r>
    <x v="2"/>
    <x v="4"/>
    <x v="4"/>
    <x v="71"/>
    <x v="0"/>
    <x v="0"/>
    <x v="2"/>
    <x v="0"/>
  </r>
  <r>
    <x v="2"/>
    <x v="4"/>
    <x v="4"/>
    <x v="17"/>
    <x v="1"/>
    <x v="1"/>
    <x v="4"/>
    <x v="0"/>
  </r>
  <r>
    <x v="4"/>
    <x v="4"/>
    <x v="4"/>
    <x v="72"/>
    <x v="0"/>
    <x v="0"/>
    <x v="2"/>
    <x v="0"/>
  </r>
  <r>
    <x v="3"/>
    <x v="0"/>
    <x v="0"/>
    <x v="7"/>
    <x v="1"/>
    <x v="1"/>
    <x v="4"/>
    <x v="0"/>
  </r>
  <r>
    <x v="4"/>
    <x v="4"/>
    <x v="4"/>
    <x v="73"/>
    <x v="0"/>
    <x v="0"/>
    <x v="1"/>
    <x v="0"/>
  </r>
  <r>
    <x v="3"/>
    <x v="1"/>
    <x v="1"/>
    <x v="74"/>
    <x v="0"/>
    <x v="0"/>
    <x v="1"/>
    <x v="0"/>
  </r>
  <r>
    <x v="4"/>
    <x v="3"/>
    <x v="3"/>
    <x v="48"/>
    <x v="0"/>
    <x v="0"/>
    <x v="2"/>
    <x v="0"/>
  </r>
  <r>
    <x v="2"/>
    <x v="4"/>
    <x v="4"/>
    <x v="7"/>
    <x v="0"/>
    <x v="0"/>
    <x v="2"/>
    <x v="0"/>
  </r>
  <r>
    <x v="6"/>
    <x v="0"/>
    <x v="0"/>
    <x v="75"/>
    <x v="0"/>
    <x v="0"/>
    <x v="2"/>
    <x v="0"/>
  </r>
  <r>
    <x v="4"/>
    <x v="4"/>
    <x v="4"/>
    <x v="6"/>
    <x v="0"/>
    <x v="0"/>
    <x v="2"/>
    <x v="0"/>
  </r>
  <r>
    <x v="4"/>
    <x v="2"/>
    <x v="2"/>
    <x v="76"/>
    <x v="0"/>
    <x v="0"/>
    <x v="0"/>
    <x v="0"/>
  </r>
  <r>
    <x v="2"/>
    <x v="4"/>
    <x v="4"/>
    <x v="77"/>
    <x v="0"/>
    <x v="0"/>
    <x v="2"/>
    <x v="0"/>
  </r>
  <r>
    <x v="2"/>
    <x v="0"/>
    <x v="0"/>
    <x v="69"/>
    <x v="0"/>
    <x v="0"/>
    <x v="7"/>
    <x v="0"/>
  </r>
  <r>
    <x v="2"/>
    <x v="4"/>
    <x v="4"/>
    <x v="78"/>
    <x v="0"/>
    <x v="0"/>
    <x v="0"/>
    <x v="0"/>
  </r>
  <r>
    <x v="5"/>
    <x v="0"/>
    <x v="0"/>
    <x v="42"/>
    <x v="0"/>
    <x v="0"/>
    <x v="6"/>
    <x v="0"/>
  </r>
  <r>
    <x v="4"/>
    <x v="2"/>
    <x v="2"/>
    <x v="27"/>
    <x v="0"/>
    <x v="0"/>
    <x v="6"/>
    <x v="0"/>
  </r>
  <r>
    <x v="4"/>
    <x v="2"/>
    <x v="2"/>
    <x v="61"/>
    <x v="1"/>
    <x v="1"/>
    <x v="4"/>
    <x v="0"/>
  </r>
  <r>
    <x v="1"/>
    <x v="0"/>
    <x v="0"/>
    <x v="79"/>
    <x v="1"/>
    <x v="1"/>
    <x v="4"/>
    <x v="0"/>
  </r>
  <r>
    <x v="2"/>
    <x v="4"/>
    <x v="4"/>
    <x v="80"/>
    <x v="0"/>
    <x v="0"/>
    <x v="6"/>
    <x v="0"/>
  </r>
  <r>
    <x v="2"/>
    <x v="0"/>
    <x v="0"/>
    <x v="53"/>
    <x v="1"/>
    <x v="1"/>
    <x v="4"/>
    <x v="0"/>
  </r>
  <r>
    <x v="0"/>
    <x v="0"/>
    <x v="0"/>
    <x v="81"/>
    <x v="0"/>
    <x v="0"/>
    <x v="6"/>
    <x v="0"/>
  </r>
  <r>
    <x v="0"/>
    <x v="0"/>
    <x v="0"/>
    <x v="82"/>
    <x v="0"/>
    <x v="0"/>
    <x v="6"/>
    <x v="0"/>
  </r>
  <r>
    <x v="2"/>
    <x v="4"/>
    <x v="4"/>
    <x v="27"/>
    <x v="1"/>
    <x v="1"/>
    <x v="4"/>
    <x v="0"/>
  </r>
  <r>
    <x v="4"/>
    <x v="3"/>
    <x v="3"/>
    <x v="83"/>
    <x v="0"/>
    <x v="0"/>
    <x v="3"/>
    <x v="0"/>
  </r>
  <r>
    <x v="2"/>
    <x v="0"/>
    <x v="0"/>
    <x v="84"/>
    <x v="1"/>
    <x v="1"/>
    <x v="4"/>
    <x v="0"/>
  </r>
  <r>
    <x v="1"/>
    <x v="3"/>
    <x v="3"/>
    <x v="76"/>
    <x v="0"/>
    <x v="0"/>
    <x v="3"/>
    <x v="0"/>
  </r>
  <r>
    <x v="4"/>
    <x v="0"/>
    <x v="0"/>
    <x v="85"/>
    <x v="0"/>
    <x v="0"/>
    <x v="1"/>
    <x v="0"/>
  </r>
  <r>
    <x v="3"/>
    <x v="0"/>
    <x v="0"/>
    <x v="35"/>
    <x v="0"/>
    <x v="0"/>
    <x v="6"/>
    <x v="0"/>
  </r>
  <r>
    <x v="2"/>
    <x v="4"/>
    <x v="4"/>
    <x v="32"/>
    <x v="1"/>
    <x v="1"/>
    <x v="4"/>
    <x v="0"/>
  </r>
  <r>
    <x v="2"/>
    <x v="0"/>
    <x v="0"/>
    <x v="86"/>
    <x v="1"/>
    <x v="1"/>
    <x v="4"/>
    <x v="0"/>
  </r>
  <r>
    <x v="2"/>
    <x v="0"/>
    <x v="0"/>
    <x v="28"/>
    <x v="0"/>
    <x v="0"/>
    <x v="1"/>
    <x v="0"/>
  </r>
  <r>
    <x v="2"/>
    <x v="0"/>
    <x v="0"/>
    <x v="87"/>
    <x v="1"/>
    <x v="1"/>
    <x v="4"/>
    <x v="0"/>
  </r>
  <r>
    <x v="3"/>
    <x v="1"/>
    <x v="1"/>
    <x v="88"/>
    <x v="1"/>
    <x v="1"/>
    <x v="4"/>
    <x v="0"/>
  </r>
  <r>
    <x v="2"/>
    <x v="1"/>
    <x v="1"/>
    <x v="89"/>
    <x v="1"/>
    <x v="1"/>
    <x v="4"/>
    <x v="0"/>
  </r>
  <r>
    <x v="2"/>
    <x v="1"/>
    <x v="1"/>
    <x v="87"/>
    <x v="0"/>
    <x v="0"/>
    <x v="2"/>
    <x v="0"/>
  </r>
  <r>
    <x v="4"/>
    <x v="4"/>
    <x v="4"/>
    <x v="0"/>
    <x v="0"/>
    <x v="0"/>
    <x v="2"/>
    <x v="0"/>
  </r>
  <r>
    <x v="2"/>
    <x v="4"/>
    <x v="4"/>
    <x v="5"/>
    <x v="0"/>
    <x v="0"/>
    <x v="6"/>
    <x v="0"/>
  </r>
  <r>
    <x v="2"/>
    <x v="1"/>
    <x v="1"/>
    <x v="90"/>
    <x v="1"/>
    <x v="1"/>
    <x v="4"/>
    <x v="0"/>
  </r>
  <r>
    <x v="4"/>
    <x v="0"/>
    <x v="0"/>
    <x v="6"/>
    <x v="0"/>
    <x v="0"/>
    <x v="2"/>
    <x v="0"/>
  </r>
  <r>
    <x v="4"/>
    <x v="4"/>
    <x v="4"/>
    <x v="91"/>
    <x v="0"/>
    <x v="0"/>
    <x v="2"/>
    <x v="0"/>
  </r>
  <r>
    <x v="0"/>
    <x v="0"/>
    <x v="0"/>
    <x v="92"/>
    <x v="0"/>
    <x v="0"/>
    <x v="2"/>
    <x v="0"/>
  </r>
  <r>
    <x v="4"/>
    <x v="2"/>
    <x v="2"/>
    <x v="93"/>
    <x v="1"/>
    <x v="1"/>
    <x v="4"/>
    <x v="0"/>
  </r>
  <r>
    <x v="3"/>
    <x v="1"/>
    <x v="1"/>
    <x v="94"/>
    <x v="0"/>
    <x v="0"/>
    <x v="6"/>
    <x v="0"/>
  </r>
  <r>
    <x v="3"/>
    <x v="0"/>
    <x v="0"/>
    <x v="95"/>
    <x v="1"/>
    <x v="1"/>
    <x v="4"/>
    <x v="0"/>
  </r>
  <r>
    <x v="2"/>
    <x v="1"/>
    <x v="1"/>
    <x v="96"/>
    <x v="0"/>
    <x v="0"/>
    <x v="1"/>
    <x v="0"/>
  </r>
  <r>
    <x v="2"/>
    <x v="1"/>
    <x v="1"/>
    <x v="81"/>
    <x v="0"/>
    <x v="0"/>
    <x v="1"/>
    <x v="0"/>
  </r>
  <r>
    <x v="2"/>
    <x v="0"/>
    <x v="0"/>
    <x v="7"/>
    <x v="0"/>
    <x v="0"/>
    <x v="6"/>
    <x v="0"/>
  </r>
  <r>
    <x v="2"/>
    <x v="4"/>
    <x v="4"/>
    <x v="56"/>
    <x v="1"/>
    <x v="1"/>
    <x v="4"/>
    <x v="0"/>
  </r>
  <r>
    <x v="2"/>
    <x v="4"/>
    <x v="4"/>
    <x v="42"/>
    <x v="0"/>
    <x v="0"/>
    <x v="0"/>
    <x v="0"/>
  </r>
  <r>
    <x v="2"/>
    <x v="1"/>
    <x v="1"/>
    <x v="63"/>
    <x v="1"/>
    <x v="1"/>
    <x v="4"/>
    <x v="0"/>
  </r>
  <r>
    <x v="3"/>
    <x v="0"/>
    <x v="0"/>
    <x v="84"/>
    <x v="0"/>
    <x v="0"/>
    <x v="1"/>
    <x v="0"/>
  </r>
  <r>
    <x v="0"/>
    <x v="0"/>
    <x v="0"/>
    <x v="97"/>
    <x v="0"/>
    <x v="0"/>
    <x v="1"/>
    <x v="0"/>
  </r>
  <r>
    <x v="0"/>
    <x v="0"/>
    <x v="0"/>
    <x v="25"/>
    <x v="0"/>
    <x v="0"/>
    <x v="2"/>
    <x v="0"/>
  </r>
  <r>
    <x v="2"/>
    <x v="0"/>
    <x v="0"/>
    <x v="98"/>
    <x v="0"/>
    <x v="0"/>
    <x v="2"/>
    <x v="0"/>
  </r>
  <r>
    <x v="2"/>
    <x v="1"/>
    <x v="1"/>
    <x v="99"/>
    <x v="4"/>
    <x v="5"/>
    <x v="8"/>
    <x v="1"/>
  </r>
  <r>
    <x v="4"/>
    <x v="3"/>
    <x v="3"/>
    <x v="1"/>
    <x v="1"/>
    <x v="1"/>
    <x v="4"/>
    <x v="0"/>
  </r>
  <r>
    <x v="2"/>
    <x v="4"/>
    <x v="4"/>
    <x v="100"/>
    <x v="0"/>
    <x v="0"/>
    <x v="6"/>
    <x v="0"/>
  </r>
  <r>
    <x v="2"/>
    <x v="1"/>
    <x v="1"/>
    <x v="67"/>
    <x v="0"/>
    <x v="0"/>
    <x v="1"/>
    <x v="0"/>
  </r>
  <r>
    <x v="2"/>
    <x v="1"/>
    <x v="1"/>
    <x v="59"/>
    <x v="0"/>
    <x v="0"/>
    <x v="2"/>
    <x v="0"/>
  </r>
  <r>
    <x v="3"/>
    <x v="0"/>
    <x v="0"/>
    <x v="101"/>
    <x v="0"/>
    <x v="0"/>
    <x v="2"/>
    <x v="0"/>
  </r>
  <r>
    <x v="0"/>
    <x v="0"/>
    <x v="0"/>
    <x v="102"/>
    <x v="1"/>
    <x v="1"/>
    <x v="4"/>
    <x v="0"/>
  </r>
  <r>
    <x v="2"/>
    <x v="0"/>
    <x v="0"/>
    <x v="103"/>
    <x v="0"/>
    <x v="0"/>
    <x v="0"/>
    <x v="0"/>
  </r>
  <r>
    <x v="3"/>
    <x v="1"/>
    <x v="1"/>
    <x v="104"/>
    <x v="1"/>
    <x v="1"/>
    <x v="4"/>
    <x v="0"/>
  </r>
  <r>
    <x v="1"/>
    <x v="0"/>
    <x v="0"/>
    <x v="105"/>
    <x v="0"/>
    <x v="0"/>
    <x v="0"/>
    <x v="0"/>
  </r>
  <r>
    <x v="2"/>
    <x v="1"/>
    <x v="1"/>
    <x v="106"/>
    <x v="1"/>
    <x v="1"/>
    <x v="4"/>
    <x v="0"/>
  </r>
  <r>
    <x v="1"/>
    <x v="0"/>
    <x v="0"/>
    <x v="107"/>
    <x v="0"/>
    <x v="0"/>
    <x v="1"/>
    <x v="0"/>
  </r>
  <r>
    <x v="4"/>
    <x v="0"/>
    <x v="0"/>
    <x v="108"/>
    <x v="1"/>
    <x v="1"/>
    <x v="4"/>
    <x v="0"/>
  </r>
  <r>
    <x v="7"/>
    <x v="6"/>
    <x v="6"/>
    <x v="109"/>
    <x v="0"/>
    <x v="0"/>
    <x v="6"/>
    <x v="0"/>
  </r>
  <r>
    <x v="2"/>
    <x v="1"/>
    <x v="1"/>
    <x v="83"/>
    <x v="0"/>
    <x v="0"/>
    <x v="0"/>
    <x v="0"/>
  </r>
  <r>
    <x v="2"/>
    <x v="1"/>
    <x v="1"/>
    <x v="24"/>
    <x v="0"/>
    <x v="0"/>
    <x v="0"/>
    <x v="0"/>
  </r>
  <r>
    <x v="2"/>
    <x v="0"/>
    <x v="0"/>
    <x v="110"/>
    <x v="0"/>
    <x v="0"/>
    <x v="0"/>
    <x v="0"/>
  </r>
  <r>
    <x v="1"/>
    <x v="0"/>
    <x v="0"/>
    <x v="62"/>
    <x v="5"/>
    <x v="0"/>
    <x v="0"/>
    <x v="0"/>
  </r>
  <r>
    <x v="4"/>
    <x v="4"/>
    <x v="4"/>
    <x v="111"/>
    <x v="0"/>
    <x v="0"/>
    <x v="3"/>
    <x v="0"/>
  </r>
  <r>
    <x v="1"/>
    <x v="4"/>
    <x v="4"/>
    <x v="112"/>
    <x v="0"/>
    <x v="0"/>
    <x v="3"/>
    <x v="0"/>
  </r>
  <r>
    <x v="4"/>
    <x v="4"/>
    <x v="4"/>
    <x v="98"/>
    <x v="0"/>
    <x v="0"/>
    <x v="6"/>
    <x v="0"/>
  </r>
  <r>
    <x v="0"/>
    <x v="0"/>
    <x v="0"/>
    <x v="39"/>
    <x v="0"/>
    <x v="0"/>
    <x v="3"/>
    <x v="0"/>
  </r>
  <r>
    <x v="4"/>
    <x v="0"/>
    <x v="0"/>
    <x v="56"/>
    <x v="0"/>
    <x v="0"/>
    <x v="3"/>
    <x v="0"/>
  </r>
  <r>
    <x v="2"/>
    <x v="4"/>
    <x v="4"/>
    <x v="57"/>
    <x v="0"/>
    <x v="0"/>
    <x v="2"/>
    <x v="0"/>
  </r>
  <r>
    <x v="3"/>
    <x v="0"/>
    <x v="0"/>
    <x v="113"/>
    <x v="0"/>
    <x v="0"/>
    <x v="2"/>
    <x v="0"/>
  </r>
  <r>
    <x v="4"/>
    <x v="2"/>
    <x v="2"/>
    <x v="32"/>
    <x v="0"/>
    <x v="0"/>
    <x v="1"/>
    <x v="0"/>
  </r>
  <r>
    <x v="3"/>
    <x v="0"/>
    <x v="0"/>
    <x v="114"/>
    <x v="0"/>
    <x v="0"/>
    <x v="1"/>
    <x v="0"/>
  </r>
  <r>
    <x v="4"/>
    <x v="4"/>
    <x v="4"/>
    <x v="115"/>
    <x v="0"/>
    <x v="0"/>
    <x v="1"/>
    <x v="0"/>
  </r>
  <r>
    <x v="4"/>
    <x v="0"/>
    <x v="0"/>
    <x v="75"/>
    <x v="0"/>
    <x v="0"/>
    <x v="2"/>
    <x v="0"/>
  </r>
  <r>
    <x v="4"/>
    <x v="3"/>
    <x v="3"/>
    <x v="116"/>
    <x v="0"/>
    <x v="0"/>
    <x v="1"/>
    <x v="0"/>
  </r>
  <r>
    <x v="2"/>
    <x v="4"/>
    <x v="4"/>
    <x v="86"/>
    <x v="1"/>
    <x v="1"/>
    <x v="4"/>
    <x v="0"/>
  </r>
  <r>
    <x v="4"/>
    <x v="0"/>
    <x v="0"/>
    <x v="34"/>
    <x v="0"/>
    <x v="0"/>
    <x v="1"/>
    <x v="0"/>
  </r>
  <r>
    <x v="1"/>
    <x v="5"/>
    <x v="5"/>
    <x v="102"/>
    <x v="0"/>
    <x v="0"/>
    <x v="1"/>
    <x v="0"/>
  </r>
  <r>
    <x v="4"/>
    <x v="2"/>
    <x v="2"/>
    <x v="84"/>
    <x v="0"/>
    <x v="0"/>
    <x v="1"/>
    <x v="0"/>
  </r>
  <r>
    <x v="2"/>
    <x v="4"/>
    <x v="4"/>
    <x v="117"/>
    <x v="0"/>
    <x v="0"/>
    <x v="1"/>
    <x v="0"/>
  </r>
  <r>
    <x v="0"/>
    <x v="0"/>
    <x v="0"/>
    <x v="87"/>
    <x v="0"/>
    <x v="0"/>
    <x v="1"/>
    <x v="0"/>
  </r>
  <r>
    <x v="1"/>
    <x v="3"/>
    <x v="3"/>
    <x v="103"/>
    <x v="0"/>
    <x v="0"/>
    <x v="2"/>
    <x v="0"/>
  </r>
  <r>
    <x v="1"/>
    <x v="3"/>
    <x v="3"/>
    <x v="73"/>
    <x v="0"/>
    <x v="0"/>
    <x v="2"/>
    <x v="0"/>
  </r>
  <r>
    <x v="4"/>
    <x v="2"/>
    <x v="2"/>
    <x v="118"/>
    <x v="0"/>
    <x v="0"/>
    <x v="1"/>
    <x v="0"/>
  </r>
  <r>
    <x v="0"/>
    <x v="0"/>
    <x v="0"/>
    <x v="13"/>
    <x v="0"/>
    <x v="0"/>
    <x v="0"/>
    <x v="0"/>
  </r>
  <r>
    <x v="2"/>
    <x v="4"/>
    <x v="4"/>
    <x v="119"/>
    <x v="1"/>
    <x v="1"/>
    <x v="4"/>
    <x v="0"/>
  </r>
  <r>
    <x v="1"/>
    <x v="0"/>
    <x v="0"/>
    <x v="120"/>
    <x v="0"/>
    <x v="0"/>
    <x v="2"/>
    <x v="0"/>
  </r>
  <r>
    <x v="3"/>
    <x v="0"/>
    <x v="0"/>
    <x v="105"/>
    <x v="0"/>
    <x v="0"/>
    <x v="2"/>
    <x v="0"/>
  </r>
  <r>
    <x v="2"/>
    <x v="0"/>
    <x v="0"/>
    <x v="15"/>
    <x v="0"/>
    <x v="0"/>
    <x v="6"/>
    <x v="0"/>
  </r>
  <r>
    <x v="4"/>
    <x v="4"/>
    <x v="4"/>
    <x v="121"/>
    <x v="1"/>
    <x v="1"/>
    <x v="4"/>
    <x v="0"/>
  </r>
  <r>
    <x v="0"/>
    <x v="0"/>
    <x v="0"/>
    <x v="22"/>
    <x v="0"/>
    <x v="0"/>
    <x v="3"/>
    <x v="0"/>
  </r>
  <r>
    <x v="2"/>
    <x v="1"/>
    <x v="1"/>
    <x v="28"/>
    <x v="0"/>
    <x v="0"/>
    <x v="2"/>
    <x v="0"/>
  </r>
  <r>
    <x v="0"/>
    <x v="0"/>
    <x v="0"/>
    <x v="63"/>
    <x v="0"/>
    <x v="0"/>
    <x v="2"/>
    <x v="0"/>
  </r>
  <r>
    <x v="3"/>
    <x v="1"/>
    <x v="1"/>
    <x v="6"/>
    <x v="0"/>
    <x v="0"/>
    <x v="3"/>
    <x v="0"/>
  </r>
  <r>
    <x v="4"/>
    <x v="4"/>
    <x v="4"/>
    <x v="122"/>
    <x v="0"/>
    <x v="0"/>
    <x v="6"/>
    <x v="0"/>
  </r>
  <r>
    <x v="3"/>
    <x v="1"/>
    <x v="1"/>
    <x v="123"/>
    <x v="0"/>
    <x v="0"/>
    <x v="6"/>
    <x v="0"/>
  </r>
  <r>
    <x v="2"/>
    <x v="0"/>
    <x v="0"/>
    <x v="119"/>
    <x v="0"/>
    <x v="0"/>
    <x v="1"/>
    <x v="0"/>
  </r>
  <r>
    <x v="4"/>
    <x v="4"/>
    <x v="4"/>
    <x v="124"/>
    <x v="0"/>
    <x v="0"/>
    <x v="1"/>
    <x v="0"/>
  </r>
  <r>
    <x v="2"/>
    <x v="1"/>
    <x v="1"/>
    <x v="125"/>
    <x v="0"/>
    <x v="0"/>
    <x v="0"/>
    <x v="0"/>
  </r>
  <r>
    <x v="2"/>
    <x v="0"/>
    <x v="0"/>
    <x v="21"/>
    <x v="0"/>
    <x v="0"/>
    <x v="0"/>
    <x v="0"/>
  </r>
  <r>
    <x v="4"/>
    <x v="0"/>
    <x v="0"/>
    <x v="53"/>
    <x v="0"/>
    <x v="0"/>
    <x v="1"/>
    <x v="0"/>
  </r>
  <r>
    <x v="2"/>
    <x v="4"/>
    <x v="4"/>
    <x v="25"/>
    <x v="0"/>
    <x v="0"/>
    <x v="3"/>
    <x v="0"/>
  </r>
  <r>
    <x v="4"/>
    <x v="0"/>
    <x v="0"/>
    <x v="62"/>
    <x v="0"/>
    <x v="0"/>
    <x v="7"/>
    <x v="0"/>
  </r>
  <r>
    <x v="1"/>
    <x v="3"/>
    <x v="3"/>
    <x v="113"/>
    <x v="0"/>
    <x v="0"/>
    <x v="0"/>
    <x v="0"/>
  </r>
  <r>
    <x v="4"/>
    <x v="2"/>
    <x v="2"/>
    <x v="87"/>
    <x v="0"/>
    <x v="0"/>
    <x v="6"/>
    <x v="0"/>
  </r>
  <r>
    <x v="4"/>
    <x v="4"/>
    <x v="4"/>
    <x v="125"/>
    <x v="0"/>
    <x v="0"/>
    <x v="6"/>
    <x v="0"/>
  </r>
  <r>
    <x v="0"/>
    <x v="0"/>
    <x v="0"/>
    <x v="126"/>
    <x v="0"/>
    <x v="0"/>
    <x v="6"/>
    <x v="0"/>
  </r>
  <r>
    <x v="4"/>
    <x v="3"/>
    <x v="3"/>
    <x v="127"/>
    <x v="0"/>
    <x v="0"/>
    <x v="6"/>
    <x v="0"/>
  </r>
  <r>
    <x v="8"/>
    <x v="5"/>
    <x v="5"/>
    <x v="128"/>
    <x v="6"/>
    <x v="6"/>
    <x v="9"/>
    <x v="0"/>
  </r>
</pivotCacheRecords>
</file>

<file path=xl/pivotCache/pivotCacheRecords5.xml><?xml version="1.0" encoding="utf-8"?>
<pivotCacheRecords xmlns="http://schemas.openxmlformats.org/spreadsheetml/2006/main" xmlns:r="http://schemas.openxmlformats.org/officeDocument/2006/relationships" count="259">
  <r>
    <x v="0"/>
    <x v="0"/>
    <x v="0"/>
    <x v="0"/>
    <x v="0"/>
    <x v="0"/>
    <x v="0"/>
    <x v="0"/>
  </r>
  <r>
    <x v="1"/>
    <x v="1"/>
    <x v="1"/>
    <x v="1"/>
    <x v="0"/>
    <x v="0"/>
    <x v="1"/>
    <x v="0"/>
  </r>
  <r>
    <x v="1"/>
    <x v="1"/>
    <x v="1"/>
    <x v="2"/>
    <x v="1"/>
    <x v="1"/>
    <x v="2"/>
    <x v="0"/>
  </r>
  <r>
    <x v="2"/>
    <x v="2"/>
    <x v="2"/>
    <x v="3"/>
    <x v="0"/>
    <x v="0"/>
    <x v="3"/>
    <x v="0"/>
  </r>
  <r>
    <x v="3"/>
    <x v="2"/>
    <x v="2"/>
    <x v="4"/>
    <x v="1"/>
    <x v="1"/>
    <x v="2"/>
    <x v="0"/>
  </r>
  <r>
    <x v="1"/>
    <x v="0"/>
    <x v="0"/>
    <x v="5"/>
    <x v="1"/>
    <x v="1"/>
    <x v="2"/>
    <x v="0"/>
  </r>
  <r>
    <x v="1"/>
    <x v="2"/>
    <x v="2"/>
    <x v="6"/>
    <x v="0"/>
    <x v="0"/>
    <x v="1"/>
    <x v="0"/>
  </r>
  <r>
    <x v="4"/>
    <x v="3"/>
    <x v="3"/>
    <x v="7"/>
    <x v="0"/>
    <x v="0"/>
    <x v="1"/>
    <x v="0"/>
  </r>
  <r>
    <x v="4"/>
    <x v="3"/>
    <x v="3"/>
    <x v="8"/>
    <x v="0"/>
    <x v="0"/>
    <x v="3"/>
    <x v="0"/>
  </r>
  <r>
    <x v="3"/>
    <x v="2"/>
    <x v="2"/>
    <x v="9"/>
    <x v="0"/>
    <x v="0"/>
    <x v="4"/>
    <x v="0"/>
  </r>
  <r>
    <x v="4"/>
    <x v="3"/>
    <x v="3"/>
    <x v="10"/>
    <x v="1"/>
    <x v="1"/>
    <x v="2"/>
    <x v="0"/>
  </r>
  <r>
    <x v="0"/>
    <x v="3"/>
    <x v="3"/>
    <x v="11"/>
    <x v="0"/>
    <x v="0"/>
    <x v="1"/>
    <x v="0"/>
  </r>
  <r>
    <x v="4"/>
    <x v="3"/>
    <x v="3"/>
    <x v="12"/>
    <x v="1"/>
    <x v="1"/>
    <x v="2"/>
    <x v="0"/>
  </r>
  <r>
    <x v="2"/>
    <x v="4"/>
    <x v="4"/>
    <x v="13"/>
    <x v="0"/>
    <x v="0"/>
    <x v="0"/>
    <x v="0"/>
  </r>
  <r>
    <x v="1"/>
    <x v="1"/>
    <x v="1"/>
    <x v="14"/>
    <x v="0"/>
    <x v="0"/>
    <x v="4"/>
    <x v="0"/>
  </r>
  <r>
    <x v="4"/>
    <x v="2"/>
    <x v="2"/>
    <x v="14"/>
    <x v="0"/>
    <x v="0"/>
    <x v="4"/>
    <x v="0"/>
  </r>
  <r>
    <x v="0"/>
    <x v="3"/>
    <x v="3"/>
    <x v="15"/>
    <x v="1"/>
    <x v="1"/>
    <x v="2"/>
    <x v="0"/>
  </r>
  <r>
    <x v="0"/>
    <x v="0"/>
    <x v="0"/>
    <x v="16"/>
    <x v="0"/>
    <x v="0"/>
    <x v="0"/>
    <x v="0"/>
  </r>
  <r>
    <x v="0"/>
    <x v="0"/>
    <x v="0"/>
    <x v="17"/>
    <x v="0"/>
    <x v="0"/>
    <x v="1"/>
    <x v="0"/>
  </r>
  <r>
    <x v="3"/>
    <x v="2"/>
    <x v="2"/>
    <x v="18"/>
    <x v="1"/>
    <x v="1"/>
    <x v="2"/>
    <x v="0"/>
  </r>
  <r>
    <x v="3"/>
    <x v="2"/>
    <x v="2"/>
    <x v="16"/>
    <x v="1"/>
    <x v="1"/>
    <x v="2"/>
    <x v="0"/>
  </r>
  <r>
    <x v="4"/>
    <x v="3"/>
    <x v="3"/>
    <x v="19"/>
    <x v="0"/>
    <x v="0"/>
    <x v="4"/>
    <x v="0"/>
  </r>
  <r>
    <x v="4"/>
    <x v="3"/>
    <x v="3"/>
    <x v="20"/>
    <x v="0"/>
    <x v="0"/>
    <x v="4"/>
    <x v="0"/>
  </r>
  <r>
    <x v="4"/>
    <x v="3"/>
    <x v="3"/>
    <x v="17"/>
    <x v="0"/>
    <x v="0"/>
    <x v="0"/>
    <x v="0"/>
  </r>
  <r>
    <x v="3"/>
    <x v="2"/>
    <x v="2"/>
    <x v="21"/>
    <x v="0"/>
    <x v="0"/>
    <x v="1"/>
    <x v="0"/>
  </r>
  <r>
    <x v="0"/>
    <x v="0"/>
    <x v="0"/>
    <x v="22"/>
    <x v="1"/>
    <x v="1"/>
    <x v="2"/>
    <x v="0"/>
  </r>
  <r>
    <x v="2"/>
    <x v="2"/>
    <x v="2"/>
    <x v="23"/>
    <x v="0"/>
    <x v="0"/>
    <x v="4"/>
    <x v="0"/>
  </r>
  <r>
    <x v="4"/>
    <x v="4"/>
    <x v="4"/>
    <x v="24"/>
    <x v="0"/>
    <x v="0"/>
    <x v="4"/>
    <x v="0"/>
  </r>
  <r>
    <x v="4"/>
    <x v="2"/>
    <x v="2"/>
    <x v="25"/>
    <x v="2"/>
    <x v="2"/>
    <x v="5"/>
    <x v="1"/>
  </r>
  <r>
    <x v="2"/>
    <x v="4"/>
    <x v="4"/>
    <x v="7"/>
    <x v="0"/>
    <x v="0"/>
    <x v="6"/>
    <x v="0"/>
  </r>
  <r>
    <x v="0"/>
    <x v="0"/>
    <x v="0"/>
    <x v="26"/>
    <x v="0"/>
    <x v="0"/>
    <x v="1"/>
    <x v="0"/>
  </r>
  <r>
    <x v="4"/>
    <x v="3"/>
    <x v="3"/>
    <x v="27"/>
    <x v="1"/>
    <x v="1"/>
    <x v="2"/>
    <x v="0"/>
  </r>
  <r>
    <x v="2"/>
    <x v="2"/>
    <x v="2"/>
    <x v="28"/>
    <x v="0"/>
    <x v="0"/>
    <x v="4"/>
    <x v="0"/>
  </r>
  <r>
    <x v="4"/>
    <x v="3"/>
    <x v="3"/>
    <x v="29"/>
    <x v="0"/>
    <x v="0"/>
    <x v="0"/>
    <x v="0"/>
  </r>
  <r>
    <x v="4"/>
    <x v="4"/>
    <x v="4"/>
    <x v="30"/>
    <x v="0"/>
    <x v="0"/>
    <x v="0"/>
    <x v="0"/>
  </r>
  <r>
    <x v="0"/>
    <x v="3"/>
    <x v="3"/>
    <x v="31"/>
    <x v="0"/>
    <x v="0"/>
    <x v="0"/>
    <x v="0"/>
  </r>
  <r>
    <x v="4"/>
    <x v="3"/>
    <x v="3"/>
    <x v="32"/>
    <x v="0"/>
    <x v="0"/>
    <x v="0"/>
    <x v="0"/>
  </r>
  <r>
    <x v="2"/>
    <x v="4"/>
    <x v="4"/>
    <x v="33"/>
    <x v="0"/>
    <x v="0"/>
    <x v="0"/>
    <x v="0"/>
  </r>
  <r>
    <x v="2"/>
    <x v="2"/>
    <x v="2"/>
    <x v="34"/>
    <x v="0"/>
    <x v="0"/>
    <x v="0"/>
    <x v="0"/>
  </r>
  <r>
    <x v="0"/>
    <x v="3"/>
    <x v="3"/>
    <x v="35"/>
    <x v="1"/>
    <x v="1"/>
    <x v="2"/>
    <x v="0"/>
  </r>
  <r>
    <x v="1"/>
    <x v="2"/>
    <x v="2"/>
    <x v="36"/>
    <x v="0"/>
    <x v="0"/>
    <x v="4"/>
    <x v="0"/>
  </r>
  <r>
    <x v="4"/>
    <x v="3"/>
    <x v="3"/>
    <x v="20"/>
    <x v="0"/>
    <x v="0"/>
    <x v="4"/>
    <x v="0"/>
  </r>
  <r>
    <x v="4"/>
    <x v="4"/>
    <x v="4"/>
    <x v="37"/>
    <x v="0"/>
    <x v="0"/>
    <x v="1"/>
    <x v="0"/>
  </r>
  <r>
    <x v="0"/>
    <x v="1"/>
    <x v="1"/>
    <x v="38"/>
    <x v="0"/>
    <x v="0"/>
    <x v="0"/>
    <x v="0"/>
  </r>
  <r>
    <x v="0"/>
    <x v="3"/>
    <x v="3"/>
    <x v="39"/>
    <x v="0"/>
    <x v="0"/>
    <x v="1"/>
    <x v="0"/>
  </r>
  <r>
    <x v="5"/>
    <x v="1"/>
    <x v="1"/>
    <x v="40"/>
    <x v="0"/>
    <x v="0"/>
    <x v="1"/>
    <x v="0"/>
  </r>
  <r>
    <x v="4"/>
    <x v="3"/>
    <x v="3"/>
    <x v="41"/>
    <x v="0"/>
    <x v="0"/>
    <x v="1"/>
    <x v="0"/>
  </r>
  <r>
    <x v="4"/>
    <x v="4"/>
    <x v="4"/>
    <x v="42"/>
    <x v="0"/>
    <x v="0"/>
    <x v="0"/>
    <x v="0"/>
  </r>
  <r>
    <x v="4"/>
    <x v="2"/>
    <x v="2"/>
    <x v="43"/>
    <x v="0"/>
    <x v="0"/>
    <x v="5"/>
    <x v="0"/>
  </r>
  <r>
    <x v="2"/>
    <x v="2"/>
    <x v="2"/>
    <x v="44"/>
    <x v="0"/>
    <x v="0"/>
    <x v="1"/>
    <x v="0"/>
  </r>
  <r>
    <x v="4"/>
    <x v="3"/>
    <x v="3"/>
    <x v="45"/>
    <x v="0"/>
    <x v="0"/>
    <x v="1"/>
    <x v="0"/>
  </r>
  <r>
    <x v="3"/>
    <x v="2"/>
    <x v="2"/>
    <x v="46"/>
    <x v="2"/>
    <x v="3"/>
    <x v="0"/>
    <x v="1"/>
  </r>
  <r>
    <x v="1"/>
    <x v="1"/>
    <x v="1"/>
    <x v="35"/>
    <x v="0"/>
    <x v="0"/>
    <x v="1"/>
    <x v="0"/>
  </r>
  <r>
    <x v="4"/>
    <x v="4"/>
    <x v="4"/>
    <x v="47"/>
    <x v="0"/>
    <x v="0"/>
    <x v="1"/>
    <x v="0"/>
  </r>
  <r>
    <x v="0"/>
    <x v="0"/>
    <x v="0"/>
    <x v="48"/>
    <x v="0"/>
    <x v="0"/>
    <x v="1"/>
    <x v="0"/>
  </r>
  <r>
    <x v="4"/>
    <x v="3"/>
    <x v="3"/>
    <x v="49"/>
    <x v="0"/>
    <x v="0"/>
    <x v="4"/>
    <x v="0"/>
  </r>
  <r>
    <x v="4"/>
    <x v="3"/>
    <x v="3"/>
    <x v="50"/>
    <x v="0"/>
    <x v="0"/>
    <x v="4"/>
    <x v="0"/>
  </r>
  <r>
    <x v="2"/>
    <x v="4"/>
    <x v="4"/>
    <x v="44"/>
    <x v="1"/>
    <x v="1"/>
    <x v="2"/>
    <x v="0"/>
  </r>
  <r>
    <x v="4"/>
    <x v="2"/>
    <x v="2"/>
    <x v="51"/>
    <x v="0"/>
    <x v="0"/>
    <x v="1"/>
    <x v="0"/>
  </r>
  <r>
    <x v="0"/>
    <x v="2"/>
    <x v="2"/>
    <x v="52"/>
    <x v="0"/>
    <x v="0"/>
    <x v="1"/>
    <x v="0"/>
  </r>
  <r>
    <x v="1"/>
    <x v="1"/>
    <x v="1"/>
    <x v="53"/>
    <x v="3"/>
    <x v="0"/>
    <x v="1"/>
    <x v="0"/>
  </r>
  <r>
    <x v="1"/>
    <x v="2"/>
    <x v="2"/>
    <x v="54"/>
    <x v="1"/>
    <x v="1"/>
    <x v="2"/>
    <x v="0"/>
  </r>
  <r>
    <x v="0"/>
    <x v="3"/>
    <x v="3"/>
    <x v="40"/>
    <x v="0"/>
    <x v="0"/>
    <x v="4"/>
    <x v="0"/>
  </r>
  <r>
    <x v="4"/>
    <x v="3"/>
    <x v="3"/>
    <x v="55"/>
    <x v="0"/>
    <x v="0"/>
    <x v="1"/>
    <x v="0"/>
  </r>
  <r>
    <x v="3"/>
    <x v="2"/>
    <x v="2"/>
    <x v="43"/>
    <x v="1"/>
    <x v="1"/>
    <x v="2"/>
    <x v="0"/>
  </r>
  <r>
    <x v="4"/>
    <x v="2"/>
    <x v="2"/>
    <x v="20"/>
    <x v="0"/>
    <x v="0"/>
    <x v="6"/>
    <x v="0"/>
  </r>
  <r>
    <x v="2"/>
    <x v="4"/>
    <x v="4"/>
    <x v="35"/>
    <x v="1"/>
    <x v="1"/>
    <x v="2"/>
    <x v="0"/>
  </r>
  <r>
    <x v="2"/>
    <x v="4"/>
    <x v="4"/>
    <x v="56"/>
    <x v="0"/>
    <x v="0"/>
    <x v="1"/>
    <x v="0"/>
  </r>
  <r>
    <x v="0"/>
    <x v="1"/>
    <x v="1"/>
    <x v="14"/>
    <x v="0"/>
    <x v="0"/>
    <x v="0"/>
    <x v="0"/>
  </r>
  <r>
    <x v="4"/>
    <x v="4"/>
    <x v="4"/>
    <x v="57"/>
    <x v="0"/>
    <x v="0"/>
    <x v="6"/>
    <x v="0"/>
  </r>
  <r>
    <x v="2"/>
    <x v="2"/>
    <x v="2"/>
    <x v="14"/>
    <x v="0"/>
    <x v="0"/>
    <x v="6"/>
    <x v="0"/>
  </r>
  <r>
    <x v="3"/>
    <x v="2"/>
    <x v="2"/>
    <x v="18"/>
    <x v="0"/>
    <x v="0"/>
    <x v="6"/>
    <x v="0"/>
  </r>
  <r>
    <x v="1"/>
    <x v="0"/>
    <x v="0"/>
    <x v="58"/>
    <x v="0"/>
    <x v="0"/>
    <x v="6"/>
    <x v="0"/>
  </r>
  <r>
    <x v="1"/>
    <x v="2"/>
    <x v="2"/>
    <x v="59"/>
    <x v="0"/>
    <x v="0"/>
    <x v="6"/>
    <x v="0"/>
  </r>
  <r>
    <x v="0"/>
    <x v="3"/>
    <x v="3"/>
    <x v="60"/>
    <x v="0"/>
    <x v="0"/>
    <x v="1"/>
    <x v="0"/>
  </r>
  <r>
    <x v="2"/>
    <x v="4"/>
    <x v="4"/>
    <x v="26"/>
    <x v="0"/>
    <x v="0"/>
    <x v="1"/>
    <x v="0"/>
  </r>
  <r>
    <x v="3"/>
    <x v="2"/>
    <x v="2"/>
    <x v="44"/>
    <x v="0"/>
    <x v="0"/>
    <x v="1"/>
    <x v="0"/>
  </r>
  <r>
    <x v="0"/>
    <x v="0"/>
    <x v="0"/>
    <x v="61"/>
    <x v="0"/>
    <x v="0"/>
    <x v="4"/>
    <x v="0"/>
  </r>
  <r>
    <x v="1"/>
    <x v="0"/>
    <x v="0"/>
    <x v="62"/>
    <x v="0"/>
    <x v="0"/>
    <x v="4"/>
    <x v="0"/>
  </r>
  <r>
    <x v="4"/>
    <x v="2"/>
    <x v="2"/>
    <x v="46"/>
    <x v="0"/>
    <x v="0"/>
    <x v="1"/>
    <x v="0"/>
  </r>
  <r>
    <x v="2"/>
    <x v="2"/>
    <x v="2"/>
    <x v="63"/>
    <x v="0"/>
    <x v="0"/>
    <x v="1"/>
    <x v="0"/>
  </r>
  <r>
    <x v="0"/>
    <x v="2"/>
    <x v="2"/>
    <x v="64"/>
    <x v="0"/>
    <x v="0"/>
    <x v="1"/>
    <x v="0"/>
  </r>
  <r>
    <x v="0"/>
    <x v="0"/>
    <x v="0"/>
    <x v="48"/>
    <x v="0"/>
    <x v="0"/>
    <x v="1"/>
    <x v="0"/>
  </r>
  <r>
    <x v="2"/>
    <x v="2"/>
    <x v="2"/>
    <x v="65"/>
    <x v="0"/>
    <x v="0"/>
    <x v="4"/>
    <x v="0"/>
  </r>
  <r>
    <x v="5"/>
    <x v="2"/>
    <x v="2"/>
    <x v="2"/>
    <x v="4"/>
    <x v="0"/>
    <x v="1"/>
    <x v="0"/>
  </r>
  <r>
    <x v="0"/>
    <x v="0"/>
    <x v="0"/>
    <x v="66"/>
    <x v="4"/>
    <x v="0"/>
    <x v="1"/>
    <x v="0"/>
  </r>
  <r>
    <x v="4"/>
    <x v="3"/>
    <x v="3"/>
    <x v="15"/>
    <x v="0"/>
    <x v="0"/>
    <x v="3"/>
    <x v="0"/>
  </r>
  <r>
    <x v="1"/>
    <x v="2"/>
    <x v="2"/>
    <x v="53"/>
    <x v="0"/>
    <x v="0"/>
    <x v="4"/>
    <x v="0"/>
  </r>
  <r>
    <x v="4"/>
    <x v="4"/>
    <x v="4"/>
    <x v="24"/>
    <x v="0"/>
    <x v="0"/>
    <x v="1"/>
    <x v="0"/>
  </r>
  <r>
    <x v="1"/>
    <x v="1"/>
    <x v="1"/>
    <x v="67"/>
    <x v="0"/>
    <x v="0"/>
    <x v="6"/>
    <x v="0"/>
  </r>
  <r>
    <x v="4"/>
    <x v="4"/>
    <x v="4"/>
    <x v="68"/>
    <x v="0"/>
    <x v="0"/>
    <x v="0"/>
    <x v="0"/>
  </r>
  <r>
    <x v="3"/>
    <x v="2"/>
    <x v="2"/>
    <x v="69"/>
    <x v="0"/>
    <x v="0"/>
    <x v="0"/>
    <x v="0"/>
  </r>
  <r>
    <x v="3"/>
    <x v="2"/>
    <x v="2"/>
    <x v="70"/>
    <x v="0"/>
    <x v="0"/>
    <x v="6"/>
    <x v="0"/>
  </r>
  <r>
    <x v="0"/>
    <x v="3"/>
    <x v="3"/>
    <x v="47"/>
    <x v="4"/>
    <x v="0"/>
    <x v="7"/>
    <x v="0"/>
  </r>
  <r>
    <x v="3"/>
    <x v="2"/>
    <x v="2"/>
    <x v="53"/>
    <x v="0"/>
    <x v="0"/>
    <x v="1"/>
    <x v="0"/>
  </r>
  <r>
    <x v="2"/>
    <x v="4"/>
    <x v="4"/>
    <x v="25"/>
    <x v="0"/>
    <x v="0"/>
    <x v="0"/>
    <x v="0"/>
  </r>
  <r>
    <x v="1"/>
    <x v="0"/>
    <x v="0"/>
    <x v="71"/>
    <x v="0"/>
    <x v="0"/>
    <x v="6"/>
    <x v="0"/>
  </r>
  <r>
    <x v="4"/>
    <x v="4"/>
    <x v="4"/>
    <x v="4"/>
    <x v="0"/>
    <x v="0"/>
    <x v="6"/>
    <x v="0"/>
  </r>
  <r>
    <x v="0"/>
    <x v="0"/>
    <x v="0"/>
    <x v="72"/>
    <x v="1"/>
    <x v="1"/>
    <x v="2"/>
    <x v="0"/>
  </r>
  <r>
    <x v="3"/>
    <x v="2"/>
    <x v="2"/>
    <x v="73"/>
    <x v="0"/>
    <x v="0"/>
    <x v="1"/>
    <x v="0"/>
  </r>
  <r>
    <x v="4"/>
    <x v="3"/>
    <x v="3"/>
    <x v="74"/>
    <x v="1"/>
    <x v="1"/>
    <x v="2"/>
    <x v="0"/>
  </r>
  <r>
    <x v="3"/>
    <x v="2"/>
    <x v="2"/>
    <x v="75"/>
    <x v="0"/>
    <x v="0"/>
    <x v="0"/>
    <x v="0"/>
  </r>
  <r>
    <x v="4"/>
    <x v="3"/>
    <x v="3"/>
    <x v="29"/>
    <x v="0"/>
    <x v="0"/>
    <x v="0"/>
    <x v="0"/>
  </r>
  <r>
    <x v="0"/>
    <x v="0"/>
    <x v="0"/>
    <x v="76"/>
    <x v="0"/>
    <x v="0"/>
    <x v="1"/>
    <x v="0"/>
  </r>
  <r>
    <x v="4"/>
    <x v="2"/>
    <x v="2"/>
    <x v="26"/>
    <x v="0"/>
    <x v="0"/>
    <x v="0"/>
    <x v="0"/>
  </r>
  <r>
    <x v="2"/>
    <x v="2"/>
    <x v="2"/>
    <x v="77"/>
    <x v="0"/>
    <x v="0"/>
    <x v="0"/>
    <x v="0"/>
  </r>
  <r>
    <x v="2"/>
    <x v="2"/>
    <x v="2"/>
    <x v="78"/>
    <x v="1"/>
    <x v="1"/>
    <x v="2"/>
    <x v="0"/>
  </r>
  <r>
    <x v="0"/>
    <x v="0"/>
    <x v="0"/>
    <x v="79"/>
    <x v="0"/>
    <x v="0"/>
    <x v="6"/>
    <x v="0"/>
  </r>
  <r>
    <x v="2"/>
    <x v="4"/>
    <x v="4"/>
    <x v="80"/>
    <x v="0"/>
    <x v="0"/>
    <x v="6"/>
    <x v="0"/>
  </r>
  <r>
    <x v="4"/>
    <x v="2"/>
    <x v="2"/>
    <x v="74"/>
    <x v="0"/>
    <x v="0"/>
    <x v="1"/>
    <x v="0"/>
  </r>
  <r>
    <x v="0"/>
    <x v="2"/>
    <x v="2"/>
    <x v="22"/>
    <x v="0"/>
    <x v="0"/>
    <x v="1"/>
    <x v="0"/>
  </r>
  <r>
    <x v="2"/>
    <x v="2"/>
    <x v="2"/>
    <x v="42"/>
    <x v="0"/>
    <x v="0"/>
    <x v="1"/>
    <x v="0"/>
  </r>
  <r>
    <x v="2"/>
    <x v="4"/>
    <x v="4"/>
    <x v="78"/>
    <x v="0"/>
    <x v="0"/>
    <x v="3"/>
    <x v="0"/>
  </r>
  <r>
    <x v="2"/>
    <x v="4"/>
    <x v="4"/>
    <x v="62"/>
    <x v="0"/>
    <x v="0"/>
    <x v="0"/>
    <x v="0"/>
  </r>
  <r>
    <x v="0"/>
    <x v="1"/>
    <x v="1"/>
    <x v="81"/>
    <x v="5"/>
    <x v="0"/>
    <x v="6"/>
    <x v="0"/>
  </r>
  <r>
    <x v="4"/>
    <x v="2"/>
    <x v="2"/>
    <x v="82"/>
    <x v="5"/>
    <x v="0"/>
    <x v="6"/>
    <x v="0"/>
  </r>
  <r>
    <x v="3"/>
    <x v="2"/>
    <x v="2"/>
    <x v="59"/>
    <x v="5"/>
    <x v="0"/>
    <x v="6"/>
    <x v="0"/>
  </r>
  <r>
    <x v="4"/>
    <x v="2"/>
    <x v="2"/>
    <x v="83"/>
    <x v="0"/>
    <x v="0"/>
    <x v="1"/>
    <x v="0"/>
  </r>
  <r>
    <x v="2"/>
    <x v="2"/>
    <x v="2"/>
    <x v="57"/>
    <x v="0"/>
    <x v="0"/>
    <x v="1"/>
    <x v="0"/>
  </r>
  <r>
    <x v="4"/>
    <x v="3"/>
    <x v="3"/>
    <x v="84"/>
    <x v="1"/>
    <x v="1"/>
    <x v="2"/>
    <x v="0"/>
  </r>
  <r>
    <x v="2"/>
    <x v="2"/>
    <x v="2"/>
    <x v="85"/>
    <x v="1"/>
    <x v="1"/>
    <x v="2"/>
    <x v="0"/>
  </r>
  <r>
    <x v="2"/>
    <x v="2"/>
    <x v="2"/>
    <x v="43"/>
    <x v="1"/>
    <x v="1"/>
    <x v="2"/>
    <x v="0"/>
  </r>
  <r>
    <x v="0"/>
    <x v="0"/>
    <x v="0"/>
    <x v="67"/>
    <x v="0"/>
    <x v="0"/>
    <x v="6"/>
    <x v="0"/>
  </r>
  <r>
    <x v="1"/>
    <x v="0"/>
    <x v="0"/>
    <x v="1"/>
    <x v="0"/>
    <x v="0"/>
    <x v="6"/>
    <x v="0"/>
  </r>
  <r>
    <x v="3"/>
    <x v="2"/>
    <x v="2"/>
    <x v="73"/>
    <x v="0"/>
    <x v="0"/>
    <x v="6"/>
    <x v="0"/>
  </r>
  <r>
    <x v="3"/>
    <x v="2"/>
    <x v="2"/>
    <x v="13"/>
    <x v="0"/>
    <x v="0"/>
    <x v="1"/>
    <x v="0"/>
  </r>
  <r>
    <x v="4"/>
    <x v="2"/>
    <x v="2"/>
    <x v="86"/>
    <x v="0"/>
    <x v="0"/>
    <x v="1"/>
    <x v="0"/>
  </r>
  <r>
    <x v="4"/>
    <x v="2"/>
    <x v="2"/>
    <x v="87"/>
    <x v="0"/>
    <x v="0"/>
    <x v="1"/>
    <x v="0"/>
  </r>
  <r>
    <x v="3"/>
    <x v="2"/>
    <x v="2"/>
    <x v="65"/>
    <x v="1"/>
    <x v="1"/>
    <x v="2"/>
    <x v="0"/>
  </r>
  <r>
    <x v="0"/>
    <x v="0"/>
    <x v="0"/>
    <x v="88"/>
    <x v="1"/>
    <x v="1"/>
    <x v="2"/>
    <x v="0"/>
  </r>
  <r>
    <x v="1"/>
    <x v="1"/>
    <x v="1"/>
    <x v="89"/>
    <x v="1"/>
    <x v="1"/>
    <x v="2"/>
    <x v="0"/>
  </r>
  <r>
    <x v="4"/>
    <x v="2"/>
    <x v="2"/>
    <x v="45"/>
    <x v="0"/>
    <x v="0"/>
    <x v="3"/>
    <x v="0"/>
  </r>
  <r>
    <x v="4"/>
    <x v="4"/>
    <x v="4"/>
    <x v="22"/>
    <x v="0"/>
    <x v="0"/>
    <x v="6"/>
    <x v="0"/>
  </r>
  <r>
    <x v="4"/>
    <x v="2"/>
    <x v="2"/>
    <x v="90"/>
    <x v="0"/>
    <x v="0"/>
    <x v="6"/>
    <x v="0"/>
  </r>
  <r>
    <x v="3"/>
    <x v="2"/>
    <x v="2"/>
    <x v="91"/>
    <x v="0"/>
    <x v="0"/>
    <x v="3"/>
    <x v="0"/>
  </r>
  <r>
    <x v="4"/>
    <x v="3"/>
    <x v="3"/>
    <x v="92"/>
    <x v="1"/>
    <x v="1"/>
    <x v="2"/>
    <x v="0"/>
  </r>
  <r>
    <x v="2"/>
    <x v="2"/>
    <x v="2"/>
    <x v="87"/>
    <x v="1"/>
    <x v="1"/>
    <x v="2"/>
    <x v="0"/>
  </r>
  <r>
    <x v="4"/>
    <x v="3"/>
    <x v="3"/>
    <x v="42"/>
    <x v="0"/>
    <x v="0"/>
    <x v="6"/>
    <x v="0"/>
  </r>
  <r>
    <x v="0"/>
    <x v="0"/>
    <x v="0"/>
    <x v="85"/>
    <x v="0"/>
    <x v="0"/>
    <x v="0"/>
    <x v="0"/>
  </r>
  <r>
    <x v="4"/>
    <x v="3"/>
    <x v="3"/>
    <x v="93"/>
    <x v="1"/>
    <x v="1"/>
    <x v="2"/>
    <x v="0"/>
  </r>
  <r>
    <x v="0"/>
    <x v="2"/>
    <x v="2"/>
    <x v="67"/>
    <x v="1"/>
    <x v="1"/>
    <x v="2"/>
    <x v="0"/>
  </r>
  <r>
    <x v="3"/>
    <x v="2"/>
    <x v="2"/>
    <x v="94"/>
    <x v="0"/>
    <x v="0"/>
    <x v="0"/>
    <x v="0"/>
  </r>
  <r>
    <x v="2"/>
    <x v="2"/>
    <x v="2"/>
    <x v="57"/>
    <x v="0"/>
    <x v="0"/>
    <x v="3"/>
    <x v="0"/>
  </r>
  <r>
    <x v="1"/>
    <x v="0"/>
    <x v="0"/>
    <x v="29"/>
    <x v="0"/>
    <x v="0"/>
    <x v="3"/>
    <x v="0"/>
  </r>
  <r>
    <x v="1"/>
    <x v="1"/>
    <x v="1"/>
    <x v="95"/>
    <x v="0"/>
    <x v="0"/>
    <x v="3"/>
    <x v="0"/>
  </r>
  <r>
    <x v="1"/>
    <x v="2"/>
    <x v="2"/>
    <x v="96"/>
    <x v="4"/>
    <x v="0"/>
    <x v="3"/>
    <x v="0"/>
  </r>
  <r>
    <x v="0"/>
    <x v="2"/>
    <x v="2"/>
    <x v="97"/>
    <x v="1"/>
    <x v="1"/>
    <x v="2"/>
    <x v="0"/>
  </r>
  <r>
    <x v="4"/>
    <x v="4"/>
    <x v="4"/>
    <x v="98"/>
    <x v="0"/>
    <x v="0"/>
    <x v="6"/>
    <x v="0"/>
  </r>
  <r>
    <x v="0"/>
    <x v="0"/>
    <x v="0"/>
    <x v="97"/>
    <x v="0"/>
    <x v="0"/>
    <x v="6"/>
    <x v="0"/>
  </r>
  <r>
    <x v="2"/>
    <x v="4"/>
    <x v="4"/>
    <x v="58"/>
    <x v="1"/>
    <x v="1"/>
    <x v="2"/>
    <x v="0"/>
  </r>
  <r>
    <x v="0"/>
    <x v="0"/>
    <x v="0"/>
    <x v="99"/>
    <x v="0"/>
    <x v="0"/>
    <x v="1"/>
    <x v="0"/>
  </r>
  <r>
    <x v="4"/>
    <x v="4"/>
    <x v="4"/>
    <x v="77"/>
    <x v="0"/>
    <x v="0"/>
    <x v="0"/>
    <x v="0"/>
  </r>
  <r>
    <x v="4"/>
    <x v="3"/>
    <x v="3"/>
    <x v="52"/>
    <x v="0"/>
    <x v="0"/>
    <x v="1"/>
    <x v="0"/>
  </r>
  <r>
    <x v="4"/>
    <x v="3"/>
    <x v="3"/>
    <x v="100"/>
    <x v="1"/>
    <x v="1"/>
    <x v="2"/>
    <x v="0"/>
  </r>
  <r>
    <x v="1"/>
    <x v="1"/>
    <x v="1"/>
    <x v="101"/>
    <x v="0"/>
    <x v="0"/>
    <x v="6"/>
    <x v="0"/>
  </r>
  <r>
    <x v="2"/>
    <x v="2"/>
    <x v="2"/>
    <x v="102"/>
    <x v="0"/>
    <x v="0"/>
    <x v="6"/>
    <x v="0"/>
  </r>
  <r>
    <x v="3"/>
    <x v="2"/>
    <x v="2"/>
    <x v="20"/>
    <x v="1"/>
    <x v="1"/>
    <x v="2"/>
    <x v="0"/>
  </r>
  <r>
    <x v="4"/>
    <x v="3"/>
    <x v="3"/>
    <x v="69"/>
    <x v="0"/>
    <x v="0"/>
    <x v="3"/>
    <x v="0"/>
  </r>
  <r>
    <x v="3"/>
    <x v="2"/>
    <x v="2"/>
    <x v="103"/>
    <x v="0"/>
    <x v="0"/>
    <x v="3"/>
    <x v="0"/>
  </r>
  <r>
    <x v="4"/>
    <x v="3"/>
    <x v="3"/>
    <x v="104"/>
    <x v="0"/>
    <x v="0"/>
    <x v="6"/>
    <x v="0"/>
  </r>
  <r>
    <x v="4"/>
    <x v="2"/>
    <x v="2"/>
    <x v="105"/>
    <x v="0"/>
    <x v="0"/>
    <x v="3"/>
    <x v="0"/>
  </r>
  <r>
    <x v="1"/>
    <x v="2"/>
    <x v="2"/>
    <x v="50"/>
    <x v="1"/>
    <x v="1"/>
    <x v="2"/>
    <x v="0"/>
  </r>
  <r>
    <x v="2"/>
    <x v="4"/>
    <x v="4"/>
    <x v="60"/>
    <x v="0"/>
    <x v="0"/>
    <x v="1"/>
    <x v="0"/>
  </r>
  <r>
    <x v="4"/>
    <x v="3"/>
    <x v="3"/>
    <x v="106"/>
    <x v="0"/>
    <x v="0"/>
    <x v="1"/>
    <x v="0"/>
  </r>
  <r>
    <x v="0"/>
    <x v="0"/>
    <x v="0"/>
    <x v="93"/>
    <x v="0"/>
    <x v="0"/>
    <x v="0"/>
    <x v="0"/>
  </r>
  <r>
    <x v="1"/>
    <x v="2"/>
    <x v="2"/>
    <x v="73"/>
    <x v="0"/>
    <x v="0"/>
    <x v="0"/>
    <x v="0"/>
  </r>
  <r>
    <x v="0"/>
    <x v="0"/>
    <x v="0"/>
    <x v="28"/>
    <x v="1"/>
    <x v="1"/>
    <x v="2"/>
    <x v="0"/>
  </r>
  <r>
    <x v="0"/>
    <x v="3"/>
    <x v="3"/>
    <x v="107"/>
    <x v="0"/>
    <x v="0"/>
    <x v="1"/>
    <x v="0"/>
  </r>
  <r>
    <x v="0"/>
    <x v="2"/>
    <x v="2"/>
    <x v="108"/>
    <x v="0"/>
    <x v="0"/>
    <x v="1"/>
    <x v="0"/>
  </r>
  <r>
    <x v="0"/>
    <x v="0"/>
    <x v="0"/>
    <x v="109"/>
    <x v="0"/>
    <x v="0"/>
    <x v="1"/>
    <x v="0"/>
  </r>
  <r>
    <x v="4"/>
    <x v="2"/>
    <x v="2"/>
    <x v="110"/>
    <x v="0"/>
    <x v="0"/>
    <x v="1"/>
    <x v="0"/>
  </r>
  <r>
    <x v="0"/>
    <x v="0"/>
    <x v="0"/>
    <x v="111"/>
    <x v="0"/>
    <x v="0"/>
    <x v="1"/>
    <x v="0"/>
  </r>
  <r>
    <x v="1"/>
    <x v="1"/>
    <x v="1"/>
    <x v="53"/>
    <x v="1"/>
    <x v="1"/>
    <x v="2"/>
    <x v="0"/>
  </r>
  <r>
    <x v="4"/>
    <x v="4"/>
    <x v="4"/>
    <x v="49"/>
    <x v="1"/>
    <x v="1"/>
    <x v="2"/>
    <x v="0"/>
  </r>
  <r>
    <x v="3"/>
    <x v="2"/>
    <x v="2"/>
    <x v="96"/>
    <x v="0"/>
    <x v="0"/>
    <x v="0"/>
    <x v="0"/>
  </r>
  <r>
    <x v="0"/>
    <x v="3"/>
    <x v="3"/>
    <x v="94"/>
    <x v="0"/>
    <x v="0"/>
    <x v="0"/>
    <x v="0"/>
  </r>
  <r>
    <x v="4"/>
    <x v="4"/>
    <x v="4"/>
    <x v="42"/>
    <x v="2"/>
    <x v="4"/>
    <x v="8"/>
    <x v="1"/>
  </r>
  <r>
    <x v="0"/>
    <x v="0"/>
    <x v="0"/>
    <x v="57"/>
    <x v="0"/>
    <x v="0"/>
    <x v="6"/>
    <x v="0"/>
  </r>
  <r>
    <x v="4"/>
    <x v="2"/>
    <x v="2"/>
    <x v="36"/>
    <x v="0"/>
    <x v="0"/>
    <x v="6"/>
    <x v="0"/>
  </r>
  <r>
    <x v="2"/>
    <x v="2"/>
    <x v="2"/>
    <x v="112"/>
    <x v="0"/>
    <x v="0"/>
    <x v="6"/>
    <x v="0"/>
  </r>
  <r>
    <x v="2"/>
    <x v="4"/>
    <x v="4"/>
    <x v="113"/>
    <x v="6"/>
    <x v="5"/>
    <x v="6"/>
    <x v="1"/>
  </r>
  <r>
    <x v="2"/>
    <x v="2"/>
    <x v="2"/>
    <x v="89"/>
    <x v="0"/>
    <x v="0"/>
    <x v="4"/>
    <x v="0"/>
  </r>
  <r>
    <x v="4"/>
    <x v="3"/>
    <x v="3"/>
    <x v="3"/>
    <x v="0"/>
    <x v="0"/>
    <x v="1"/>
    <x v="0"/>
  </r>
  <r>
    <x v="3"/>
    <x v="2"/>
    <x v="2"/>
    <x v="73"/>
    <x v="5"/>
    <x v="0"/>
    <x v="3"/>
    <x v="0"/>
  </r>
  <r>
    <x v="1"/>
    <x v="0"/>
    <x v="0"/>
    <x v="38"/>
    <x v="1"/>
    <x v="1"/>
    <x v="2"/>
    <x v="0"/>
  </r>
  <r>
    <x v="1"/>
    <x v="1"/>
    <x v="1"/>
    <x v="114"/>
    <x v="3"/>
    <x v="0"/>
    <x v="3"/>
    <x v="0"/>
  </r>
  <r>
    <x v="4"/>
    <x v="3"/>
    <x v="3"/>
    <x v="115"/>
    <x v="0"/>
    <x v="0"/>
    <x v="6"/>
    <x v="0"/>
  </r>
  <r>
    <x v="0"/>
    <x v="0"/>
    <x v="0"/>
    <x v="31"/>
    <x v="0"/>
    <x v="0"/>
    <x v="1"/>
    <x v="0"/>
  </r>
  <r>
    <x v="4"/>
    <x v="3"/>
    <x v="3"/>
    <x v="89"/>
    <x v="0"/>
    <x v="0"/>
    <x v="4"/>
    <x v="0"/>
  </r>
  <r>
    <x v="0"/>
    <x v="0"/>
    <x v="0"/>
    <x v="93"/>
    <x v="0"/>
    <x v="0"/>
    <x v="0"/>
    <x v="0"/>
  </r>
  <r>
    <x v="2"/>
    <x v="2"/>
    <x v="2"/>
    <x v="116"/>
    <x v="0"/>
    <x v="0"/>
    <x v="1"/>
    <x v="0"/>
  </r>
  <r>
    <x v="2"/>
    <x v="4"/>
    <x v="4"/>
    <x v="114"/>
    <x v="0"/>
    <x v="0"/>
    <x v="0"/>
    <x v="0"/>
  </r>
  <r>
    <x v="0"/>
    <x v="1"/>
    <x v="1"/>
    <x v="117"/>
    <x v="0"/>
    <x v="0"/>
    <x v="0"/>
    <x v="0"/>
  </r>
  <r>
    <x v="3"/>
    <x v="2"/>
    <x v="2"/>
    <x v="44"/>
    <x v="0"/>
    <x v="0"/>
    <x v="1"/>
    <x v="0"/>
  </r>
  <r>
    <x v="1"/>
    <x v="1"/>
    <x v="1"/>
    <x v="118"/>
    <x v="1"/>
    <x v="1"/>
    <x v="2"/>
    <x v="0"/>
  </r>
  <r>
    <x v="0"/>
    <x v="0"/>
    <x v="0"/>
    <x v="119"/>
    <x v="0"/>
    <x v="0"/>
    <x v="3"/>
    <x v="0"/>
  </r>
  <r>
    <x v="3"/>
    <x v="2"/>
    <x v="2"/>
    <x v="86"/>
    <x v="0"/>
    <x v="0"/>
    <x v="1"/>
    <x v="0"/>
  </r>
  <r>
    <x v="4"/>
    <x v="3"/>
    <x v="3"/>
    <x v="111"/>
    <x v="0"/>
    <x v="0"/>
    <x v="1"/>
    <x v="0"/>
  </r>
  <r>
    <x v="0"/>
    <x v="3"/>
    <x v="3"/>
    <x v="87"/>
    <x v="0"/>
    <x v="0"/>
    <x v="0"/>
    <x v="0"/>
  </r>
  <r>
    <x v="2"/>
    <x v="4"/>
    <x v="4"/>
    <x v="65"/>
    <x v="0"/>
    <x v="0"/>
    <x v="7"/>
    <x v="0"/>
  </r>
  <r>
    <x v="4"/>
    <x v="2"/>
    <x v="2"/>
    <x v="120"/>
    <x v="0"/>
    <x v="0"/>
    <x v="7"/>
    <x v="0"/>
  </r>
  <r>
    <x v="1"/>
    <x v="1"/>
    <x v="1"/>
    <x v="97"/>
    <x v="0"/>
    <x v="0"/>
    <x v="0"/>
    <x v="0"/>
  </r>
  <r>
    <x v="4"/>
    <x v="3"/>
    <x v="3"/>
    <x v="2"/>
    <x v="0"/>
    <x v="0"/>
    <x v="6"/>
    <x v="0"/>
  </r>
  <r>
    <x v="0"/>
    <x v="1"/>
    <x v="1"/>
    <x v="121"/>
    <x v="0"/>
    <x v="0"/>
    <x v="6"/>
    <x v="0"/>
  </r>
  <r>
    <x v="2"/>
    <x v="2"/>
    <x v="2"/>
    <x v="122"/>
    <x v="0"/>
    <x v="0"/>
    <x v="6"/>
    <x v="0"/>
  </r>
  <r>
    <x v="4"/>
    <x v="2"/>
    <x v="2"/>
    <x v="123"/>
    <x v="0"/>
    <x v="0"/>
    <x v="0"/>
    <x v="0"/>
  </r>
  <r>
    <x v="3"/>
    <x v="2"/>
    <x v="2"/>
    <x v="124"/>
    <x v="0"/>
    <x v="0"/>
    <x v="6"/>
    <x v="0"/>
  </r>
  <r>
    <x v="1"/>
    <x v="1"/>
    <x v="1"/>
    <x v="26"/>
    <x v="0"/>
    <x v="0"/>
    <x v="6"/>
    <x v="0"/>
  </r>
  <r>
    <x v="4"/>
    <x v="3"/>
    <x v="3"/>
    <x v="76"/>
    <x v="0"/>
    <x v="0"/>
    <x v="6"/>
    <x v="0"/>
  </r>
  <r>
    <x v="3"/>
    <x v="2"/>
    <x v="2"/>
    <x v="97"/>
    <x v="0"/>
    <x v="0"/>
    <x v="1"/>
    <x v="0"/>
  </r>
  <r>
    <x v="4"/>
    <x v="3"/>
    <x v="3"/>
    <x v="78"/>
    <x v="0"/>
    <x v="0"/>
    <x v="0"/>
    <x v="0"/>
  </r>
  <r>
    <x v="4"/>
    <x v="3"/>
    <x v="3"/>
    <x v="125"/>
    <x v="0"/>
    <x v="0"/>
    <x v="0"/>
    <x v="0"/>
  </r>
  <r>
    <x v="2"/>
    <x v="4"/>
    <x v="4"/>
    <x v="126"/>
    <x v="0"/>
    <x v="0"/>
    <x v="0"/>
    <x v="0"/>
  </r>
  <r>
    <x v="0"/>
    <x v="2"/>
    <x v="2"/>
    <x v="127"/>
    <x v="0"/>
    <x v="0"/>
    <x v="1"/>
    <x v="0"/>
  </r>
  <r>
    <x v="3"/>
    <x v="2"/>
    <x v="2"/>
    <x v="70"/>
    <x v="0"/>
    <x v="0"/>
    <x v="1"/>
    <x v="0"/>
  </r>
  <r>
    <x v="1"/>
    <x v="1"/>
    <x v="1"/>
    <x v="128"/>
    <x v="0"/>
    <x v="0"/>
    <x v="1"/>
    <x v="0"/>
  </r>
  <r>
    <x v="2"/>
    <x v="4"/>
    <x v="4"/>
    <x v="47"/>
    <x v="0"/>
    <x v="0"/>
    <x v="6"/>
    <x v="0"/>
  </r>
  <r>
    <x v="0"/>
    <x v="0"/>
    <x v="0"/>
    <x v="84"/>
    <x v="0"/>
    <x v="0"/>
    <x v="0"/>
    <x v="0"/>
  </r>
  <r>
    <x v="1"/>
    <x v="1"/>
    <x v="1"/>
    <x v="76"/>
    <x v="0"/>
    <x v="0"/>
    <x v="0"/>
    <x v="0"/>
  </r>
  <r>
    <x v="4"/>
    <x v="3"/>
    <x v="3"/>
    <x v="9"/>
    <x v="0"/>
    <x v="0"/>
    <x v="0"/>
    <x v="0"/>
  </r>
  <r>
    <x v="2"/>
    <x v="4"/>
    <x v="4"/>
    <x v="15"/>
    <x v="0"/>
    <x v="0"/>
    <x v="6"/>
    <x v="0"/>
  </r>
  <r>
    <x v="2"/>
    <x v="2"/>
    <x v="2"/>
    <x v="20"/>
    <x v="0"/>
    <x v="0"/>
    <x v="6"/>
    <x v="0"/>
  </r>
  <r>
    <x v="3"/>
    <x v="2"/>
    <x v="2"/>
    <x v="67"/>
    <x v="0"/>
    <x v="0"/>
    <x v="1"/>
    <x v="0"/>
  </r>
  <r>
    <x v="4"/>
    <x v="2"/>
    <x v="2"/>
    <x v="118"/>
    <x v="0"/>
    <x v="0"/>
    <x v="1"/>
    <x v="0"/>
  </r>
  <r>
    <x v="4"/>
    <x v="3"/>
    <x v="3"/>
    <x v="129"/>
    <x v="0"/>
    <x v="0"/>
    <x v="3"/>
    <x v="0"/>
  </r>
  <r>
    <x v="0"/>
    <x v="3"/>
    <x v="3"/>
    <x v="130"/>
    <x v="0"/>
    <x v="0"/>
    <x v="3"/>
    <x v="0"/>
  </r>
  <r>
    <x v="4"/>
    <x v="3"/>
    <x v="3"/>
    <x v="77"/>
    <x v="0"/>
    <x v="0"/>
    <x v="0"/>
    <x v="0"/>
  </r>
  <r>
    <x v="4"/>
    <x v="3"/>
    <x v="3"/>
    <x v="38"/>
    <x v="0"/>
    <x v="0"/>
    <x v="0"/>
    <x v="0"/>
  </r>
  <r>
    <x v="4"/>
    <x v="3"/>
    <x v="3"/>
    <x v="70"/>
    <x v="0"/>
    <x v="0"/>
    <x v="0"/>
    <x v="0"/>
  </r>
  <r>
    <x v="1"/>
    <x v="2"/>
    <x v="2"/>
    <x v="52"/>
    <x v="0"/>
    <x v="0"/>
    <x v="0"/>
    <x v="0"/>
  </r>
  <r>
    <x v="1"/>
    <x v="1"/>
    <x v="1"/>
    <x v="67"/>
    <x v="0"/>
    <x v="0"/>
    <x v="0"/>
    <x v="0"/>
  </r>
  <r>
    <x v="3"/>
    <x v="2"/>
    <x v="2"/>
    <x v="44"/>
    <x v="0"/>
    <x v="0"/>
    <x v="4"/>
    <x v="0"/>
  </r>
  <r>
    <x v="2"/>
    <x v="4"/>
    <x v="4"/>
    <x v="38"/>
    <x v="0"/>
    <x v="0"/>
    <x v="6"/>
    <x v="0"/>
  </r>
  <r>
    <x v="2"/>
    <x v="4"/>
    <x v="4"/>
    <x v="30"/>
    <x v="0"/>
    <x v="0"/>
    <x v="6"/>
    <x v="0"/>
  </r>
  <r>
    <x v="4"/>
    <x v="2"/>
    <x v="2"/>
    <x v="69"/>
    <x v="0"/>
    <x v="0"/>
    <x v="6"/>
    <x v="0"/>
  </r>
  <r>
    <x v="0"/>
    <x v="0"/>
    <x v="0"/>
    <x v="131"/>
    <x v="0"/>
    <x v="0"/>
    <x v="1"/>
    <x v="0"/>
  </r>
  <r>
    <x v="2"/>
    <x v="4"/>
    <x v="4"/>
    <x v="132"/>
    <x v="0"/>
    <x v="0"/>
    <x v="6"/>
    <x v="0"/>
  </r>
  <r>
    <x v="0"/>
    <x v="3"/>
    <x v="3"/>
    <x v="40"/>
    <x v="0"/>
    <x v="0"/>
    <x v="6"/>
    <x v="0"/>
  </r>
  <r>
    <x v="2"/>
    <x v="4"/>
    <x v="4"/>
    <x v="54"/>
    <x v="0"/>
    <x v="0"/>
    <x v="6"/>
    <x v="0"/>
  </r>
  <r>
    <x v="4"/>
    <x v="3"/>
    <x v="3"/>
    <x v="41"/>
    <x v="0"/>
    <x v="0"/>
    <x v="6"/>
    <x v="0"/>
  </r>
  <r>
    <x v="6"/>
    <x v="5"/>
    <x v="5"/>
    <x v="133"/>
    <x v="0"/>
    <x v="0"/>
    <x v="3"/>
    <x v="0"/>
  </r>
  <r>
    <x v="2"/>
    <x v="2"/>
    <x v="2"/>
    <x v="115"/>
    <x v="0"/>
    <x v="0"/>
    <x v="1"/>
    <x v="0"/>
  </r>
  <r>
    <x v="0"/>
    <x v="2"/>
    <x v="2"/>
    <x v="13"/>
    <x v="0"/>
    <x v="0"/>
    <x v="6"/>
    <x v="0"/>
  </r>
  <r>
    <x v="2"/>
    <x v="2"/>
    <x v="2"/>
    <x v="33"/>
    <x v="1"/>
    <x v="1"/>
    <x v="2"/>
    <x v="0"/>
  </r>
  <r>
    <x v="0"/>
    <x v="0"/>
    <x v="0"/>
    <x v="134"/>
    <x v="0"/>
    <x v="0"/>
    <x v="1"/>
    <x v="0"/>
  </r>
  <r>
    <x v="0"/>
    <x v="3"/>
    <x v="3"/>
    <x v="4"/>
    <x v="0"/>
    <x v="0"/>
    <x v="6"/>
    <x v="0"/>
  </r>
  <r>
    <x v="2"/>
    <x v="4"/>
    <x v="4"/>
    <x v="2"/>
    <x v="0"/>
    <x v="0"/>
    <x v="5"/>
    <x v="0"/>
  </r>
  <r>
    <x v="0"/>
    <x v="2"/>
    <x v="2"/>
    <x v="135"/>
    <x v="0"/>
    <x v="0"/>
    <x v="3"/>
    <x v="0"/>
  </r>
  <r>
    <x v="3"/>
    <x v="2"/>
    <x v="2"/>
    <x v="117"/>
    <x v="0"/>
    <x v="0"/>
    <x v="0"/>
    <x v="0"/>
  </r>
  <r>
    <x v="4"/>
    <x v="2"/>
    <x v="2"/>
    <x v="20"/>
    <x v="0"/>
    <x v="0"/>
    <x v="6"/>
    <x v="0"/>
  </r>
  <r>
    <x v="4"/>
    <x v="4"/>
    <x v="4"/>
    <x v="20"/>
    <x v="0"/>
    <x v="0"/>
    <x v="6"/>
    <x v="0"/>
  </r>
  <r>
    <x v="0"/>
    <x v="3"/>
    <x v="3"/>
    <x v="45"/>
    <x v="0"/>
    <x v="0"/>
    <x v="3"/>
    <x v="0"/>
  </r>
  <r>
    <x v="1"/>
    <x v="1"/>
    <x v="1"/>
    <x v="40"/>
    <x v="0"/>
    <x v="0"/>
    <x v="6"/>
    <x v="0"/>
  </r>
  <r>
    <x v="1"/>
    <x v="1"/>
    <x v="1"/>
    <x v="46"/>
    <x v="1"/>
    <x v="1"/>
    <x v="2"/>
    <x v="0"/>
  </r>
  <r>
    <x v="2"/>
    <x v="2"/>
    <x v="2"/>
    <x v="48"/>
    <x v="1"/>
    <x v="1"/>
    <x v="2"/>
    <x v="0"/>
  </r>
  <r>
    <x v="0"/>
    <x v="3"/>
    <x v="3"/>
    <x v="68"/>
    <x v="1"/>
    <x v="1"/>
    <x v="2"/>
    <x v="0"/>
  </r>
  <r>
    <x v="4"/>
    <x v="3"/>
    <x v="3"/>
    <x v="136"/>
    <x v="1"/>
    <x v="1"/>
    <x v="2"/>
    <x v="0"/>
  </r>
  <r>
    <x v="2"/>
    <x v="2"/>
    <x v="2"/>
    <x v="137"/>
    <x v="1"/>
    <x v="1"/>
    <x v="2"/>
    <x v="0"/>
  </r>
  <r>
    <x v="7"/>
    <x v="6"/>
    <x v="6"/>
    <x v="138"/>
    <x v="7"/>
    <x v="6"/>
    <x v="9"/>
    <x v="0"/>
  </r>
</pivotCacheRecords>
</file>

<file path=xl/pivotCache/pivotCacheRecords6.xml><?xml version="1.0" encoding="utf-8"?>
<pivotCacheRecords xmlns="http://schemas.openxmlformats.org/spreadsheetml/2006/main" xmlns:r="http://schemas.openxmlformats.org/officeDocument/2006/relationships" count="48">
  <r>
    <x v="0"/>
    <x v="0"/>
    <x v="0"/>
    <x v="0"/>
    <x v="0"/>
    <x v="0"/>
    <x v="0"/>
    <x v="0"/>
  </r>
  <r>
    <x v="1"/>
    <x v="1"/>
    <x v="1"/>
    <x v="1"/>
    <x v="0"/>
    <x v="0"/>
    <x v="1"/>
    <x v="0"/>
  </r>
  <r>
    <x v="1"/>
    <x v="1"/>
    <x v="1"/>
    <x v="2"/>
    <x v="0"/>
    <x v="0"/>
    <x v="1"/>
    <x v="0"/>
  </r>
  <r>
    <x v="2"/>
    <x v="2"/>
    <x v="2"/>
    <x v="3"/>
    <x v="0"/>
    <x v="0"/>
    <x v="1"/>
    <x v="0"/>
  </r>
  <r>
    <x v="3"/>
    <x v="1"/>
    <x v="1"/>
    <x v="4"/>
    <x v="1"/>
    <x v="1"/>
    <x v="2"/>
    <x v="0"/>
  </r>
  <r>
    <x v="0"/>
    <x v="0"/>
    <x v="0"/>
    <x v="5"/>
    <x v="0"/>
    <x v="0"/>
    <x v="3"/>
    <x v="0"/>
  </r>
  <r>
    <x v="0"/>
    <x v="3"/>
    <x v="3"/>
    <x v="6"/>
    <x v="1"/>
    <x v="1"/>
    <x v="2"/>
    <x v="0"/>
  </r>
  <r>
    <x v="3"/>
    <x v="2"/>
    <x v="2"/>
    <x v="7"/>
    <x v="0"/>
    <x v="0"/>
    <x v="0"/>
    <x v="0"/>
  </r>
  <r>
    <x v="0"/>
    <x v="0"/>
    <x v="0"/>
    <x v="8"/>
    <x v="0"/>
    <x v="0"/>
    <x v="0"/>
    <x v="0"/>
  </r>
  <r>
    <x v="3"/>
    <x v="4"/>
    <x v="4"/>
    <x v="9"/>
    <x v="0"/>
    <x v="0"/>
    <x v="0"/>
    <x v="0"/>
  </r>
  <r>
    <x v="0"/>
    <x v="0"/>
    <x v="0"/>
    <x v="10"/>
    <x v="0"/>
    <x v="0"/>
    <x v="1"/>
    <x v="0"/>
  </r>
  <r>
    <x v="0"/>
    <x v="0"/>
    <x v="0"/>
    <x v="5"/>
    <x v="1"/>
    <x v="1"/>
    <x v="2"/>
    <x v="0"/>
  </r>
  <r>
    <x v="1"/>
    <x v="3"/>
    <x v="3"/>
    <x v="11"/>
    <x v="2"/>
    <x v="2"/>
    <x v="0"/>
    <x v="1"/>
  </r>
  <r>
    <x v="3"/>
    <x v="2"/>
    <x v="2"/>
    <x v="9"/>
    <x v="0"/>
    <x v="0"/>
    <x v="1"/>
    <x v="0"/>
  </r>
  <r>
    <x v="0"/>
    <x v="2"/>
    <x v="2"/>
    <x v="11"/>
    <x v="0"/>
    <x v="0"/>
    <x v="1"/>
    <x v="0"/>
  </r>
  <r>
    <x v="3"/>
    <x v="1"/>
    <x v="1"/>
    <x v="4"/>
    <x v="0"/>
    <x v="0"/>
    <x v="3"/>
    <x v="0"/>
  </r>
  <r>
    <x v="2"/>
    <x v="4"/>
    <x v="4"/>
    <x v="12"/>
    <x v="1"/>
    <x v="1"/>
    <x v="2"/>
    <x v="0"/>
  </r>
  <r>
    <x v="0"/>
    <x v="2"/>
    <x v="2"/>
    <x v="10"/>
    <x v="0"/>
    <x v="0"/>
    <x v="1"/>
    <x v="0"/>
  </r>
  <r>
    <x v="0"/>
    <x v="2"/>
    <x v="2"/>
    <x v="5"/>
    <x v="3"/>
    <x v="0"/>
    <x v="1"/>
    <x v="0"/>
  </r>
  <r>
    <x v="0"/>
    <x v="3"/>
    <x v="3"/>
    <x v="13"/>
    <x v="1"/>
    <x v="1"/>
    <x v="2"/>
    <x v="0"/>
  </r>
  <r>
    <x v="3"/>
    <x v="1"/>
    <x v="1"/>
    <x v="14"/>
    <x v="0"/>
    <x v="0"/>
    <x v="3"/>
    <x v="0"/>
  </r>
  <r>
    <x v="0"/>
    <x v="3"/>
    <x v="3"/>
    <x v="15"/>
    <x v="1"/>
    <x v="1"/>
    <x v="2"/>
    <x v="0"/>
  </r>
  <r>
    <x v="3"/>
    <x v="5"/>
    <x v="5"/>
    <x v="16"/>
    <x v="0"/>
    <x v="0"/>
    <x v="3"/>
    <x v="0"/>
  </r>
  <r>
    <x v="1"/>
    <x v="2"/>
    <x v="2"/>
    <x v="17"/>
    <x v="0"/>
    <x v="0"/>
    <x v="1"/>
    <x v="0"/>
  </r>
  <r>
    <x v="0"/>
    <x v="0"/>
    <x v="0"/>
    <x v="18"/>
    <x v="0"/>
    <x v="0"/>
    <x v="0"/>
    <x v="0"/>
  </r>
  <r>
    <x v="2"/>
    <x v="4"/>
    <x v="4"/>
    <x v="19"/>
    <x v="0"/>
    <x v="0"/>
    <x v="0"/>
    <x v="0"/>
  </r>
  <r>
    <x v="0"/>
    <x v="0"/>
    <x v="0"/>
    <x v="13"/>
    <x v="1"/>
    <x v="1"/>
    <x v="2"/>
    <x v="0"/>
  </r>
  <r>
    <x v="1"/>
    <x v="5"/>
    <x v="5"/>
    <x v="20"/>
    <x v="1"/>
    <x v="1"/>
    <x v="2"/>
    <x v="0"/>
  </r>
  <r>
    <x v="0"/>
    <x v="3"/>
    <x v="3"/>
    <x v="21"/>
    <x v="0"/>
    <x v="0"/>
    <x v="3"/>
    <x v="0"/>
  </r>
  <r>
    <x v="4"/>
    <x v="6"/>
    <x v="6"/>
    <x v="22"/>
    <x v="4"/>
    <x v="3"/>
    <x v="4"/>
    <x v="1"/>
  </r>
  <r>
    <x v="3"/>
    <x v="4"/>
    <x v="4"/>
    <x v="23"/>
    <x v="0"/>
    <x v="0"/>
    <x v="3"/>
    <x v="0"/>
  </r>
  <r>
    <x v="1"/>
    <x v="3"/>
    <x v="3"/>
    <x v="8"/>
    <x v="0"/>
    <x v="0"/>
    <x v="1"/>
    <x v="0"/>
  </r>
  <r>
    <x v="3"/>
    <x v="1"/>
    <x v="1"/>
    <x v="24"/>
    <x v="0"/>
    <x v="0"/>
    <x v="1"/>
    <x v="0"/>
  </r>
  <r>
    <x v="3"/>
    <x v="3"/>
    <x v="3"/>
    <x v="25"/>
    <x v="2"/>
    <x v="4"/>
    <x v="5"/>
    <x v="1"/>
  </r>
  <r>
    <x v="1"/>
    <x v="1"/>
    <x v="1"/>
    <x v="26"/>
    <x v="5"/>
    <x v="0"/>
    <x v="4"/>
    <x v="0"/>
  </r>
  <r>
    <x v="3"/>
    <x v="2"/>
    <x v="2"/>
    <x v="18"/>
    <x v="0"/>
    <x v="0"/>
    <x v="1"/>
    <x v="0"/>
  </r>
  <r>
    <x v="3"/>
    <x v="2"/>
    <x v="2"/>
    <x v="27"/>
    <x v="0"/>
    <x v="0"/>
    <x v="1"/>
    <x v="0"/>
  </r>
  <r>
    <x v="2"/>
    <x v="2"/>
    <x v="2"/>
    <x v="28"/>
    <x v="1"/>
    <x v="1"/>
    <x v="2"/>
    <x v="0"/>
  </r>
  <r>
    <x v="0"/>
    <x v="3"/>
    <x v="3"/>
    <x v="29"/>
    <x v="0"/>
    <x v="0"/>
    <x v="0"/>
    <x v="0"/>
  </r>
  <r>
    <x v="3"/>
    <x v="5"/>
    <x v="5"/>
    <x v="4"/>
    <x v="0"/>
    <x v="0"/>
    <x v="0"/>
    <x v="0"/>
  </r>
  <r>
    <x v="5"/>
    <x v="2"/>
    <x v="2"/>
    <x v="30"/>
    <x v="1"/>
    <x v="1"/>
    <x v="2"/>
    <x v="0"/>
  </r>
  <r>
    <x v="2"/>
    <x v="4"/>
    <x v="4"/>
    <x v="31"/>
    <x v="0"/>
    <x v="0"/>
    <x v="4"/>
    <x v="0"/>
  </r>
  <r>
    <x v="0"/>
    <x v="5"/>
    <x v="5"/>
    <x v="32"/>
    <x v="0"/>
    <x v="0"/>
    <x v="3"/>
    <x v="0"/>
  </r>
  <r>
    <x v="0"/>
    <x v="3"/>
    <x v="3"/>
    <x v="33"/>
    <x v="0"/>
    <x v="0"/>
    <x v="1"/>
    <x v="0"/>
  </r>
  <r>
    <x v="0"/>
    <x v="0"/>
    <x v="0"/>
    <x v="34"/>
    <x v="0"/>
    <x v="0"/>
    <x v="3"/>
    <x v="0"/>
  </r>
  <r>
    <x v="1"/>
    <x v="0"/>
    <x v="0"/>
    <x v="35"/>
    <x v="0"/>
    <x v="0"/>
    <x v="6"/>
    <x v="0"/>
  </r>
  <r>
    <x v="3"/>
    <x v="4"/>
    <x v="4"/>
    <x v="36"/>
    <x v="1"/>
    <x v="1"/>
    <x v="2"/>
    <x v="0"/>
  </r>
  <r>
    <x v="3"/>
    <x v="2"/>
    <x v="2"/>
    <x v="37"/>
    <x v="1"/>
    <x v="1"/>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0" cacheId="5"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K1:M8" firstHeaderRow="0" firstDataRow="1" firstDataCol="1"/>
  <pivotFields count="8">
    <pivotField axis="axisRow" dataField="1" compact="0" showAll="0">
      <items count="7">
        <item x="5"/>
        <item x="2"/>
        <item x="3"/>
        <item x="1"/>
        <item x="0"/>
        <item x="4"/>
        <item t="default"/>
      </items>
    </pivotField>
    <pivotField compact="0" showAll="0"/>
    <pivotField compact="0" showAll="0"/>
    <pivotField compact="0" numFmtId="166" showAll="0"/>
    <pivotField compact="0" showAll="0"/>
    <pivotField compact="0" showAll="0"/>
    <pivotField compact="0" showAll="0"/>
    <pivotField dataField="1" compact="0" showAll="0">
      <items count="3">
        <item x="1"/>
        <item x="0"/>
        <item t="default"/>
      </items>
    </pivotField>
  </pivotFields>
  <rowFields count="1">
    <field x="0"/>
  </rowFields>
  <rowItems count="7">
    <i>
      <x/>
    </i>
    <i>
      <x v="1"/>
    </i>
    <i>
      <x v="2"/>
    </i>
    <i>
      <x v="3"/>
    </i>
    <i>
      <x v="4"/>
    </i>
    <i>
      <x v="5"/>
    </i>
    <i t="grand">
      <x/>
    </i>
  </rowItems>
  <colFields count="1">
    <field x="-2"/>
  </colFields>
  <colItems count="2">
    <i>
      <x/>
    </i>
    <i i="1">
      <x v="1"/>
    </i>
  </colItems>
  <dataFields count="2">
    <dataField name="Count of Single Scale Rating" fld="0" subtotal="count" baseField="0" baseItem="0"/>
    <dataField name="Count of npa_flag"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0"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J1:L12" firstHeaderRow="0" firstDataRow="1" firstDataCol="1"/>
  <pivotFields count="8">
    <pivotField axis="axisRow" dataField="1" compact="0" showAll="0">
      <items count="11">
        <item x="8"/>
        <item x="3"/>
        <item x="2"/>
        <item x="1"/>
        <item x="0"/>
        <item x="4"/>
        <item x="5"/>
        <item x="7"/>
        <item x="6"/>
        <item x="9"/>
        <item t="default"/>
      </items>
    </pivotField>
    <pivotField compact="0" showAll="0"/>
    <pivotField compact="0" showAll="0"/>
    <pivotField compact="0" showAll="0"/>
    <pivotField compact="0" showAll="0"/>
    <pivotField compact="0" showAll="0"/>
    <pivotField compact="0" showAll="0"/>
    <pivotField dataField="1" compact="0" showAll="0">
      <items count="3">
        <item x="1"/>
        <item x="0"/>
        <item t="default"/>
      </items>
    </pivotField>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Count of Single Scale Rating" fld="0" subtotal="count" baseField="0" baseItem="0"/>
    <dataField name="Count of npa_flag"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4" cacheId="1"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J1:L9" firstHeaderRow="0" firstDataRow="1" firstDataCol="1"/>
  <pivotFields count="8">
    <pivotField axis="axisRow" dataField="1" compact="0" showAll="0">
      <items count="8">
        <item x="3"/>
        <item x="1"/>
        <item x="0"/>
        <item x="2"/>
        <item x="5"/>
        <item x="6"/>
        <item x="4"/>
        <item t="default"/>
      </items>
    </pivotField>
    <pivotField compact="0" showAll="0"/>
    <pivotField compact="0" showAll="0"/>
    <pivotField compact="0" numFmtId="166" showAll="0"/>
    <pivotField compact="0" showAll="0"/>
    <pivotField compact="0" showAll="0"/>
    <pivotField compact="0" showAll="0"/>
    <pivotField dataField="1" compact="0" showAll="0">
      <items count="3">
        <item x="1"/>
        <item x="0"/>
        <item t="default"/>
      </items>
    </pivotField>
  </pivotFields>
  <rowFields count="1">
    <field x="0"/>
  </rowFields>
  <rowItems count="8">
    <i>
      <x/>
    </i>
    <i>
      <x v="1"/>
    </i>
    <i>
      <x v="2"/>
    </i>
    <i>
      <x v="3"/>
    </i>
    <i>
      <x v="4"/>
    </i>
    <i>
      <x v="5"/>
    </i>
    <i>
      <x v="6"/>
    </i>
    <i t="grand">
      <x/>
    </i>
  </rowItems>
  <colFields count="1">
    <field x="-2"/>
  </colFields>
  <colItems count="2">
    <i>
      <x/>
    </i>
    <i i="1">
      <x v="1"/>
    </i>
  </colItems>
  <dataFields count="2">
    <dataField name="Count of Single Scale Rating" fld="0" subtotal="count" baseField="0" baseItem="0"/>
    <dataField name="Count of npa_flag"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1" cacheId="2"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K1:M11" firstHeaderRow="0" firstDataRow="1" firstDataCol="1"/>
  <pivotFields count="8">
    <pivotField axis="axisRow" dataField="1" compact="0" showAll="0">
      <items count="10">
        <item x="7"/>
        <item x="3"/>
        <item x="1"/>
        <item x="0"/>
        <item x="2"/>
        <item x="6"/>
        <item x="8"/>
        <item x="5"/>
        <item x="4"/>
        <item t="default"/>
      </items>
    </pivotField>
    <pivotField compact="0" showAll="0"/>
    <pivotField compact="0" showAll="0"/>
    <pivotField compact="0" numFmtId="166" showAll="0"/>
    <pivotField compact="0" showAll="0"/>
    <pivotField compact="0" showAll="0"/>
    <pivotField compact="0" showAll="0"/>
    <pivotField dataField="1" compact="0" showAll="0">
      <items count="3">
        <item x="1"/>
        <item x="0"/>
        <item t="default"/>
      </items>
    </pivotField>
  </pivotFields>
  <rowFields count="1">
    <field x="0"/>
  </rowFields>
  <rowItems count="10">
    <i>
      <x/>
    </i>
    <i>
      <x v="1"/>
    </i>
    <i>
      <x v="2"/>
    </i>
    <i>
      <x v="3"/>
    </i>
    <i>
      <x v="4"/>
    </i>
    <i>
      <x v="5"/>
    </i>
    <i>
      <x v="6"/>
    </i>
    <i>
      <x v="7"/>
    </i>
    <i>
      <x v="8"/>
    </i>
    <i t="grand">
      <x/>
    </i>
  </rowItems>
  <colFields count="1">
    <field x="-2"/>
  </colFields>
  <colItems count="2">
    <i>
      <x/>
    </i>
    <i i="1">
      <x v="1"/>
    </i>
  </colItems>
  <dataFields count="2">
    <dataField name="Count of Single Scale Rating" fld="0" subtotal="count" baseField="0" baseItem="0"/>
    <dataField name="Count of npa_flag"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PivotTable4" cacheId="3"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K1:M11" firstHeaderRow="0" firstDataRow="1" firstDataCol="1"/>
  <pivotFields count="8">
    <pivotField axis="axisRow" dataField="1" compact="0" showAll="0">
      <items count="10">
        <item x="6"/>
        <item x="0"/>
        <item x="3"/>
        <item x="2"/>
        <item x="4"/>
        <item x="1"/>
        <item x="5"/>
        <item x="7"/>
        <item x="8"/>
        <item t="default"/>
      </items>
    </pivotField>
    <pivotField compact="0" showAll="0"/>
    <pivotField compact="0" showAll="0"/>
    <pivotField compact="0" showAll="0"/>
    <pivotField compact="0" showAll="0"/>
    <pivotField compact="0" showAll="0"/>
    <pivotField compact="0" showAll="0"/>
    <pivotField dataField="1" compact="0" showAll="0">
      <items count="3">
        <item x="1"/>
        <item x="0"/>
        <item t="default"/>
      </items>
    </pivotField>
  </pivotFields>
  <rowFields count="1">
    <field x="0"/>
  </rowFields>
  <rowItems count="10">
    <i>
      <x/>
    </i>
    <i>
      <x v="1"/>
    </i>
    <i>
      <x v="2"/>
    </i>
    <i>
      <x v="3"/>
    </i>
    <i>
      <x v="4"/>
    </i>
    <i>
      <x v="5"/>
    </i>
    <i>
      <x v="6"/>
    </i>
    <i>
      <x v="7"/>
    </i>
    <i>
      <x v="8"/>
    </i>
    <i t="grand">
      <x/>
    </i>
  </rowItems>
  <colFields count="1">
    <field x="-2"/>
  </colFields>
  <colItems count="2">
    <i>
      <x/>
    </i>
    <i i="1">
      <x v="1"/>
    </i>
  </colItems>
  <dataFields count="2">
    <dataField name="Count of Single Scale Rating" fld="0" subtotal="count" baseField="0" baseItem="0"/>
    <dataField name="Count of npa_flag"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1500-000000000000}" name="PivotTable7" cacheId="4"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location ref="L1:N10" firstHeaderRow="0" firstDataRow="1" firstDataCol="1"/>
  <pivotFields count="8">
    <pivotField axis="axisRow" dataField="1" compact="0" showAll="0">
      <items count="9">
        <item x="3"/>
        <item x="2"/>
        <item x="4"/>
        <item x="0"/>
        <item x="1"/>
        <item x="5"/>
        <item x="6"/>
        <item x="7"/>
        <item t="default"/>
      </items>
    </pivotField>
    <pivotField compact="0" showAll="0"/>
    <pivotField compact="0" showAll="0"/>
    <pivotField compact="0" showAll="0"/>
    <pivotField compact="0" showAll="0"/>
    <pivotField compact="0" showAll="0"/>
    <pivotField compact="0" showAll="0"/>
    <pivotField dataField="1" compact="0" showAll="0">
      <items count="3">
        <item x="1"/>
        <item x="0"/>
        <item t="default"/>
      </items>
    </pivotField>
  </pivotFields>
  <rowFields count="1">
    <field x="0"/>
  </rowFields>
  <rowItems count="9">
    <i>
      <x/>
    </i>
    <i>
      <x v="1"/>
    </i>
    <i>
      <x v="2"/>
    </i>
    <i>
      <x v="3"/>
    </i>
    <i>
      <x v="4"/>
    </i>
    <i>
      <x v="5"/>
    </i>
    <i>
      <x v="6"/>
    </i>
    <i>
      <x v="7"/>
    </i>
    <i t="grand">
      <x/>
    </i>
  </rowItems>
  <colFields count="1">
    <field x="-2"/>
  </colFields>
  <colItems count="2">
    <i>
      <x/>
    </i>
    <i i="1">
      <x v="1"/>
    </i>
  </colItems>
  <dataFields count="2">
    <dataField name="Count of Single Scale Rating" fld="0" subtotal="count" baseField="0" baseItem="0"/>
    <dataField name="Count of npa_flag"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9"/>
  <sheetViews>
    <sheetView workbookViewId="0">
      <selection activeCell="H78" sqref="H78"/>
    </sheetView>
  </sheetViews>
  <sheetFormatPr defaultColWidth="8.77734375" defaultRowHeight="14.4"/>
  <cols>
    <col min="1" max="3" width="18.88671875" customWidth="1"/>
    <col min="4" max="4" width="18.88671875" style="45" customWidth="1"/>
    <col min="5" max="6" width="18.88671875" customWidth="1"/>
    <col min="7" max="7" width="29.21875" customWidth="1"/>
    <col min="8" max="8" width="18.88671875" customWidth="1"/>
  </cols>
  <sheetData>
    <row r="1" spans="1:8">
      <c r="A1" t="s">
        <v>0</v>
      </c>
      <c r="B1" t="s">
        <v>1</v>
      </c>
      <c r="C1" t="s">
        <v>2</v>
      </c>
      <c r="D1" s="45" t="s">
        <v>3</v>
      </c>
      <c r="E1" t="s">
        <v>4</v>
      </c>
      <c r="F1" t="s">
        <v>5</v>
      </c>
      <c r="G1" t="s">
        <v>6</v>
      </c>
      <c r="H1" t="s">
        <v>7</v>
      </c>
    </row>
    <row r="2" spans="1:8">
      <c r="A2" t="s">
        <v>8</v>
      </c>
      <c r="B2" t="s">
        <v>9</v>
      </c>
      <c r="C2" t="s">
        <v>9</v>
      </c>
      <c r="D2" s="45">
        <v>43936</v>
      </c>
      <c r="E2" t="e">
        <v>#N/A</v>
      </c>
      <c r="F2" t="e">
        <v>#N/A</v>
      </c>
      <c r="G2" t="e">
        <v>#N/A</v>
      </c>
    </row>
    <row r="3" spans="1:8">
      <c r="A3" t="s">
        <v>10</v>
      </c>
      <c r="B3" t="s">
        <v>11</v>
      </c>
      <c r="C3" t="s">
        <v>11</v>
      </c>
      <c r="D3" s="45">
        <v>44784</v>
      </c>
      <c r="E3" t="s">
        <v>12</v>
      </c>
      <c r="F3">
        <v>0</v>
      </c>
      <c r="G3" t="s">
        <v>13</v>
      </c>
    </row>
    <row r="4" spans="1:8">
      <c r="A4" t="s">
        <v>14</v>
      </c>
      <c r="B4" t="s">
        <v>15</v>
      </c>
      <c r="C4" t="s">
        <v>15</v>
      </c>
      <c r="D4" s="45">
        <v>43098</v>
      </c>
      <c r="E4" t="s">
        <v>12</v>
      </c>
      <c r="F4">
        <v>0</v>
      </c>
      <c r="G4" t="s">
        <v>13</v>
      </c>
    </row>
    <row r="5" spans="1:8">
      <c r="A5" t="s">
        <v>16</v>
      </c>
      <c r="B5" t="s">
        <v>9</v>
      </c>
      <c r="C5" t="s">
        <v>9</v>
      </c>
      <c r="D5" s="45">
        <v>44494</v>
      </c>
      <c r="E5" t="s">
        <v>12</v>
      </c>
      <c r="F5">
        <v>0</v>
      </c>
      <c r="G5" t="s">
        <v>14</v>
      </c>
    </row>
    <row r="6" spans="1:8">
      <c r="A6" t="s">
        <v>14</v>
      </c>
      <c r="B6" t="s">
        <v>15</v>
      </c>
      <c r="C6" t="s">
        <v>15</v>
      </c>
      <c r="D6" s="45">
        <v>44643</v>
      </c>
      <c r="E6" t="s">
        <v>12</v>
      </c>
      <c r="F6">
        <v>0</v>
      </c>
      <c r="G6" t="s">
        <v>8</v>
      </c>
    </row>
    <row r="7" spans="1:8">
      <c r="A7" t="s">
        <v>14</v>
      </c>
      <c r="B7" t="s">
        <v>9</v>
      </c>
      <c r="C7" t="s">
        <v>9</v>
      </c>
      <c r="D7" s="45">
        <v>44260</v>
      </c>
      <c r="E7" t="s">
        <v>12</v>
      </c>
      <c r="F7">
        <v>0</v>
      </c>
      <c r="G7" t="s">
        <v>8</v>
      </c>
    </row>
    <row r="8" spans="1:8">
      <c r="A8" t="s">
        <v>8</v>
      </c>
      <c r="B8" t="s">
        <v>17</v>
      </c>
      <c r="C8" t="s">
        <v>17</v>
      </c>
      <c r="D8" s="45">
        <v>44468</v>
      </c>
      <c r="E8" t="s">
        <v>12</v>
      </c>
      <c r="F8">
        <v>0</v>
      </c>
      <c r="G8" t="s">
        <v>8</v>
      </c>
    </row>
    <row r="9" spans="1:8">
      <c r="A9" t="s">
        <v>14</v>
      </c>
      <c r="B9" t="s">
        <v>15</v>
      </c>
      <c r="C9" t="s">
        <v>15</v>
      </c>
      <c r="D9" s="45">
        <v>44810</v>
      </c>
      <c r="E9" t="e">
        <v>#N/A</v>
      </c>
      <c r="F9" t="e">
        <v>#N/A</v>
      </c>
      <c r="G9" t="e">
        <v>#N/A</v>
      </c>
    </row>
    <row r="10" spans="1:8">
      <c r="A10" t="s">
        <v>10</v>
      </c>
      <c r="B10" t="s">
        <v>18</v>
      </c>
      <c r="C10" t="s">
        <v>18</v>
      </c>
      <c r="D10" s="45">
        <v>43368</v>
      </c>
      <c r="E10" t="e">
        <v>#N/A</v>
      </c>
      <c r="F10" t="e">
        <v>#N/A</v>
      </c>
      <c r="G10" t="e">
        <v>#N/A</v>
      </c>
    </row>
    <row r="11" spans="1:8">
      <c r="A11" t="s">
        <v>13</v>
      </c>
      <c r="B11" t="s">
        <v>9</v>
      </c>
      <c r="C11" t="s">
        <v>9</v>
      </c>
      <c r="D11" s="45">
        <v>44367</v>
      </c>
      <c r="E11" t="s">
        <v>12</v>
      </c>
      <c r="F11">
        <v>0</v>
      </c>
      <c r="G11" t="s">
        <v>14</v>
      </c>
    </row>
    <row r="12" spans="1:8">
      <c r="A12" t="s">
        <v>13</v>
      </c>
      <c r="B12" t="s">
        <v>9</v>
      </c>
      <c r="C12" t="s">
        <v>9</v>
      </c>
      <c r="D12" s="45">
        <v>44825</v>
      </c>
      <c r="E12" t="s">
        <v>12</v>
      </c>
      <c r="F12">
        <v>0</v>
      </c>
      <c r="G12" t="s">
        <v>14</v>
      </c>
    </row>
    <row r="13" spans="1:8">
      <c r="A13" t="s">
        <v>16</v>
      </c>
      <c r="B13" t="s">
        <v>9</v>
      </c>
      <c r="C13" t="s">
        <v>9</v>
      </c>
      <c r="D13" s="45">
        <v>44831</v>
      </c>
      <c r="E13" t="e">
        <v>#N/A</v>
      </c>
      <c r="F13" t="e">
        <v>#N/A</v>
      </c>
      <c r="G13" t="e">
        <v>#N/A</v>
      </c>
    </row>
    <row r="14" spans="1:8">
      <c r="A14" t="s">
        <v>10</v>
      </c>
      <c r="B14" t="s">
        <v>18</v>
      </c>
      <c r="C14" t="s">
        <v>18</v>
      </c>
      <c r="D14" s="45">
        <v>43361</v>
      </c>
      <c r="E14" t="s">
        <v>12</v>
      </c>
      <c r="F14">
        <v>0</v>
      </c>
      <c r="G14" t="s">
        <v>8</v>
      </c>
    </row>
    <row r="15" spans="1:8">
      <c r="A15" t="s">
        <v>13</v>
      </c>
      <c r="B15" t="s">
        <v>9</v>
      </c>
      <c r="C15" t="s">
        <v>9</v>
      </c>
      <c r="D15" s="45">
        <v>43895</v>
      </c>
      <c r="E15" t="s">
        <v>12</v>
      </c>
      <c r="F15">
        <v>0</v>
      </c>
      <c r="G15" t="s">
        <v>14</v>
      </c>
    </row>
    <row r="16" spans="1:8">
      <c r="A16" t="s">
        <v>8</v>
      </c>
      <c r="B16" t="s">
        <v>9</v>
      </c>
      <c r="C16" t="s">
        <v>9</v>
      </c>
      <c r="D16" s="45">
        <v>44216</v>
      </c>
      <c r="E16" t="s">
        <v>12</v>
      </c>
      <c r="F16">
        <v>0</v>
      </c>
      <c r="G16" t="s">
        <v>14</v>
      </c>
    </row>
    <row r="17" spans="1:7">
      <c r="A17" t="s">
        <v>8</v>
      </c>
      <c r="B17" t="s">
        <v>18</v>
      </c>
      <c r="C17" t="s">
        <v>18</v>
      </c>
      <c r="D17" s="45">
        <v>43238</v>
      </c>
      <c r="E17" t="e">
        <v>#N/A</v>
      </c>
      <c r="F17" t="e">
        <v>#N/A</v>
      </c>
      <c r="G17" t="e">
        <v>#N/A</v>
      </c>
    </row>
    <row r="18" spans="1:7">
      <c r="A18" t="s">
        <v>14</v>
      </c>
      <c r="B18" t="s">
        <v>11</v>
      </c>
      <c r="C18" t="s">
        <v>11</v>
      </c>
      <c r="D18" s="45">
        <v>44805</v>
      </c>
      <c r="E18" t="e">
        <v>#N/A</v>
      </c>
      <c r="F18" t="e">
        <v>#N/A</v>
      </c>
      <c r="G18" t="e">
        <v>#N/A</v>
      </c>
    </row>
    <row r="19" spans="1:7">
      <c r="A19" t="s">
        <v>14</v>
      </c>
      <c r="B19" t="s">
        <v>9</v>
      </c>
      <c r="C19" t="s">
        <v>9</v>
      </c>
      <c r="D19" s="45">
        <v>44624</v>
      </c>
      <c r="E19" t="s">
        <v>12</v>
      </c>
      <c r="F19">
        <v>0</v>
      </c>
      <c r="G19" t="s">
        <v>8</v>
      </c>
    </row>
    <row r="20" spans="1:7">
      <c r="A20" t="s">
        <v>13</v>
      </c>
      <c r="B20" t="s">
        <v>9</v>
      </c>
      <c r="C20" t="s">
        <v>9</v>
      </c>
      <c r="D20" s="45">
        <v>44253</v>
      </c>
      <c r="E20" t="s">
        <v>12</v>
      </c>
      <c r="F20">
        <v>0</v>
      </c>
      <c r="G20" t="s">
        <v>8</v>
      </c>
    </row>
    <row r="21" spans="1:7">
      <c r="A21" t="s">
        <v>10</v>
      </c>
      <c r="B21" t="s">
        <v>18</v>
      </c>
      <c r="C21" t="s">
        <v>18</v>
      </c>
      <c r="D21" s="45">
        <v>43046</v>
      </c>
      <c r="E21" t="s">
        <v>12</v>
      </c>
      <c r="F21">
        <v>0</v>
      </c>
      <c r="G21" t="s">
        <v>8</v>
      </c>
    </row>
    <row r="22" spans="1:7">
      <c r="A22" t="s">
        <v>10</v>
      </c>
      <c r="D22" s="45">
        <v>43966</v>
      </c>
      <c r="E22" t="s">
        <v>12</v>
      </c>
      <c r="F22">
        <v>0</v>
      </c>
      <c r="G22" t="s">
        <v>8</v>
      </c>
    </row>
    <row r="23" spans="1:7">
      <c r="A23" t="s">
        <v>8</v>
      </c>
      <c r="B23" t="s">
        <v>18</v>
      </c>
      <c r="C23" t="s">
        <v>18</v>
      </c>
      <c r="D23" s="45">
        <v>44727</v>
      </c>
      <c r="E23" t="s">
        <v>12</v>
      </c>
      <c r="F23">
        <v>0</v>
      </c>
      <c r="G23" t="s">
        <v>8</v>
      </c>
    </row>
    <row r="24" spans="1:7">
      <c r="A24" t="s">
        <v>8</v>
      </c>
      <c r="B24" t="s">
        <v>9</v>
      </c>
      <c r="C24" t="s">
        <v>9</v>
      </c>
      <c r="D24" s="45">
        <v>43273</v>
      </c>
      <c r="E24" t="s">
        <v>12</v>
      </c>
      <c r="F24">
        <v>0</v>
      </c>
      <c r="G24" t="s">
        <v>10</v>
      </c>
    </row>
    <row r="25" spans="1:7">
      <c r="A25" t="s">
        <v>13</v>
      </c>
      <c r="B25" t="s">
        <v>9</v>
      </c>
      <c r="C25" t="s">
        <v>9</v>
      </c>
      <c r="D25" s="45">
        <v>44189</v>
      </c>
      <c r="E25" t="s">
        <v>12</v>
      </c>
      <c r="F25">
        <v>0</v>
      </c>
      <c r="G25" t="s">
        <v>10</v>
      </c>
    </row>
    <row r="26" spans="1:7">
      <c r="A26" t="s">
        <v>13</v>
      </c>
      <c r="B26" t="s">
        <v>17</v>
      </c>
      <c r="C26" t="s">
        <v>17</v>
      </c>
      <c r="D26" s="45">
        <v>43396</v>
      </c>
      <c r="E26" t="e">
        <v>#N/A</v>
      </c>
      <c r="F26" t="e">
        <v>#N/A</v>
      </c>
      <c r="G26" t="e">
        <v>#N/A</v>
      </c>
    </row>
    <row r="27" spans="1:7">
      <c r="A27" t="s">
        <v>16</v>
      </c>
      <c r="B27" t="s">
        <v>9</v>
      </c>
      <c r="C27" t="s">
        <v>9</v>
      </c>
      <c r="D27" s="45">
        <v>44517</v>
      </c>
      <c r="E27" t="s">
        <v>12</v>
      </c>
      <c r="F27">
        <v>0</v>
      </c>
      <c r="G27" t="s">
        <v>13</v>
      </c>
    </row>
    <row r="28" spans="1:7">
      <c r="A28" t="s">
        <v>8</v>
      </c>
      <c r="B28" t="s">
        <v>9</v>
      </c>
      <c r="C28" t="s">
        <v>9</v>
      </c>
      <c r="D28" s="45">
        <v>43731</v>
      </c>
      <c r="E28" t="s">
        <v>12</v>
      </c>
      <c r="F28">
        <v>0</v>
      </c>
      <c r="G28" t="s">
        <v>14</v>
      </c>
    </row>
    <row r="29" spans="1:7">
      <c r="A29" t="s">
        <v>10</v>
      </c>
      <c r="B29" t="s">
        <v>11</v>
      </c>
      <c r="C29" t="s">
        <v>11</v>
      </c>
      <c r="D29" s="45">
        <v>43272</v>
      </c>
      <c r="E29" t="s">
        <v>12</v>
      </c>
      <c r="F29">
        <v>0</v>
      </c>
      <c r="G29" t="s">
        <v>14</v>
      </c>
    </row>
    <row r="30" spans="1:7">
      <c r="A30" t="s">
        <v>10</v>
      </c>
      <c r="B30" t="s">
        <v>18</v>
      </c>
      <c r="C30" t="s">
        <v>18</v>
      </c>
      <c r="D30" s="45">
        <v>43059</v>
      </c>
      <c r="E30" t="s">
        <v>12</v>
      </c>
      <c r="F30">
        <v>0</v>
      </c>
      <c r="G30" t="s">
        <v>8</v>
      </c>
    </row>
    <row r="31" spans="1:7">
      <c r="A31" t="s">
        <v>8</v>
      </c>
      <c r="B31" t="s">
        <v>17</v>
      </c>
      <c r="C31" t="s">
        <v>17</v>
      </c>
      <c r="D31" s="45">
        <v>44343</v>
      </c>
      <c r="E31" t="s">
        <v>12</v>
      </c>
      <c r="F31">
        <v>0</v>
      </c>
      <c r="G31" t="s">
        <v>8</v>
      </c>
    </row>
    <row r="32" spans="1:7">
      <c r="A32" t="s">
        <v>16</v>
      </c>
      <c r="B32" t="s">
        <v>9</v>
      </c>
      <c r="C32" t="s">
        <v>9</v>
      </c>
      <c r="D32" s="45">
        <v>43416</v>
      </c>
      <c r="E32" t="s">
        <v>12</v>
      </c>
      <c r="F32">
        <v>0</v>
      </c>
      <c r="G32" t="s">
        <v>14</v>
      </c>
    </row>
    <row r="33" spans="1:7">
      <c r="A33" t="s">
        <v>8</v>
      </c>
      <c r="B33" t="s">
        <v>17</v>
      </c>
      <c r="C33" t="s">
        <v>17</v>
      </c>
      <c r="D33" s="45">
        <v>44200</v>
      </c>
      <c r="E33" t="s">
        <v>12</v>
      </c>
      <c r="F33">
        <v>0</v>
      </c>
      <c r="G33" t="s">
        <v>14</v>
      </c>
    </row>
    <row r="34" spans="1:7">
      <c r="A34" t="s">
        <v>16</v>
      </c>
      <c r="B34" t="s">
        <v>9</v>
      </c>
      <c r="C34" t="s">
        <v>9</v>
      </c>
      <c r="D34" s="45">
        <v>44281</v>
      </c>
      <c r="E34" t="s">
        <v>12</v>
      </c>
      <c r="F34">
        <v>0</v>
      </c>
      <c r="G34" t="s">
        <v>14</v>
      </c>
    </row>
    <row r="35" spans="1:7">
      <c r="A35" t="s">
        <v>8</v>
      </c>
      <c r="B35" t="s">
        <v>18</v>
      </c>
      <c r="C35" t="s">
        <v>18</v>
      </c>
      <c r="D35" s="45">
        <v>44613</v>
      </c>
      <c r="E35" t="s">
        <v>12</v>
      </c>
      <c r="F35">
        <v>0</v>
      </c>
      <c r="G35" t="s">
        <v>14</v>
      </c>
    </row>
    <row r="36" spans="1:7">
      <c r="A36" t="s">
        <v>10</v>
      </c>
      <c r="B36" t="s">
        <v>11</v>
      </c>
      <c r="C36" t="s">
        <v>11</v>
      </c>
      <c r="D36" s="45">
        <v>43251</v>
      </c>
      <c r="E36" t="e">
        <v>#N/A</v>
      </c>
      <c r="F36" t="e">
        <v>#N/A</v>
      </c>
      <c r="G36" t="e">
        <v>#N/A</v>
      </c>
    </row>
    <row r="37" spans="1:7">
      <c r="A37" t="s">
        <v>10</v>
      </c>
      <c r="B37" t="s">
        <v>11</v>
      </c>
      <c r="C37" t="s">
        <v>11</v>
      </c>
      <c r="D37" s="45">
        <v>43325</v>
      </c>
      <c r="E37" t="s">
        <v>12</v>
      </c>
      <c r="F37">
        <v>0</v>
      </c>
      <c r="G37" t="s">
        <v>16</v>
      </c>
    </row>
    <row r="38" spans="1:7">
      <c r="A38" t="s">
        <v>16</v>
      </c>
      <c r="B38" t="s">
        <v>9</v>
      </c>
      <c r="C38" t="s">
        <v>9</v>
      </c>
      <c r="D38" s="45">
        <v>44816</v>
      </c>
      <c r="E38" t="s">
        <v>12</v>
      </c>
      <c r="F38">
        <v>0</v>
      </c>
      <c r="G38" t="s">
        <v>16</v>
      </c>
    </row>
    <row r="39" spans="1:7">
      <c r="A39" t="s">
        <v>16</v>
      </c>
      <c r="B39" t="s">
        <v>9</v>
      </c>
      <c r="C39" t="s">
        <v>9</v>
      </c>
      <c r="D39" s="45">
        <v>44355</v>
      </c>
      <c r="E39" t="s">
        <v>12</v>
      </c>
      <c r="F39">
        <v>0</v>
      </c>
      <c r="G39" t="s">
        <v>14</v>
      </c>
    </row>
    <row r="40" spans="1:7">
      <c r="A40" t="s">
        <v>13</v>
      </c>
      <c r="B40" t="s">
        <v>9</v>
      </c>
      <c r="C40" t="s">
        <v>9</v>
      </c>
      <c r="D40" s="45">
        <v>43795</v>
      </c>
      <c r="E40" t="s">
        <v>12</v>
      </c>
      <c r="F40">
        <v>0</v>
      </c>
      <c r="G40" t="s">
        <v>14</v>
      </c>
    </row>
    <row r="41" spans="1:7">
      <c r="A41" t="s">
        <v>8</v>
      </c>
      <c r="B41" t="s">
        <v>18</v>
      </c>
      <c r="C41" t="s">
        <v>18</v>
      </c>
      <c r="D41" s="45">
        <v>43448</v>
      </c>
      <c r="E41" t="s">
        <v>12</v>
      </c>
      <c r="F41">
        <v>0</v>
      </c>
      <c r="G41" t="s">
        <v>14</v>
      </c>
    </row>
    <row r="42" spans="1:7">
      <c r="A42" t="s">
        <v>8</v>
      </c>
      <c r="B42" t="s">
        <v>17</v>
      </c>
      <c r="C42" t="s">
        <v>17</v>
      </c>
      <c r="D42" s="45">
        <v>43973</v>
      </c>
      <c r="E42" t="s">
        <v>12</v>
      </c>
      <c r="F42">
        <v>0</v>
      </c>
      <c r="G42" t="s">
        <v>14</v>
      </c>
    </row>
    <row r="43" spans="1:7">
      <c r="A43" t="s">
        <v>10</v>
      </c>
      <c r="B43" t="s">
        <v>11</v>
      </c>
      <c r="C43" t="s">
        <v>11</v>
      </c>
      <c r="D43" s="45">
        <v>43728</v>
      </c>
      <c r="E43" t="e">
        <v>#N/A</v>
      </c>
      <c r="F43" t="e">
        <v>#N/A</v>
      </c>
      <c r="G43" t="e">
        <v>#N/A</v>
      </c>
    </row>
    <row r="44" spans="1:7">
      <c r="A44" t="s">
        <v>8</v>
      </c>
      <c r="B44" t="s">
        <v>18</v>
      </c>
      <c r="C44" t="s">
        <v>18</v>
      </c>
      <c r="D44" s="45">
        <v>44718</v>
      </c>
      <c r="E44" t="e">
        <v>#N/A</v>
      </c>
      <c r="F44" t="e">
        <v>#N/A</v>
      </c>
      <c r="G44" t="e">
        <v>#N/A</v>
      </c>
    </row>
    <row r="45" spans="1:7">
      <c r="A45" t="s">
        <v>14</v>
      </c>
      <c r="B45" t="s">
        <v>15</v>
      </c>
      <c r="C45" t="s">
        <v>15</v>
      </c>
      <c r="D45" s="45">
        <v>43105</v>
      </c>
      <c r="E45" t="s">
        <v>12</v>
      </c>
      <c r="F45">
        <v>0</v>
      </c>
      <c r="G45" t="s">
        <v>8</v>
      </c>
    </row>
    <row r="46" spans="1:7">
      <c r="A46" t="s">
        <v>13</v>
      </c>
      <c r="B46" t="s">
        <v>17</v>
      </c>
      <c r="C46" t="s">
        <v>17</v>
      </c>
      <c r="D46" s="45">
        <v>44293</v>
      </c>
      <c r="E46" t="s">
        <v>12</v>
      </c>
      <c r="F46">
        <v>0</v>
      </c>
      <c r="G46" t="s">
        <v>8</v>
      </c>
    </row>
    <row r="47" spans="1:7">
      <c r="A47" t="s">
        <v>16</v>
      </c>
      <c r="B47" t="s">
        <v>9</v>
      </c>
      <c r="C47" t="s">
        <v>9</v>
      </c>
      <c r="D47" s="45">
        <v>43476</v>
      </c>
      <c r="E47" t="s">
        <v>12</v>
      </c>
      <c r="F47">
        <v>0</v>
      </c>
      <c r="G47" t="s">
        <v>8</v>
      </c>
    </row>
    <row r="48" spans="1:7">
      <c r="A48" t="s">
        <v>10</v>
      </c>
      <c r="B48" t="s">
        <v>18</v>
      </c>
      <c r="C48" t="s">
        <v>18</v>
      </c>
      <c r="D48" s="45">
        <v>44705</v>
      </c>
      <c r="E48" t="s">
        <v>12</v>
      </c>
      <c r="F48">
        <v>0</v>
      </c>
      <c r="G48" t="s">
        <v>8</v>
      </c>
    </row>
    <row r="49" spans="1:7">
      <c r="A49" t="s">
        <v>13</v>
      </c>
      <c r="B49" t="s">
        <v>9</v>
      </c>
      <c r="C49" t="s">
        <v>9</v>
      </c>
      <c r="D49" s="45">
        <v>43080</v>
      </c>
      <c r="E49" t="s">
        <v>12</v>
      </c>
      <c r="F49">
        <v>0</v>
      </c>
      <c r="G49" t="s">
        <v>8</v>
      </c>
    </row>
    <row r="50" spans="1:7">
      <c r="A50" t="s">
        <v>8</v>
      </c>
      <c r="B50" t="s">
        <v>17</v>
      </c>
      <c r="C50" t="s">
        <v>17</v>
      </c>
      <c r="D50" s="45">
        <v>44552</v>
      </c>
      <c r="E50" t="s">
        <v>12</v>
      </c>
      <c r="F50">
        <v>0</v>
      </c>
      <c r="G50" t="s">
        <v>8</v>
      </c>
    </row>
    <row r="51" spans="1:7">
      <c r="A51" t="s">
        <v>13</v>
      </c>
      <c r="B51" t="s">
        <v>17</v>
      </c>
      <c r="C51" t="s">
        <v>17</v>
      </c>
      <c r="D51" s="45">
        <v>43833</v>
      </c>
      <c r="E51" t="s">
        <v>12</v>
      </c>
      <c r="F51">
        <v>0</v>
      </c>
      <c r="G51" t="s">
        <v>16</v>
      </c>
    </row>
    <row r="52" spans="1:7">
      <c r="A52" t="s">
        <v>16</v>
      </c>
      <c r="B52" t="s">
        <v>9</v>
      </c>
      <c r="C52" t="s">
        <v>9</v>
      </c>
      <c r="D52" s="45">
        <v>44421</v>
      </c>
      <c r="E52" t="s">
        <v>12</v>
      </c>
      <c r="F52">
        <v>0</v>
      </c>
      <c r="G52" t="s">
        <v>16</v>
      </c>
    </row>
    <row r="53" spans="1:7">
      <c r="A53" t="s">
        <v>10</v>
      </c>
      <c r="B53" t="s">
        <v>9</v>
      </c>
      <c r="C53" t="s">
        <v>9</v>
      </c>
      <c r="D53" s="45">
        <v>44245</v>
      </c>
      <c r="E53" t="s">
        <v>12</v>
      </c>
      <c r="F53">
        <v>0</v>
      </c>
      <c r="G53" t="s">
        <v>16</v>
      </c>
    </row>
    <row r="54" spans="1:7">
      <c r="A54" t="s">
        <v>16</v>
      </c>
      <c r="B54" t="s">
        <v>9</v>
      </c>
      <c r="C54" t="s">
        <v>9</v>
      </c>
      <c r="D54" s="45">
        <v>43941</v>
      </c>
      <c r="E54" t="s">
        <v>12</v>
      </c>
      <c r="F54">
        <v>0</v>
      </c>
      <c r="G54" t="s">
        <v>16</v>
      </c>
    </row>
    <row r="55" spans="1:7">
      <c r="A55" t="s">
        <v>14</v>
      </c>
      <c r="B55" t="s">
        <v>15</v>
      </c>
      <c r="C55" t="s">
        <v>15</v>
      </c>
      <c r="D55" s="45">
        <v>43179</v>
      </c>
      <c r="E55" t="e">
        <v>#N/A</v>
      </c>
      <c r="F55" t="e">
        <v>#N/A</v>
      </c>
      <c r="G55" t="e">
        <v>#N/A</v>
      </c>
    </row>
    <row r="56" spans="1:7">
      <c r="A56" t="s">
        <v>8</v>
      </c>
      <c r="B56" t="s">
        <v>17</v>
      </c>
      <c r="C56" t="s">
        <v>17</v>
      </c>
      <c r="D56" s="45">
        <v>43908</v>
      </c>
      <c r="E56" t="e">
        <v>#N/A</v>
      </c>
      <c r="F56" t="e">
        <v>#N/A</v>
      </c>
      <c r="G56" t="e">
        <v>#N/A</v>
      </c>
    </row>
    <row r="57" spans="1:7">
      <c r="A57" t="s">
        <v>8</v>
      </c>
      <c r="B57" t="s">
        <v>18</v>
      </c>
      <c r="C57" t="s">
        <v>18</v>
      </c>
      <c r="D57" s="45">
        <v>44790</v>
      </c>
      <c r="E57" t="e">
        <v>#N/A</v>
      </c>
      <c r="F57" t="e">
        <v>#N/A</v>
      </c>
      <c r="G57" t="e">
        <v>#N/A</v>
      </c>
    </row>
    <row r="58" spans="1:7">
      <c r="A58" t="s">
        <v>13</v>
      </c>
      <c r="B58" t="s">
        <v>17</v>
      </c>
      <c r="C58" t="s">
        <v>17</v>
      </c>
      <c r="D58" s="45">
        <v>44301</v>
      </c>
      <c r="E58" t="s">
        <v>12</v>
      </c>
      <c r="F58">
        <v>0</v>
      </c>
      <c r="G58" t="s">
        <v>14</v>
      </c>
    </row>
    <row r="59" spans="1:7">
      <c r="A59" t="s">
        <v>10</v>
      </c>
      <c r="B59" t="s">
        <v>11</v>
      </c>
      <c r="C59" t="s">
        <v>11</v>
      </c>
      <c r="D59" s="45">
        <v>44208</v>
      </c>
      <c r="E59" t="s">
        <v>12</v>
      </c>
      <c r="F59">
        <v>0</v>
      </c>
      <c r="G59" t="s">
        <v>13</v>
      </c>
    </row>
    <row r="60" spans="1:7">
      <c r="A60" t="s">
        <v>19</v>
      </c>
      <c r="B60" t="s">
        <v>20</v>
      </c>
      <c r="C60" t="s">
        <v>20</v>
      </c>
      <c r="D60" s="45">
        <v>43721</v>
      </c>
      <c r="E60" t="s">
        <v>12</v>
      </c>
      <c r="F60">
        <v>0</v>
      </c>
      <c r="G60" t="s">
        <v>13</v>
      </c>
    </row>
    <row r="61" spans="1:7">
      <c r="A61" t="s">
        <v>13</v>
      </c>
      <c r="B61" t="s">
        <v>17</v>
      </c>
      <c r="C61" t="s">
        <v>17</v>
      </c>
      <c r="D61" s="45">
        <v>44153</v>
      </c>
      <c r="E61" t="s">
        <v>12</v>
      </c>
      <c r="F61">
        <v>0</v>
      </c>
      <c r="G61" t="s">
        <v>13</v>
      </c>
    </row>
    <row r="62" spans="1:7">
      <c r="A62" t="s">
        <v>13</v>
      </c>
      <c r="B62" t="s">
        <v>9</v>
      </c>
      <c r="C62" t="s">
        <v>9</v>
      </c>
      <c r="D62" s="45">
        <v>43794</v>
      </c>
      <c r="E62" t="s">
        <v>12</v>
      </c>
      <c r="F62">
        <v>0</v>
      </c>
      <c r="G62" t="s">
        <v>13</v>
      </c>
    </row>
    <row r="63" spans="1:7">
      <c r="A63" t="s">
        <v>8</v>
      </c>
      <c r="B63" t="s">
        <v>17</v>
      </c>
      <c r="C63" t="s">
        <v>17</v>
      </c>
      <c r="D63" s="45">
        <v>43455</v>
      </c>
      <c r="E63" t="s">
        <v>12</v>
      </c>
      <c r="F63">
        <v>0</v>
      </c>
      <c r="G63" t="s">
        <v>10</v>
      </c>
    </row>
    <row r="64" spans="1:7">
      <c r="A64" t="s">
        <v>10</v>
      </c>
      <c r="B64" t="s">
        <v>18</v>
      </c>
      <c r="C64" t="s">
        <v>18</v>
      </c>
      <c r="D64" s="45">
        <v>43655</v>
      </c>
      <c r="E64" t="s">
        <v>12</v>
      </c>
      <c r="F64">
        <v>0</v>
      </c>
      <c r="G64" t="s">
        <v>16</v>
      </c>
    </row>
    <row r="65" spans="1:8">
      <c r="A65" t="s">
        <v>13</v>
      </c>
      <c r="B65" t="s">
        <v>9</v>
      </c>
      <c r="C65" t="s">
        <v>9</v>
      </c>
      <c r="D65" s="45">
        <v>43319</v>
      </c>
      <c r="E65" t="s">
        <v>12</v>
      </c>
      <c r="F65">
        <v>0</v>
      </c>
      <c r="G65" t="s">
        <v>16</v>
      </c>
    </row>
    <row r="66" spans="1:8">
      <c r="A66" t="s">
        <v>10</v>
      </c>
      <c r="B66" t="s">
        <v>9</v>
      </c>
      <c r="C66" t="s">
        <v>9</v>
      </c>
      <c r="D66" s="45">
        <v>44237</v>
      </c>
      <c r="E66" t="s">
        <v>12</v>
      </c>
      <c r="F66">
        <v>0</v>
      </c>
      <c r="G66" t="s">
        <v>16</v>
      </c>
    </row>
    <row r="67" spans="1:8">
      <c r="A67" t="s">
        <v>13</v>
      </c>
      <c r="B67" t="s">
        <v>17</v>
      </c>
      <c r="C67" t="s">
        <v>17</v>
      </c>
      <c r="D67" s="45">
        <v>44236</v>
      </c>
      <c r="E67" t="s">
        <v>12</v>
      </c>
      <c r="F67">
        <v>0</v>
      </c>
      <c r="G67" t="s">
        <v>16</v>
      </c>
    </row>
    <row r="68" spans="1:8">
      <c r="A68" t="s">
        <v>10</v>
      </c>
      <c r="B68" t="s">
        <v>11</v>
      </c>
      <c r="C68" t="s">
        <v>11</v>
      </c>
      <c r="D68" s="45">
        <v>43878</v>
      </c>
      <c r="E68" t="e">
        <v>#N/A</v>
      </c>
      <c r="F68" t="e">
        <v>#N/A</v>
      </c>
      <c r="G68" t="e">
        <v>#N/A</v>
      </c>
    </row>
    <row r="69" spans="1:8">
      <c r="A69" t="s">
        <v>10</v>
      </c>
      <c r="B69" t="s">
        <v>18</v>
      </c>
      <c r="C69" t="s">
        <v>18</v>
      </c>
      <c r="D69" s="45">
        <v>43698</v>
      </c>
      <c r="E69" t="s">
        <v>12</v>
      </c>
      <c r="F69">
        <v>0</v>
      </c>
      <c r="G69" t="s">
        <v>14</v>
      </c>
    </row>
    <row r="70" spans="1:8">
      <c r="A70" t="s">
        <v>13</v>
      </c>
      <c r="B70" t="s">
        <v>17</v>
      </c>
      <c r="C70" t="s">
        <v>17</v>
      </c>
      <c r="D70" s="45">
        <v>44278</v>
      </c>
      <c r="E70" t="s">
        <v>12</v>
      </c>
      <c r="F70">
        <v>0</v>
      </c>
      <c r="G70" t="s">
        <v>14</v>
      </c>
    </row>
    <row r="71" spans="1:8">
      <c r="A71" t="s">
        <v>14</v>
      </c>
      <c r="B71" t="s">
        <v>15</v>
      </c>
      <c r="C71" t="s">
        <v>15</v>
      </c>
      <c r="D71" s="45">
        <v>44404</v>
      </c>
      <c r="E71" t="s">
        <v>12</v>
      </c>
      <c r="F71">
        <v>0</v>
      </c>
      <c r="G71" t="s">
        <v>14</v>
      </c>
    </row>
    <row r="72" spans="1:8">
      <c r="A72" t="s">
        <v>13</v>
      </c>
      <c r="B72" t="s">
        <v>9</v>
      </c>
      <c r="C72" t="s">
        <v>9</v>
      </c>
      <c r="D72" s="45">
        <v>43166</v>
      </c>
      <c r="E72" t="s">
        <v>12</v>
      </c>
      <c r="F72">
        <v>0</v>
      </c>
      <c r="G72" t="s">
        <v>13</v>
      </c>
    </row>
    <row r="73" spans="1:8">
      <c r="A73" t="s">
        <v>8</v>
      </c>
      <c r="B73" t="s">
        <v>18</v>
      </c>
      <c r="C73" t="s">
        <v>18</v>
      </c>
      <c r="D73" s="45">
        <v>43055</v>
      </c>
      <c r="E73" t="e">
        <v>#N/A</v>
      </c>
      <c r="F73" t="e">
        <v>#N/A</v>
      </c>
      <c r="G73" t="e">
        <v>#N/A</v>
      </c>
    </row>
    <row r="74" spans="1:8">
      <c r="A74" t="s">
        <v>8</v>
      </c>
      <c r="B74" t="s">
        <v>9</v>
      </c>
      <c r="C74" t="s">
        <v>9</v>
      </c>
      <c r="D74" s="45">
        <v>44182</v>
      </c>
      <c r="E74" t="e">
        <v>#N/A</v>
      </c>
      <c r="F74" t="e">
        <v>#N/A</v>
      </c>
      <c r="G74" t="e">
        <v>#N/A</v>
      </c>
    </row>
    <row r="75" spans="1:8">
      <c r="A75" t="s">
        <v>16</v>
      </c>
      <c r="B75" t="s">
        <v>9</v>
      </c>
      <c r="C75" t="s">
        <v>9</v>
      </c>
      <c r="D75" s="45">
        <v>44392</v>
      </c>
      <c r="E75" t="e">
        <v>#N/A</v>
      </c>
      <c r="F75" t="e">
        <v>#N/A</v>
      </c>
      <c r="G75" t="e">
        <v>#N/A</v>
      </c>
    </row>
    <row r="76" spans="1:8">
      <c r="A76" t="s">
        <v>16</v>
      </c>
      <c r="B76" t="s">
        <v>9</v>
      </c>
      <c r="C76" t="s">
        <v>9</v>
      </c>
      <c r="D76" s="45">
        <v>44257</v>
      </c>
      <c r="E76" t="s">
        <v>12</v>
      </c>
      <c r="F76">
        <v>0</v>
      </c>
      <c r="G76" t="s">
        <v>8</v>
      </c>
    </row>
    <row r="77" spans="1:8">
      <c r="A77" t="s">
        <v>10</v>
      </c>
      <c r="B77" t="s">
        <v>11</v>
      </c>
      <c r="C77" t="s">
        <v>11</v>
      </c>
      <c r="D77" s="45">
        <v>43501</v>
      </c>
      <c r="E77" t="s">
        <v>21</v>
      </c>
      <c r="F77">
        <v>44386</v>
      </c>
      <c r="G77" t="s">
        <v>22</v>
      </c>
      <c r="H77" t="s">
        <v>23</v>
      </c>
    </row>
    <row r="78" spans="1:8">
      <c r="A78" t="s">
        <v>13</v>
      </c>
      <c r="B78" t="s">
        <v>9</v>
      </c>
      <c r="C78" t="s">
        <v>9</v>
      </c>
      <c r="D78" s="45">
        <v>44468</v>
      </c>
      <c r="E78" t="s">
        <v>21</v>
      </c>
      <c r="F78">
        <v>44386</v>
      </c>
      <c r="G78" t="s">
        <v>22</v>
      </c>
      <c r="H78" t="s">
        <v>23</v>
      </c>
    </row>
    <row r="79" spans="1:8">
      <c r="A79" t="s">
        <v>8</v>
      </c>
      <c r="B79" t="s">
        <v>18</v>
      </c>
      <c r="C79" t="s">
        <v>18</v>
      </c>
      <c r="D79" s="45">
        <v>44336</v>
      </c>
      <c r="E79" t="s">
        <v>21</v>
      </c>
      <c r="F79">
        <v>44386</v>
      </c>
      <c r="G79" t="s">
        <v>22</v>
      </c>
      <c r="H79" t="s">
        <v>23</v>
      </c>
    </row>
    <row r="80" spans="1:8">
      <c r="A80" t="s">
        <v>13</v>
      </c>
      <c r="B80" t="s">
        <v>17</v>
      </c>
      <c r="C80" t="s">
        <v>17</v>
      </c>
      <c r="D80" s="45">
        <v>43994</v>
      </c>
      <c r="E80" t="s">
        <v>12</v>
      </c>
      <c r="F80">
        <v>0</v>
      </c>
      <c r="G80" t="s">
        <v>13</v>
      </c>
    </row>
    <row r="81" spans="1:7">
      <c r="A81" t="s">
        <v>10</v>
      </c>
      <c r="B81" t="s">
        <v>15</v>
      </c>
      <c r="C81" t="s">
        <v>15</v>
      </c>
      <c r="D81" s="45">
        <v>44462</v>
      </c>
      <c r="E81" t="s">
        <v>12</v>
      </c>
      <c r="F81">
        <v>0</v>
      </c>
      <c r="G81" t="s">
        <v>13</v>
      </c>
    </row>
    <row r="82" spans="1:7">
      <c r="A82" t="s">
        <v>13</v>
      </c>
      <c r="B82" t="s">
        <v>17</v>
      </c>
      <c r="C82" t="s">
        <v>17</v>
      </c>
      <c r="D82" s="45">
        <v>44753</v>
      </c>
      <c r="E82" t="s">
        <v>12</v>
      </c>
      <c r="F82">
        <v>0</v>
      </c>
      <c r="G82" t="s">
        <v>13</v>
      </c>
    </row>
    <row r="83" spans="1:7">
      <c r="A83" t="s">
        <v>8</v>
      </c>
      <c r="B83" t="s">
        <v>9</v>
      </c>
      <c r="C83" t="s">
        <v>9</v>
      </c>
      <c r="D83" s="45">
        <v>43563</v>
      </c>
      <c r="E83" t="s">
        <v>12</v>
      </c>
      <c r="F83">
        <v>0</v>
      </c>
      <c r="G83" t="s">
        <v>13</v>
      </c>
    </row>
    <row r="84" spans="1:7">
      <c r="A84" t="s">
        <v>14</v>
      </c>
      <c r="B84" t="s">
        <v>9</v>
      </c>
      <c r="C84" t="s">
        <v>9</v>
      </c>
      <c r="D84" s="45">
        <v>44256</v>
      </c>
      <c r="E84" t="s">
        <v>12</v>
      </c>
      <c r="F84">
        <v>0</v>
      </c>
      <c r="G84" t="s">
        <v>13</v>
      </c>
    </row>
    <row r="85" spans="1:7">
      <c r="A85" t="s">
        <v>8</v>
      </c>
      <c r="B85" t="s">
        <v>9</v>
      </c>
      <c r="C85" t="s">
        <v>9</v>
      </c>
      <c r="D85" s="45">
        <v>43591</v>
      </c>
      <c r="E85" t="e">
        <v>#N/A</v>
      </c>
      <c r="F85" t="e">
        <v>#N/A</v>
      </c>
      <c r="G85" t="e">
        <v>#N/A</v>
      </c>
    </row>
    <row r="86" spans="1:7">
      <c r="A86" t="s">
        <v>10</v>
      </c>
      <c r="B86" t="s">
        <v>9</v>
      </c>
      <c r="C86" t="s">
        <v>9</v>
      </c>
      <c r="D86" s="45">
        <v>43292</v>
      </c>
      <c r="E86" t="s">
        <v>12</v>
      </c>
      <c r="F86">
        <v>0</v>
      </c>
      <c r="G86" t="s">
        <v>16</v>
      </c>
    </row>
    <row r="87" spans="1:7">
      <c r="A87" t="s">
        <v>14</v>
      </c>
      <c r="B87" t="s">
        <v>15</v>
      </c>
      <c r="C87" t="s">
        <v>15</v>
      </c>
      <c r="D87" s="45">
        <v>44648</v>
      </c>
      <c r="E87" t="s">
        <v>12</v>
      </c>
      <c r="F87">
        <v>0</v>
      </c>
      <c r="G87" t="s">
        <v>16</v>
      </c>
    </row>
    <row r="88" spans="1:7">
      <c r="A88" t="s">
        <v>8</v>
      </c>
      <c r="B88" t="s">
        <v>9</v>
      </c>
      <c r="C88" t="s">
        <v>9</v>
      </c>
      <c r="D88" s="45">
        <v>44648</v>
      </c>
      <c r="E88" t="s">
        <v>12</v>
      </c>
      <c r="F88">
        <v>0</v>
      </c>
      <c r="G88" t="s">
        <v>16</v>
      </c>
    </row>
    <row r="89" spans="1:7">
      <c r="A89" t="s">
        <v>10</v>
      </c>
      <c r="B89" t="s">
        <v>11</v>
      </c>
      <c r="C89" t="s">
        <v>11</v>
      </c>
      <c r="D89" s="45">
        <v>44544</v>
      </c>
      <c r="E89" t="s">
        <v>12</v>
      </c>
      <c r="F89">
        <v>0</v>
      </c>
      <c r="G89" t="s">
        <v>16</v>
      </c>
    </row>
    <row r="90" spans="1:7">
      <c r="A90" t="s">
        <v>8</v>
      </c>
      <c r="B90" t="s">
        <v>17</v>
      </c>
      <c r="C90" t="s">
        <v>17</v>
      </c>
      <c r="D90" s="45">
        <v>43241</v>
      </c>
      <c r="E90" t="s">
        <v>12</v>
      </c>
      <c r="F90">
        <v>0</v>
      </c>
      <c r="G90" t="s">
        <v>8</v>
      </c>
    </row>
    <row r="91" spans="1:7">
      <c r="A91" t="s">
        <v>8</v>
      </c>
      <c r="D91" s="45">
        <v>43347</v>
      </c>
      <c r="E91" t="s">
        <v>12</v>
      </c>
      <c r="F91">
        <v>0</v>
      </c>
      <c r="G91" t="s">
        <v>8</v>
      </c>
    </row>
    <row r="92" spans="1:7">
      <c r="A92" t="s">
        <v>8</v>
      </c>
      <c r="B92" t="s">
        <v>18</v>
      </c>
      <c r="C92" t="s">
        <v>18</v>
      </c>
      <c r="D92" s="45">
        <v>43930</v>
      </c>
      <c r="E92" t="s">
        <v>12</v>
      </c>
      <c r="F92">
        <v>0</v>
      </c>
      <c r="G92" t="s">
        <v>13</v>
      </c>
    </row>
    <row r="93" spans="1:7">
      <c r="A93" t="s">
        <v>16</v>
      </c>
      <c r="B93" t="s">
        <v>9</v>
      </c>
      <c r="C93" t="s">
        <v>9</v>
      </c>
      <c r="D93" s="45">
        <v>44509</v>
      </c>
      <c r="E93" t="s">
        <v>12</v>
      </c>
      <c r="F93">
        <v>0</v>
      </c>
      <c r="G93" t="s">
        <v>13</v>
      </c>
    </row>
    <row r="94" spans="1:7">
      <c r="A94" t="s">
        <v>10</v>
      </c>
      <c r="B94" t="s">
        <v>11</v>
      </c>
      <c r="C94" t="s">
        <v>11</v>
      </c>
      <c r="D94" s="45">
        <v>44270</v>
      </c>
      <c r="E94" t="s">
        <v>12</v>
      </c>
      <c r="F94">
        <v>0</v>
      </c>
      <c r="G94" t="s">
        <v>13</v>
      </c>
    </row>
    <row r="95" spans="1:7">
      <c r="A95" t="s">
        <v>24</v>
      </c>
      <c r="D95" s="45">
        <v>44181</v>
      </c>
      <c r="E95" t="s">
        <v>12</v>
      </c>
      <c r="F95">
        <v>0</v>
      </c>
      <c r="G95" t="s">
        <v>13</v>
      </c>
    </row>
    <row r="96" spans="1:7">
      <c r="A96" t="s">
        <v>8</v>
      </c>
      <c r="B96" t="s">
        <v>18</v>
      </c>
      <c r="C96" t="s">
        <v>18</v>
      </c>
      <c r="D96" s="45">
        <v>44561</v>
      </c>
      <c r="E96" t="s">
        <v>12</v>
      </c>
      <c r="F96">
        <v>0</v>
      </c>
      <c r="G96" t="s">
        <v>13</v>
      </c>
    </row>
    <row r="97" spans="1:7">
      <c r="A97" t="s">
        <v>10</v>
      </c>
      <c r="B97" t="s">
        <v>9</v>
      </c>
      <c r="C97" t="s">
        <v>9</v>
      </c>
      <c r="D97" s="45">
        <v>43670</v>
      </c>
      <c r="E97" t="s">
        <v>12</v>
      </c>
      <c r="F97">
        <v>0</v>
      </c>
      <c r="G97" t="s">
        <v>16</v>
      </c>
    </row>
    <row r="98" spans="1:7">
      <c r="A98" t="s">
        <v>8</v>
      </c>
      <c r="B98" t="s">
        <v>17</v>
      </c>
      <c r="C98" t="s">
        <v>17</v>
      </c>
      <c r="D98" s="45">
        <v>44543</v>
      </c>
      <c r="E98" t="s">
        <v>12</v>
      </c>
      <c r="F98">
        <v>0</v>
      </c>
      <c r="G98" t="s">
        <v>16</v>
      </c>
    </row>
    <row r="99" spans="1:7">
      <c r="A99" t="s">
        <v>8</v>
      </c>
      <c r="B99" t="s">
        <v>17</v>
      </c>
      <c r="C99" t="s">
        <v>17</v>
      </c>
      <c r="D99" s="45">
        <v>44154</v>
      </c>
      <c r="E99" t="s">
        <v>12</v>
      </c>
      <c r="F99">
        <v>0</v>
      </c>
      <c r="G99" t="s">
        <v>16</v>
      </c>
    </row>
    <row r="100" spans="1:7">
      <c r="A100" t="s">
        <v>19</v>
      </c>
      <c r="B100" t="s">
        <v>9</v>
      </c>
      <c r="C100" t="s">
        <v>9</v>
      </c>
      <c r="D100" s="45">
        <v>43563</v>
      </c>
      <c r="E100" t="e">
        <v>#N/A</v>
      </c>
      <c r="F100" t="e">
        <v>#N/A</v>
      </c>
      <c r="G100" t="e">
        <v>#N/A</v>
      </c>
    </row>
    <row r="101" spans="1:7">
      <c r="A101" t="s">
        <v>10</v>
      </c>
      <c r="B101" t="s">
        <v>15</v>
      </c>
      <c r="C101" t="s">
        <v>15</v>
      </c>
      <c r="D101" s="45">
        <v>44204</v>
      </c>
      <c r="E101" t="e">
        <v>#N/A</v>
      </c>
      <c r="F101" t="e">
        <v>#N/A</v>
      </c>
      <c r="G101" t="e">
        <v>#N/A</v>
      </c>
    </row>
    <row r="102" spans="1:7">
      <c r="A102" t="s">
        <v>8</v>
      </c>
      <c r="B102" t="s">
        <v>9</v>
      </c>
      <c r="C102" t="s">
        <v>9</v>
      </c>
      <c r="D102" s="45">
        <v>43299</v>
      </c>
      <c r="E102" t="e">
        <v>#N/A</v>
      </c>
      <c r="F102" t="e">
        <v>#N/A</v>
      </c>
      <c r="G102" t="e">
        <v>#N/A</v>
      </c>
    </row>
    <row r="103" spans="1:7">
      <c r="A103" t="s">
        <v>13</v>
      </c>
      <c r="B103" t="s">
        <v>17</v>
      </c>
      <c r="C103" t="s">
        <v>17</v>
      </c>
      <c r="D103" s="45">
        <v>43164</v>
      </c>
      <c r="E103" t="e">
        <v>#N/A</v>
      </c>
      <c r="F103" t="e">
        <v>#N/A</v>
      </c>
      <c r="G103" t="e">
        <v>#N/A</v>
      </c>
    </row>
    <row r="104" spans="1:7">
      <c r="A104" t="s">
        <v>10</v>
      </c>
      <c r="B104" t="s">
        <v>18</v>
      </c>
      <c r="C104" t="s">
        <v>18</v>
      </c>
      <c r="D104" s="45">
        <v>44819</v>
      </c>
      <c r="E104" t="e">
        <v>#N/A</v>
      </c>
      <c r="F104" t="e">
        <v>#N/A</v>
      </c>
      <c r="G104" t="e">
        <v>#N/A</v>
      </c>
    </row>
    <row r="105" spans="1:7">
      <c r="A105" t="s">
        <v>10</v>
      </c>
      <c r="B105" t="s">
        <v>11</v>
      </c>
      <c r="C105" t="s">
        <v>11</v>
      </c>
      <c r="D105" s="45">
        <v>44608</v>
      </c>
      <c r="E105" t="s">
        <v>12</v>
      </c>
      <c r="F105">
        <v>0</v>
      </c>
      <c r="G105" t="s">
        <v>13</v>
      </c>
    </row>
    <row r="106" spans="1:7">
      <c r="A106" t="s">
        <v>14</v>
      </c>
      <c r="B106" t="s">
        <v>15</v>
      </c>
      <c r="C106" t="s">
        <v>15</v>
      </c>
      <c r="D106" s="45">
        <v>43069</v>
      </c>
      <c r="E106" t="s">
        <v>12</v>
      </c>
      <c r="F106">
        <v>0</v>
      </c>
      <c r="G106" t="s">
        <v>10</v>
      </c>
    </row>
    <row r="107" spans="1:7">
      <c r="A107" t="s">
        <v>10</v>
      </c>
      <c r="B107" t="s">
        <v>9</v>
      </c>
      <c r="C107" t="s">
        <v>9</v>
      </c>
      <c r="D107" s="45">
        <v>44378</v>
      </c>
      <c r="E107" t="s">
        <v>12</v>
      </c>
      <c r="F107">
        <v>0</v>
      </c>
      <c r="G107" t="s">
        <v>10</v>
      </c>
    </row>
    <row r="108" spans="1:7">
      <c r="A108" t="s">
        <v>8</v>
      </c>
      <c r="B108" t="s">
        <v>18</v>
      </c>
      <c r="C108" t="s">
        <v>18</v>
      </c>
      <c r="D108" s="45">
        <v>43586</v>
      </c>
      <c r="E108" t="s">
        <v>12</v>
      </c>
      <c r="F108">
        <v>0</v>
      </c>
      <c r="G108" t="s">
        <v>8</v>
      </c>
    </row>
    <row r="109" spans="1:7">
      <c r="A109" t="s">
        <v>10</v>
      </c>
      <c r="B109" t="s">
        <v>9</v>
      </c>
      <c r="C109" t="s">
        <v>9</v>
      </c>
      <c r="D109" s="45">
        <v>44539</v>
      </c>
      <c r="E109" t="s">
        <v>12</v>
      </c>
      <c r="F109">
        <v>0</v>
      </c>
      <c r="G109" t="s">
        <v>8</v>
      </c>
    </row>
    <row r="110" spans="1:7">
      <c r="A110" t="s">
        <v>10</v>
      </c>
      <c r="B110" t="s">
        <v>9</v>
      </c>
      <c r="C110" t="s">
        <v>9</v>
      </c>
      <c r="D110" s="45">
        <v>44239</v>
      </c>
      <c r="E110" t="s">
        <v>12</v>
      </c>
      <c r="F110">
        <v>0</v>
      </c>
      <c r="G110" t="s">
        <v>8</v>
      </c>
    </row>
    <row r="111" spans="1:7">
      <c r="A111" t="s">
        <v>10</v>
      </c>
      <c r="B111" t="s">
        <v>11</v>
      </c>
      <c r="C111" t="s">
        <v>11</v>
      </c>
      <c r="D111" s="45">
        <v>44756</v>
      </c>
      <c r="E111" t="s">
        <v>12</v>
      </c>
      <c r="F111">
        <v>0</v>
      </c>
      <c r="G111" t="s">
        <v>8</v>
      </c>
    </row>
    <row r="112" spans="1:7">
      <c r="A112" t="s">
        <v>16</v>
      </c>
      <c r="B112" t="s">
        <v>9</v>
      </c>
      <c r="C112" t="s">
        <v>9</v>
      </c>
      <c r="D112" s="45">
        <v>44568</v>
      </c>
      <c r="E112" t="e">
        <v>#N/A</v>
      </c>
      <c r="F112" t="e">
        <v>#N/A</v>
      </c>
      <c r="G112" t="e">
        <v>#N/A</v>
      </c>
    </row>
    <row r="113" spans="1:7">
      <c r="A113" t="s">
        <v>16</v>
      </c>
      <c r="B113" t="s">
        <v>9</v>
      </c>
      <c r="C113" t="s">
        <v>9</v>
      </c>
      <c r="D113" s="45">
        <v>44608</v>
      </c>
      <c r="E113" t="e">
        <v>#N/A</v>
      </c>
      <c r="F113" t="e">
        <v>#N/A</v>
      </c>
      <c r="G113" t="e">
        <v>#N/A</v>
      </c>
    </row>
    <row r="114" spans="1:7">
      <c r="A114" t="s">
        <v>14</v>
      </c>
      <c r="B114" t="s">
        <v>11</v>
      </c>
      <c r="C114" t="s">
        <v>11</v>
      </c>
      <c r="D114" s="45">
        <v>43052</v>
      </c>
      <c r="E114" t="e">
        <v>#N/A</v>
      </c>
      <c r="F114" t="e">
        <v>#N/A</v>
      </c>
      <c r="G114" t="e">
        <v>#N/A</v>
      </c>
    </row>
    <row r="115" spans="1:7">
      <c r="A115" t="s">
        <v>19</v>
      </c>
      <c r="B115" t="s">
        <v>20</v>
      </c>
      <c r="C115" t="s">
        <v>20</v>
      </c>
      <c r="D115" s="45">
        <v>44099</v>
      </c>
      <c r="E115" t="s">
        <v>12</v>
      </c>
      <c r="F115">
        <v>0</v>
      </c>
      <c r="G115" t="s">
        <v>16</v>
      </c>
    </row>
    <row r="116" spans="1:7">
      <c r="A116" t="s">
        <v>14</v>
      </c>
      <c r="B116" t="s">
        <v>15</v>
      </c>
      <c r="C116" t="s">
        <v>15</v>
      </c>
      <c r="D116" s="45">
        <v>44526</v>
      </c>
      <c r="E116" t="s">
        <v>12</v>
      </c>
      <c r="F116">
        <v>0</v>
      </c>
      <c r="G116" t="s">
        <v>16</v>
      </c>
    </row>
    <row r="117" spans="1:7">
      <c r="A117" t="s">
        <v>8</v>
      </c>
      <c r="B117" t="s">
        <v>18</v>
      </c>
      <c r="C117" t="s">
        <v>18</v>
      </c>
      <c r="D117" s="45">
        <v>44848</v>
      </c>
      <c r="E117" t="s">
        <v>12</v>
      </c>
      <c r="F117">
        <v>0</v>
      </c>
      <c r="G117" t="s">
        <v>16</v>
      </c>
    </row>
    <row r="118" spans="1:7">
      <c r="A118" t="s">
        <v>8</v>
      </c>
      <c r="B118" t="s">
        <v>18</v>
      </c>
      <c r="C118" t="s">
        <v>18</v>
      </c>
      <c r="D118" s="45">
        <v>44585</v>
      </c>
      <c r="E118" t="s">
        <v>12</v>
      </c>
      <c r="F118">
        <v>0</v>
      </c>
      <c r="G118" t="s">
        <v>16</v>
      </c>
    </row>
    <row r="119" spans="1:7">
      <c r="A119" t="s">
        <v>14</v>
      </c>
      <c r="B119" t="s">
        <v>9</v>
      </c>
      <c r="C119" t="s">
        <v>9</v>
      </c>
      <c r="D119" s="45">
        <v>44186</v>
      </c>
      <c r="E119" t="s">
        <v>12</v>
      </c>
      <c r="F119">
        <v>0</v>
      </c>
      <c r="G119" t="s">
        <v>8</v>
      </c>
    </row>
    <row r="120" spans="1:7">
      <c r="A120" t="s">
        <v>8</v>
      </c>
      <c r="B120" t="s">
        <v>18</v>
      </c>
      <c r="C120" t="s">
        <v>18</v>
      </c>
      <c r="D120" s="45">
        <v>44756</v>
      </c>
      <c r="E120" t="s">
        <v>12</v>
      </c>
      <c r="F120">
        <v>0</v>
      </c>
      <c r="G120" t="s">
        <v>13</v>
      </c>
    </row>
    <row r="121" spans="1:7">
      <c r="A121" t="s">
        <v>16</v>
      </c>
      <c r="B121" t="s">
        <v>9</v>
      </c>
      <c r="C121" t="s">
        <v>9</v>
      </c>
      <c r="D121" s="45">
        <v>44602</v>
      </c>
      <c r="E121" t="s">
        <v>12</v>
      </c>
      <c r="F121">
        <v>0</v>
      </c>
      <c r="G121" t="s">
        <v>8</v>
      </c>
    </row>
    <row r="122" spans="1:7">
      <c r="A122" t="s">
        <v>10</v>
      </c>
      <c r="B122" t="s">
        <v>11</v>
      </c>
      <c r="C122" t="s">
        <v>11</v>
      </c>
      <c r="D122" s="45">
        <v>44732</v>
      </c>
      <c r="E122" t="e">
        <v>#N/A</v>
      </c>
      <c r="F122" t="e">
        <v>#N/A</v>
      </c>
      <c r="G122" t="e">
        <v>#N/A</v>
      </c>
    </row>
    <row r="123" spans="1:7">
      <c r="A123" t="s">
        <v>13</v>
      </c>
      <c r="B123" t="s">
        <v>9</v>
      </c>
      <c r="C123" t="s">
        <v>9</v>
      </c>
      <c r="D123" s="45">
        <v>44658</v>
      </c>
      <c r="E123" t="s">
        <v>12</v>
      </c>
      <c r="F123">
        <v>0</v>
      </c>
      <c r="G123" t="s">
        <v>16</v>
      </c>
    </row>
    <row r="124" spans="1:7">
      <c r="A124" t="s">
        <v>8</v>
      </c>
      <c r="B124" t="s">
        <v>17</v>
      </c>
      <c r="C124" t="s">
        <v>17</v>
      </c>
      <c r="D124" s="45">
        <v>44588</v>
      </c>
      <c r="E124" t="s">
        <v>12</v>
      </c>
      <c r="F124">
        <v>0</v>
      </c>
      <c r="G124" t="s">
        <v>16</v>
      </c>
    </row>
    <row r="125" spans="1:7">
      <c r="A125" t="s">
        <v>25</v>
      </c>
      <c r="B125" t="s">
        <v>20</v>
      </c>
      <c r="C125" t="s">
        <v>20</v>
      </c>
      <c r="D125" s="45">
        <v>43300</v>
      </c>
      <c r="E125" t="s">
        <v>12</v>
      </c>
      <c r="F125">
        <v>0</v>
      </c>
      <c r="G125" t="s">
        <v>16</v>
      </c>
    </row>
    <row r="126" spans="1:7">
      <c r="A126" t="s">
        <v>10</v>
      </c>
      <c r="B126" t="s">
        <v>17</v>
      </c>
      <c r="C126" t="s">
        <v>17</v>
      </c>
      <c r="D126" s="45">
        <v>44133</v>
      </c>
      <c r="E126" t="s">
        <v>12</v>
      </c>
      <c r="F126">
        <v>0</v>
      </c>
      <c r="G126" t="s">
        <v>16</v>
      </c>
    </row>
    <row r="127" spans="1:7">
      <c r="A127" t="s">
        <v>14</v>
      </c>
      <c r="B127" t="s">
        <v>9</v>
      </c>
      <c r="C127" t="s">
        <v>9</v>
      </c>
      <c r="D127" s="45">
        <v>44463</v>
      </c>
      <c r="E127" t="s">
        <v>12</v>
      </c>
      <c r="F127">
        <v>0</v>
      </c>
      <c r="G127" t="s">
        <v>14</v>
      </c>
    </row>
    <row r="128" spans="1:7">
      <c r="A128" t="s">
        <v>25</v>
      </c>
      <c r="B128" t="s">
        <v>9</v>
      </c>
      <c r="C128" t="s">
        <v>9</v>
      </c>
      <c r="D128" s="45">
        <v>43160</v>
      </c>
      <c r="E128" t="s">
        <v>12</v>
      </c>
      <c r="F128">
        <v>0</v>
      </c>
      <c r="G128" t="s">
        <v>8</v>
      </c>
    </row>
    <row r="129" spans="1:8">
      <c r="A129" t="s">
        <v>8</v>
      </c>
      <c r="B129" t="s">
        <v>9</v>
      </c>
      <c r="C129" t="s">
        <v>9</v>
      </c>
      <c r="D129" s="45">
        <v>43796</v>
      </c>
      <c r="E129" t="s">
        <v>12</v>
      </c>
      <c r="F129">
        <v>0</v>
      </c>
      <c r="G129" t="s">
        <v>8</v>
      </c>
    </row>
    <row r="130" spans="1:8">
      <c r="A130" t="s">
        <v>13</v>
      </c>
      <c r="B130" t="s">
        <v>17</v>
      </c>
      <c r="C130" t="s">
        <v>17</v>
      </c>
      <c r="D130" s="45">
        <v>44193</v>
      </c>
      <c r="E130" t="s">
        <v>12</v>
      </c>
      <c r="F130">
        <v>0</v>
      </c>
      <c r="G130" t="s">
        <v>8</v>
      </c>
    </row>
    <row r="131" spans="1:8">
      <c r="A131" t="s">
        <v>16</v>
      </c>
      <c r="B131" t="s">
        <v>9</v>
      </c>
      <c r="C131" t="s">
        <v>9</v>
      </c>
      <c r="D131" s="45">
        <v>44468</v>
      </c>
      <c r="E131" t="s">
        <v>21</v>
      </c>
      <c r="F131">
        <v>44265</v>
      </c>
      <c r="G131" t="s">
        <v>25</v>
      </c>
      <c r="H131" t="s">
        <v>23</v>
      </c>
    </row>
    <row r="132" spans="1:8">
      <c r="A132" t="s">
        <v>8</v>
      </c>
      <c r="B132" t="s">
        <v>9</v>
      </c>
      <c r="C132" t="s">
        <v>9</v>
      </c>
      <c r="D132" s="45">
        <v>44641</v>
      </c>
      <c r="E132" t="s">
        <v>21</v>
      </c>
      <c r="F132">
        <v>44265</v>
      </c>
      <c r="G132" t="s">
        <v>25</v>
      </c>
      <c r="H132" t="s">
        <v>23</v>
      </c>
    </row>
    <row r="133" spans="1:8">
      <c r="A133" t="s">
        <v>10</v>
      </c>
      <c r="B133" t="s">
        <v>11</v>
      </c>
      <c r="C133" t="s">
        <v>11</v>
      </c>
      <c r="D133" s="45">
        <v>44204</v>
      </c>
      <c r="E133" t="e">
        <v>#N/A</v>
      </c>
      <c r="F133" t="e">
        <v>#N/A</v>
      </c>
      <c r="G133" t="e">
        <v>#N/A</v>
      </c>
    </row>
    <row r="134" spans="1:8">
      <c r="A134" t="s">
        <v>13</v>
      </c>
      <c r="B134" t="s">
        <v>17</v>
      </c>
      <c r="C134" t="s">
        <v>17</v>
      </c>
      <c r="D134" s="45">
        <v>44727</v>
      </c>
      <c r="E134" t="s">
        <v>12</v>
      </c>
      <c r="F134">
        <v>0</v>
      </c>
      <c r="G134" t="s">
        <v>10</v>
      </c>
    </row>
    <row r="135" spans="1:8">
      <c r="A135" t="s">
        <v>13</v>
      </c>
      <c r="B135" t="s">
        <v>9</v>
      </c>
      <c r="C135" t="s">
        <v>9</v>
      </c>
      <c r="D135" s="45">
        <v>43552</v>
      </c>
      <c r="E135" t="s">
        <v>12</v>
      </c>
      <c r="F135">
        <v>0</v>
      </c>
      <c r="G135" t="s">
        <v>10</v>
      </c>
    </row>
    <row r="136" spans="1:8">
      <c r="A136" t="s">
        <v>13</v>
      </c>
      <c r="B136" t="s">
        <v>17</v>
      </c>
      <c r="C136" t="s">
        <v>17</v>
      </c>
      <c r="D136" s="45">
        <v>43483</v>
      </c>
      <c r="E136" t="s">
        <v>12</v>
      </c>
      <c r="F136">
        <v>0</v>
      </c>
      <c r="G136" t="s">
        <v>10</v>
      </c>
    </row>
    <row r="137" spans="1:8">
      <c r="A137" t="s">
        <v>8</v>
      </c>
      <c r="B137" t="s">
        <v>18</v>
      </c>
      <c r="C137" t="s">
        <v>18</v>
      </c>
      <c r="D137" s="45">
        <v>43461</v>
      </c>
      <c r="E137" t="s">
        <v>12</v>
      </c>
      <c r="F137">
        <v>0</v>
      </c>
      <c r="G137" t="s">
        <v>10</v>
      </c>
    </row>
    <row r="138" spans="1:8">
      <c r="A138" t="s">
        <v>14</v>
      </c>
      <c r="B138" t="s">
        <v>9</v>
      </c>
      <c r="C138" t="s">
        <v>9</v>
      </c>
      <c r="D138" s="45">
        <v>43186</v>
      </c>
      <c r="E138" t="s">
        <v>12</v>
      </c>
      <c r="F138">
        <v>0</v>
      </c>
      <c r="G138" t="s">
        <v>8</v>
      </c>
    </row>
    <row r="139" spans="1:8">
      <c r="A139" t="s">
        <v>10</v>
      </c>
      <c r="B139" t="s">
        <v>11</v>
      </c>
      <c r="C139" t="s">
        <v>11</v>
      </c>
      <c r="D139" s="45">
        <v>44650</v>
      </c>
      <c r="E139" t="s">
        <v>12</v>
      </c>
      <c r="F139">
        <v>0</v>
      </c>
      <c r="G139" t="s">
        <v>8</v>
      </c>
    </row>
    <row r="140" spans="1:8">
      <c r="A140" t="s">
        <v>13</v>
      </c>
      <c r="B140" t="s">
        <v>9</v>
      </c>
      <c r="C140" t="s">
        <v>9</v>
      </c>
      <c r="D140" s="45">
        <v>43364</v>
      </c>
      <c r="E140" t="s">
        <v>12</v>
      </c>
      <c r="F140">
        <v>0</v>
      </c>
      <c r="G140" t="s">
        <v>8</v>
      </c>
    </row>
    <row r="141" spans="1:8">
      <c r="A141" t="s">
        <v>10</v>
      </c>
      <c r="B141" t="s">
        <v>18</v>
      </c>
      <c r="C141" t="s">
        <v>18</v>
      </c>
      <c r="D141" s="45">
        <v>44503</v>
      </c>
      <c r="E141" t="s">
        <v>12</v>
      </c>
      <c r="F141">
        <v>0</v>
      </c>
      <c r="G141" t="s">
        <v>8</v>
      </c>
    </row>
    <row r="142" spans="1:8">
      <c r="A142" t="s">
        <v>13</v>
      </c>
      <c r="B142" t="s">
        <v>9</v>
      </c>
      <c r="C142" t="s">
        <v>9</v>
      </c>
      <c r="D142" s="45">
        <v>43592</v>
      </c>
      <c r="E142" t="s">
        <v>12</v>
      </c>
      <c r="F142">
        <v>0</v>
      </c>
      <c r="G142" t="s">
        <v>8</v>
      </c>
    </row>
    <row r="143" spans="1:8">
      <c r="A143" t="s">
        <v>10</v>
      </c>
      <c r="B143" t="s">
        <v>11</v>
      </c>
      <c r="C143" t="s">
        <v>11</v>
      </c>
      <c r="D143" s="45">
        <v>43578</v>
      </c>
      <c r="E143" t="s">
        <v>12</v>
      </c>
      <c r="F143">
        <v>0</v>
      </c>
      <c r="G143" t="s">
        <v>8</v>
      </c>
    </row>
    <row r="144" spans="1:8">
      <c r="A144" t="s">
        <v>14</v>
      </c>
      <c r="B144" t="s">
        <v>11</v>
      </c>
      <c r="C144" t="s">
        <v>11</v>
      </c>
      <c r="D144" s="45">
        <v>44483</v>
      </c>
      <c r="E144" t="s">
        <v>12</v>
      </c>
      <c r="F144">
        <v>0</v>
      </c>
      <c r="G144" t="s">
        <v>8</v>
      </c>
    </row>
    <row r="145" spans="1:7">
      <c r="A145" t="s">
        <v>10</v>
      </c>
      <c r="B145" t="s">
        <v>9</v>
      </c>
      <c r="C145" t="s">
        <v>9</v>
      </c>
      <c r="D145" s="45">
        <v>43951</v>
      </c>
      <c r="E145" t="e">
        <v>#N/A</v>
      </c>
      <c r="F145" t="e">
        <v>#N/A</v>
      </c>
      <c r="G145" t="e">
        <v>#N/A</v>
      </c>
    </row>
    <row r="146" spans="1:7">
      <c r="A146" t="s">
        <v>8</v>
      </c>
      <c r="B146" t="s">
        <v>18</v>
      </c>
      <c r="C146" t="s">
        <v>18</v>
      </c>
      <c r="D146" s="45">
        <v>44582</v>
      </c>
      <c r="E146" t="e">
        <v>#N/A</v>
      </c>
      <c r="F146" t="e">
        <v>#N/A</v>
      </c>
      <c r="G146" t="e">
        <v>#N/A</v>
      </c>
    </row>
    <row r="147" spans="1:7">
      <c r="A147" t="s">
        <v>16</v>
      </c>
      <c r="B147" t="s">
        <v>9</v>
      </c>
      <c r="C147" t="s">
        <v>9</v>
      </c>
      <c r="D147" s="45">
        <v>43361</v>
      </c>
      <c r="E147" t="e">
        <v>#N/A</v>
      </c>
      <c r="F147" t="e">
        <v>#N/A</v>
      </c>
      <c r="G147" t="e">
        <v>#N/A</v>
      </c>
    </row>
    <row r="148" spans="1:7">
      <c r="A148" t="s">
        <v>16</v>
      </c>
      <c r="B148" t="s">
        <v>9</v>
      </c>
      <c r="C148" t="s">
        <v>9</v>
      </c>
      <c r="D148" s="45">
        <v>44372</v>
      </c>
      <c r="E148" t="s">
        <v>12</v>
      </c>
      <c r="F148">
        <v>0</v>
      </c>
      <c r="G148" t="s">
        <v>16</v>
      </c>
    </row>
    <row r="149" spans="1:7">
      <c r="A149" t="s">
        <v>10</v>
      </c>
      <c r="B149" t="s">
        <v>9</v>
      </c>
      <c r="C149" t="s">
        <v>9</v>
      </c>
      <c r="D149" s="45">
        <v>43168</v>
      </c>
      <c r="E149" t="s">
        <v>12</v>
      </c>
      <c r="F149">
        <v>0</v>
      </c>
      <c r="G149" t="s">
        <v>16</v>
      </c>
    </row>
    <row r="150" spans="1:7">
      <c r="A150" t="s">
        <v>13</v>
      </c>
      <c r="B150" t="s">
        <v>17</v>
      </c>
      <c r="C150" t="s">
        <v>17</v>
      </c>
      <c r="D150" s="45">
        <v>43550</v>
      </c>
      <c r="E150" t="s">
        <v>12</v>
      </c>
      <c r="F150">
        <v>0</v>
      </c>
      <c r="G150" t="s">
        <v>16</v>
      </c>
    </row>
    <row r="151" spans="1:7">
      <c r="A151" t="s">
        <v>10</v>
      </c>
      <c r="B151" t="s">
        <v>18</v>
      </c>
      <c r="C151" t="s">
        <v>18</v>
      </c>
      <c r="D151" s="45">
        <v>43529</v>
      </c>
      <c r="E151" t="s">
        <v>12</v>
      </c>
      <c r="F151">
        <v>0</v>
      </c>
      <c r="G151" t="s">
        <v>16</v>
      </c>
    </row>
    <row r="152" spans="1:7">
      <c r="A152" t="s">
        <v>13</v>
      </c>
      <c r="B152" t="s">
        <v>9</v>
      </c>
      <c r="C152" t="s">
        <v>9</v>
      </c>
      <c r="D152" s="45">
        <v>44634</v>
      </c>
      <c r="E152" t="s">
        <v>12</v>
      </c>
      <c r="F152">
        <v>0</v>
      </c>
      <c r="G152" t="s">
        <v>16</v>
      </c>
    </row>
    <row r="153" spans="1:7">
      <c r="A153" t="s">
        <v>13</v>
      </c>
      <c r="B153" t="s">
        <v>17</v>
      </c>
      <c r="C153" t="s">
        <v>17</v>
      </c>
      <c r="D153" s="45">
        <v>43857</v>
      </c>
      <c r="E153" t="e">
        <v>#N/A</v>
      </c>
      <c r="F153" t="e">
        <v>#N/A</v>
      </c>
      <c r="G153" t="e">
        <v>#N/A</v>
      </c>
    </row>
    <row r="154" spans="1:7">
      <c r="A154" t="s">
        <v>8</v>
      </c>
      <c r="B154" t="s">
        <v>9</v>
      </c>
      <c r="C154" t="s">
        <v>9</v>
      </c>
      <c r="D154" s="45">
        <v>42955</v>
      </c>
      <c r="E154" t="s">
        <v>12</v>
      </c>
      <c r="F154">
        <v>0</v>
      </c>
      <c r="G154" t="s">
        <v>13</v>
      </c>
    </row>
    <row r="155" spans="1:7">
      <c r="A155" t="s">
        <v>14</v>
      </c>
      <c r="B155" t="s">
        <v>15</v>
      </c>
      <c r="C155" t="s">
        <v>15</v>
      </c>
      <c r="D155" s="45">
        <v>44449</v>
      </c>
      <c r="E155" t="s">
        <v>12</v>
      </c>
      <c r="F155">
        <v>0</v>
      </c>
      <c r="G155" t="s">
        <v>13</v>
      </c>
    </row>
    <row r="156" spans="1:7">
      <c r="A156" t="s">
        <v>14</v>
      </c>
      <c r="B156" t="s">
        <v>11</v>
      </c>
      <c r="C156" t="s">
        <v>11</v>
      </c>
      <c r="D156" s="45">
        <v>44144</v>
      </c>
      <c r="E156" t="s">
        <v>12</v>
      </c>
      <c r="F156">
        <v>0</v>
      </c>
      <c r="G156" t="s">
        <v>14</v>
      </c>
    </row>
    <row r="157" spans="1:7">
      <c r="A157" t="s">
        <v>10</v>
      </c>
      <c r="B157" t="s">
        <v>11</v>
      </c>
      <c r="C157" t="s">
        <v>11</v>
      </c>
      <c r="D157" s="45">
        <v>43273</v>
      </c>
      <c r="E157" t="s">
        <v>12</v>
      </c>
      <c r="F157">
        <v>0</v>
      </c>
      <c r="G157" t="s">
        <v>13</v>
      </c>
    </row>
    <row r="158" spans="1:7">
      <c r="A158" t="s">
        <v>14</v>
      </c>
      <c r="B158" t="s">
        <v>18</v>
      </c>
      <c r="C158" t="s">
        <v>18</v>
      </c>
      <c r="D158" s="45">
        <v>43971</v>
      </c>
      <c r="E158" t="s">
        <v>12</v>
      </c>
      <c r="F158">
        <v>0</v>
      </c>
      <c r="G158" t="s">
        <v>13</v>
      </c>
    </row>
    <row r="159" spans="1:7">
      <c r="A159" t="s">
        <v>8</v>
      </c>
      <c r="D159" s="45">
        <v>43378</v>
      </c>
      <c r="E159" t="s">
        <v>12</v>
      </c>
      <c r="F159">
        <v>0</v>
      </c>
      <c r="G159" t="s">
        <v>13</v>
      </c>
    </row>
    <row r="160" spans="1:7">
      <c r="A160" t="s">
        <v>10</v>
      </c>
      <c r="B160" t="s">
        <v>15</v>
      </c>
      <c r="C160" t="s">
        <v>15</v>
      </c>
      <c r="D160" s="45">
        <v>43893</v>
      </c>
      <c r="E160" t="s">
        <v>12</v>
      </c>
      <c r="F160">
        <v>0</v>
      </c>
      <c r="G160" t="s">
        <v>13</v>
      </c>
    </row>
    <row r="161" spans="1:7">
      <c r="A161" t="s">
        <v>10</v>
      </c>
      <c r="B161" t="s">
        <v>11</v>
      </c>
      <c r="C161" t="s">
        <v>11</v>
      </c>
      <c r="D161" s="45">
        <v>43146</v>
      </c>
      <c r="E161" t="s">
        <v>12</v>
      </c>
      <c r="F161">
        <v>0</v>
      </c>
      <c r="G161" t="s">
        <v>13</v>
      </c>
    </row>
    <row r="162" spans="1:7">
      <c r="A162" t="s">
        <v>24</v>
      </c>
      <c r="B162" t="s">
        <v>9</v>
      </c>
      <c r="C162" t="s">
        <v>9</v>
      </c>
      <c r="D162" s="45">
        <v>43207</v>
      </c>
      <c r="E162" t="s">
        <v>12</v>
      </c>
      <c r="F162">
        <v>0</v>
      </c>
      <c r="G162" t="s">
        <v>13</v>
      </c>
    </row>
    <row r="163" spans="1:7">
      <c r="A163" t="s">
        <v>8</v>
      </c>
      <c r="B163" t="s">
        <v>17</v>
      </c>
      <c r="C163" t="s">
        <v>17</v>
      </c>
      <c r="D163" s="45">
        <v>43294</v>
      </c>
      <c r="E163" t="s">
        <v>12</v>
      </c>
      <c r="F163">
        <v>0</v>
      </c>
      <c r="G163" t="s">
        <v>13</v>
      </c>
    </row>
    <row r="164" spans="1:7">
      <c r="A164" t="s">
        <v>13</v>
      </c>
      <c r="B164" t="s">
        <v>9</v>
      </c>
      <c r="C164" t="s">
        <v>9</v>
      </c>
      <c r="D164" s="45">
        <v>43565</v>
      </c>
      <c r="E164" t="s">
        <v>12</v>
      </c>
      <c r="F164">
        <v>0</v>
      </c>
      <c r="G164" t="s">
        <v>13</v>
      </c>
    </row>
    <row r="165" spans="1:7">
      <c r="A165" t="s">
        <v>8</v>
      </c>
      <c r="B165" t="s">
        <v>9</v>
      </c>
      <c r="C165" t="s">
        <v>9</v>
      </c>
      <c r="D165" s="45">
        <v>43190</v>
      </c>
      <c r="E165" t="s">
        <v>12</v>
      </c>
      <c r="F165">
        <v>0</v>
      </c>
      <c r="G165" t="s">
        <v>13</v>
      </c>
    </row>
    <row r="166" spans="1:7">
      <c r="A166" t="s">
        <v>14</v>
      </c>
      <c r="B166" t="s">
        <v>15</v>
      </c>
      <c r="C166" t="s">
        <v>15</v>
      </c>
      <c r="D166" s="45">
        <v>43054</v>
      </c>
      <c r="E166" t="s">
        <v>12</v>
      </c>
      <c r="F166">
        <v>0</v>
      </c>
      <c r="G166" t="s">
        <v>13</v>
      </c>
    </row>
    <row r="167" spans="1:7">
      <c r="A167" t="s">
        <v>8</v>
      </c>
      <c r="B167" t="s">
        <v>18</v>
      </c>
      <c r="C167" t="s">
        <v>18</v>
      </c>
      <c r="D167" s="45">
        <v>44651</v>
      </c>
      <c r="E167" t="s">
        <v>12</v>
      </c>
      <c r="F167">
        <v>0</v>
      </c>
      <c r="G167" t="s">
        <v>13</v>
      </c>
    </row>
    <row r="168" spans="1:7">
      <c r="A168" t="s">
        <v>8</v>
      </c>
      <c r="B168" t="s">
        <v>17</v>
      </c>
      <c r="C168" t="s">
        <v>17</v>
      </c>
      <c r="D168" s="45">
        <v>44728</v>
      </c>
      <c r="E168" t="s">
        <v>12</v>
      </c>
      <c r="F168">
        <v>0</v>
      </c>
      <c r="G168" t="s">
        <v>13</v>
      </c>
    </row>
    <row r="169" spans="1:7">
      <c r="A169" t="s">
        <v>13</v>
      </c>
      <c r="B169" t="s">
        <v>9</v>
      </c>
      <c r="C169" t="s">
        <v>9</v>
      </c>
      <c r="D169" s="45">
        <v>44320</v>
      </c>
      <c r="E169" t="s">
        <v>12</v>
      </c>
      <c r="F169">
        <v>0</v>
      </c>
      <c r="G169" t="s">
        <v>13</v>
      </c>
    </row>
    <row r="170" spans="1:7">
      <c r="A170" t="s">
        <v>10</v>
      </c>
      <c r="B170" t="s">
        <v>9</v>
      </c>
      <c r="C170" t="s">
        <v>9</v>
      </c>
      <c r="D170" s="45">
        <v>43136</v>
      </c>
      <c r="E170" t="e">
        <v>#N/A</v>
      </c>
      <c r="F170" t="e">
        <v>#N/A</v>
      </c>
      <c r="G170" t="e">
        <v>#N/A</v>
      </c>
    </row>
    <row r="171" spans="1:7">
      <c r="A171" t="s">
        <v>25</v>
      </c>
      <c r="B171" t="s">
        <v>26</v>
      </c>
      <c r="C171" t="s">
        <v>26</v>
      </c>
      <c r="D171" s="45">
        <v>43222</v>
      </c>
      <c r="E171" t="e">
        <v>#N/A</v>
      </c>
      <c r="F171" t="e">
        <v>#N/A</v>
      </c>
      <c r="G171" t="e">
        <v>#N/A</v>
      </c>
    </row>
    <row r="172" spans="1:7">
      <c r="A172" t="s">
        <v>16</v>
      </c>
      <c r="B172" t="s">
        <v>9</v>
      </c>
      <c r="C172" t="s">
        <v>9</v>
      </c>
      <c r="D172" s="45">
        <v>43236</v>
      </c>
      <c r="E172" t="s">
        <v>12</v>
      </c>
      <c r="F172">
        <v>0</v>
      </c>
      <c r="G172" t="s">
        <v>10</v>
      </c>
    </row>
    <row r="173" spans="1:7">
      <c r="A173" t="s">
        <v>10</v>
      </c>
      <c r="B173" t="s">
        <v>18</v>
      </c>
      <c r="C173" t="s">
        <v>18</v>
      </c>
      <c r="D173" s="45">
        <v>44026</v>
      </c>
      <c r="E173" t="s">
        <v>12</v>
      </c>
      <c r="F173">
        <v>0</v>
      </c>
      <c r="G173" t="s">
        <v>16</v>
      </c>
    </row>
    <row r="174" spans="1:7">
      <c r="A174" t="s">
        <v>14</v>
      </c>
      <c r="B174" t="s">
        <v>11</v>
      </c>
      <c r="C174" t="s">
        <v>11</v>
      </c>
      <c r="D174" s="45">
        <v>44263</v>
      </c>
      <c r="E174" t="s">
        <v>12</v>
      </c>
      <c r="F174">
        <v>0</v>
      </c>
      <c r="G174" t="s">
        <v>16</v>
      </c>
    </row>
    <row r="175" spans="1:7">
      <c r="A175" t="s">
        <v>8</v>
      </c>
      <c r="B175" t="s">
        <v>17</v>
      </c>
      <c r="C175" t="s">
        <v>17</v>
      </c>
      <c r="D175" s="45">
        <v>44202</v>
      </c>
      <c r="E175" t="s">
        <v>12</v>
      </c>
      <c r="F175">
        <v>0</v>
      </c>
      <c r="G175" t="s">
        <v>16</v>
      </c>
    </row>
    <row r="176" spans="1:7">
      <c r="A176" t="s">
        <v>10</v>
      </c>
      <c r="B176" t="s">
        <v>15</v>
      </c>
      <c r="C176" t="s">
        <v>15</v>
      </c>
      <c r="D176" s="45">
        <v>43686</v>
      </c>
      <c r="E176" t="s">
        <v>12</v>
      </c>
      <c r="F176">
        <v>0</v>
      </c>
      <c r="G176" t="s">
        <v>16</v>
      </c>
    </row>
    <row r="177" spans="1:7">
      <c r="A177" t="s">
        <v>10</v>
      </c>
      <c r="B177" t="s">
        <v>18</v>
      </c>
      <c r="C177" t="s">
        <v>18</v>
      </c>
      <c r="D177" s="45">
        <v>43847</v>
      </c>
      <c r="E177" t="s">
        <v>12</v>
      </c>
      <c r="F177">
        <v>0</v>
      </c>
      <c r="G177" t="s">
        <v>10</v>
      </c>
    </row>
    <row r="178" spans="1:7">
      <c r="A178" t="s">
        <v>10</v>
      </c>
      <c r="B178" t="s">
        <v>9</v>
      </c>
      <c r="C178" t="s">
        <v>9</v>
      </c>
      <c r="D178" s="45">
        <v>43888</v>
      </c>
      <c r="E178" t="s">
        <v>12</v>
      </c>
      <c r="F178">
        <v>0</v>
      </c>
      <c r="G178" t="s">
        <v>8</v>
      </c>
    </row>
    <row r="179" spans="1:7">
      <c r="A179" t="s">
        <v>8</v>
      </c>
      <c r="B179" t="s">
        <v>9</v>
      </c>
      <c r="C179" t="s">
        <v>9</v>
      </c>
      <c r="D179" s="45">
        <v>43479</v>
      </c>
      <c r="E179" t="s">
        <v>12</v>
      </c>
      <c r="F179">
        <v>0</v>
      </c>
      <c r="G179" t="s">
        <v>8</v>
      </c>
    </row>
    <row r="180" spans="1:7">
      <c r="A180" t="s">
        <v>13</v>
      </c>
      <c r="B180" t="s">
        <v>9</v>
      </c>
      <c r="C180" t="s">
        <v>9</v>
      </c>
      <c r="D180" s="45">
        <v>44512</v>
      </c>
      <c r="E180" t="s">
        <v>12</v>
      </c>
      <c r="F180">
        <v>0</v>
      </c>
      <c r="G180" t="s">
        <v>8</v>
      </c>
    </row>
    <row r="181" spans="1:7">
      <c r="A181" t="s">
        <v>8</v>
      </c>
      <c r="B181" t="s">
        <v>17</v>
      </c>
      <c r="C181" t="s">
        <v>17</v>
      </c>
      <c r="D181" s="45">
        <v>43061</v>
      </c>
      <c r="E181" t="s">
        <v>12</v>
      </c>
      <c r="F181">
        <v>0</v>
      </c>
      <c r="G181" t="s">
        <v>13</v>
      </c>
    </row>
    <row r="182" spans="1:7">
      <c r="A182" t="s">
        <v>10</v>
      </c>
      <c r="B182" t="s">
        <v>18</v>
      </c>
      <c r="C182" t="s">
        <v>18</v>
      </c>
      <c r="D182" s="45">
        <v>44826</v>
      </c>
      <c r="E182" t="s">
        <v>12</v>
      </c>
      <c r="F182">
        <v>0</v>
      </c>
      <c r="G182" t="s">
        <v>13</v>
      </c>
    </row>
    <row r="183" spans="1:7">
      <c r="A183" t="s">
        <v>8</v>
      </c>
      <c r="B183" t="s">
        <v>17</v>
      </c>
      <c r="C183" t="s">
        <v>17</v>
      </c>
      <c r="D183" s="45">
        <v>43738</v>
      </c>
      <c r="E183" t="s">
        <v>12</v>
      </c>
      <c r="F183">
        <v>0</v>
      </c>
      <c r="G183" t="s">
        <v>13</v>
      </c>
    </row>
    <row r="184" spans="1:7">
      <c r="A184" t="s">
        <v>8</v>
      </c>
      <c r="B184" t="s">
        <v>18</v>
      </c>
      <c r="C184" t="s">
        <v>18</v>
      </c>
      <c r="D184" s="45">
        <v>44692</v>
      </c>
      <c r="E184" t="s">
        <v>12</v>
      </c>
      <c r="F184">
        <v>0</v>
      </c>
      <c r="G184" t="s">
        <v>13</v>
      </c>
    </row>
    <row r="185" spans="1:7">
      <c r="A185" t="s">
        <v>13</v>
      </c>
      <c r="B185" t="s">
        <v>17</v>
      </c>
      <c r="C185" t="s">
        <v>17</v>
      </c>
      <c r="D185" s="45">
        <v>44720</v>
      </c>
      <c r="E185" t="s">
        <v>12</v>
      </c>
      <c r="F185">
        <v>0</v>
      </c>
      <c r="G185" t="s">
        <v>13</v>
      </c>
    </row>
    <row r="186" spans="1:7">
      <c r="A186" t="s">
        <v>10</v>
      </c>
      <c r="B186" t="s">
        <v>9</v>
      </c>
      <c r="C186" t="s">
        <v>9</v>
      </c>
      <c r="D186" s="45">
        <v>43354</v>
      </c>
      <c r="E186" t="s">
        <v>12</v>
      </c>
      <c r="F186">
        <v>0</v>
      </c>
      <c r="G186" t="s">
        <v>13</v>
      </c>
    </row>
    <row r="187" spans="1:7">
      <c r="A187" t="s">
        <v>10</v>
      </c>
      <c r="D187" s="45">
        <v>43228</v>
      </c>
      <c r="E187" t="s">
        <v>12</v>
      </c>
      <c r="F187">
        <v>0</v>
      </c>
      <c r="G187" t="s">
        <v>13</v>
      </c>
    </row>
    <row r="188" spans="1:7">
      <c r="A188" t="s">
        <v>13</v>
      </c>
      <c r="B188" t="s">
        <v>9</v>
      </c>
      <c r="C188" t="s">
        <v>9</v>
      </c>
      <c r="D188" s="45">
        <v>44679</v>
      </c>
      <c r="E188" t="s">
        <v>12</v>
      </c>
      <c r="F188">
        <v>0</v>
      </c>
      <c r="G188" t="s">
        <v>13</v>
      </c>
    </row>
    <row r="189" spans="1:7">
      <c r="A189" t="s">
        <v>10</v>
      </c>
      <c r="B189" t="s">
        <v>9</v>
      </c>
      <c r="C189" t="s">
        <v>9</v>
      </c>
      <c r="D189" s="45">
        <v>44517</v>
      </c>
      <c r="E189" t="s">
        <v>12</v>
      </c>
      <c r="F189">
        <v>0</v>
      </c>
      <c r="G189" t="s">
        <v>13</v>
      </c>
    </row>
    <row r="190" spans="1:7">
      <c r="A190" t="s">
        <v>13</v>
      </c>
      <c r="B190" t="s">
        <v>17</v>
      </c>
      <c r="C190" t="s">
        <v>17</v>
      </c>
      <c r="D190" s="45">
        <v>43782</v>
      </c>
      <c r="E190" t="e">
        <v>#N/A</v>
      </c>
      <c r="F190" t="e">
        <v>#N/A</v>
      </c>
      <c r="G190" t="e">
        <v>#N/A</v>
      </c>
    </row>
    <row r="191" spans="1:7">
      <c r="A191" t="s">
        <v>10</v>
      </c>
      <c r="B191" t="s">
        <v>18</v>
      </c>
      <c r="C191" t="s">
        <v>18</v>
      </c>
      <c r="D191" s="45">
        <v>44855</v>
      </c>
      <c r="E191" t="e">
        <v>#N/A</v>
      </c>
      <c r="F191" t="e">
        <v>#N/A</v>
      </c>
      <c r="G191" t="e">
        <v>#N/A</v>
      </c>
    </row>
    <row r="192" spans="1:7">
      <c r="A192" t="s">
        <v>16</v>
      </c>
      <c r="B192" t="s">
        <v>9</v>
      </c>
      <c r="C192" t="s">
        <v>9</v>
      </c>
      <c r="D192" s="45">
        <v>43516</v>
      </c>
      <c r="E192" t="s">
        <v>12</v>
      </c>
      <c r="F192">
        <v>0</v>
      </c>
      <c r="G192" t="s">
        <v>16</v>
      </c>
    </row>
    <row r="193" spans="1:7">
      <c r="A193" t="s">
        <v>14</v>
      </c>
      <c r="B193" t="s">
        <v>9</v>
      </c>
      <c r="C193" t="s">
        <v>9</v>
      </c>
      <c r="D193" s="45">
        <v>44729</v>
      </c>
      <c r="E193" t="s">
        <v>12</v>
      </c>
      <c r="F193">
        <v>0</v>
      </c>
      <c r="G193" t="s">
        <v>16</v>
      </c>
    </row>
    <row r="194" spans="1:7">
      <c r="A194" t="s">
        <v>8</v>
      </c>
      <c r="B194" t="s">
        <v>18</v>
      </c>
      <c r="C194" t="s">
        <v>18</v>
      </c>
      <c r="D194" s="45">
        <v>44585</v>
      </c>
      <c r="E194" t="s">
        <v>12</v>
      </c>
      <c r="F194">
        <v>0</v>
      </c>
      <c r="G194" t="s">
        <v>16</v>
      </c>
    </row>
    <row r="195" spans="1:7">
      <c r="A195" t="s">
        <v>8</v>
      </c>
      <c r="B195" t="s">
        <v>17</v>
      </c>
      <c r="C195" t="s">
        <v>17</v>
      </c>
      <c r="D195" s="45">
        <v>44580</v>
      </c>
      <c r="E195" t="s">
        <v>12</v>
      </c>
      <c r="F195">
        <v>0</v>
      </c>
      <c r="G195" t="s">
        <v>8</v>
      </c>
    </row>
    <row r="196" spans="1:7">
      <c r="A196" t="s">
        <v>13</v>
      </c>
      <c r="B196" t="s">
        <v>9</v>
      </c>
      <c r="C196" t="s">
        <v>9</v>
      </c>
      <c r="D196" s="45">
        <v>43909</v>
      </c>
      <c r="E196" t="s">
        <v>12</v>
      </c>
      <c r="F196">
        <v>0</v>
      </c>
      <c r="G196" t="s">
        <v>8</v>
      </c>
    </row>
    <row r="197" spans="1:7">
      <c r="A197" t="s">
        <v>14</v>
      </c>
      <c r="B197" t="s">
        <v>9</v>
      </c>
      <c r="C197" t="s">
        <v>9</v>
      </c>
      <c r="D197" s="45">
        <v>43724</v>
      </c>
      <c r="E197" t="s">
        <v>12</v>
      </c>
      <c r="F197">
        <v>0</v>
      </c>
      <c r="G197" t="s">
        <v>8</v>
      </c>
    </row>
    <row r="198" spans="1:7">
      <c r="A198" t="s">
        <v>16</v>
      </c>
      <c r="B198" t="s">
        <v>9</v>
      </c>
      <c r="C198" t="s">
        <v>9</v>
      </c>
      <c r="D198" s="45">
        <v>43565</v>
      </c>
      <c r="E198" t="s">
        <v>12</v>
      </c>
      <c r="F198">
        <v>0</v>
      </c>
      <c r="G198" t="s">
        <v>8</v>
      </c>
    </row>
    <row r="199" spans="1:7">
      <c r="A199" t="s">
        <v>8</v>
      </c>
      <c r="B199" t="s">
        <v>9</v>
      </c>
      <c r="C199" t="s">
        <v>9</v>
      </c>
      <c r="D199" s="45">
        <v>43846</v>
      </c>
      <c r="E199" t="s">
        <v>12</v>
      </c>
      <c r="F199">
        <v>0</v>
      </c>
      <c r="G199" t="s">
        <v>8</v>
      </c>
    </row>
    <row r="200" spans="1:7">
      <c r="A200" t="s">
        <v>14</v>
      </c>
      <c r="B200" t="s">
        <v>15</v>
      </c>
      <c r="C200" t="s">
        <v>15</v>
      </c>
      <c r="D200" s="45">
        <v>43117</v>
      </c>
      <c r="E200" t="s">
        <v>12</v>
      </c>
      <c r="F200">
        <v>0</v>
      </c>
      <c r="G200" t="s">
        <v>13</v>
      </c>
    </row>
    <row r="201" spans="1:7">
      <c r="A201" t="s">
        <v>10</v>
      </c>
      <c r="B201" t="s">
        <v>15</v>
      </c>
      <c r="C201" t="s">
        <v>15</v>
      </c>
      <c r="D201" s="45">
        <v>44644</v>
      </c>
      <c r="E201" t="s">
        <v>12</v>
      </c>
      <c r="F201">
        <v>0</v>
      </c>
      <c r="G201" t="s">
        <v>13</v>
      </c>
    </row>
    <row r="202" spans="1:7">
      <c r="A202" t="s">
        <v>14</v>
      </c>
      <c r="B202" t="s">
        <v>9</v>
      </c>
      <c r="C202" t="s">
        <v>9</v>
      </c>
      <c r="D202" s="45">
        <v>43794</v>
      </c>
      <c r="E202" t="s">
        <v>12</v>
      </c>
      <c r="F202">
        <v>0</v>
      </c>
      <c r="G202" t="s">
        <v>10</v>
      </c>
    </row>
    <row r="203" spans="1:7">
      <c r="A203" t="s">
        <v>10</v>
      </c>
      <c r="B203" t="s">
        <v>18</v>
      </c>
      <c r="C203" t="s">
        <v>18</v>
      </c>
      <c r="D203" s="45">
        <v>43538</v>
      </c>
      <c r="E203" t="s">
        <v>12</v>
      </c>
      <c r="F203">
        <v>0</v>
      </c>
      <c r="G203" t="s">
        <v>10</v>
      </c>
    </row>
    <row r="204" spans="1:7">
      <c r="A204" t="s">
        <v>10</v>
      </c>
      <c r="B204" t="s">
        <v>18</v>
      </c>
      <c r="C204" t="s">
        <v>18</v>
      </c>
      <c r="D204" s="45">
        <v>44743</v>
      </c>
      <c r="E204" t="s">
        <v>12</v>
      </c>
      <c r="F204">
        <v>0</v>
      </c>
      <c r="G204" t="s">
        <v>8</v>
      </c>
    </row>
    <row r="205" spans="1:7">
      <c r="A205" t="s">
        <v>10</v>
      </c>
      <c r="B205" t="s">
        <v>18</v>
      </c>
      <c r="C205" t="s">
        <v>18</v>
      </c>
      <c r="D205" s="45">
        <v>44496</v>
      </c>
      <c r="E205" t="s">
        <v>12</v>
      </c>
      <c r="F205">
        <v>0</v>
      </c>
      <c r="G205" t="s">
        <v>8</v>
      </c>
    </row>
    <row r="206" spans="1:7">
      <c r="A206" t="s">
        <v>13</v>
      </c>
      <c r="B206" t="s">
        <v>17</v>
      </c>
      <c r="C206" t="s">
        <v>17</v>
      </c>
      <c r="D206" s="45">
        <v>43992</v>
      </c>
      <c r="E206" t="s">
        <v>12</v>
      </c>
      <c r="F206">
        <v>0</v>
      </c>
      <c r="G206" t="s">
        <v>8</v>
      </c>
    </row>
    <row r="207" spans="1:7">
      <c r="A207" t="s">
        <v>10</v>
      </c>
      <c r="B207" t="s">
        <v>15</v>
      </c>
      <c r="C207" t="s">
        <v>15</v>
      </c>
      <c r="D207" s="45">
        <v>43357</v>
      </c>
      <c r="E207" t="s">
        <v>12</v>
      </c>
      <c r="F207">
        <v>0</v>
      </c>
      <c r="G207" t="s">
        <v>8</v>
      </c>
    </row>
    <row r="208" spans="1:7">
      <c r="A208" t="s">
        <v>14</v>
      </c>
      <c r="B208" t="s">
        <v>15</v>
      </c>
      <c r="C208" t="s">
        <v>15</v>
      </c>
      <c r="D208" s="45">
        <v>43026</v>
      </c>
      <c r="E208" t="s">
        <v>12</v>
      </c>
      <c r="F208">
        <v>0</v>
      </c>
      <c r="G208" t="s">
        <v>8</v>
      </c>
    </row>
    <row r="209" spans="1:7">
      <c r="A209" t="s">
        <v>14</v>
      </c>
      <c r="B209" t="s">
        <v>15</v>
      </c>
      <c r="C209" t="s">
        <v>15</v>
      </c>
      <c r="D209" s="45">
        <v>43524</v>
      </c>
      <c r="E209" t="s">
        <v>12</v>
      </c>
      <c r="F209">
        <v>0</v>
      </c>
      <c r="G209" t="s">
        <v>8</v>
      </c>
    </row>
    <row r="210" spans="1:7">
      <c r="A210" t="s">
        <v>13</v>
      </c>
      <c r="B210" t="s">
        <v>9</v>
      </c>
      <c r="C210" t="s">
        <v>9</v>
      </c>
      <c r="D210" s="45">
        <v>43129</v>
      </c>
      <c r="E210" t="e">
        <v>#N/A</v>
      </c>
      <c r="F210" t="e">
        <v>#N/A</v>
      </c>
      <c r="G210" t="e">
        <v>#N/A</v>
      </c>
    </row>
    <row r="211" spans="1:7">
      <c r="A211" t="s">
        <v>14</v>
      </c>
      <c r="B211" t="s">
        <v>15</v>
      </c>
      <c r="C211" t="s">
        <v>15</v>
      </c>
      <c r="D211" s="45">
        <v>43069</v>
      </c>
      <c r="E211" t="e">
        <v>#N/A</v>
      </c>
      <c r="F211" t="e">
        <v>#N/A</v>
      </c>
      <c r="G211" t="e">
        <v>#N/A</v>
      </c>
    </row>
    <row r="212" spans="1:7">
      <c r="A212" t="s">
        <v>25</v>
      </c>
      <c r="B212" t="s">
        <v>15</v>
      </c>
      <c r="C212" t="s">
        <v>15</v>
      </c>
      <c r="D212" s="45">
        <v>44859</v>
      </c>
      <c r="E212" t="s">
        <v>12</v>
      </c>
      <c r="F212">
        <v>0</v>
      </c>
      <c r="G212" t="s">
        <v>8</v>
      </c>
    </row>
    <row r="213" spans="1:7">
      <c r="A213" t="s">
        <v>8</v>
      </c>
      <c r="B213" t="s">
        <v>18</v>
      </c>
      <c r="C213" t="s">
        <v>18</v>
      </c>
      <c r="D213" s="45">
        <v>44601</v>
      </c>
      <c r="E213" t="s">
        <v>12</v>
      </c>
      <c r="F213">
        <v>0</v>
      </c>
      <c r="G213" t="s">
        <v>8</v>
      </c>
    </row>
    <row r="214" spans="1:7">
      <c r="A214" t="s">
        <v>8</v>
      </c>
      <c r="B214" t="s">
        <v>18</v>
      </c>
      <c r="C214" t="s">
        <v>18</v>
      </c>
      <c r="D214" s="45">
        <v>43913</v>
      </c>
      <c r="E214" t="s">
        <v>12</v>
      </c>
      <c r="F214">
        <v>0</v>
      </c>
      <c r="G214" t="s">
        <v>13</v>
      </c>
    </row>
    <row r="215" spans="1:7">
      <c r="A215" t="s">
        <v>10</v>
      </c>
      <c r="B215" t="s">
        <v>18</v>
      </c>
      <c r="C215" t="s">
        <v>18</v>
      </c>
      <c r="D215" s="45">
        <v>43776</v>
      </c>
      <c r="E215" t="s">
        <v>12</v>
      </c>
      <c r="F215">
        <v>0</v>
      </c>
      <c r="G215" t="s">
        <v>13</v>
      </c>
    </row>
    <row r="216" spans="1:7">
      <c r="A216" t="s">
        <v>8</v>
      </c>
      <c r="B216" t="s">
        <v>17</v>
      </c>
      <c r="C216" t="s">
        <v>17</v>
      </c>
      <c r="D216" s="45">
        <v>44635</v>
      </c>
      <c r="E216" t="s">
        <v>12</v>
      </c>
      <c r="F216">
        <v>0</v>
      </c>
      <c r="G216" t="s">
        <v>13</v>
      </c>
    </row>
    <row r="217" spans="1:7">
      <c r="A217" t="s">
        <v>8</v>
      </c>
      <c r="B217" t="s">
        <v>17</v>
      </c>
      <c r="C217" t="s">
        <v>17</v>
      </c>
      <c r="D217" s="45">
        <v>43991</v>
      </c>
      <c r="E217" t="s">
        <v>12</v>
      </c>
      <c r="F217">
        <v>0</v>
      </c>
      <c r="G217" t="s">
        <v>13</v>
      </c>
    </row>
    <row r="218" spans="1:7">
      <c r="A218" t="s">
        <v>14</v>
      </c>
      <c r="B218" t="s">
        <v>11</v>
      </c>
      <c r="C218" t="s">
        <v>11</v>
      </c>
      <c r="D218" s="45">
        <v>43180</v>
      </c>
      <c r="E218" t="s">
        <v>12</v>
      </c>
      <c r="F218">
        <v>0</v>
      </c>
      <c r="G218" t="s">
        <v>25</v>
      </c>
    </row>
    <row r="219" spans="1:7">
      <c r="A219" t="s">
        <v>8</v>
      </c>
      <c r="B219" t="s">
        <v>9</v>
      </c>
      <c r="C219" t="s">
        <v>9</v>
      </c>
      <c r="D219" s="45">
        <v>44636</v>
      </c>
      <c r="E219" t="s">
        <v>12</v>
      </c>
      <c r="F219">
        <v>0</v>
      </c>
      <c r="G219" t="s">
        <v>25</v>
      </c>
    </row>
    <row r="220" spans="1:7">
      <c r="A220" t="s">
        <v>16</v>
      </c>
      <c r="B220" t="s">
        <v>9</v>
      </c>
      <c r="C220" t="s">
        <v>9</v>
      </c>
      <c r="D220" s="45">
        <v>43124</v>
      </c>
      <c r="E220" t="s">
        <v>12</v>
      </c>
      <c r="F220">
        <v>0</v>
      </c>
      <c r="G220" t="s">
        <v>25</v>
      </c>
    </row>
    <row r="221" spans="1:7">
      <c r="A221" t="s">
        <v>10</v>
      </c>
      <c r="B221" t="s">
        <v>9</v>
      </c>
      <c r="C221" t="s">
        <v>9</v>
      </c>
      <c r="D221" s="45">
        <v>43229</v>
      </c>
      <c r="E221" t="s">
        <v>12</v>
      </c>
      <c r="F221">
        <v>0</v>
      </c>
      <c r="G221" t="s">
        <v>14</v>
      </c>
    </row>
    <row r="222" spans="1:7">
      <c r="A222" t="s">
        <v>10</v>
      </c>
      <c r="D222" s="45">
        <v>43691</v>
      </c>
      <c r="E222" t="s">
        <v>12</v>
      </c>
      <c r="F222">
        <v>0</v>
      </c>
      <c r="G222" t="s">
        <v>14</v>
      </c>
    </row>
    <row r="223" spans="1:7">
      <c r="A223" t="s">
        <v>10</v>
      </c>
      <c r="B223" t="s">
        <v>11</v>
      </c>
      <c r="C223" t="s">
        <v>11</v>
      </c>
      <c r="D223" s="45">
        <v>44393</v>
      </c>
      <c r="E223" t="s">
        <v>12</v>
      </c>
      <c r="F223">
        <v>0</v>
      </c>
      <c r="G223" t="s">
        <v>14</v>
      </c>
    </row>
    <row r="224" spans="1:7">
      <c r="A224" t="s">
        <v>13</v>
      </c>
      <c r="B224" t="s">
        <v>9</v>
      </c>
      <c r="C224" t="s">
        <v>9</v>
      </c>
      <c r="D224" s="45">
        <v>44741</v>
      </c>
      <c r="E224" t="s">
        <v>12</v>
      </c>
      <c r="F224">
        <v>0</v>
      </c>
      <c r="G224" t="s">
        <v>8</v>
      </c>
    </row>
    <row r="225" spans="1:8">
      <c r="A225" t="s">
        <v>10</v>
      </c>
      <c r="B225" t="s">
        <v>18</v>
      </c>
      <c r="C225" t="s">
        <v>18</v>
      </c>
      <c r="D225" s="45">
        <v>44326</v>
      </c>
      <c r="E225" t="s">
        <v>12</v>
      </c>
      <c r="F225">
        <v>0</v>
      </c>
      <c r="G225" t="s">
        <v>8</v>
      </c>
    </row>
    <row r="226" spans="1:8">
      <c r="A226" t="s">
        <v>8</v>
      </c>
      <c r="B226" t="s">
        <v>18</v>
      </c>
      <c r="C226" t="s">
        <v>18</v>
      </c>
      <c r="D226" s="45">
        <v>44733</v>
      </c>
      <c r="E226" t="s">
        <v>12</v>
      </c>
      <c r="F226">
        <v>0</v>
      </c>
      <c r="G226" t="s">
        <v>8</v>
      </c>
    </row>
    <row r="227" spans="1:8">
      <c r="A227" t="s">
        <v>14</v>
      </c>
      <c r="B227" t="s">
        <v>18</v>
      </c>
      <c r="C227" t="s">
        <v>18</v>
      </c>
      <c r="D227" s="45">
        <v>44560</v>
      </c>
      <c r="E227" t="s">
        <v>12</v>
      </c>
      <c r="F227">
        <v>0</v>
      </c>
      <c r="G227" t="s">
        <v>8</v>
      </c>
    </row>
    <row r="228" spans="1:8">
      <c r="A228" t="s">
        <v>13</v>
      </c>
      <c r="B228" t="s">
        <v>9</v>
      </c>
      <c r="C228" t="s">
        <v>9</v>
      </c>
      <c r="D228" s="45">
        <v>44085</v>
      </c>
      <c r="E228" t="s">
        <v>12</v>
      </c>
      <c r="F228">
        <v>0</v>
      </c>
      <c r="G228" t="s">
        <v>8</v>
      </c>
    </row>
    <row r="229" spans="1:8">
      <c r="A229" t="s">
        <v>10</v>
      </c>
      <c r="B229" t="s">
        <v>11</v>
      </c>
      <c r="C229" t="s">
        <v>11</v>
      </c>
      <c r="D229" s="45">
        <v>43021</v>
      </c>
      <c r="E229" t="s">
        <v>21</v>
      </c>
      <c r="F229">
        <v>44351</v>
      </c>
      <c r="G229" t="s">
        <v>13</v>
      </c>
      <c r="H229" t="s">
        <v>23</v>
      </c>
    </row>
    <row r="230" spans="1:8">
      <c r="A230" t="s">
        <v>8</v>
      </c>
      <c r="B230" t="s">
        <v>17</v>
      </c>
      <c r="C230" t="s">
        <v>17</v>
      </c>
      <c r="D230" s="45">
        <v>43958</v>
      </c>
      <c r="E230" t="s">
        <v>21</v>
      </c>
      <c r="F230">
        <v>44351</v>
      </c>
      <c r="G230" t="s">
        <v>13</v>
      </c>
      <c r="H230" t="s">
        <v>23</v>
      </c>
    </row>
    <row r="231" spans="1:8">
      <c r="A231" t="s">
        <v>16</v>
      </c>
      <c r="B231" t="s">
        <v>9</v>
      </c>
      <c r="C231" t="s">
        <v>9</v>
      </c>
      <c r="D231" s="45">
        <v>44747</v>
      </c>
      <c r="E231" t="s">
        <v>21</v>
      </c>
      <c r="F231">
        <v>44351</v>
      </c>
      <c r="G231" t="s">
        <v>13</v>
      </c>
      <c r="H231" t="s">
        <v>23</v>
      </c>
    </row>
    <row r="232" spans="1:8">
      <c r="A232" t="s">
        <v>8</v>
      </c>
      <c r="B232" t="s">
        <v>18</v>
      </c>
      <c r="C232" t="s">
        <v>18</v>
      </c>
      <c r="D232" s="45">
        <v>43311</v>
      </c>
      <c r="E232" t="s">
        <v>12</v>
      </c>
      <c r="F232">
        <v>0</v>
      </c>
      <c r="G232" t="s">
        <v>8</v>
      </c>
    </row>
    <row r="233" spans="1:8">
      <c r="A233" t="s">
        <v>8</v>
      </c>
      <c r="B233" t="s">
        <v>17</v>
      </c>
      <c r="C233" t="s">
        <v>17</v>
      </c>
      <c r="D233" s="45">
        <v>44327</v>
      </c>
      <c r="E233" t="s">
        <v>12</v>
      </c>
      <c r="F233">
        <v>0</v>
      </c>
      <c r="G233" t="s">
        <v>8</v>
      </c>
    </row>
    <row r="234" spans="1:8">
      <c r="A234" t="s">
        <v>14</v>
      </c>
      <c r="B234" t="s">
        <v>15</v>
      </c>
      <c r="C234" t="s">
        <v>15</v>
      </c>
      <c r="D234" s="45">
        <v>44855</v>
      </c>
      <c r="E234" t="s">
        <v>12</v>
      </c>
      <c r="F234">
        <v>0</v>
      </c>
      <c r="G234" t="s">
        <v>8</v>
      </c>
    </row>
    <row r="235" spans="1:8">
      <c r="A235" t="s">
        <v>13</v>
      </c>
      <c r="B235" t="s">
        <v>17</v>
      </c>
      <c r="C235" t="s">
        <v>17</v>
      </c>
      <c r="D235" s="45">
        <v>44327</v>
      </c>
      <c r="E235" t="e">
        <v>#N/A</v>
      </c>
      <c r="F235" t="e">
        <v>#N/A</v>
      </c>
      <c r="G235" t="e">
        <v>#N/A</v>
      </c>
    </row>
    <row r="236" spans="1:8">
      <c r="A236" t="s">
        <v>16</v>
      </c>
      <c r="B236" t="s">
        <v>9</v>
      </c>
      <c r="C236" t="s">
        <v>9</v>
      </c>
      <c r="D236" s="45">
        <v>44333</v>
      </c>
      <c r="E236" t="e">
        <v>#N/A</v>
      </c>
      <c r="F236" t="e">
        <v>#N/A</v>
      </c>
      <c r="G236" t="e">
        <v>#N/A</v>
      </c>
    </row>
    <row r="237" spans="1:8">
      <c r="A237" t="s">
        <v>14</v>
      </c>
      <c r="B237" t="s">
        <v>9</v>
      </c>
      <c r="C237" t="s">
        <v>9</v>
      </c>
      <c r="D237" s="45">
        <v>43509</v>
      </c>
      <c r="E237" t="e">
        <v>#N/A</v>
      </c>
      <c r="F237" t="e">
        <v>#N/A</v>
      </c>
      <c r="G237" t="e">
        <v>#N/A</v>
      </c>
    </row>
    <row r="238" spans="1:8">
      <c r="A238" t="s">
        <v>8</v>
      </c>
      <c r="B238" t="s">
        <v>17</v>
      </c>
      <c r="C238" t="s">
        <v>17</v>
      </c>
      <c r="D238" s="45">
        <v>44609</v>
      </c>
      <c r="E238" t="s">
        <v>12</v>
      </c>
      <c r="F238">
        <v>0</v>
      </c>
      <c r="G238" t="s">
        <v>8</v>
      </c>
    </row>
    <row r="239" spans="1:8">
      <c r="A239" t="s">
        <v>8</v>
      </c>
      <c r="B239" t="s">
        <v>9</v>
      </c>
      <c r="C239" t="s">
        <v>9</v>
      </c>
      <c r="D239" s="45">
        <v>43061</v>
      </c>
      <c r="E239" t="s">
        <v>12</v>
      </c>
      <c r="F239">
        <v>0</v>
      </c>
      <c r="G239" t="s">
        <v>8</v>
      </c>
    </row>
    <row r="240" spans="1:8">
      <c r="A240" t="s">
        <v>10</v>
      </c>
      <c r="B240" t="s">
        <v>11</v>
      </c>
      <c r="C240" t="s">
        <v>11</v>
      </c>
      <c r="D240" s="45">
        <v>44811</v>
      </c>
      <c r="E240" t="s">
        <v>12</v>
      </c>
      <c r="F240">
        <v>0</v>
      </c>
      <c r="G240" t="s">
        <v>8</v>
      </c>
    </row>
    <row r="241" spans="1:8">
      <c r="A241" t="s">
        <v>10</v>
      </c>
      <c r="B241" t="s">
        <v>15</v>
      </c>
      <c r="C241" t="s">
        <v>15</v>
      </c>
      <c r="D241" s="45">
        <v>44392</v>
      </c>
      <c r="E241" t="s">
        <v>12</v>
      </c>
      <c r="F241">
        <v>0</v>
      </c>
      <c r="G241" t="s">
        <v>10</v>
      </c>
    </row>
    <row r="242" spans="1:8">
      <c r="A242" t="s">
        <v>10</v>
      </c>
      <c r="B242" t="s">
        <v>18</v>
      </c>
      <c r="C242" t="s">
        <v>18</v>
      </c>
      <c r="D242" s="45">
        <v>43361</v>
      </c>
      <c r="E242" t="s">
        <v>27</v>
      </c>
      <c r="F242">
        <v>0</v>
      </c>
      <c r="G242" t="s">
        <v>10</v>
      </c>
    </row>
    <row r="243" spans="1:8">
      <c r="A243" t="s">
        <v>13</v>
      </c>
      <c r="B243" t="s">
        <v>17</v>
      </c>
      <c r="C243" t="s">
        <v>17</v>
      </c>
      <c r="D243" s="45">
        <v>44005</v>
      </c>
      <c r="E243" t="s">
        <v>12</v>
      </c>
      <c r="F243">
        <v>0</v>
      </c>
      <c r="G243" t="s">
        <v>25</v>
      </c>
    </row>
    <row r="244" spans="1:8">
      <c r="A244" t="s">
        <v>8</v>
      </c>
      <c r="B244" t="s">
        <v>18</v>
      </c>
      <c r="C244" t="s">
        <v>18</v>
      </c>
      <c r="D244" s="45">
        <v>44754</v>
      </c>
      <c r="E244" t="s">
        <v>12</v>
      </c>
      <c r="F244">
        <v>0</v>
      </c>
      <c r="G244" t="s">
        <v>16</v>
      </c>
    </row>
    <row r="245" spans="1:8">
      <c r="A245" t="s">
        <v>16</v>
      </c>
      <c r="B245" t="s">
        <v>9</v>
      </c>
      <c r="C245" t="s">
        <v>9</v>
      </c>
      <c r="D245" s="45">
        <v>43279</v>
      </c>
      <c r="E245" t="s">
        <v>12</v>
      </c>
      <c r="F245">
        <v>0</v>
      </c>
      <c r="G245" t="s">
        <v>16</v>
      </c>
    </row>
    <row r="246" spans="1:8">
      <c r="A246" t="s">
        <v>13</v>
      </c>
      <c r="B246" t="s">
        <v>17</v>
      </c>
      <c r="C246" t="s">
        <v>17</v>
      </c>
      <c r="D246" s="45">
        <v>44280</v>
      </c>
      <c r="E246" t="s">
        <v>12</v>
      </c>
      <c r="F246">
        <v>0</v>
      </c>
      <c r="G246" t="s">
        <v>10</v>
      </c>
    </row>
    <row r="247" spans="1:8">
      <c r="A247" t="s">
        <v>14</v>
      </c>
      <c r="B247" t="s">
        <v>9</v>
      </c>
      <c r="C247" t="s">
        <v>9</v>
      </c>
      <c r="D247" s="45">
        <v>44392</v>
      </c>
      <c r="E247" t="s">
        <v>12</v>
      </c>
      <c r="F247">
        <v>0</v>
      </c>
      <c r="G247" t="s">
        <v>10</v>
      </c>
    </row>
    <row r="248" spans="1:8">
      <c r="A248" t="s">
        <v>13</v>
      </c>
      <c r="B248" t="s">
        <v>9</v>
      </c>
      <c r="C248" t="s">
        <v>9</v>
      </c>
      <c r="D248" s="45">
        <v>43902</v>
      </c>
      <c r="E248" t="s">
        <v>12</v>
      </c>
      <c r="F248">
        <v>0</v>
      </c>
      <c r="G248" t="s">
        <v>10</v>
      </c>
    </row>
    <row r="249" spans="1:8">
      <c r="A249" t="s">
        <v>10</v>
      </c>
      <c r="B249" t="s">
        <v>15</v>
      </c>
      <c r="C249" t="s">
        <v>15</v>
      </c>
      <c r="D249" s="45">
        <v>43311</v>
      </c>
      <c r="E249" t="s">
        <v>12</v>
      </c>
      <c r="F249">
        <v>0</v>
      </c>
      <c r="G249" t="s">
        <v>13</v>
      </c>
    </row>
    <row r="250" spans="1:8">
      <c r="A250" t="s">
        <v>16</v>
      </c>
      <c r="B250" t="s">
        <v>9</v>
      </c>
      <c r="C250" t="s">
        <v>9</v>
      </c>
      <c r="D250" s="45">
        <v>43577</v>
      </c>
      <c r="E250" t="s">
        <v>28</v>
      </c>
      <c r="F250">
        <v>43443</v>
      </c>
      <c r="G250" t="s">
        <v>24</v>
      </c>
      <c r="H250" t="s">
        <v>23</v>
      </c>
    </row>
    <row r="251" spans="1:8">
      <c r="A251" t="s">
        <v>8</v>
      </c>
      <c r="B251" t="s">
        <v>9</v>
      </c>
      <c r="C251" t="s">
        <v>9</v>
      </c>
      <c r="D251" s="45">
        <v>43791</v>
      </c>
      <c r="E251" t="s">
        <v>12</v>
      </c>
      <c r="F251">
        <v>0</v>
      </c>
      <c r="G251" t="s">
        <v>16</v>
      </c>
    </row>
    <row r="252" spans="1:8">
      <c r="A252" t="s">
        <v>8</v>
      </c>
      <c r="B252" t="s">
        <v>9</v>
      </c>
      <c r="C252" t="s">
        <v>9</v>
      </c>
      <c r="D252" s="45">
        <v>43717</v>
      </c>
      <c r="E252" t="s">
        <v>12</v>
      </c>
      <c r="F252">
        <v>0</v>
      </c>
      <c r="G252" t="s">
        <v>8</v>
      </c>
    </row>
    <row r="253" spans="1:8">
      <c r="A253" t="s">
        <v>25</v>
      </c>
      <c r="B253" t="s">
        <v>9</v>
      </c>
      <c r="C253" t="s">
        <v>9</v>
      </c>
      <c r="D253" s="45">
        <v>44204</v>
      </c>
      <c r="E253" t="s">
        <v>12</v>
      </c>
      <c r="F253">
        <v>0</v>
      </c>
      <c r="G253" t="s">
        <v>8</v>
      </c>
    </row>
    <row r="254" spans="1:8">
      <c r="A254" t="s">
        <v>13</v>
      </c>
      <c r="B254" t="s">
        <v>17</v>
      </c>
      <c r="C254" t="s">
        <v>17</v>
      </c>
      <c r="D254" s="45">
        <v>44433</v>
      </c>
      <c r="E254" t="s">
        <v>12</v>
      </c>
      <c r="F254">
        <v>0</v>
      </c>
      <c r="G254" t="s">
        <v>8</v>
      </c>
    </row>
    <row r="255" spans="1:8">
      <c r="A255" t="s">
        <v>10</v>
      </c>
      <c r="B255" t="s">
        <v>11</v>
      </c>
      <c r="C255" t="s">
        <v>11</v>
      </c>
      <c r="D255" s="45">
        <v>43789</v>
      </c>
      <c r="E255" t="s">
        <v>12</v>
      </c>
      <c r="F255">
        <v>0</v>
      </c>
      <c r="G255" t="s">
        <v>8</v>
      </c>
    </row>
    <row r="256" spans="1:8">
      <c r="A256" t="s">
        <v>8</v>
      </c>
      <c r="B256" t="s">
        <v>17</v>
      </c>
      <c r="C256" t="s">
        <v>17</v>
      </c>
      <c r="D256" s="45">
        <v>44088</v>
      </c>
      <c r="E256" t="s">
        <v>12</v>
      </c>
      <c r="F256">
        <v>0</v>
      </c>
      <c r="G256" t="s">
        <v>16</v>
      </c>
    </row>
    <row r="257" spans="1:7">
      <c r="A257" t="s">
        <v>16</v>
      </c>
      <c r="B257" t="s">
        <v>9</v>
      </c>
      <c r="C257" t="s">
        <v>9</v>
      </c>
      <c r="D257" s="45">
        <v>43963</v>
      </c>
      <c r="E257" t="s">
        <v>12</v>
      </c>
      <c r="F257">
        <v>0</v>
      </c>
      <c r="G257" t="s">
        <v>16</v>
      </c>
    </row>
    <row r="258" spans="1:7">
      <c r="A258" t="s">
        <v>10</v>
      </c>
      <c r="B258" t="s">
        <v>11</v>
      </c>
      <c r="C258" t="s">
        <v>11</v>
      </c>
      <c r="D258" s="45">
        <v>43657</v>
      </c>
      <c r="E258" t="s">
        <v>12</v>
      </c>
      <c r="F258">
        <v>0</v>
      </c>
      <c r="G258" t="s">
        <v>16</v>
      </c>
    </row>
    <row r="259" spans="1:7">
      <c r="A259" t="s">
        <v>8</v>
      </c>
      <c r="B259" t="s">
        <v>18</v>
      </c>
      <c r="C259" t="s">
        <v>18</v>
      </c>
      <c r="D259" s="45">
        <v>44796</v>
      </c>
      <c r="E259" t="s">
        <v>12</v>
      </c>
      <c r="F259">
        <v>0</v>
      </c>
      <c r="G259" t="s">
        <v>16</v>
      </c>
    </row>
    <row r="260" spans="1:7">
      <c r="A260" t="s">
        <v>13</v>
      </c>
      <c r="B260" t="s">
        <v>17</v>
      </c>
      <c r="C260" t="s">
        <v>17</v>
      </c>
      <c r="D260" s="45">
        <v>44741</v>
      </c>
      <c r="E260" t="e">
        <v>#N/A</v>
      </c>
      <c r="F260" t="e">
        <v>#N/A</v>
      </c>
      <c r="G260" t="e">
        <v>#N/A</v>
      </c>
    </row>
    <row r="261" spans="1:7">
      <c r="A261" t="s">
        <v>14</v>
      </c>
      <c r="B261" t="s">
        <v>9</v>
      </c>
      <c r="C261" t="s">
        <v>9</v>
      </c>
      <c r="D261" s="45">
        <v>43826</v>
      </c>
      <c r="E261" t="e">
        <v>#N/A</v>
      </c>
      <c r="F261" t="e">
        <v>#N/A</v>
      </c>
      <c r="G261" t="e">
        <v>#N/A</v>
      </c>
    </row>
    <row r="262" spans="1:7">
      <c r="A262" t="s">
        <v>14</v>
      </c>
      <c r="B262" t="s">
        <v>9</v>
      </c>
      <c r="C262" t="s">
        <v>9</v>
      </c>
      <c r="D262" s="45">
        <v>43021</v>
      </c>
      <c r="E262" t="s">
        <v>12</v>
      </c>
      <c r="F262">
        <v>0</v>
      </c>
      <c r="G262" t="s">
        <v>8</v>
      </c>
    </row>
    <row r="263" spans="1:7">
      <c r="A263" t="s">
        <v>16</v>
      </c>
      <c r="B263" t="s">
        <v>9</v>
      </c>
      <c r="C263" t="s">
        <v>9</v>
      </c>
      <c r="D263" s="45">
        <v>44539</v>
      </c>
      <c r="E263" t="s">
        <v>12</v>
      </c>
      <c r="F263">
        <v>0</v>
      </c>
      <c r="G263" t="s">
        <v>8</v>
      </c>
    </row>
    <row r="264" spans="1:7">
      <c r="A264" t="s">
        <v>8</v>
      </c>
      <c r="B264" t="s">
        <v>9</v>
      </c>
      <c r="C264" t="s">
        <v>9</v>
      </c>
      <c r="D264" s="45">
        <v>44564</v>
      </c>
      <c r="E264" t="s">
        <v>12</v>
      </c>
      <c r="F264">
        <v>0</v>
      </c>
      <c r="G264" t="s">
        <v>8</v>
      </c>
    </row>
    <row r="265" spans="1:7">
      <c r="A265" t="s">
        <v>13</v>
      </c>
      <c r="B265" t="s">
        <v>17</v>
      </c>
      <c r="C265" t="s">
        <v>17</v>
      </c>
      <c r="D265" s="45">
        <v>44207</v>
      </c>
      <c r="E265" t="s">
        <v>12</v>
      </c>
      <c r="F265">
        <v>0</v>
      </c>
      <c r="G265" t="s">
        <v>8</v>
      </c>
    </row>
    <row r="266" spans="1:7">
      <c r="A266" t="s">
        <v>10</v>
      </c>
      <c r="B266" t="s">
        <v>9</v>
      </c>
      <c r="C266" t="s">
        <v>9</v>
      </c>
      <c r="D266" s="45">
        <v>44581</v>
      </c>
      <c r="E266" t="s">
        <v>12</v>
      </c>
      <c r="F266">
        <v>0</v>
      </c>
      <c r="G266" t="s">
        <v>8</v>
      </c>
    </row>
    <row r="267" spans="1:7">
      <c r="A267" t="s">
        <v>14</v>
      </c>
      <c r="B267" t="s">
        <v>15</v>
      </c>
      <c r="C267" t="s">
        <v>15</v>
      </c>
      <c r="D267" s="45">
        <v>44645</v>
      </c>
      <c r="E267" t="s">
        <v>29</v>
      </c>
      <c r="F267">
        <v>0</v>
      </c>
      <c r="G267" t="s">
        <v>8</v>
      </c>
    </row>
    <row r="268" spans="1:7">
      <c r="A268" t="s">
        <v>10</v>
      </c>
      <c r="B268" t="s">
        <v>9</v>
      </c>
      <c r="C268" t="s">
        <v>9</v>
      </c>
      <c r="D268" s="45">
        <v>44413</v>
      </c>
      <c r="E268" t="s">
        <v>12</v>
      </c>
      <c r="F268">
        <v>0</v>
      </c>
      <c r="G268" t="s">
        <v>14</v>
      </c>
    </row>
    <row r="269" spans="1:7">
      <c r="A269" t="s">
        <v>8</v>
      </c>
      <c r="B269" t="s">
        <v>18</v>
      </c>
      <c r="C269" t="s">
        <v>18</v>
      </c>
      <c r="D269" s="45">
        <v>43837</v>
      </c>
      <c r="E269" t="s">
        <v>12</v>
      </c>
      <c r="F269">
        <v>0</v>
      </c>
      <c r="G269" t="s">
        <v>14</v>
      </c>
    </row>
    <row r="270" spans="1:7">
      <c r="A270" t="s">
        <v>10</v>
      </c>
      <c r="D270" s="45">
        <v>44083</v>
      </c>
      <c r="E270" t="s">
        <v>12</v>
      </c>
      <c r="F270">
        <v>0</v>
      </c>
      <c r="G270" t="s">
        <v>14</v>
      </c>
    </row>
    <row r="271" spans="1:7">
      <c r="A271" t="s">
        <v>13</v>
      </c>
      <c r="B271" t="s">
        <v>9</v>
      </c>
      <c r="C271" t="s">
        <v>9</v>
      </c>
      <c r="D271" s="45">
        <v>43370</v>
      </c>
      <c r="E271" t="s">
        <v>12</v>
      </c>
      <c r="F271">
        <v>0</v>
      </c>
      <c r="G271" t="s">
        <v>13</v>
      </c>
    </row>
    <row r="272" spans="1:7">
      <c r="A272" t="s">
        <v>14</v>
      </c>
      <c r="B272" t="s">
        <v>11</v>
      </c>
      <c r="C272" t="s">
        <v>11</v>
      </c>
      <c r="D272" s="45">
        <v>43794</v>
      </c>
      <c r="E272" t="s">
        <v>12</v>
      </c>
      <c r="F272">
        <v>0</v>
      </c>
      <c r="G272" t="s">
        <v>13</v>
      </c>
    </row>
    <row r="273" spans="1:7">
      <c r="A273" t="s">
        <v>8</v>
      </c>
      <c r="B273" t="s">
        <v>9</v>
      </c>
      <c r="C273" t="s">
        <v>9</v>
      </c>
      <c r="D273" s="45">
        <v>43292</v>
      </c>
      <c r="E273" t="s">
        <v>12</v>
      </c>
      <c r="F273">
        <v>0</v>
      </c>
      <c r="G273" t="s">
        <v>8</v>
      </c>
    </row>
    <row r="274" spans="1:7">
      <c r="A274" t="s">
        <v>14</v>
      </c>
      <c r="B274" t="s">
        <v>11</v>
      </c>
      <c r="C274" t="s">
        <v>11</v>
      </c>
      <c r="D274" s="45">
        <v>43229</v>
      </c>
      <c r="E274" t="s">
        <v>12</v>
      </c>
      <c r="F274">
        <v>0</v>
      </c>
      <c r="G274" t="s">
        <v>13</v>
      </c>
    </row>
    <row r="275" spans="1:7">
      <c r="A275" t="s">
        <v>16</v>
      </c>
      <c r="B275" t="s">
        <v>9</v>
      </c>
      <c r="C275" t="s">
        <v>9</v>
      </c>
      <c r="D275" s="45">
        <v>43522</v>
      </c>
      <c r="E275" t="s">
        <v>12</v>
      </c>
      <c r="F275">
        <v>0</v>
      </c>
      <c r="G275" t="s">
        <v>13</v>
      </c>
    </row>
    <row r="276" spans="1:7">
      <c r="A276" t="s">
        <v>14</v>
      </c>
      <c r="B276" t="s">
        <v>9</v>
      </c>
      <c r="C276" t="s">
        <v>9</v>
      </c>
      <c r="D276" s="45">
        <v>44646</v>
      </c>
      <c r="E276" t="e">
        <v>#N/A</v>
      </c>
      <c r="F276" t="e">
        <v>#N/A</v>
      </c>
      <c r="G276" t="e">
        <v>#N/A</v>
      </c>
    </row>
    <row r="277" spans="1:7">
      <c r="A277" t="s">
        <v>8</v>
      </c>
      <c r="D277" s="45">
        <v>43406</v>
      </c>
      <c r="E277" t="e">
        <v>#N/A</v>
      </c>
      <c r="F277" t="e">
        <v>#N/A</v>
      </c>
      <c r="G277" t="e">
        <v>#N/A</v>
      </c>
    </row>
    <row r="278" spans="1:7">
      <c r="A278" t="s">
        <v>19</v>
      </c>
      <c r="B278" t="s">
        <v>20</v>
      </c>
      <c r="C278" t="s">
        <v>20</v>
      </c>
      <c r="D278" s="45">
        <v>43266</v>
      </c>
      <c r="E278" t="e">
        <v>#N/A</v>
      </c>
      <c r="F278" t="e">
        <v>#N/A</v>
      </c>
      <c r="G278" t="e">
        <v>#N/A</v>
      </c>
    </row>
    <row r="279" spans="1:7">
      <c r="A279" t="s">
        <v>16</v>
      </c>
      <c r="B279" t="s">
        <v>9</v>
      </c>
      <c r="C279" t="s">
        <v>9</v>
      </c>
      <c r="D279" s="45">
        <v>44214</v>
      </c>
      <c r="E279" t="s">
        <v>12</v>
      </c>
      <c r="F279">
        <v>0</v>
      </c>
      <c r="G279" t="s">
        <v>16</v>
      </c>
    </row>
    <row r="280" spans="1:7">
      <c r="A280" t="s">
        <v>10</v>
      </c>
      <c r="B280" t="s">
        <v>18</v>
      </c>
      <c r="C280" t="s">
        <v>18</v>
      </c>
      <c r="D280" s="45">
        <v>44859</v>
      </c>
      <c r="E280" t="s">
        <v>12</v>
      </c>
      <c r="F280">
        <v>0</v>
      </c>
      <c r="G280" t="s">
        <v>16</v>
      </c>
    </row>
    <row r="281" spans="1:7">
      <c r="A281" t="s">
        <v>10</v>
      </c>
      <c r="B281" t="s">
        <v>11</v>
      </c>
      <c r="C281" t="s">
        <v>11</v>
      </c>
      <c r="D281" s="45">
        <v>43964</v>
      </c>
      <c r="E281" t="s">
        <v>12</v>
      </c>
      <c r="F281">
        <v>0</v>
      </c>
      <c r="G281" t="s">
        <v>16</v>
      </c>
    </row>
    <row r="282" spans="1:7">
      <c r="A282" t="s">
        <v>16</v>
      </c>
      <c r="B282" t="s">
        <v>9</v>
      </c>
      <c r="C282" t="s">
        <v>9</v>
      </c>
      <c r="D282" s="45">
        <v>43326</v>
      </c>
      <c r="E282" t="s">
        <v>12</v>
      </c>
      <c r="F282">
        <v>0</v>
      </c>
      <c r="G282" t="s">
        <v>16</v>
      </c>
    </row>
    <row r="283" spans="1:7">
      <c r="A283" t="s">
        <v>13</v>
      </c>
      <c r="B283" t="s">
        <v>9</v>
      </c>
      <c r="C283" t="s">
        <v>9</v>
      </c>
      <c r="D283" s="45">
        <v>44173</v>
      </c>
      <c r="E283" t="s">
        <v>12</v>
      </c>
      <c r="F283">
        <v>0</v>
      </c>
      <c r="G283" t="s">
        <v>16</v>
      </c>
    </row>
    <row r="284" spans="1:7">
      <c r="A284" t="s">
        <v>8</v>
      </c>
      <c r="B284" t="s">
        <v>18</v>
      </c>
      <c r="C284" t="s">
        <v>18</v>
      </c>
      <c r="D284" s="45">
        <v>44687</v>
      </c>
      <c r="E284" t="s">
        <v>12</v>
      </c>
      <c r="F284">
        <v>0</v>
      </c>
      <c r="G284" t="s">
        <v>8</v>
      </c>
    </row>
    <row r="285" spans="1:7">
      <c r="A285" t="s">
        <v>8</v>
      </c>
      <c r="B285" t="s">
        <v>17</v>
      </c>
      <c r="C285" t="s">
        <v>17</v>
      </c>
      <c r="D285" s="45">
        <v>43552</v>
      </c>
      <c r="E285" t="s">
        <v>12</v>
      </c>
      <c r="F285">
        <v>0</v>
      </c>
      <c r="G285" t="s">
        <v>8</v>
      </c>
    </row>
    <row r="286" spans="1:7">
      <c r="A286" t="s">
        <v>13</v>
      </c>
      <c r="B286" t="s">
        <v>17</v>
      </c>
      <c r="C286" t="s">
        <v>17</v>
      </c>
      <c r="D286" s="45">
        <v>43326</v>
      </c>
      <c r="E286" t="s">
        <v>12</v>
      </c>
      <c r="F286">
        <v>0</v>
      </c>
      <c r="G286" t="s">
        <v>8</v>
      </c>
    </row>
    <row r="287" spans="1:7">
      <c r="A287" t="s">
        <v>16</v>
      </c>
      <c r="B287" t="s">
        <v>9</v>
      </c>
      <c r="C287" t="s">
        <v>9</v>
      </c>
      <c r="D287" s="45">
        <v>44636</v>
      </c>
      <c r="E287" t="e">
        <v>#N/A</v>
      </c>
      <c r="F287" t="e">
        <v>#N/A</v>
      </c>
      <c r="G287" t="e">
        <v>#N/A</v>
      </c>
    </row>
    <row r="288" spans="1:7">
      <c r="A288" t="s">
        <v>8</v>
      </c>
      <c r="B288" t="s">
        <v>9</v>
      </c>
      <c r="C288" t="s">
        <v>9</v>
      </c>
      <c r="D288" s="45">
        <v>44232</v>
      </c>
      <c r="E288" t="s">
        <v>12</v>
      </c>
      <c r="F288">
        <v>0</v>
      </c>
      <c r="G288" t="s">
        <v>10</v>
      </c>
    </row>
    <row r="289" spans="1:8">
      <c r="A289" t="s">
        <v>8</v>
      </c>
      <c r="B289" t="s">
        <v>9</v>
      </c>
      <c r="C289" t="s">
        <v>9</v>
      </c>
      <c r="D289" s="45">
        <v>44585</v>
      </c>
      <c r="E289" t="s">
        <v>12</v>
      </c>
      <c r="F289">
        <v>0</v>
      </c>
      <c r="G289" t="s">
        <v>10</v>
      </c>
    </row>
    <row r="290" spans="1:8">
      <c r="A290" t="s">
        <v>8</v>
      </c>
      <c r="B290" t="s">
        <v>18</v>
      </c>
      <c r="C290" t="s">
        <v>18</v>
      </c>
      <c r="D290" s="45">
        <v>43055</v>
      </c>
      <c r="E290" t="s">
        <v>12</v>
      </c>
      <c r="F290">
        <v>0</v>
      </c>
      <c r="G290" t="s">
        <v>10</v>
      </c>
    </row>
    <row r="291" spans="1:8">
      <c r="A291" t="s">
        <v>8</v>
      </c>
      <c r="B291" t="s">
        <v>17</v>
      </c>
      <c r="C291" t="s">
        <v>17</v>
      </c>
      <c r="D291" s="45">
        <v>43902</v>
      </c>
      <c r="E291" t="s">
        <v>12</v>
      </c>
      <c r="F291">
        <v>0</v>
      </c>
      <c r="G291" t="s">
        <v>10</v>
      </c>
    </row>
    <row r="292" spans="1:8">
      <c r="A292" t="s">
        <v>13</v>
      </c>
      <c r="B292" t="s">
        <v>17</v>
      </c>
      <c r="C292" t="s">
        <v>17</v>
      </c>
      <c r="D292" s="45">
        <v>43179</v>
      </c>
      <c r="E292" t="s">
        <v>12</v>
      </c>
      <c r="F292">
        <v>0</v>
      </c>
      <c r="G292" t="s">
        <v>10</v>
      </c>
    </row>
    <row r="293" spans="1:8">
      <c r="A293" t="s">
        <v>10</v>
      </c>
      <c r="D293" s="45">
        <v>43281</v>
      </c>
      <c r="E293" t="s">
        <v>12</v>
      </c>
      <c r="F293">
        <v>0</v>
      </c>
      <c r="G293" t="s">
        <v>14</v>
      </c>
    </row>
    <row r="294" spans="1:8">
      <c r="A294" t="s">
        <v>13</v>
      </c>
      <c r="B294" t="s">
        <v>17</v>
      </c>
      <c r="C294" t="s">
        <v>17</v>
      </c>
      <c r="D294" s="45">
        <v>44855</v>
      </c>
      <c r="E294" t="e">
        <v>#N/A</v>
      </c>
      <c r="F294" t="e">
        <v>#N/A</v>
      </c>
      <c r="G294" t="e">
        <v>#N/A</v>
      </c>
    </row>
    <row r="295" spans="1:8">
      <c r="A295" t="s">
        <v>8</v>
      </c>
      <c r="B295" t="s">
        <v>18</v>
      </c>
      <c r="C295" t="s">
        <v>18</v>
      </c>
      <c r="D295" s="45">
        <v>44050</v>
      </c>
      <c r="E295" t="e">
        <v>#N/A</v>
      </c>
      <c r="F295" t="e">
        <v>#N/A</v>
      </c>
      <c r="G295" t="e">
        <v>#N/A</v>
      </c>
    </row>
    <row r="296" spans="1:8">
      <c r="A296" t="s">
        <v>16</v>
      </c>
      <c r="B296" t="s">
        <v>9</v>
      </c>
      <c r="C296" t="s">
        <v>9</v>
      </c>
      <c r="D296" s="45">
        <v>44279</v>
      </c>
      <c r="E296" t="e">
        <v>#N/A</v>
      </c>
      <c r="F296" t="e">
        <v>#N/A</v>
      </c>
      <c r="G296" t="e">
        <v>#N/A</v>
      </c>
    </row>
    <row r="297" spans="1:8">
      <c r="A297" t="s">
        <v>10</v>
      </c>
      <c r="B297" t="s">
        <v>11</v>
      </c>
      <c r="C297" t="s">
        <v>11</v>
      </c>
      <c r="D297" s="45">
        <v>44223</v>
      </c>
      <c r="E297" t="s">
        <v>30</v>
      </c>
      <c r="F297">
        <v>43441</v>
      </c>
      <c r="G297" t="s">
        <v>19</v>
      </c>
      <c r="H297" t="s">
        <v>23</v>
      </c>
    </row>
    <row r="298" spans="1:8">
      <c r="A298" t="s">
        <v>13</v>
      </c>
      <c r="B298" t="s">
        <v>17</v>
      </c>
      <c r="C298" t="s">
        <v>17</v>
      </c>
      <c r="D298" s="45">
        <v>43403</v>
      </c>
      <c r="E298" t="s">
        <v>12</v>
      </c>
      <c r="F298">
        <v>0</v>
      </c>
      <c r="G298" t="s">
        <v>8</v>
      </c>
    </row>
    <row r="299" spans="1:8">
      <c r="A299" t="s">
        <v>13</v>
      </c>
      <c r="B299" t="s">
        <v>17</v>
      </c>
      <c r="C299" t="s">
        <v>17</v>
      </c>
      <c r="D299" s="45">
        <v>44579</v>
      </c>
      <c r="E299" t="s">
        <v>12</v>
      </c>
      <c r="F299">
        <v>0</v>
      </c>
      <c r="G299" t="s">
        <v>8</v>
      </c>
    </row>
    <row r="300" spans="1:8">
      <c r="A300" t="s">
        <v>10</v>
      </c>
      <c r="B300" t="s">
        <v>11</v>
      </c>
      <c r="C300" t="s">
        <v>11</v>
      </c>
      <c r="D300" s="45">
        <v>43278</v>
      </c>
      <c r="E300" t="s">
        <v>12</v>
      </c>
      <c r="F300">
        <v>0</v>
      </c>
      <c r="G300" t="s">
        <v>8</v>
      </c>
    </row>
    <row r="301" spans="1:8">
      <c r="A301" t="s">
        <v>10</v>
      </c>
      <c r="B301" t="s">
        <v>15</v>
      </c>
      <c r="C301" t="s">
        <v>15</v>
      </c>
      <c r="D301" s="45">
        <v>44648</v>
      </c>
      <c r="E301" t="s">
        <v>12</v>
      </c>
      <c r="F301">
        <v>0</v>
      </c>
      <c r="G301" t="s">
        <v>13</v>
      </c>
    </row>
    <row r="302" spans="1:8">
      <c r="A302" t="s">
        <v>10</v>
      </c>
      <c r="B302" t="s">
        <v>15</v>
      </c>
      <c r="C302" t="s">
        <v>15</v>
      </c>
      <c r="D302" s="45">
        <v>43892</v>
      </c>
      <c r="E302" t="s">
        <v>12</v>
      </c>
      <c r="F302">
        <v>0</v>
      </c>
      <c r="G302" t="s">
        <v>13</v>
      </c>
    </row>
    <row r="303" spans="1:8">
      <c r="A303" t="s">
        <v>24</v>
      </c>
      <c r="B303" t="s">
        <v>9</v>
      </c>
      <c r="C303" t="s">
        <v>9</v>
      </c>
      <c r="D303" s="45">
        <v>43929</v>
      </c>
      <c r="E303" t="s">
        <v>12</v>
      </c>
      <c r="F303">
        <v>0</v>
      </c>
      <c r="G303" t="s">
        <v>13</v>
      </c>
    </row>
    <row r="304" spans="1:8">
      <c r="A304" t="s">
        <v>14</v>
      </c>
      <c r="B304" t="s">
        <v>9</v>
      </c>
      <c r="C304" t="s">
        <v>9</v>
      </c>
      <c r="D304" s="45">
        <v>43585</v>
      </c>
      <c r="E304" t="s">
        <v>12</v>
      </c>
      <c r="F304">
        <v>0</v>
      </c>
      <c r="G304" t="s">
        <v>13</v>
      </c>
    </row>
    <row r="305" spans="1:7">
      <c r="A305" t="s">
        <v>14</v>
      </c>
      <c r="B305" t="s">
        <v>15</v>
      </c>
      <c r="C305" t="s">
        <v>15</v>
      </c>
      <c r="D305" s="45">
        <v>44104</v>
      </c>
      <c r="E305" t="s">
        <v>12</v>
      </c>
      <c r="F305">
        <v>0</v>
      </c>
      <c r="G305" t="s">
        <v>8</v>
      </c>
    </row>
    <row r="306" spans="1:7">
      <c r="A306" t="s">
        <v>8</v>
      </c>
      <c r="B306" t="s">
        <v>17</v>
      </c>
      <c r="C306" t="s">
        <v>17</v>
      </c>
      <c r="D306" s="45">
        <v>44722</v>
      </c>
      <c r="E306" t="s">
        <v>12</v>
      </c>
      <c r="F306">
        <v>0</v>
      </c>
      <c r="G306" t="s">
        <v>10</v>
      </c>
    </row>
    <row r="307" spans="1:7">
      <c r="A307" t="s">
        <v>13</v>
      </c>
      <c r="B307" t="s">
        <v>17</v>
      </c>
      <c r="C307" t="s">
        <v>17</v>
      </c>
      <c r="D307" s="45">
        <v>43172</v>
      </c>
      <c r="E307" t="s">
        <v>12</v>
      </c>
      <c r="F307">
        <v>0</v>
      </c>
      <c r="G307" t="s">
        <v>10</v>
      </c>
    </row>
    <row r="308" spans="1:7">
      <c r="A308" t="s">
        <v>13</v>
      </c>
      <c r="B308" t="s">
        <v>9</v>
      </c>
      <c r="C308" t="s">
        <v>9</v>
      </c>
      <c r="D308" s="45">
        <v>44648</v>
      </c>
      <c r="E308" t="s">
        <v>12</v>
      </c>
      <c r="F308">
        <v>0</v>
      </c>
      <c r="G308" t="s">
        <v>10</v>
      </c>
    </row>
    <row r="309" spans="1:7">
      <c r="A309" t="s">
        <v>16</v>
      </c>
      <c r="B309" t="s">
        <v>9</v>
      </c>
      <c r="C309" t="s">
        <v>9</v>
      </c>
      <c r="D309" s="45">
        <v>43279</v>
      </c>
      <c r="E309" t="s">
        <v>12</v>
      </c>
      <c r="F309">
        <v>0</v>
      </c>
      <c r="G309" t="s">
        <v>10</v>
      </c>
    </row>
    <row r="310" spans="1:7">
      <c r="A310" t="s">
        <v>16</v>
      </c>
      <c r="B310" t="s">
        <v>9</v>
      </c>
      <c r="C310" t="s">
        <v>9</v>
      </c>
      <c r="D310" s="45">
        <v>44568</v>
      </c>
      <c r="E310" t="s">
        <v>12</v>
      </c>
      <c r="F310">
        <v>0</v>
      </c>
      <c r="G310" t="s">
        <v>10</v>
      </c>
    </row>
    <row r="311" spans="1:7">
      <c r="A311" t="s">
        <v>8</v>
      </c>
      <c r="B311" t="s">
        <v>9</v>
      </c>
      <c r="C311" t="s">
        <v>9</v>
      </c>
      <c r="D311" s="45">
        <v>43986</v>
      </c>
      <c r="E311" t="s">
        <v>12</v>
      </c>
      <c r="F311">
        <v>0</v>
      </c>
      <c r="G311" t="s">
        <v>10</v>
      </c>
    </row>
    <row r="312" spans="1:7">
      <c r="A312" t="s">
        <v>13</v>
      </c>
      <c r="B312" t="s">
        <v>17</v>
      </c>
      <c r="C312" t="s">
        <v>17</v>
      </c>
      <c r="D312" s="45">
        <v>43956</v>
      </c>
      <c r="E312" t="s">
        <v>12</v>
      </c>
      <c r="F312">
        <v>0</v>
      </c>
      <c r="G312" t="s">
        <v>10</v>
      </c>
    </row>
    <row r="313" spans="1:7">
      <c r="A313" t="s">
        <v>14</v>
      </c>
      <c r="B313" t="s">
        <v>11</v>
      </c>
      <c r="C313" t="s">
        <v>11</v>
      </c>
      <c r="D313" s="45">
        <v>44865</v>
      </c>
      <c r="E313" t="s">
        <v>12</v>
      </c>
      <c r="F313">
        <v>0</v>
      </c>
      <c r="G313" t="s">
        <v>10</v>
      </c>
    </row>
    <row r="314" spans="1:7">
      <c r="A314" t="s">
        <v>16</v>
      </c>
      <c r="B314" t="s">
        <v>9</v>
      </c>
      <c r="C314" t="s">
        <v>9</v>
      </c>
      <c r="D314" s="45">
        <v>43920</v>
      </c>
      <c r="E314" t="s">
        <v>12</v>
      </c>
      <c r="F314">
        <v>0</v>
      </c>
      <c r="G314" t="s">
        <v>10</v>
      </c>
    </row>
    <row r="315" spans="1:7">
      <c r="A315" t="s">
        <v>13</v>
      </c>
      <c r="B315" t="s">
        <v>9</v>
      </c>
      <c r="C315" t="s">
        <v>9</v>
      </c>
      <c r="D315" s="45">
        <v>44125</v>
      </c>
      <c r="E315" t="s">
        <v>12</v>
      </c>
      <c r="F315">
        <v>0</v>
      </c>
      <c r="G315" t="s">
        <v>10</v>
      </c>
    </row>
    <row r="316" spans="1:7">
      <c r="A316" t="s">
        <v>13</v>
      </c>
      <c r="B316" t="s">
        <v>9</v>
      </c>
      <c r="C316" t="s">
        <v>9</v>
      </c>
      <c r="D316" s="45">
        <v>43519</v>
      </c>
      <c r="E316" t="s">
        <v>12</v>
      </c>
      <c r="F316">
        <v>0</v>
      </c>
      <c r="G316" t="s">
        <v>10</v>
      </c>
    </row>
    <row r="317" spans="1:7">
      <c r="A317" t="s">
        <v>10</v>
      </c>
      <c r="B317" t="s">
        <v>11</v>
      </c>
      <c r="C317" t="s">
        <v>11</v>
      </c>
      <c r="D317" s="45">
        <v>43267</v>
      </c>
      <c r="E317" t="s">
        <v>12</v>
      </c>
      <c r="F317">
        <v>0</v>
      </c>
      <c r="G317" t="s">
        <v>10</v>
      </c>
    </row>
    <row r="318" spans="1:7">
      <c r="A318" t="s">
        <v>14</v>
      </c>
      <c r="B318" t="s">
        <v>9</v>
      </c>
      <c r="C318" t="s">
        <v>9</v>
      </c>
      <c r="D318" s="45">
        <v>44711</v>
      </c>
      <c r="E318" t="s">
        <v>12</v>
      </c>
      <c r="F318">
        <v>0</v>
      </c>
      <c r="G318" t="s">
        <v>10</v>
      </c>
    </row>
    <row r="319" spans="1:7">
      <c r="A319" t="s">
        <v>10</v>
      </c>
      <c r="B319" t="s">
        <v>11</v>
      </c>
      <c r="C319" t="s">
        <v>11</v>
      </c>
      <c r="D319" s="45">
        <v>44215</v>
      </c>
      <c r="E319" t="e">
        <v>#N/A</v>
      </c>
      <c r="F319" t="e">
        <v>#N/A</v>
      </c>
      <c r="G319" t="e">
        <v>#N/A</v>
      </c>
    </row>
    <row r="320" spans="1:7">
      <c r="A320" t="s">
        <v>10</v>
      </c>
      <c r="B320" t="s">
        <v>11</v>
      </c>
      <c r="C320" t="s">
        <v>11</v>
      </c>
      <c r="D320" s="45">
        <v>43176</v>
      </c>
      <c r="E320" t="e">
        <v>#N/A</v>
      </c>
      <c r="F320" t="e">
        <v>#N/A</v>
      </c>
      <c r="G320" t="e">
        <v>#N/A</v>
      </c>
    </row>
    <row r="321" spans="1:7">
      <c r="A321" t="s">
        <v>10</v>
      </c>
      <c r="B321" t="s">
        <v>9</v>
      </c>
      <c r="C321" t="s">
        <v>9</v>
      </c>
      <c r="D321" s="45">
        <v>43983</v>
      </c>
      <c r="E321" t="e">
        <v>#N/A</v>
      </c>
      <c r="F321" t="e">
        <v>#N/A</v>
      </c>
      <c r="G321" t="e">
        <v>#N/A</v>
      </c>
    </row>
    <row r="322" spans="1:7">
      <c r="A322" t="s">
        <v>13</v>
      </c>
      <c r="B322" t="s">
        <v>17</v>
      </c>
      <c r="C322" t="s">
        <v>17</v>
      </c>
      <c r="D322" s="45">
        <v>42978</v>
      </c>
      <c r="E322" t="e">
        <v>#N/A</v>
      </c>
      <c r="F322" t="e">
        <v>#N/A</v>
      </c>
      <c r="G322" t="e">
        <v>#N/A</v>
      </c>
    </row>
    <row r="323" spans="1:7">
      <c r="A323" t="s">
        <v>13</v>
      </c>
      <c r="B323" t="s">
        <v>17</v>
      </c>
      <c r="C323" t="s">
        <v>17</v>
      </c>
      <c r="D323" s="45">
        <v>43788</v>
      </c>
      <c r="E323" t="s">
        <v>12</v>
      </c>
      <c r="F323">
        <v>0</v>
      </c>
      <c r="G323" t="s">
        <v>8</v>
      </c>
    </row>
    <row r="324" spans="1:7">
      <c r="A324" t="s">
        <v>13</v>
      </c>
      <c r="B324" t="s">
        <v>17</v>
      </c>
      <c r="C324" t="s">
        <v>17</v>
      </c>
      <c r="D324" s="45">
        <v>43507</v>
      </c>
      <c r="E324" t="s">
        <v>12</v>
      </c>
      <c r="F324">
        <v>0</v>
      </c>
      <c r="G324" t="s">
        <v>8</v>
      </c>
    </row>
    <row r="325" spans="1:7">
      <c r="A325" t="s">
        <v>14</v>
      </c>
      <c r="B325" t="s">
        <v>9</v>
      </c>
      <c r="C325" t="s">
        <v>9</v>
      </c>
      <c r="D325" s="45">
        <v>43026</v>
      </c>
      <c r="E325" t="s">
        <v>12</v>
      </c>
      <c r="F325">
        <v>0</v>
      </c>
      <c r="G325" t="s">
        <v>8</v>
      </c>
    </row>
    <row r="326" spans="1:7">
      <c r="A326" t="s">
        <v>10</v>
      </c>
      <c r="B326" t="s">
        <v>18</v>
      </c>
      <c r="C326" t="s">
        <v>18</v>
      </c>
      <c r="D326" s="45">
        <v>44749</v>
      </c>
      <c r="E326" t="s">
        <v>12</v>
      </c>
      <c r="F326">
        <v>0</v>
      </c>
      <c r="G326" t="s">
        <v>8</v>
      </c>
    </row>
    <row r="327" spans="1:7">
      <c r="A327" t="s">
        <v>10</v>
      </c>
      <c r="D327" s="45">
        <v>43281</v>
      </c>
      <c r="E327" t="s">
        <v>12</v>
      </c>
      <c r="F327">
        <v>0</v>
      </c>
      <c r="G327" t="s">
        <v>8</v>
      </c>
    </row>
    <row r="328" spans="1:7">
      <c r="A328" t="s">
        <v>13</v>
      </c>
      <c r="B328" t="s">
        <v>17</v>
      </c>
      <c r="C328" t="s">
        <v>17</v>
      </c>
      <c r="D328" s="45">
        <v>43536</v>
      </c>
      <c r="E328" t="s">
        <v>12</v>
      </c>
      <c r="F328">
        <v>0</v>
      </c>
      <c r="G328" t="s">
        <v>8</v>
      </c>
    </row>
    <row r="329" spans="1:7">
      <c r="A329" t="s">
        <v>13</v>
      </c>
      <c r="B329" t="s">
        <v>17</v>
      </c>
      <c r="C329" t="s">
        <v>17</v>
      </c>
      <c r="D329" s="45">
        <v>44650</v>
      </c>
      <c r="E329" t="s">
        <v>12</v>
      </c>
      <c r="F329">
        <v>0</v>
      </c>
      <c r="G329" t="s">
        <v>8</v>
      </c>
    </row>
    <row r="330" spans="1:7">
      <c r="A330" t="s">
        <v>13</v>
      </c>
      <c r="B330" t="s">
        <v>9</v>
      </c>
      <c r="C330" t="s">
        <v>9</v>
      </c>
      <c r="D330" s="45">
        <v>43588</v>
      </c>
      <c r="E330" t="s">
        <v>12</v>
      </c>
      <c r="F330">
        <v>0</v>
      </c>
      <c r="G330" t="s">
        <v>8</v>
      </c>
    </row>
    <row r="331" spans="1:7">
      <c r="A331" t="s">
        <v>13</v>
      </c>
      <c r="B331" t="s">
        <v>9</v>
      </c>
      <c r="C331" t="s">
        <v>9</v>
      </c>
      <c r="D331" s="45">
        <v>44193</v>
      </c>
      <c r="E331" t="s">
        <v>12</v>
      </c>
      <c r="F331">
        <v>0</v>
      </c>
      <c r="G331" t="s">
        <v>8</v>
      </c>
    </row>
    <row r="332" spans="1:7">
      <c r="A332" t="s">
        <v>8</v>
      </c>
      <c r="B332" t="s">
        <v>18</v>
      </c>
      <c r="C332" t="s">
        <v>18</v>
      </c>
      <c r="D332" s="45">
        <v>43140</v>
      </c>
      <c r="E332" t="s">
        <v>12</v>
      </c>
      <c r="F332">
        <v>0</v>
      </c>
      <c r="G332" t="s">
        <v>8</v>
      </c>
    </row>
    <row r="333" spans="1:7">
      <c r="A333" t="s">
        <v>8</v>
      </c>
      <c r="B333" t="s">
        <v>17</v>
      </c>
      <c r="C333" t="s">
        <v>17</v>
      </c>
      <c r="D333" s="45">
        <v>43539</v>
      </c>
      <c r="E333" t="s">
        <v>12</v>
      </c>
      <c r="F333">
        <v>0</v>
      </c>
      <c r="G333" t="s">
        <v>8</v>
      </c>
    </row>
    <row r="334" spans="1:7">
      <c r="A334" t="s">
        <v>14</v>
      </c>
      <c r="B334" t="s">
        <v>9</v>
      </c>
      <c r="C334" t="s">
        <v>9</v>
      </c>
      <c r="D334" s="45">
        <v>43977</v>
      </c>
      <c r="E334" t="s">
        <v>12</v>
      </c>
      <c r="F334">
        <v>0</v>
      </c>
      <c r="G334" t="s">
        <v>8</v>
      </c>
    </row>
    <row r="335" spans="1:7">
      <c r="A335" t="s">
        <v>16</v>
      </c>
      <c r="B335" t="s">
        <v>9</v>
      </c>
      <c r="C335" t="s">
        <v>9</v>
      </c>
      <c r="D335" s="45">
        <v>44741</v>
      </c>
      <c r="E335" t="s">
        <v>12</v>
      </c>
      <c r="F335">
        <v>0</v>
      </c>
      <c r="G335" t="s">
        <v>8</v>
      </c>
    </row>
    <row r="336" spans="1:7">
      <c r="A336" t="s">
        <v>14</v>
      </c>
      <c r="B336" t="s">
        <v>15</v>
      </c>
      <c r="C336" t="s">
        <v>15</v>
      </c>
      <c r="D336" s="45">
        <v>43866</v>
      </c>
      <c r="E336" t="s">
        <v>12</v>
      </c>
      <c r="F336">
        <v>0</v>
      </c>
      <c r="G336" t="s">
        <v>8</v>
      </c>
    </row>
    <row r="337" spans="1:7">
      <c r="A337" t="s">
        <v>10</v>
      </c>
      <c r="B337" t="s">
        <v>11</v>
      </c>
      <c r="C337" t="s">
        <v>11</v>
      </c>
      <c r="D337" s="45">
        <v>44761</v>
      </c>
      <c r="E337" t="s">
        <v>12</v>
      </c>
      <c r="F337">
        <v>0</v>
      </c>
      <c r="G337" t="s">
        <v>16</v>
      </c>
    </row>
    <row r="338" spans="1:7">
      <c r="A338" t="s">
        <v>14</v>
      </c>
      <c r="B338" t="s">
        <v>11</v>
      </c>
      <c r="C338" t="s">
        <v>11</v>
      </c>
      <c r="D338" s="45">
        <v>44603</v>
      </c>
      <c r="E338" t="s">
        <v>12</v>
      </c>
      <c r="F338">
        <v>0</v>
      </c>
      <c r="G338" t="s">
        <v>16</v>
      </c>
    </row>
    <row r="339" spans="1:7">
      <c r="A339" t="s">
        <v>8</v>
      </c>
      <c r="B339" t="s">
        <v>18</v>
      </c>
      <c r="C339" t="s">
        <v>18</v>
      </c>
      <c r="D339" s="45">
        <v>43522</v>
      </c>
      <c r="E339" t="s">
        <v>12</v>
      </c>
      <c r="F339">
        <v>0</v>
      </c>
      <c r="G339" t="s">
        <v>16</v>
      </c>
    </row>
    <row r="340" spans="1:7">
      <c r="A340" t="s">
        <v>13</v>
      </c>
      <c r="B340" t="s">
        <v>9</v>
      </c>
      <c r="C340" t="s">
        <v>9</v>
      </c>
      <c r="D340" s="45">
        <v>43612</v>
      </c>
      <c r="E340" t="s">
        <v>12</v>
      </c>
      <c r="F340">
        <v>0</v>
      </c>
      <c r="G340" t="s">
        <v>16</v>
      </c>
    </row>
    <row r="341" spans="1:7">
      <c r="A341" t="s">
        <v>13</v>
      </c>
      <c r="B341" t="s">
        <v>17</v>
      </c>
      <c r="C341" t="s">
        <v>17</v>
      </c>
      <c r="D341" s="45">
        <v>43397</v>
      </c>
      <c r="E341" t="e">
        <v>#N/A</v>
      </c>
      <c r="F341" t="e">
        <v>#N/A</v>
      </c>
      <c r="G341" t="e">
        <v>#N/A</v>
      </c>
    </row>
    <row r="342" spans="1:7">
      <c r="A342" t="s">
        <v>8</v>
      </c>
      <c r="B342" t="s">
        <v>9</v>
      </c>
      <c r="C342" t="s">
        <v>9</v>
      </c>
      <c r="D342" s="45">
        <v>44747</v>
      </c>
      <c r="E342" t="s">
        <v>12</v>
      </c>
      <c r="F342">
        <v>0</v>
      </c>
      <c r="G342" t="s">
        <v>8</v>
      </c>
    </row>
    <row r="343" spans="1:7">
      <c r="A343" t="s">
        <v>8</v>
      </c>
      <c r="B343" t="s">
        <v>18</v>
      </c>
      <c r="C343" t="s">
        <v>18</v>
      </c>
      <c r="D343" s="45">
        <v>43591</v>
      </c>
      <c r="E343" t="s">
        <v>12</v>
      </c>
      <c r="F343">
        <v>0</v>
      </c>
      <c r="G343" t="s">
        <v>8</v>
      </c>
    </row>
    <row r="344" spans="1:7">
      <c r="A344" t="s">
        <v>13</v>
      </c>
      <c r="B344" t="s">
        <v>9</v>
      </c>
      <c r="C344" t="s">
        <v>9</v>
      </c>
      <c r="D344" s="45">
        <v>44707</v>
      </c>
      <c r="E344" t="s">
        <v>12</v>
      </c>
      <c r="F344">
        <v>0</v>
      </c>
      <c r="G344" t="s">
        <v>8</v>
      </c>
    </row>
    <row r="345" spans="1:7">
      <c r="A345" t="s">
        <v>10</v>
      </c>
      <c r="B345" t="s">
        <v>11</v>
      </c>
      <c r="C345" t="s">
        <v>11</v>
      </c>
      <c r="D345" s="45">
        <v>43726</v>
      </c>
      <c r="E345" t="s">
        <v>12</v>
      </c>
      <c r="F345">
        <v>0</v>
      </c>
      <c r="G345" t="s">
        <v>8</v>
      </c>
    </row>
    <row r="346" spans="1:7">
      <c r="A346" t="s">
        <v>8</v>
      </c>
      <c r="B346" t="s">
        <v>18</v>
      </c>
      <c r="C346" t="s">
        <v>18</v>
      </c>
      <c r="D346" s="45">
        <v>43903</v>
      </c>
      <c r="E346" t="s">
        <v>12</v>
      </c>
      <c r="F346">
        <v>0</v>
      </c>
      <c r="G346" t="s">
        <v>8</v>
      </c>
    </row>
    <row r="347" spans="1:7">
      <c r="A347" t="s">
        <v>10</v>
      </c>
      <c r="B347" t="s">
        <v>9</v>
      </c>
      <c r="C347" t="s">
        <v>9</v>
      </c>
      <c r="D347" s="45">
        <v>44783</v>
      </c>
      <c r="E347" t="s">
        <v>12</v>
      </c>
      <c r="F347">
        <v>0</v>
      </c>
      <c r="G347" t="s">
        <v>8</v>
      </c>
    </row>
    <row r="348" spans="1:7">
      <c r="A348" t="s">
        <v>10</v>
      </c>
      <c r="B348" t="s">
        <v>11</v>
      </c>
      <c r="C348" t="s">
        <v>11</v>
      </c>
      <c r="D348" s="45">
        <v>44811</v>
      </c>
      <c r="E348" t="s">
        <v>12</v>
      </c>
      <c r="F348">
        <v>0</v>
      </c>
      <c r="G348" t="s">
        <v>8</v>
      </c>
    </row>
    <row r="349" spans="1:7">
      <c r="A349" t="s">
        <v>19</v>
      </c>
      <c r="B349" t="s">
        <v>20</v>
      </c>
      <c r="C349" t="s">
        <v>20</v>
      </c>
      <c r="D349" s="45">
        <v>43593</v>
      </c>
      <c r="E349" t="s">
        <v>12</v>
      </c>
      <c r="F349">
        <v>0</v>
      </c>
      <c r="G349" t="s">
        <v>16</v>
      </c>
    </row>
    <row r="350" spans="1:7">
      <c r="A350" t="s">
        <v>13</v>
      </c>
      <c r="B350" t="s">
        <v>17</v>
      </c>
      <c r="C350" t="s">
        <v>17</v>
      </c>
      <c r="D350" s="45">
        <v>43165</v>
      </c>
      <c r="E350" t="s">
        <v>12</v>
      </c>
      <c r="F350">
        <v>0</v>
      </c>
      <c r="G350" t="s">
        <v>16</v>
      </c>
    </row>
    <row r="351" spans="1:7">
      <c r="A351" t="s">
        <v>13</v>
      </c>
      <c r="B351" t="s">
        <v>9</v>
      </c>
      <c r="C351" t="s">
        <v>9</v>
      </c>
      <c r="D351" s="45">
        <v>44649</v>
      </c>
      <c r="E351" t="s">
        <v>12</v>
      </c>
      <c r="F351">
        <v>0</v>
      </c>
      <c r="G351" t="s">
        <v>16</v>
      </c>
    </row>
    <row r="352" spans="1:7">
      <c r="A352" t="s">
        <v>10</v>
      </c>
      <c r="B352" t="s">
        <v>9</v>
      </c>
      <c r="C352" t="s">
        <v>9</v>
      </c>
      <c r="D352" s="45">
        <v>43907</v>
      </c>
      <c r="E352" t="s">
        <v>12</v>
      </c>
      <c r="F352">
        <v>0</v>
      </c>
      <c r="G352" t="s">
        <v>16</v>
      </c>
    </row>
    <row r="353" spans="1:7">
      <c r="A353" t="s">
        <v>8</v>
      </c>
      <c r="B353" t="s">
        <v>9</v>
      </c>
      <c r="C353" t="s">
        <v>9</v>
      </c>
      <c r="D353" s="45">
        <v>43977</v>
      </c>
      <c r="E353" t="s">
        <v>27</v>
      </c>
      <c r="F353">
        <v>0</v>
      </c>
      <c r="G353" t="s">
        <v>10</v>
      </c>
    </row>
    <row r="354" spans="1:7">
      <c r="A354" t="s">
        <v>13</v>
      </c>
      <c r="B354" t="s">
        <v>9</v>
      </c>
      <c r="C354" t="s">
        <v>9</v>
      </c>
      <c r="D354" s="45">
        <v>43370</v>
      </c>
      <c r="E354" t="s">
        <v>27</v>
      </c>
      <c r="F354">
        <v>0</v>
      </c>
      <c r="G354" t="s">
        <v>10</v>
      </c>
    </row>
    <row r="355" spans="1:7">
      <c r="A355" t="s">
        <v>13</v>
      </c>
      <c r="B355" t="s">
        <v>9</v>
      </c>
      <c r="C355" t="s">
        <v>9</v>
      </c>
      <c r="D355" s="45">
        <v>43918</v>
      </c>
      <c r="E355" t="s">
        <v>12</v>
      </c>
      <c r="F355">
        <v>0</v>
      </c>
      <c r="G355" t="s">
        <v>25</v>
      </c>
    </row>
    <row r="356" spans="1:7">
      <c r="A356" t="s">
        <v>14</v>
      </c>
      <c r="B356" t="s">
        <v>9</v>
      </c>
      <c r="C356" t="s">
        <v>9</v>
      </c>
      <c r="D356" s="45">
        <v>43069</v>
      </c>
      <c r="E356" t="s">
        <v>27</v>
      </c>
      <c r="F356">
        <v>0</v>
      </c>
      <c r="G356" t="s">
        <v>8</v>
      </c>
    </row>
    <row r="357" spans="1:7">
      <c r="A357" t="s">
        <v>8</v>
      </c>
      <c r="B357" t="s">
        <v>9</v>
      </c>
      <c r="C357" t="s">
        <v>9</v>
      </c>
      <c r="D357" s="45">
        <v>43993</v>
      </c>
      <c r="E357" t="s">
        <v>27</v>
      </c>
      <c r="F357">
        <v>0</v>
      </c>
      <c r="G357" t="s">
        <v>8</v>
      </c>
    </row>
    <row r="358" spans="1:7">
      <c r="A358" t="s">
        <v>25</v>
      </c>
      <c r="B358" t="s">
        <v>9</v>
      </c>
      <c r="C358" t="s">
        <v>9</v>
      </c>
      <c r="D358" s="45">
        <v>44810</v>
      </c>
      <c r="E358" t="s">
        <v>27</v>
      </c>
      <c r="F358">
        <v>0</v>
      </c>
      <c r="G358" t="s">
        <v>8</v>
      </c>
    </row>
    <row r="359" spans="1:7">
      <c r="A359" t="s">
        <v>10</v>
      </c>
      <c r="B359" t="s">
        <v>11</v>
      </c>
      <c r="C359" t="s">
        <v>11</v>
      </c>
      <c r="D359" s="45">
        <v>44622</v>
      </c>
      <c r="E359" t="s">
        <v>27</v>
      </c>
      <c r="F359">
        <v>0</v>
      </c>
      <c r="G359" t="s">
        <v>8</v>
      </c>
    </row>
    <row r="360" spans="1:7">
      <c r="A360" t="s">
        <v>13</v>
      </c>
      <c r="B360" t="s">
        <v>9</v>
      </c>
      <c r="C360" t="s">
        <v>9</v>
      </c>
      <c r="D360" s="45">
        <v>44197</v>
      </c>
      <c r="E360" t="s">
        <v>12</v>
      </c>
      <c r="F360">
        <v>0</v>
      </c>
      <c r="G360" t="s">
        <v>14</v>
      </c>
    </row>
    <row r="361" spans="1:7">
      <c r="A361" t="s">
        <v>8</v>
      </c>
      <c r="B361" t="s">
        <v>18</v>
      </c>
      <c r="C361" t="s">
        <v>18</v>
      </c>
      <c r="D361" s="45">
        <v>44819</v>
      </c>
      <c r="E361" t="s">
        <v>12</v>
      </c>
      <c r="F361">
        <v>0</v>
      </c>
      <c r="G361" t="s">
        <v>14</v>
      </c>
    </row>
    <row r="362" spans="1:7">
      <c r="A362" t="s">
        <v>10</v>
      </c>
      <c r="B362" t="s">
        <v>15</v>
      </c>
      <c r="C362" t="s">
        <v>15</v>
      </c>
      <c r="D362" s="45">
        <v>43461</v>
      </c>
      <c r="E362" t="s">
        <v>12</v>
      </c>
      <c r="F362">
        <v>0</v>
      </c>
      <c r="G362" t="s">
        <v>14</v>
      </c>
    </row>
    <row r="363" spans="1:7">
      <c r="A363" t="s">
        <v>10</v>
      </c>
      <c r="B363" t="s">
        <v>11</v>
      </c>
      <c r="C363" t="s">
        <v>11</v>
      </c>
      <c r="D363" s="45">
        <v>43992</v>
      </c>
      <c r="E363" t="s">
        <v>12</v>
      </c>
      <c r="F363">
        <v>0</v>
      </c>
      <c r="G363" t="s">
        <v>14</v>
      </c>
    </row>
    <row r="364" spans="1:7">
      <c r="A364" t="s">
        <v>8</v>
      </c>
      <c r="B364" t="s">
        <v>18</v>
      </c>
      <c r="C364" t="s">
        <v>18</v>
      </c>
      <c r="D364" s="45">
        <v>43181</v>
      </c>
      <c r="E364" t="e">
        <v>#N/A</v>
      </c>
      <c r="F364" t="e">
        <v>#N/A</v>
      </c>
      <c r="G364" t="e">
        <v>#N/A</v>
      </c>
    </row>
    <row r="365" spans="1:7">
      <c r="A365" t="s">
        <v>13</v>
      </c>
      <c r="B365" t="s">
        <v>9</v>
      </c>
      <c r="C365" t="s">
        <v>9</v>
      </c>
      <c r="D365" s="45">
        <v>44128</v>
      </c>
      <c r="E365" t="s">
        <v>12</v>
      </c>
      <c r="F365">
        <v>0</v>
      </c>
      <c r="G365" t="s">
        <v>16</v>
      </c>
    </row>
    <row r="366" spans="1:7">
      <c r="A366" t="s">
        <v>8</v>
      </c>
      <c r="B366" t="s">
        <v>18</v>
      </c>
      <c r="C366" t="s">
        <v>18</v>
      </c>
      <c r="D366" s="45">
        <v>43913</v>
      </c>
      <c r="E366" t="s">
        <v>12</v>
      </c>
      <c r="F366">
        <v>0</v>
      </c>
      <c r="G366" t="s">
        <v>16</v>
      </c>
    </row>
    <row r="367" spans="1:7">
      <c r="A367" t="s">
        <v>14</v>
      </c>
      <c r="B367" t="s">
        <v>9</v>
      </c>
      <c r="C367" t="s">
        <v>9</v>
      </c>
      <c r="D367" s="45">
        <v>44645</v>
      </c>
      <c r="E367" t="s">
        <v>12</v>
      </c>
      <c r="F367">
        <v>0</v>
      </c>
      <c r="G367" t="s">
        <v>16</v>
      </c>
    </row>
    <row r="368" spans="1:7">
      <c r="A368" t="s">
        <v>13</v>
      </c>
      <c r="B368" t="s">
        <v>17</v>
      </c>
      <c r="C368" t="s">
        <v>17</v>
      </c>
      <c r="D368" s="45">
        <v>44455</v>
      </c>
      <c r="E368" t="s">
        <v>12</v>
      </c>
      <c r="F368">
        <v>0</v>
      </c>
      <c r="G368" t="s">
        <v>14</v>
      </c>
    </row>
    <row r="369" spans="1:7">
      <c r="A369" t="s">
        <v>14</v>
      </c>
      <c r="B369" t="s">
        <v>11</v>
      </c>
      <c r="C369" t="s">
        <v>11</v>
      </c>
      <c r="D369" s="45">
        <v>43068</v>
      </c>
      <c r="E369" t="e">
        <v>#N/A</v>
      </c>
      <c r="F369" t="e">
        <v>#N/A</v>
      </c>
      <c r="G369" t="e">
        <v>#N/A</v>
      </c>
    </row>
    <row r="370" spans="1:7">
      <c r="A370" t="s">
        <v>10</v>
      </c>
      <c r="B370" t="s">
        <v>11</v>
      </c>
      <c r="C370" t="s">
        <v>11</v>
      </c>
      <c r="D370" s="45">
        <v>44088</v>
      </c>
      <c r="E370" t="s">
        <v>12</v>
      </c>
      <c r="F370">
        <v>0</v>
      </c>
      <c r="G370" t="s">
        <v>14</v>
      </c>
    </row>
    <row r="371" spans="1:7">
      <c r="A371" t="s">
        <v>14</v>
      </c>
      <c r="B371" t="s">
        <v>11</v>
      </c>
      <c r="C371" t="s">
        <v>11</v>
      </c>
      <c r="D371" s="45">
        <v>44252</v>
      </c>
      <c r="E371" t="s">
        <v>12</v>
      </c>
      <c r="F371">
        <v>0</v>
      </c>
      <c r="G371" t="s">
        <v>8</v>
      </c>
    </row>
    <row r="372" spans="1:7">
      <c r="A372" t="s">
        <v>10</v>
      </c>
      <c r="B372" t="s">
        <v>9</v>
      </c>
      <c r="C372" t="s">
        <v>9</v>
      </c>
      <c r="D372" s="45">
        <v>44529</v>
      </c>
      <c r="E372" t="s">
        <v>12</v>
      </c>
      <c r="F372">
        <v>0</v>
      </c>
      <c r="G372" t="s">
        <v>10</v>
      </c>
    </row>
    <row r="373" spans="1:7">
      <c r="A373" t="s">
        <v>8</v>
      </c>
      <c r="B373" t="s">
        <v>17</v>
      </c>
      <c r="C373" t="s">
        <v>17</v>
      </c>
      <c r="D373" s="45">
        <v>43591</v>
      </c>
      <c r="E373" t="s">
        <v>12</v>
      </c>
      <c r="F373">
        <v>0</v>
      </c>
      <c r="G373" t="s">
        <v>8</v>
      </c>
    </row>
    <row r="374" spans="1:7">
      <c r="A374" t="s">
        <v>8</v>
      </c>
      <c r="B374" t="s">
        <v>17</v>
      </c>
      <c r="C374" t="s">
        <v>17</v>
      </c>
      <c r="D374" s="45">
        <v>44588</v>
      </c>
      <c r="E374" t="s">
        <v>12</v>
      </c>
      <c r="F374">
        <v>0</v>
      </c>
      <c r="G374" t="s">
        <v>8</v>
      </c>
    </row>
    <row r="375" spans="1:7">
      <c r="A375" t="s">
        <v>14</v>
      </c>
      <c r="B375" t="s">
        <v>11</v>
      </c>
      <c r="C375" t="s">
        <v>11</v>
      </c>
      <c r="D375" s="45">
        <v>43948</v>
      </c>
      <c r="E375" t="s">
        <v>12</v>
      </c>
      <c r="F375">
        <v>0</v>
      </c>
      <c r="G375" t="s">
        <v>8</v>
      </c>
    </row>
    <row r="376" spans="1:7">
      <c r="A376" t="s">
        <v>10</v>
      </c>
      <c r="B376" t="s">
        <v>18</v>
      </c>
      <c r="C376" t="s">
        <v>18</v>
      </c>
      <c r="D376" s="45">
        <v>44265</v>
      </c>
      <c r="E376" t="s">
        <v>12</v>
      </c>
      <c r="F376">
        <v>0</v>
      </c>
      <c r="G376" t="s">
        <v>10</v>
      </c>
    </row>
    <row r="377" spans="1:7">
      <c r="A377" t="s">
        <v>14</v>
      </c>
      <c r="B377" t="s">
        <v>15</v>
      </c>
      <c r="C377" t="s">
        <v>15</v>
      </c>
      <c r="D377" s="45">
        <v>44777</v>
      </c>
      <c r="E377" t="s">
        <v>12</v>
      </c>
      <c r="F377">
        <v>0</v>
      </c>
      <c r="G377" t="s">
        <v>10</v>
      </c>
    </row>
    <row r="378" spans="1:7">
      <c r="A378" t="s">
        <v>16</v>
      </c>
      <c r="B378" t="s">
        <v>9</v>
      </c>
      <c r="C378" t="s">
        <v>9</v>
      </c>
      <c r="D378" s="45">
        <v>44132</v>
      </c>
      <c r="E378" t="s">
        <v>12</v>
      </c>
      <c r="F378">
        <v>0</v>
      </c>
      <c r="G378" t="s">
        <v>10</v>
      </c>
    </row>
    <row r="379" spans="1:7">
      <c r="A379" t="s">
        <v>8</v>
      </c>
      <c r="B379" t="s">
        <v>17</v>
      </c>
      <c r="C379" t="s">
        <v>17</v>
      </c>
      <c r="D379" s="45">
        <v>44244</v>
      </c>
      <c r="E379" t="s">
        <v>12</v>
      </c>
      <c r="F379">
        <v>0</v>
      </c>
      <c r="G379" t="s">
        <v>13</v>
      </c>
    </row>
    <row r="380" spans="1:7">
      <c r="A380" t="s">
        <v>8</v>
      </c>
      <c r="B380" t="s">
        <v>17</v>
      </c>
      <c r="C380" t="s">
        <v>17</v>
      </c>
      <c r="D380" s="45">
        <v>44832</v>
      </c>
      <c r="E380" t="s">
        <v>12</v>
      </c>
      <c r="F380">
        <v>0</v>
      </c>
      <c r="G380" t="s">
        <v>13</v>
      </c>
    </row>
    <row r="381" spans="1:7">
      <c r="A381" t="s">
        <v>16</v>
      </c>
      <c r="B381" t="s">
        <v>9</v>
      </c>
      <c r="C381" t="s">
        <v>9</v>
      </c>
      <c r="D381" s="45">
        <v>44616</v>
      </c>
      <c r="E381" t="s">
        <v>12</v>
      </c>
      <c r="F381">
        <v>0</v>
      </c>
      <c r="G381" t="s">
        <v>13</v>
      </c>
    </row>
    <row r="382" spans="1:7">
      <c r="A382" t="s">
        <v>10</v>
      </c>
      <c r="B382" t="s">
        <v>9</v>
      </c>
      <c r="C382" t="s">
        <v>9</v>
      </c>
      <c r="D382" s="45">
        <v>43841</v>
      </c>
      <c r="E382" t="s">
        <v>12</v>
      </c>
      <c r="F382">
        <v>0</v>
      </c>
      <c r="G382" t="s">
        <v>10</v>
      </c>
    </row>
    <row r="383" spans="1:7">
      <c r="A383" t="s">
        <v>16</v>
      </c>
      <c r="B383" t="s">
        <v>9</v>
      </c>
      <c r="C383" t="s">
        <v>9</v>
      </c>
      <c r="D383" s="45">
        <v>44631</v>
      </c>
      <c r="E383" t="s">
        <v>12</v>
      </c>
      <c r="F383">
        <v>0</v>
      </c>
      <c r="G383" t="s">
        <v>10</v>
      </c>
    </row>
    <row r="384" spans="1:7">
      <c r="A384" t="s">
        <v>13</v>
      </c>
      <c r="B384" t="s">
        <v>17</v>
      </c>
      <c r="C384" t="s">
        <v>17</v>
      </c>
      <c r="D384" s="45">
        <v>44279</v>
      </c>
      <c r="E384" t="s">
        <v>12</v>
      </c>
      <c r="F384">
        <v>0</v>
      </c>
      <c r="G384" t="s">
        <v>10</v>
      </c>
    </row>
    <row r="385" spans="1:7">
      <c r="A385" t="s">
        <v>13</v>
      </c>
      <c r="D385" s="45">
        <v>44238</v>
      </c>
      <c r="E385" t="s">
        <v>12</v>
      </c>
      <c r="F385">
        <v>0</v>
      </c>
      <c r="G385" t="s">
        <v>10</v>
      </c>
    </row>
    <row r="386" spans="1:7">
      <c r="A386" t="s">
        <v>10</v>
      </c>
      <c r="B386" t="s">
        <v>18</v>
      </c>
      <c r="C386" t="s">
        <v>18</v>
      </c>
      <c r="D386" s="45">
        <v>44609</v>
      </c>
      <c r="E386" t="s">
        <v>27</v>
      </c>
      <c r="F386">
        <v>0</v>
      </c>
      <c r="G386" t="s">
        <v>19</v>
      </c>
    </row>
    <row r="387" spans="1:7">
      <c r="A387" t="s">
        <v>8</v>
      </c>
      <c r="B387" t="s">
        <v>18</v>
      </c>
      <c r="C387" t="s">
        <v>18</v>
      </c>
      <c r="D387" s="45">
        <v>43019</v>
      </c>
      <c r="E387" t="s">
        <v>12</v>
      </c>
      <c r="F387">
        <v>0</v>
      </c>
      <c r="G387" t="s">
        <v>10</v>
      </c>
    </row>
    <row r="388" spans="1:7">
      <c r="A388" t="s">
        <v>16</v>
      </c>
      <c r="B388" t="s">
        <v>9</v>
      </c>
      <c r="C388" t="s">
        <v>9</v>
      </c>
      <c r="D388" s="45">
        <v>44645</v>
      </c>
      <c r="E388" t="s">
        <v>12</v>
      </c>
      <c r="F388">
        <v>0</v>
      </c>
      <c r="G388" t="s">
        <v>8</v>
      </c>
    </row>
    <row r="389" spans="1:7">
      <c r="A389" t="s">
        <v>14</v>
      </c>
      <c r="B389" t="s">
        <v>15</v>
      </c>
      <c r="C389" t="s">
        <v>15</v>
      </c>
      <c r="D389" s="45">
        <v>43843</v>
      </c>
      <c r="E389" t="s">
        <v>12</v>
      </c>
      <c r="F389">
        <v>0</v>
      </c>
      <c r="G389" t="s">
        <v>8</v>
      </c>
    </row>
    <row r="390" spans="1:7">
      <c r="A390" t="s">
        <v>8</v>
      </c>
      <c r="B390" t="s">
        <v>9</v>
      </c>
      <c r="C390" t="s">
        <v>9</v>
      </c>
      <c r="D390" s="45">
        <v>43886</v>
      </c>
      <c r="E390" t="s">
        <v>12</v>
      </c>
      <c r="F390">
        <v>0</v>
      </c>
      <c r="G390" t="s">
        <v>8</v>
      </c>
    </row>
    <row r="391" spans="1:7">
      <c r="A391" t="s">
        <v>8</v>
      </c>
      <c r="B391" t="s">
        <v>9</v>
      </c>
      <c r="C391" t="s">
        <v>9</v>
      </c>
      <c r="D391" s="45">
        <v>44197</v>
      </c>
      <c r="E391" t="s">
        <v>12</v>
      </c>
      <c r="F391">
        <v>0</v>
      </c>
      <c r="G391" t="s">
        <v>8</v>
      </c>
    </row>
    <row r="392" spans="1:7">
      <c r="A392" t="s">
        <v>10</v>
      </c>
      <c r="B392" t="s">
        <v>11</v>
      </c>
      <c r="C392" t="s">
        <v>11</v>
      </c>
      <c r="D392" s="45">
        <v>44040</v>
      </c>
      <c r="E392" t="s">
        <v>12</v>
      </c>
      <c r="F392">
        <v>0</v>
      </c>
      <c r="G392" t="s">
        <v>8</v>
      </c>
    </row>
    <row r="393" spans="1:7">
      <c r="A393" t="s">
        <v>10</v>
      </c>
      <c r="B393" t="s">
        <v>18</v>
      </c>
      <c r="C393" t="s">
        <v>18</v>
      </c>
      <c r="D393" s="45">
        <v>43944</v>
      </c>
      <c r="E393" t="s">
        <v>12</v>
      </c>
      <c r="F393">
        <v>0</v>
      </c>
      <c r="G393" t="s">
        <v>13</v>
      </c>
    </row>
    <row r="394" spans="1:7">
      <c r="A394" t="s">
        <v>10</v>
      </c>
      <c r="B394" t="s">
        <v>9</v>
      </c>
      <c r="C394" t="s">
        <v>9</v>
      </c>
      <c r="D394" s="45">
        <v>44496</v>
      </c>
      <c r="E394" t="s">
        <v>12</v>
      </c>
      <c r="F394">
        <v>0</v>
      </c>
      <c r="G394" t="s">
        <v>13</v>
      </c>
    </row>
    <row r="395" spans="1:7">
      <c r="A395" t="s">
        <v>8</v>
      </c>
      <c r="B395" t="s">
        <v>17</v>
      </c>
      <c r="C395" t="s">
        <v>17</v>
      </c>
      <c r="D395" s="45">
        <v>44047</v>
      </c>
      <c r="E395" t="s">
        <v>12</v>
      </c>
      <c r="F395">
        <v>0</v>
      </c>
      <c r="G395" t="s">
        <v>13</v>
      </c>
    </row>
    <row r="396" spans="1:7">
      <c r="A396" t="s">
        <v>13</v>
      </c>
      <c r="B396" t="s">
        <v>17</v>
      </c>
      <c r="C396" t="s">
        <v>17</v>
      </c>
      <c r="D396" s="45">
        <v>44641</v>
      </c>
      <c r="E396" t="s">
        <v>12</v>
      </c>
      <c r="F396">
        <v>0</v>
      </c>
      <c r="G396" t="s">
        <v>13</v>
      </c>
    </row>
    <row r="397" spans="1:7">
      <c r="A397" t="s">
        <v>10</v>
      </c>
      <c r="B397" t="s">
        <v>9</v>
      </c>
      <c r="C397" t="s">
        <v>9</v>
      </c>
      <c r="D397" s="45">
        <v>43624</v>
      </c>
      <c r="E397" t="s">
        <v>12</v>
      </c>
      <c r="F397">
        <v>0</v>
      </c>
      <c r="G397" t="s">
        <v>13</v>
      </c>
    </row>
    <row r="398" spans="1:7">
      <c r="A398" t="s">
        <v>16</v>
      </c>
      <c r="B398" t="s">
        <v>9</v>
      </c>
      <c r="C398" t="s">
        <v>9</v>
      </c>
      <c r="D398" s="45">
        <v>44040</v>
      </c>
      <c r="E398" t="s">
        <v>12</v>
      </c>
      <c r="F398">
        <v>0</v>
      </c>
      <c r="G398" t="s">
        <v>13</v>
      </c>
    </row>
    <row r="399" spans="1:7">
      <c r="A399" t="s">
        <v>10</v>
      </c>
      <c r="B399" t="s">
        <v>9</v>
      </c>
      <c r="C399" t="s">
        <v>9</v>
      </c>
      <c r="D399" s="45">
        <v>43641</v>
      </c>
      <c r="E399" t="s">
        <v>12</v>
      </c>
      <c r="F399">
        <v>0</v>
      </c>
      <c r="G399" t="s">
        <v>10</v>
      </c>
    </row>
    <row r="400" spans="1:7">
      <c r="A400" t="s">
        <v>13</v>
      </c>
      <c r="B400" t="s">
        <v>9</v>
      </c>
      <c r="C400" t="s">
        <v>9</v>
      </c>
      <c r="D400" s="45">
        <v>44197</v>
      </c>
      <c r="E400" t="s">
        <v>12</v>
      </c>
      <c r="F400">
        <v>0</v>
      </c>
      <c r="G400" t="s">
        <v>10</v>
      </c>
    </row>
    <row r="401" spans="1:7">
      <c r="A401" t="s">
        <v>8</v>
      </c>
      <c r="B401" t="s">
        <v>18</v>
      </c>
      <c r="C401" t="s">
        <v>18</v>
      </c>
      <c r="D401" s="45">
        <v>43900</v>
      </c>
      <c r="E401" t="s">
        <v>12</v>
      </c>
      <c r="F401">
        <v>0</v>
      </c>
      <c r="G401" t="s">
        <v>10</v>
      </c>
    </row>
    <row r="402" spans="1:7">
      <c r="A402" t="s">
        <v>10</v>
      </c>
      <c r="B402" t="s">
        <v>9</v>
      </c>
      <c r="C402" t="s">
        <v>9</v>
      </c>
      <c r="D402" s="45">
        <v>44221</v>
      </c>
      <c r="E402" t="s">
        <v>12</v>
      </c>
      <c r="F402">
        <v>0</v>
      </c>
      <c r="G402" t="s">
        <v>8</v>
      </c>
    </row>
    <row r="403" spans="1:7">
      <c r="A403" t="s">
        <v>19</v>
      </c>
      <c r="B403" t="s">
        <v>9</v>
      </c>
      <c r="C403" t="s">
        <v>9</v>
      </c>
      <c r="D403" s="45">
        <v>43307</v>
      </c>
      <c r="E403" t="s">
        <v>12</v>
      </c>
      <c r="F403">
        <v>0</v>
      </c>
      <c r="G403" t="s">
        <v>8</v>
      </c>
    </row>
    <row r="404" spans="1:7">
      <c r="A404" t="s">
        <v>13</v>
      </c>
      <c r="B404" t="s">
        <v>17</v>
      </c>
      <c r="C404" t="s">
        <v>17</v>
      </c>
      <c r="D404" s="45">
        <v>43622</v>
      </c>
      <c r="E404" t="s">
        <v>12</v>
      </c>
      <c r="F404">
        <v>0</v>
      </c>
      <c r="G404" t="s">
        <v>8</v>
      </c>
    </row>
    <row r="405" spans="1:7">
      <c r="A405" t="s">
        <v>8</v>
      </c>
      <c r="B405" t="s">
        <v>18</v>
      </c>
      <c r="C405" t="s">
        <v>18</v>
      </c>
      <c r="D405" s="45">
        <v>43570</v>
      </c>
      <c r="E405" t="s">
        <v>12</v>
      </c>
      <c r="F405">
        <v>0</v>
      </c>
      <c r="G405" t="s">
        <v>8</v>
      </c>
    </row>
    <row r="406" spans="1:7">
      <c r="A406" t="s">
        <v>8</v>
      </c>
      <c r="B406" t="s">
        <v>18</v>
      </c>
      <c r="C406" t="s">
        <v>18</v>
      </c>
      <c r="D406" s="45">
        <v>43263</v>
      </c>
      <c r="E406" t="s">
        <v>12</v>
      </c>
      <c r="F406">
        <v>0</v>
      </c>
      <c r="G406" t="s">
        <v>8</v>
      </c>
    </row>
    <row r="407" spans="1:7">
      <c r="A407" t="s">
        <v>14</v>
      </c>
      <c r="B407" t="s">
        <v>11</v>
      </c>
      <c r="C407" t="s">
        <v>11</v>
      </c>
      <c r="D407" s="45">
        <v>44392</v>
      </c>
      <c r="E407" t="s">
        <v>12</v>
      </c>
      <c r="F407">
        <v>0</v>
      </c>
      <c r="G407" t="s">
        <v>19</v>
      </c>
    </row>
    <row r="408" spans="1:7">
      <c r="A408" t="s">
        <v>8</v>
      </c>
      <c r="B408" t="s">
        <v>9</v>
      </c>
      <c r="C408" t="s">
        <v>9</v>
      </c>
      <c r="D408" s="45">
        <v>44355</v>
      </c>
      <c r="E408" t="s">
        <v>12</v>
      </c>
      <c r="F408">
        <v>0</v>
      </c>
      <c r="G408" t="s">
        <v>19</v>
      </c>
    </row>
    <row r="409" spans="1:7">
      <c r="A409" t="s">
        <v>13</v>
      </c>
      <c r="B409" t="s">
        <v>9</v>
      </c>
      <c r="C409" t="s">
        <v>9</v>
      </c>
      <c r="D409" s="45">
        <v>43549</v>
      </c>
      <c r="E409" t="e">
        <v>#N/A</v>
      </c>
      <c r="F409" t="e">
        <v>#N/A</v>
      </c>
      <c r="G409" t="e">
        <v>#N/A</v>
      </c>
    </row>
    <row r="410" spans="1:7">
      <c r="A410" t="s">
        <v>10</v>
      </c>
      <c r="B410" t="s">
        <v>9</v>
      </c>
      <c r="C410" t="s">
        <v>9</v>
      </c>
      <c r="D410" s="45">
        <v>44537</v>
      </c>
      <c r="E410" t="e">
        <v>#N/A</v>
      </c>
      <c r="F410" t="e">
        <v>#N/A</v>
      </c>
      <c r="G410" t="e">
        <v>#N/A</v>
      </c>
    </row>
    <row r="411" spans="1:7">
      <c r="A411" t="s">
        <v>8</v>
      </c>
      <c r="B411" t="s">
        <v>18</v>
      </c>
      <c r="C411" t="s">
        <v>18</v>
      </c>
      <c r="D411" s="45">
        <v>44258</v>
      </c>
      <c r="E411" t="e">
        <v>#N/A</v>
      </c>
      <c r="F411" t="e">
        <v>#N/A</v>
      </c>
      <c r="G411" t="e">
        <v>#N/A</v>
      </c>
    </row>
    <row r="412" spans="1:7">
      <c r="A412" t="s">
        <v>8</v>
      </c>
      <c r="B412" t="s">
        <v>17</v>
      </c>
      <c r="C412" t="s">
        <v>17</v>
      </c>
      <c r="D412" s="45">
        <v>44551</v>
      </c>
      <c r="E412" t="e">
        <v>#N/A</v>
      </c>
      <c r="F412" t="e">
        <v>#N/A</v>
      </c>
      <c r="G412" t="e">
        <v>#N/A</v>
      </c>
    </row>
    <row r="413" spans="1:7">
      <c r="A413" t="s">
        <v>14</v>
      </c>
      <c r="B413" t="s">
        <v>9</v>
      </c>
      <c r="C413" t="s">
        <v>9</v>
      </c>
      <c r="D413" s="45">
        <v>44112</v>
      </c>
      <c r="E413" t="s">
        <v>12</v>
      </c>
      <c r="F413">
        <v>0</v>
      </c>
      <c r="G413" t="s">
        <v>13</v>
      </c>
    </row>
    <row r="414" spans="1:7">
      <c r="A414" t="s">
        <v>8</v>
      </c>
      <c r="B414" t="s">
        <v>18</v>
      </c>
      <c r="C414" t="s">
        <v>18</v>
      </c>
      <c r="D414" s="45">
        <v>44348</v>
      </c>
      <c r="E414" t="s">
        <v>12</v>
      </c>
      <c r="F414">
        <v>0</v>
      </c>
      <c r="G414" t="s">
        <v>13</v>
      </c>
    </row>
    <row r="415" spans="1:7">
      <c r="A415" t="s">
        <v>10</v>
      </c>
      <c r="B415" t="s">
        <v>9</v>
      </c>
      <c r="C415" t="s">
        <v>9</v>
      </c>
      <c r="D415" s="45">
        <v>43564</v>
      </c>
      <c r="E415" t="e">
        <v>#N/A</v>
      </c>
      <c r="F415" t="e">
        <v>#N/A</v>
      </c>
      <c r="G415" t="e">
        <v>#N/A</v>
      </c>
    </row>
    <row r="416" spans="1:7">
      <c r="A416" t="s">
        <v>8</v>
      </c>
      <c r="B416" t="s">
        <v>18</v>
      </c>
      <c r="C416" t="s">
        <v>18</v>
      </c>
      <c r="D416" s="45">
        <v>44237</v>
      </c>
      <c r="E416" t="e">
        <v>#N/A</v>
      </c>
      <c r="F416" t="e">
        <v>#N/A</v>
      </c>
      <c r="G416" t="e">
        <v>#N/A</v>
      </c>
    </row>
    <row r="417" spans="1:7">
      <c r="A417" t="s">
        <v>13</v>
      </c>
      <c r="B417" t="s">
        <v>9</v>
      </c>
      <c r="C417" t="s">
        <v>9</v>
      </c>
      <c r="D417" s="45">
        <v>43325</v>
      </c>
      <c r="E417" t="s">
        <v>12</v>
      </c>
      <c r="F417">
        <v>0</v>
      </c>
      <c r="G417" t="s">
        <v>10</v>
      </c>
    </row>
    <row r="418" spans="1:7">
      <c r="A418" t="s">
        <v>14</v>
      </c>
      <c r="B418" t="s">
        <v>11</v>
      </c>
      <c r="C418" t="s">
        <v>11</v>
      </c>
      <c r="D418" s="45">
        <v>44606</v>
      </c>
      <c r="E418" t="s">
        <v>12</v>
      </c>
      <c r="F418">
        <v>0</v>
      </c>
      <c r="G418" t="s">
        <v>10</v>
      </c>
    </row>
    <row r="419" spans="1:7">
      <c r="A419" t="s">
        <v>8</v>
      </c>
      <c r="B419" t="s">
        <v>17</v>
      </c>
      <c r="C419" t="s">
        <v>17</v>
      </c>
      <c r="D419" s="45">
        <v>44831</v>
      </c>
      <c r="E419" t="s">
        <v>12</v>
      </c>
      <c r="F419">
        <v>0</v>
      </c>
      <c r="G419" t="s">
        <v>10</v>
      </c>
    </row>
    <row r="420" spans="1:7">
      <c r="A420" t="s">
        <v>14</v>
      </c>
      <c r="B420" t="s">
        <v>11</v>
      </c>
      <c r="C420" t="s">
        <v>11</v>
      </c>
      <c r="D420" s="45">
        <v>43040</v>
      </c>
      <c r="E420" t="e">
        <v>#N/A</v>
      </c>
      <c r="F420" t="e">
        <v>#N/A</v>
      </c>
      <c r="G420" t="e">
        <v>#N/A</v>
      </c>
    </row>
    <row r="421" spans="1:7">
      <c r="A421" t="s">
        <v>10</v>
      </c>
      <c r="B421" t="s">
        <v>11</v>
      </c>
      <c r="C421" t="s">
        <v>11</v>
      </c>
      <c r="D421" s="45">
        <v>44798</v>
      </c>
      <c r="E421" t="e">
        <v>#N/A</v>
      </c>
      <c r="F421" t="e">
        <v>#N/A</v>
      </c>
      <c r="G421" t="e">
        <v>#N/A</v>
      </c>
    </row>
    <row r="422" spans="1:7">
      <c r="A422" t="s">
        <v>16</v>
      </c>
      <c r="B422" t="s">
        <v>9</v>
      </c>
      <c r="C422" t="s">
        <v>9</v>
      </c>
      <c r="D422" s="45">
        <v>44755</v>
      </c>
      <c r="E422" t="s">
        <v>12</v>
      </c>
      <c r="F422">
        <v>0</v>
      </c>
      <c r="G422" t="s">
        <v>8</v>
      </c>
    </row>
    <row r="423" spans="1:7">
      <c r="A423" t="s">
        <v>14</v>
      </c>
      <c r="B423" t="s">
        <v>9</v>
      </c>
      <c r="C423" t="s">
        <v>9</v>
      </c>
      <c r="D423" s="45">
        <v>43998</v>
      </c>
      <c r="E423" t="e">
        <v>#N/A</v>
      </c>
      <c r="F423" t="e">
        <v>#N/A</v>
      </c>
      <c r="G423" t="e">
        <v>#N/A</v>
      </c>
    </row>
    <row r="424" spans="1:7">
      <c r="A424" t="s">
        <v>13</v>
      </c>
      <c r="B424" t="s">
        <v>17</v>
      </c>
      <c r="C424" t="s">
        <v>17</v>
      </c>
      <c r="D424" s="45">
        <v>43573</v>
      </c>
      <c r="E424" t="e">
        <v>#N/A</v>
      </c>
      <c r="F424" t="e">
        <v>#N/A</v>
      </c>
      <c r="G424" t="e">
        <v>#N/A</v>
      </c>
    </row>
    <row r="425" spans="1:7">
      <c r="A425" t="s">
        <v>8</v>
      </c>
      <c r="B425" t="s">
        <v>18</v>
      </c>
      <c r="C425" t="s">
        <v>18</v>
      </c>
      <c r="D425" s="45">
        <v>44572</v>
      </c>
      <c r="E425" t="e">
        <v>#N/A</v>
      </c>
      <c r="F425" t="e">
        <v>#N/A</v>
      </c>
      <c r="G425" t="e">
        <v>#N/A</v>
      </c>
    </row>
    <row r="426" spans="1:7">
      <c r="A426" t="s">
        <v>10</v>
      </c>
      <c r="B426" t="s">
        <v>11</v>
      </c>
      <c r="C426" t="s">
        <v>11</v>
      </c>
      <c r="D426" s="45">
        <v>43641</v>
      </c>
      <c r="E426" t="e">
        <v>#N/A</v>
      </c>
      <c r="F426" t="e">
        <v>#N/A</v>
      </c>
      <c r="G426" t="e">
        <v>#N/A</v>
      </c>
    </row>
    <row r="427" spans="1:7">
      <c r="A427" t="s">
        <v>14</v>
      </c>
      <c r="B427" t="s">
        <v>11</v>
      </c>
      <c r="C427" t="s">
        <v>11</v>
      </c>
      <c r="D427" s="45">
        <v>43852</v>
      </c>
      <c r="E427" t="s">
        <v>12</v>
      </c>
      <c r="F427">
        <v>0</v>
      </c>
      <c r="G427" t="s">
        <v>13</v>
      </c>
    </row>
    <row r="428" spans="1:7">
      <c r="A428" t="s">
        <v>16</v>
      </c>
      <c r="B428" t="s">
        <v>9</v>
      </c>
      <c r="C428" t="s">
        <v>9</v>
      </c>
      <c r="D428" s="45">
        <v>44721</v>
      </c>
      <c r="E428" t="s">
        <v>12</v>
      </c>
      <c r="F428">
        <v>0</v>
      </c>
      <c r="G428" t="s">
        <v>13</v>
      </c>
    </row>
    <row r="429" spans="1:7">
      <c r="A429" t="s">
        <v>8</v>
      </c>
      <c r="B429" t="s">
        <v>18</v>
      </c>
      <c r="C429" t="s">
        <v>18</v>
      </c>
      <c r="D429" s="45">
        <v>44651</v>
      </c>
      <c r="E429" t="s">
        <v>12</v>
      </c>
      <c r="F429">
        <v>0</v>
      </c>
      <c r="G429" t="s">
        <v>13</v>
      </c>
    </row>
    <row r="430" spans="1:7">
      <c r="A430" t="s">
        <v>10</v>
      </c>
      <c r="B430" t="s">
        <v>18</v>
      </c>
      <c r="C430" t="s">
        <v>18</v>
      </c>
      <c r="D430" s="45">
        <v>44461</v>
      </c>
      <c r="E430" t="s">
        <v>12</v>
      </c>
      <c r="F430">
        <v>0</v>
      </c>
      <c r="G430" t="s">
        <v>13</v>
      </c>
    </row>
    <row r="431" spans="1:7">
      <c r="A431" t="s">
        <v>14</v>
      </c>
      <c r="B431" t="s">
        <v>15</v>
      </c>
      <c r="C431" t="s">
        <v>15</v>
      </c>
      <c r="D431" s="45">
        <v>43301</v>
      </c>
      <c r="E431" t="e">
        <v>#N/A</v>
      </c>
      <c r="F431" t="e">
        <v>#N/A</v>
      </c>
      <c r="G431" t="e">
        <v>#N/A</v>
      </c>
    </row>
    <row r="432" spans="1:7">
      <c r="A432" t="s">
        <v>13</v>
      </c>
      <c r="B432" t="s">
        <v>9</v>
      </c>
      <c r="C432" t="s">
        <v>9</v>
      </c>
      <c r="D432" s="45">
        <v>44343</v>
      </c>
      <c r="E432" t="e">
        <v>#N/A</v>
      </c>
      <c r="F432" t="e">
        <v>#N/A</v>
      </c>
      <c r="G432" t="e">
        <v>#N/A</v>
      </c>
    </row>
    <row r="433" spans="1:7">
      <c r="A433" t="s">
        <v>10</v>
      </c>
      <c r="B433" t="s">
        <v>18</v>
      </c>
      <c r="C433" t="s">
        <v>18</v>
      </c>
      <c r="D433" s="45">
        <v>44249</v>
      </c>
      <c r="E433" t="s">
        <v>12</v>
      </c>
      <c r="F433">
        <v>0</v>
      </c>
      <c r="G433" t="s">
        <v>8</v>
      </c>
    </row>
    <row r="434" spans="1:7">
      <c r="A434" t="s">
        <v>8</v>
      </c>
      <c r="B434" t="s">
        <v>18</v>
      </c>
      <c r="C434" t="s">
        <v>18</v>
      </c>
      <c r="D434" s="45">
        <v>43906</v>
      </c>
      <c r="E434" t="s">
        <v>12</v>
      </c>
      <c r="F434">
        <v>0</v>
      </c>
      <c r="G434" t="s">
        <v>8</v>
      </c>
    </row>
    <row r="435" spans="1:7">
      <c r="A435" t="s">
        <v>10</v>
      </c>
      <c r="B435" t="s">
        <v>11</v>
      </c>
      <c r="C435" t="s">
        <v>11</v>
      </c>
      <c r="D435" s="45">
        <v>44615</v>
      </c>
      <c r="E435" t="s">
        <v>12</v>
      </c>
      <c r="F435">
        <v>0</v>
      </c>
      <c r="G435" t="s">
        <v>8</v>
      </c>
    </row>
    <row r="436" spans="1:7">
      <c r="A436" t="s">
        <v>13</v>
      </c>
      <c r="B436" t="s">
        <v>17</v>
      </c>
      <c r="C436" t="s">
        <v>17</v>
      </c>
      <c r="D436" s="45">
        <v>44481</v>
      </c>
      <c r="E436" t="s">
        <v>12</v>
      </c>
      <c r="F436">
        <v>0</v>
      </c>
      <c r="G436" t="s">
        <v>8</v>
      </c>
    </row>
    <row r="437" spans="1:7">
      <c r="A437" t="s">
        <v>10</v>
      </c>
      <c r="B437" t="s">
        <v>15</v>
      </c>
      <c r="C437" t="s">
        <v>15</v>
      </c>
      <c r="D437" s="45">
        <v>44560</v>
      </c>
      <c r="E437" t="s">
        <v>12</v>
      </c>
      <c r="F437">
        <v>0</v>
      </c>
      <c r="G437" t="s">
        <v>13</v>
      </c>
    </row>
    <row r="438" spans="1:7">
      <c r="A438" t="s">
        <v>8</v>
      </c>
      <c r="B438" t="s">
        <v>18</v>
      </c>
      <c r="C438" t="s">
        <v>18</v>
      </c>
      <c r="D438" s="45">
        <v>43845</v>
      </c>
      <c r="E438" t="s">
        <v>12</v>
      </c>
      <c r="F438">
        <v>0</v>
      </c>
      <c r="G438" t="s">
        <v>13</v>
      </c>
    </row>
    <row r="439" spans="1:7">
      <c r="A439" t="s">
        <v>8</v>
      </c>
      <c r="B439" t="s">
        <v>18</v>
      </c>
      <c r="C439" t="s">
        <v>18</v>
      </c>
      <c r="D439" s="45">
        <v>43164</v>
      </c>
      <c r="E439" t="s">
        <v>12</v>
      </c>
      <c r="F439">
        <v>0</v>
      </c>
      <c r="G439" t="s">
        <v>13</v>
      </c>
    </row>
    <row r="440" spans="1:7">
      <c r="A440" t="s">
        <v>8</v>
      </c>
      <c r="B440" t="s">
        <v>18</v>
      </c>
      <c r="C440" t="s">
        <v>18</v>
      </c>
      <c r="D440" s="45">
        <v>44343</v>
      </c>
      <c r="E440" t="s">
        <v>12</v>
      </c>
      <c r="F440">
        <v>0</v>
      </c>
      <c r="G440" t="s">
        <v>13</v>
      </c>
    </row>
    <row r="441" spans="1:7">
      <c r="A441" t="s">
        <v>22</v>
      </c>
      <c r="B441" t="s">
        <v>9</v>
      </c>
      <c r="C441" t="s">
        <v>9</v>
      </c>
      <c r="D441" s="45">
        <v>44385</v>
      </c>
      <c r="E441" t="s">
        <v>12</v>
      </c>
      <c r="F441">
        <v>0</v>
      </c>
      <c r="G441" t="s">
        <v>13</v>
      </c>
    </row>
    <row r="442" spans="1:7">
      <c r="A442" t="s">
        <v>10</v>
      </c>
      <c r="B442" t="s">
        <v>18</v>
      </c>
      <c r="C442" t="s">
        <v>18</v>
      </c>
      <c r="D442" s="45">
        <v>44517</v>
      </c>
      <c r="E442" t="s">
        <v>12</v>
      </c>
      <c r="F442">
        <v>0</v>
      </c>
      <c r="G442" t="s">
        <v>13</v>
      </c>
    </row>
    <row r="443" spans="1:7">
      <c r="A443" t="s">
        <v>8</v>
      </c>
      <c r="B443" t="s">
        <v>9</v>
      </c>
      <c r="C443" t="s">
        <v>9</v>
      </c>
      <c r="D443" s="45">
        <v>44650</v>
      </c>
      <c r="E443" t="s">
        <v>12</v>
      </c>
      <c r="F443">
        <v>0</v>
      </c>
      <c r="G443" t="s">
        <v>13</v>
      </c>
    </row>
    <row r="444" spans="1:7">
      <c r="A444" t="s">
        <v>10</v>
      </c>
      <c r="B444" t="s">
        <v>18</v>
      </c>
      <c r="C444" t="s">
        <v>18</v>
      </c>
      <c r="D444" s="45">
        <v>43648</v>
      </c>
      <c r="E444" t="s">
        <v>12</v>
      </c>
      <c r="F444">
        <v>0</v>
      </c>
      <c r="G444" t="s">
        <v>14</v>
      </c>
    </row>
    <row r="445" spans="1:7">
      <c r="A445" t="s">
        <v>10</v>
      </c>
      <c r="B445" t="s">
        <v>11</v>
      </c>
      <c r="C445" t="s">
        <v>11</v>
      </c>
      <c r="D445" s="45">
        <v>44417</v>
      </c>
      <c r="E445" t="s">
        <v>12</v>
      </c>
      <c r="F445">
        <v>0</v>
      </c>
      <c r="G445" t="s">
        <v>14</v>
      </c>
    </row>
    <row r="446" spans="1:7">
      <c r="A446" t="s">
        <v>8</v>
      </c>
      <c r="B446" t="s">
        <v>9</v>
      </c>
      <c r="C446" t="s">
        <v>9</v>
      </c>
      <c r="D446" s="45">
        <v>43823</v>
      </c>
      <c r="E446" t="s">
        <v>12</v>
      </c>
      <c r="F446">
        <v>0</v>
      </c>
      <c r="G446" t="s">
        <v>14</v>
      </c>
    </row>
    <row r="447" spans="1:7">
      <c r="A447" t="s">
        <v>10</v>
      </c>
      <c r="B447" t="s">
        <v>11</v>
      </c>
      <c r="C447" t="s">
        <v>11</v>
      </c>
      <c r="D447" s="45">
        <v>43270</v>
      </c>
      <c r="E447" t="s">
        <v>12</v>
      </c>
      <c r="F447">
        <v>0</v>
      </c>
      <c r="G447" t="s">
        <v>14</v>
      </c>
    </row>
    <row r="448" spans="1:7">
      <c r="A448" t="s">
        <v>10</v>
      </c>
      <c r="B448" t="s">
        <v>18</v>
      </c>
      <c r="C448" t="s">
        <v>18</v>
      </c>
      <c r="D448" s="45">
        <v>43539</v>
      </c>
      <c r="E448" t="s">
        <v>12</v>
      </c>
      <c r="F448">
        <v>0</v>
      </c>
      <c r="G448" t="s">
        <v>13</v>
      </c>
    </row>
    <row r="449" spans="1:7">
      <c r="A449" t="s">
        <v>13</v>
      </c>
      <c r="B449" t="s">
        <v>9</v>
      </c>
      <c r="C449" t="s">
        <v>9</v>
      </c>
      <c r="D449" s="45">
        <v>44837</v>
      </c>
      <c r="E449" t="s">
        <v>12</v>
      </c>
      <c r="F449">
        <v>0</v>
      </c>
      <c r="G449" t="s">
        <v>13</v>
      </c>
    </row>
    <row r="450" spans="1:7">
      <c r="A450" t="s">
        <v>8</v>
      </c>
      <c r="B450" t="s">
        <v>17</v>
      </c>
      <c r="C450" t="s">
        <v>17</v>
      </c>
      <c r="D450" s="45">
        <v>43185</v>
      </c>
      <c r="E450" t="s">
        <v>12</v>
      </c>
      <c r="F450">
        <v>0</v>
      </c>
      <c r="G450" t="s">
        <v>13</v>
      </c>
    </row>
    <row r="451" spans="1:7">
      <c r="A451" t="s">
        <v>8</v>
      </c>
      <c r="B451" t="s">
        <v>18</v>
      </c>
      <c r="C451" t="s">
        <v>18</v>
      </c>
      <c r="D451" s="45">
        <v>44438</v>
      </c>
      <c r="E451" t="s">
        <v>12</v>
      </c>
      <c r="F451">
        <v>0</v>
      </c>
      <c r="G451" t="s">
        <v>13</v>
      </c>
    </row>
    <row r="452" spans="1:7">
      <c r="A452" t="s">
        <v>16</v>
      </c>
      <c r="B452" t="s">
        <v>9</v>
      </c>
      <c r="C452" t="s">
        <v>9</v>
      </c>
      <c r="D452" s="45">
        <v>44064</v>
      </c>
      <c r="E452" t="s">
        <v>12</v>
      </c>
      <c r="F452">
        <v>0</v>
      </c>
      <c r="G452" t="s">
        <v>13</v>
      </c>
    </row>
    <row r="453" spans="1:7">
      <c r="A453" t="s">
        <v>16</v>
      </c>
      <c r="B453" t="s">
        <v>9</v>
      </c>
      <c r="C453" t="s">
        <v>9</v>
      </c>
      <c r="D453" s="45">
        <v>43224</v>
      </c>
      <c r="E453" t="s">
        <v>12</v>
      </c>
      <c r="F453">
        <v>0</v>
      </c>
      <c r="G453" t="s">
        <v>25</v>
      </c>
    </row>
    <row r="454" spans="1:7">
      <c r="A454" t="s">
        <v>8</v>
      </c>
      <c r="B454" t="s">
        <v>9</v>
      </c>
      <c r="C454" t="s">
        <v>9</v>
      </c>
      <c r="D454" s="45">
        <v>44258</v>
      </c>
      <c r="E454" t="s">
        <v>12</v>
      </c>
      <c r="F454">
        <v>0</v>
      </c>
      <c r="G454" t="s">
        <v>25</v>
      </c>
    </row>
    <row r="455" spans="1:7">
      <c r="A455" t="s">
        <v>8</v>
      </c>
      <c r="B455" t="s">
        <v>18</v>
      </c>
      <c r="C455" t="s">
        <v>18</v>
      </c>
      <c r="D455" s="45">
        <v>44242</v>
      </c>
      <c r="E455" t="s">
        <v>12</v>
      </c>
      <c r="F455">
        <v>0</v>
      </c>
      <c r="G455" t="s">
        <v>14</v>
      </c>
    </row>
    <row r="456" spans="1:7">
      <c r="A456" t="s">
        <v>13</v>
      </c>
      <c r="B456" t="s">
        <v>9</v>
      </c>
      <c r="C456" t="s">
        <v>9</v>
      </c>
      <c r="D456" s="45">
        <v>43360</v>
      </c>
      <c r="E456" t="s">
        <v>12</v>
      </c>
      <c r="F456">
        <v>0</v>
      </c>
      <c r="G456" t="s">
        <v>10</v>
      </c>
    </row>
    <row r="457" spans="1:7">
      <c r="A457" t="s">
        <v>25</v>
      </c>
      <c r="B457" t="s">
        <v>9</v>
      </c>
      <c r="C457" t="s">
        <v>9</v>
      </c>
      <c r="D457" s="45">
        <v>44263</v>
      </c>
      <c r="E457" t="s">
        <v>12</v>
      </c>
      <c r="F457">
        <v>0</v>
      </c>
      <c r="G457" t="s">
        <v>10</v>
      </c>
    </row>
    <row r="458" spans="1:7">
      <c r="A458" t="s">
        <v>8</v>
      </c>
      <c r="B458" t="s">
        <v>9</v>
      </c>
      <c r="C458" t="s">
        <v>9</v>
      </c>
      <c r="D458" s="45">
        <v>43432</v>
      </c>
      <c r="E458" t="s">
        <v>12</v>
      </c>
      <c r="F458">
        <v>0</v>
      </c>
      <c r="G458" t="s">
        <v>10</v>
      </c>
    </row>
    <row r="459" spans="1:7">
      <c r="A459" t="s">
        <v>10</v>
      </c>
      <c r="B459" t="s">
        <v>11</v>
      </c>
      <c r="C459" t="s">
        <v>11</v>
      </c>
      <c r="D459" s="45">
        <v>44509</v>
      </c>
      <c r="E459" t="s">
        <v>12</v>
      </c>
      <c r="F459">
        <v>0</v>
      </c>
      <c r="G459" t="s">
        <v>10</v>
      </c>
    </row>
    <row r="460" spans="1:7">
      <c r="A460" t="s">
        <v>13</v>
      </c>
      <c r="B460" t="s">
        <v>9</v>
      </c>
      <c r="C460" t="s">
        <v>9</v>
      </c>
      <c r="D460" s="45">
        <v>43144</v>
      </c>
      <c r="E460" t="s">
        <v>12</v>
      </c>
      <c r="F460">
        <v>0</v>
      </c>
      <c r="G460" t="s">
        <v>8</v>
      </c>
    </row>
    <row r="461" spans="1:7">
      <c r="A461" t="s">
        <v>13</v>
      </c>
      <c r="B461" t="s">
        <v>9</v>
      </c>
      <c r="C461" t="s">
        <v>9</v>
      </c>
      <c r="D461" s="45">
        <v>43325</v>
      </c>
      <c r="E461" t="s">
        <v>12</v>
      </c>
      <c r="F461">
        <v>0</v>
      </c>
      <c r="G461" t="s">
        <v>10</v>
      </c>
    </row>
    <row r="462" spans="1:7">
      <c r="A462" t="s">
        <v>13</v>
      </c>
      <c r="B462" t="s">
        <v>17</v>
      </c>
      <c r="C462" t="s">
        <v>17</v>
      </c>
      <c r="D462" s="45">
        <v>43543</v>
      </c>
      <c r="E462" t="s">
        <v>12</v>
      </c>
      <c r="F462">
        <v>0</v>
      </c>
      <c r="G462" t="s">
        <v>10</v>
      </c>
    </row>
    <row r="463" spans="1:7">
      <c r="A463" t="s">
        <v>14</v>
      </c>
      <c r="B463" t="s">
        <v>11</v>
      </c>
      <c r="C463" t="s">
        <v>11</v>
      </c>
      <c r="D463" s="45">
        <v>43777</v>
      </c>
      <c r="E463" t="e">
        <v>#N/A</v>
      </c>
      <c r="F463" t="e">
        <v>#N/A</v>
      </c>
      <c r="G463" t="e">
        <v>#N/A</v>
      </c>
    </row>
    <row r="464" spans="1:7">
      <c r="A464" t="s">
        <v>13</v>
      </c>
      <c r="B464" t="s">
        <v>9</v>
      </c>
      <c r="C464" t="s">
        <v>9</v>
      </c>
      <c r="D464" s="45">
        <v>44623</v>
      </c>
      <c r="E464" t="e">
        <v>#N/A</v>
      </c>
      <c r="F464" t="e">
        <v>#N/A</v>
      </c>
      <c r="G464" t="e">
        <v>#N/A</v>
      </c>
    </row>
    <row r="465" spans="1:7">
      <c r="A465" t="s">
        <v>10</v>
      </c>
      <c r="B465" t="s">
        <v>11</v>
      </c>
      <c r="C465" t="s">
        <v>11</v>
      </c>
      <c r="D465" s="45">
        <v>44455</v>
      </c>
      <c r="E465" t="e">
        <v>#N/A</v>
      </c>
      <c r="F465" t="e">
        <v>#N/A</v>
      </c>
      <c r="G465" t="e">
        <v>#N/A</v>
      </c>
    </row>
    <row r="466" spans="1:7">
      <c r="A466" t="s">
        <v>14</v>
      </c>
      <c r="B466" t="s">
        <v>9</v>
      </c>
      <c r="C466" t="s">
        <v>9</v>
      </c>
      <c r="D466" s="45">
        <v>44540</v>
      </c>
      <c r="E466" t="e">
        <v>#N/A</v>
      </c>
      <c r="F466" t="e">
        <v>#N/A</v>
      </c>
      <c r="G466" t="e">
        <v>#N/A</v>
      </c>
    </row>
    <row r="467" spans="1:7">
      <c r="A467" t="s">
        <v>8</v>
      </c>
      <c r="B467" t="s">
        <v>18</v>
      </c>
      <c r="C467" t="s">
        <v>18</v>
      </c>
      <c r="D467" s="45">
        <v>44371</v>
      </c>
      <c r="E467" t="s">
        <v>12</v>
      </c>
      <c r="F467">
        <v>0</v>
      </c>
      <c r="G467" t="s">
        <v>10</v>
      </c>
    </row>
    <row r="468" spans="1:7">
      <c r="A468" t="s">
        <v>10</v>
      </c>
      <c r="B468" t="s">
        <v>11</v>
      </c>
      <c r="C468" t="s">
        <v>11</v>
      </c>
      <c r="D468" s="45">
        <v>44791</v>
      </c>
      <c r="E468" t="s">
        <v>12</v>
      </c>
      <c r="F468">
        <v>0</v>
      </c>
      <c r="G468" t="s">
        <v>10</v>
      </c>
    </row>
    <row r="469" spans="1:7">
      <c r="A469" t="s">
        <v>8</v>
      </c>
      <c r="B469" t="s">
        <v>9</v>
      </c>
      <c r="C469" t="s">
        <v>9</v>
      </c>
      <c r="D469" s="45">
        <v>43507</v>
      </c>
      <c r="E469" t="s">
        <v>12</v>
      </c>
      <c r="F469">
        <v>0</v>
      </c>
      <c r="G469" t="s">
        <v>10</v>
      </c>
    </row>
    <row r="470" spans="1:7">
      <c r="A470" t="s">
        <v>13</v>
      </c>
      <c r="B470" t="s">
        <v>17</v>
      </c>
      <c r="C470" t="s">
        <v>17</v>
      </c>
      <c r="D470" s="45">
        <v>43516</v>
      </c>
      <c r="E470" t="s">
        <v>12</v>
      </c>
      <c r="F470">
        <v>0</v>
      </c>
      <c r="G470" t="s">
        <v>10</v>
      </c>
    </row>
    <row r="471" spans="1:7">
      <c r="A471" t="s">
        <v>8</v>
      </c>
      <c r="B471" t="s">
        <v>17</v>
      </c>
      <c r="C471" t="s">
        <v>17</v>
      </c>
      <c r="D471" s="45">
        <v>43966</v>
      </c>
      <c r="E471" t="s">
        <v>12</v>
      </c>
      <c r="F471">
        <v>0</v>
      </c>
      <c r="G471" t="s">
        <v>10</v>
      </c>
    </row>
    <row r="472" spans="1:7">
      <c r="A472" t="s">
        <v>8</v>
      </c>
      <c r="D472" s="45">
        <v>43012</v>
      </c>
      <c r="E472" t="s">
        <v>12</v>
      </c>
      <c r="F472">
        <v>0</v>
      </c>
      <c r="G472" t="s">
        <v>10</v>
      </c>
    </row>
    <row r="473" spans="1:7">
      <c r="A473" t="s">
        <v>13</v>
      </c>
      <c r="B473" t="s">
        <v>17</v>
      </c>
      <c r="C473" t="s">
        <v>17</v>
      </c>
      <c r="D473" s="45">
        <v>44595</v>
      </c>
      <c r="E473" t="s">
        <v>12</v>
      </c>
      <c r="F473">
        <v>0</v>
      </c>
      <c r="G473" t="s">
        <v>10</v>
      </c>
    </row>
    <row r="474" spans="1:7">
      <c r="A474" t="s">
        <v>13</v>
      </c>
      <c r="B474" t="s">
        <v>9</v>
      </c>
      <c r="C474" t="s">
        <v>9</v>
      </c>
      <c r="D474" s="45">
        <v>43984</v>
      </c>
      <c r="E474" t="s">
        <v>12</v>
      </c>
      <c r="F474">
        <v>0</v>
      </c>
      <c r="G474" t="s">
        <v>10</v>
      </c>
    </row>
    <row r="475" spans="1:7">
      <c r="A475" t="s">
        <v>8</v>
      </c>
      <c r="B475" t="s">
        <v>9</v>
      </c>
      <c r="C475" t="s">
        <v>9</v>
      </c>
      <c r="D475" s="45">
        <v>44572</v>
      </c>
      <c r="E475" t="s">
        <v>12</v>
      </c>
      <c r="F475">
        <v>0</v>
      </c>
      <c r="G475" t="s">
        <v>8</v>
      </c>
    </row>
    <row r="476" spans="1:7">
      <c r="A476" t="s">
        <v>10</v>
      </c>
      <c r="B476" t="s">
        <v>9</v>
      </c>
      <c r="C476" t="s">
        <v>9</v>
      </c>
      <c r="D476" s="45">
        <v>44732</v>
      </c>
      <c r="E476" t="s">
        <v>12</v>
      </c>
      <c r="F476">
        <v>0</v>
      </c>
      <c r="G476" t="s">
        <v>8</v>
      </c>
    </row>
    <row r="477" spans="1:7">
      <c r="A477" t="s">
        <v>10</v>
      </c>
      <c r="B477" t="s">
        <v>18</v>
      </c>
      <c r="C477" t="s">
        <v>18</v>
      </c>
      <c r="D477" s="45">
        <v>43588</v>
      </c>
      <c r="E477" t="s">
        <v>12</v>
      </c>
      <c r="F477">
        <v>0</v>
      </c>
      <c r="G477" t="s">
        <v>8</v>
      </c>
    </row>
    <row r="478" spans="1:7">
      <c r="A478" t="s">
        <v>8</v>
      </c>
      <c r="B478" t="s">
        <v>9</v>
      </c>
      <c r="C478" t="s">
        <v>9</v>
      </c>
      <c r="D478" s="45">
        <v>44207</v>
      </c>
      <c r="E478" t="e">
        <v>#N/A</v>
      </c>
      <c r="F478" t="e">
        <v>#N/A</v>
      </c>
      <c r="G478" t="e">
        <v>#N/A</v>
      </c>
    </row>
    <row r="479" spans="1:7">
      <c r="A479" t="s">
        <v>16</v>
      </c>
      <c r="B479" t="s">
        <v>9</v>
      </c>
      <c r="C479" t="s">
        <v>9</v>
      </c>
      <c r="D479" s="45">
        <v>43790</v>
      </c>
      <c r="E479" t="s">
        <v>12</v>
      </c>
      <c r="F479">
        <v>0</v>
      </c>
      <c r="G479" t="s">
        <v>8</v>
      </c>
    </row>
    <row r="480" spans="1:7">
      <c r="A480" t="s">
        <v>14</v>
      </c>
      <c r="B480" t="s">
        <v>15</v>
      </c>
      <c r="C480" t="s">
        <v>15</v>
      </c>
      <c r="D480" s="45">
        <v>43663</v>
      </c>
      <c r="E480" t="s">
        <v>12</v>
      </c>
      <c r="F480">
        <v>0</v>
      </c>
      <c r="G480" t="s">
        <v>8</v>
      </c>
    </row>
    <row r="481" spans="1:7">
      <c r="A481" t="s">
        <v>10</v>
      </c>
      <c r="B481" t="s">
        <v>9</v>
      </c>
      <c r="C481" t="s">
        <v>9</v>
      </c>
      <c r="D481" s="45">
        <v>43088</v>
      </c>
      <c r="E481" t="s">
        <v>12</v>
      </c>
      <c r="F481">
        <v>0</v>
      </c>
      <c r="G481" t="s">
        <v>8</v>
      </c>
    </row>
    <row r="482" spans="1:7">
      <c r="A482" t="s">
        <v>14</v>
      </c>
      <c r="B482" t="s">
        <v>15</v>
      </c>
      <c r="C482" t="s">
        <v>15</v>
      </c>
      <c r="D482" s="45">
        <v>44042</v>
      </c>
      <c r="E482" t="s">
        <v>12</v>
      </c>
      <c r="F482">
        <v>0</v>
      </c>
      <c r="G482" t="s">
        <v>8</v>
      </c>
    </row>
    <row r="483" spans="1:7">
      <c r="A483" t="s">
        <v>13</v>
      </c>
      <c r="B483" t="s">
        <v>9</v>
      </c>
      <c r="C483" t="s">
        <v>9</v>
      </c>
      <c r="D483" s="45">
        <v>44635</v>
      </c>
      <c r="E483" t="s">
        <v>12</v>
      </c>
      <c r="F483">
        <v>0</v>
      </c>
      <c r="G483" t="s">
        <v>8</v>
      </c>
    </row>
    <row r="484" spans="1:7">
      <c r="A484" t="s">
        <v>13</v>
      </c>
      <c r="B484" t="s">
        <v>9</v>
      </c>
      <c r="C484" t="s">
        <v>9</v>
      </c>
      <c r="D484" s="45">
        <v>43836</v>
      </c>
      <c r="E484" t="s">
        <v>12</v>
      </c>
      <c r="F484">
        <v>0</v>
      </c>
      <c r="G484" t="s">
        <v>14</v>
      </c>
    </row>
    <row r="485" spans="1:7">
      <c r="A485" t="s">
        <v>10</v>
      </c>
      <c r="B485" t="s">
        <v>18</v>
      </c>
      <c r="C485" t="s">
        <v>18</v>
      </c>
      <c r="D485" s="45">
        <v>44050</v>
      </c>
      <c r="E485" t="s">
        <v>12</v>
      </c>
      <c r="F485">
        <v>0</v>
      </c>
      <c r="G485" t="s">
        <v>14</v>
      </c>
    </row>
    <row r="486" spans="1:7">
      <c r="A486" t="s">
        <v>8</v>
      </c>
      <c r="B486" t="s">
        <v>17</v>
      </c>
      <c r="C486" t="s">
        <v>17</v>
      </c>
      <c r="D486" s="45">
        <v>44125</v>
      </c>
      <c r="E486" t="s">
        <v>12</v>
      </c>
      <c r="F486">
        <v>0</v>
      </c>
      <c r="G486" t="s">
        <v>10</v>
      </c>
    </row>
    <row r="487" spans="1:7">
      <c r="A487" t="s">
        <v>16</v>
      </c>
      <c r="B487" t="s">
        <v>9</v>
      </c>
      <c r="C487" t="s">
        <v>9</v>
      </c>
      <c r="D487" s="45">
        <v>44467</v>
      </c>
      <c r="E487" t="s">
        <v>12</v>
      </c>
      <c r="F487">
        <v>0</v>
      </c>
      <c r="G487" t="s">
        <v>10</v>
      </c>
    </row>
    <row r="488" spans="1:7">
      <c r="A488" t="s">
        <v>16</v>
      </c>
      <c r="B488" t="s">
        <v>9</v>
      </c>
      <c r="C488" t="s">
        <v>9</v>
      </c>
      <c r="D488" s="45">
        <v>44228</v>
      </c>
      <c r="E488" t="s">
        <v>12</v>
      </c>
      <c r="F488">
        <v>0</v>
      </c>
      <c r="G488" t="s">
        <v>10</v>
      </c>
    </row>
    <row r="489" spans="1:7">
      <c r="A489" t="s">
        <v>8</v>
      </c>
      <c r="B489" t="s">
        <v>18</v>
      </c>
      <c r="C489" t="s">
        <v>18</v>
      </c>
      <c r="D489" s="45">
        <v>43783</v>
      </c>
      <c r="E489" t="s">
        <v>12</v>
      </c>
      <c r="F489">
        <v>0</v>
      </c>
      <c r="G489" t="s">
        <v>10</v>
      </c>
    </row>
    <row r="490" spans="1:7">
      <c r="A490" t="s">
        <v>8</v>
      </c>
      <c r="B490" t="s">
        <v>18</v>
      </c>
      <c r="C490" t="s">
        <v>18</v>
      </c>
      <c r="D490" s="45">
        <v>44509</v>
      </c>
      <c r="E490" t="e">
        <v>#N/A</v>
      </c>
      <c r="F490" t="e">
        <v>#N/A</v>
      </c>
      <c r="G490" t="e">
        <v>#N/A</v>
      </c>
    </row>
    <row r="491" spans="1:7">
      <c r="A491" t="s">
        <v>13</v>
      </c>
      <c r="B491" t="s">
        <v>17</v>
      </c>
      <c r="C491" t="s">
        <v>17</v>
      </c>
      <c r="D491" s="45">
        <v>44623</v>
      </c>
      <c r="E491" t="s">
        <v>12</v>
      </c>
      <c r="F491">
        <v>0</v>
      </c>
      <c r="G491" t="s">
        <v>14</v>
      </c>
    </row>
    <row r="492" spans="1:7">
      <c r="A492" t="s">
        <v>19</v>
      </c>
      <c r="B492" t="s">
        <v>20</v>
      </c>
      <c r="C492" t="s">
        <v>20</v>
      </c>
      <c r="D492" s="45">
        <v>43997</v>
      </c>
      <c r="E492" t="s">
        <v>12</v>
      </c>
      <c r="F492">
        <v>0</v>
      </c>
      <c r="G492" t="s">
        <v>13</v>
      </c>
    </row>
    <row r="493" spans="1:7">
      <c r="A493" t="s">
        <v>8</v>
      </c>
      <c r="B493" t="s">
        <v>17</v>
      </c>
      <c r="C493" t="s">
        <v>17</v>
      </c>
      <c r="D493" s="45">
        <v>43999</v>
      </c>
      <c r="E493" t="s">
        <v>12</v>
      </c>
      <c r="F493">
        <v>0</v>
      </c>
      <c r="G493" t="s">
        <v>13</v>
      </c>
    </row>
    <row r="494" spans="1:7">
      <c r="A494" t="s">
        <v>14</v>
      </c>
      <c r="B494" t="s">
        <v>15</v>
      </c>
      <c r="C494" t="s">
        <v>15</v>
      </c>
      <c r="D494" s="45">
        <v>43024</v>
      </c>
      <c r="E494" t="s">
        <v>12</v>
      </c>
      <c r="F494">
        <v>0</v>
      </c>
      <c r="G494" t="s">
        <v>13</v>
      </c>
    </row>
    <row r="495" spans="1:7">
      <c r="A495" t="s">
        <v>13</v>
      </c>
      <c r="B495" t="s">
        <v>17</v>
      </c>
      <c r="C495" t="s">
        <v>17</v>
      </c>
      <c r="D495" s="45">
        <v>44603</v>
      </c>
      <c r="E495" t="s">
        <v>12</v>
      </c>
      <c r="F495">
        <v>0</v>
      </c>
      <c r="G495" t="s">
        <v>13</v>
      </c>
    </row>
    <row r="496" spans="1:7">
      <c r="A496" t="s">
        <v>10</v>
      </c>
      <c r="B496" t="s">
        <v>15</v>
      </c>
      <c r="C496" t="s">
        <v>15</v>
      </c>
      <c r="D496" s="45">
        <v>44516</v>
      </c>
      <c r="E496" t="s">
        <v>12</v>
      </c>
      <c r="F496">
        <v>0</v>
      </c>
      <c r="G496" t="s">
        <v>16</v>
      </c>
    </row>
    <row r="497" spans="1:7">
      <c r="A497" t="s">
        <v>14</v>
      </c>
      <c r="B497" t="s">
        <v>15</v>
      </c>
      <c r="C497" t="s">
        <v>15</v>
      </c>
      <c r="D497" s="45">
        <v>43185</v>
      </c>
      <c r="E497" t="s">
        <v>12</v>
      </c>
      <c r="F497">
        <v>0</v>
      </c>
      <c r="G497" t="s">
        <v>16</v>
      </c>
    </row>
    <row r="498" spans="1:7">
      <c r="A498" t="s">
        <v>13</v>
      </c>
      <c r="B498" t="s">
        <v>17</v>
      </c>
      <c r="C498" t="s">
        <v>17</v>
      </c>
      <c r="D498" s="45">
        <v>44090</v>
      </c>
      <c r="E498" t="s">
        <v>12</v>
      </c>
      <c r="F498">
        <v>0</v>
      </c>
      <c r="G498" t="s">
        <v>16</v>
      </c>
    </row>
    <row r="499" spans="1:7">
      <c r="A499" t="s">
        <v>10</v>
      </c>
      <c r="B499" t="s">
        <v>15</v>
      </c>
      <c r="C499" t="s">
        <v>15</v>
      </c>
      <c r="D499" s="45">
        <v>44566</v>
      </c>
      <c r="E499" t="s">
        <v>31</v>
      </c>
      <c r="F499">
        <v>0</v>
      </c>
      <c r="G499" t="s">
        <v>10</v>
      </c>
    </row>
    <row r="500" spans="1:7">
      <c r="A500" t="s">
        <v>8</v>
      </c>
      <c r="B500" t="s">
        <v>17</v>
      </c>
      <c r="C500" t="s">
        <v>17</v>
      </c>
      <c r="D500" s="45">
        <v>43878</v>
      </c>
      <c r="E500" t="s">
        <v>31</v>
      </c>
      <c r="F500">
        <v>0</v>
      </c>
      <c r="G500" t="s">
        <v>10</v>
      </c>
    </row>
    <row r="501" spans="1:7">
      <c r="A501" t="s">
        <v>8</v>
      </c>
      <c r="B501" t="s">
        <v>9</v>
      </c>
      <c r="C501" t="s">
        <v>9</v>
      </c>
      <c r="D501" s="45">
        <v>44664</v>
      </c>
      <c r="E501" t="s">
        <v>31</v>
      </c>
      <c r="F501">
        <v>0</v>
      </c>
      <c r="G501" t="s">
        <v>10</v>
      </c>
    </row>
    <row r="502" spans="1:7">
      <c r="A502" t="s">
        <v>16</v>
      </c>
      <c r="B502" t="s">
        <v>9</v>
      </c>
      <c r="C502" t="s">
        <v>9</v>
      </c>
      <c r="D502" s="45">
        <v>44711</v>
      </c>
      <c r="E502" t="s">
        <v>31</v>
      </c>
      <c r="F502">
        <v>0</v>
      </c>
      <c r="G502" t="s">
        <v>10</v>
      </c>
    </row>
    <row r="503" spans="1:7">
      <c r="A503" t="s">
        <v>8</v>
      </c>
      <c r="B503" t="s">
        <v>9</v>
      </c>
      <c r="C503" t="s">
        <v>9</v>
      </c>
      <c r="D503" s="45">
        <v>44656</v>
      </c>
      <c r="E503" t="s">
        <v>12</v>
      </c>
      <c r="F503">
        <v>0</v>
      </c>
      <c r="G503" t="s">
        <v>8</v>
      </c>
    </row>
    <row r="504" spans="1:7">
      <c r="A504" t="s">
        <v>13</v>
      </c>
      <c r="B504" t="s">
        <v>9</v>
      </c>
      <c r="C504" t="s">
        <v>9</v>
      </c>
      <c r="D504" s="45">
        <v>44722</v>
      </c>
      <c r="E504" t="s">
        <v>12</v>
      </c>
      <c r="F504">
        <v>0</v>
      </c>
      <c r="G504" t="s">
        <v>8</v>
      </c>
    </row>
    <row r="505" spans="1:7">
      <c r="A505" t="s">
        <v>8</v>
      </c>
      <c r="B505" t="s">
        <v>17</v>
      </c>
      <c r="C505" t="s">
        <v>17</v>
      </c>
      <c r="D505" s="45">
        <v>44056</v>
      </c>
      <c r="E505" t="s">
        <v>12</v>
      </c>
      <c r="F505">
        <v>0</v>
      </c>
      <c r="G505" t="s">
        <v>8</v>
      </c>
    </row>
    <row r="506" spans="1:7">
      <c r="A506" t="s">
        <v>10</v>
      </c>
      <c r="B506" t="s">
        <v>18</v>
      </c>
      <c r="C506" t="s">
        <v>18</v>
      </c>
      <c r="D506" s="45">
        <v>44189</v>
      </c>
      <c r="E506" t="s">
        <v>12</v>
      </c>
      <c r="F506">
        <v>0</v>
      </c>
      <c r="G506" t="s">
        <v>8</v>
      </c>
    </row>
    <row r="507" spans="1:7">
      <c r="A507" t="s">
        <v>8</v>
      </c>
      <c r="B507" t="s">
        <v>18</v>
      </c>
      <c r="C507" t="s">
        <v>18</v>
      </c>
      <c r="D507" s="45">
        <v>44713</v>
      </c>
      <c r="E507" t="e">
        <v>#N/A</v>
      </c>
      <c r="F507" t="e">
        <v>#N/A</v>
      </c>
      <c r="G507" t="e">
        <v>#N/A</v>
      </c>
    </row>
    <row r="508" spans="1:7">
      <c r="A508" t="s">
        <v>16</v>
      </c>
      <c r="B508" t="s">
        <v>9</v>
      </c>
      <c r="C508" t="s">
        <v>9</v>
      </c>
      <c r="D508" s="45">
        <v>43832</v>
      </c>
      <c r="E508" t="e">
        <v>#N/A</v>
      </c>
      <c r="F508" t="e">
        <v>#N/A</v>
      </c>
      <c r="G508" t="e">
        <v>#N/A</v>
      </c>
    </row>
    <row r="509" spans="1:7">
      <c r="A509" t="s">
        <v>13</v>
      </c>
      <c r="B509" t="s">
        <v>9</v>
      </c>
      <c r="C509" t="s">
        <v>9</v>
      </c>
      <c r="D509" s="45">
        <v>44862</v>
      </c>
      <c r="E509" t="e">
        <v>#N/A</v>
      </c>
      <c r="F509" t="e">
        <v>#N/A</v>
      </c>
      <c r="G509" t="e">
        <v>#N/A</v>
      </c>
    </row>
    <row r="510" spans="1:7">
      <c r="A510" t="s">
        <v>8</v>
      </c>
      <c r="B510" t="s">
        <v>9</v>
      </c>
      <c r="C510" t="s">
        <v>9</v>
      </c>
      <c r="D510" s="45">
        <v>44495</v>
      </c>
      <c r="E510" t="e">
        <v>#N/A</v>
      </c>
      <c r="F510" t="e">
        <v>#N/A</v>
      </c>
      <c r="G510" t="e">
        <v>#N/A</v>
      </c>
    </row>
    <row r="511" spans="1:7">
      <c r="A511" t="s">
        <v>13</v>
      </c>
      <c r="B511" t="s">
        <v>9</v>
      </c>
      <c r="C511" t="s">
        <v>9</v>
      </c>
      <c r="D511" s="45">
        <v>44636</v>
      </c>
      <c r="E511" t="e">
        <v>#N/A</v>
      </c>
      <c r="F511" t="e">
        <v>#N/A</v>
      </c>
      <c r="G511" t="e">
        <v>#N/A</v>
      </c>
    </row>
    <row r="512" spans="1:7">
      <c r="A512" t="s">
        <v>10</v>
      </c>
      <c r="B512" t="s">
        <v>11</v>
      </c>
      <c r="C512" t="s">
        <v>11</v>
      </c>
      <c r="D512" s="45">
        <v>44777</v>
      </c>
      <c r="E512" t="s">
        <v>12</v>
      </c>
      <c r="F512">
        <v>0</v>
      </c>
      <c r="G512" t="s">
        <v>10</v>
      </c>
    </row>
    <row r="513" spans="1:7">
      <c r="A513" t="s">
        <v>13</v>
      </c>
      <c r="B513" t="s">
        <v>17</v>
      </c>
      <c r="C513" t="s">
        <v>17</v>
      </c>
      <c r="D513" s="45">
        <v>44053</v>
      </c>
      <c r="E513" t="s">
        <v>12</v>
      </c>
      <c r="F513">
        <v>0</v>
      </c>
      <c r="G513" t="s">
        <v>10</v>
      </c>
    </row>
    <row r="514" spans="1:7">
      <c r="A514" t="s">
        <v>14</v>
      </c>
      <c r="B514" t="s">
        <v>15</v>
      </c>
      <c r="C514" t="s">
        <v>15</v>
      </c>
      <c r="D514" s="45">
        <v>43423</v>
      </c>
      <c r="E514" t="s">
        <v>12</v>
      </c>
      <c r="F514">
        <v>0</v>
      </c>
      <c r="G514" t="s">
        <v>10</v>
      </c>
    </row>
    <row r="515" spans="1:7">
      <c r="A515" t="s">
        <v>14</v>
      </c>
      <c r="B515" t="s">
        <v>11</v>
      </c>
      <c r="C515" t="s">
        <v>11</v>
      </c>
      <c r="D515" s="45">
        <v>44643</v>
      </c>
      <c r="E515" t="s">
        <v>12</v>
      </c>
      <c r="F515">
        <v>0</v>
      </c>
      <c r="G515" t="s">
        <v>10</v>
      </c>
    </row>
    <row r="516" spans="1:7">
      <c r="A516" t="s">
        <v>14</v>
      </c>
      <c r="B516" t="s">
        <v>9</v>
      </c>
      <c r="C516" t="s">
        <v>9</v>
      </c>
      <c r="D516" s="45">
        <v>43804</v>
      </c>
      <c r="E516" t="s">
        <v>12</v>
      </c>
      <c r="F516">
        <v>0</v>
      </c>
      <c r="G516" t="s">
        <v>10</v>
      </c>
    </row>
    <row r="517" spans="1:7">
      <c r="A517" t="s">
        <v>16</v>
      </c>
      <c r="B517" t="s">
        <v>9</v>
      </c>
      <c r="C517" t="s">
        <v>9</v>
      </c>
      <c r="D517" s="45">
        <v>44755</v>
      </c>
      <c r="E517" t="s">
        <v>12</v>
      </c>
      <c r="F517">
        <v>0</v>
      </c>
      <c r="G517" t="s">
        <v>10</v>
      </c>
    </row>
    <row r="518" spans="1:7">
      <c r="A518" t="s">
        <v>8</v>
      </c>
      <c r="B518" t="s">
        <v>9</v>
      </c>
      <c r="C518" t="s">
        <v>9</v>
      </c>
      <c r="D518" s="45">
        <v>43451</v>
      </c>
      <c r="E518" t="e">
        <v>#N/A</v>
      </c>
      <c r="F518" t="e">
        <v>#N/A</v>
      </c>
      <c r="G518" t="e">
        <v>#N/A</v>
      </c>
    </row>
    <row r="519" spans="1:7">
      <c r="A519" t="s">
        <v>8</v>
      </c>
      <c r="B519" t="s">
        <v>17</v>
      </c>
      <c r="C519" t="s">
        <v>17</v>
      </c>
      <c r="D519" s="45">
        <v>43236</v>
      </c>
      <c r="E519" t="s">
        <v>12</v>
      </c>
      <c r="F519">
        <v>0</v>
      </c>
      <c r="G519" t="s">
        <v>13</v>
      </c>
    </row>
    <row r="520" spans="1:7">
      <c r="A520" t="s">
        <v>10</v>
      </c>
      <c r="B520" t="s">
        <v>11</v>
      </c>
      <c r="C520" t="s">
        <v>11</v>
      </c>
      <c r="D520" s="45">
        <v>43563</v>
      </c>
      <c r="E520" t="s">
        <v>12</v>
      </c>
      <c r="F520">
        <v>0</v>
      </c>
      <c r="G520" t="s">
        <v>13</v>
      </c>
    </row>
    <row r="521" spans="1:7">
      <c r="A521" t="s">
        <v>14</v>
      </c>
      <c r="B521" t="s">
        <v>11</v>
      </c>
      <c r="C521" t="s">
        <v>11</v>
      </c>
      <c r="D521" s="45">
        <v>43166</v>
      </c>
      <c r="E521" t="s">
        <v>12</v>
      </c>
      <c r="F521">
        <v>0</v>
      </c>
      <c r="G521" t="s">
        <v>8</v>
      </c>
    </row>
    <row r="522" spans="1:7">
      <c r="A522" t="s">
        <v>14</v>
      </c>
      <c r="B522" t="s">
        <v>15</v>
      </c>
      <c r="C522" t="s">
        <v>15</v>
      </c>
      <c r="D522" s="45">
        <v>44417</v>
      </c>
      <c r="E522" t="s">
        <v>12</v>
      </c>
      <c r="F522">
        <v>0</v>
      </c>
      <c r="G522" t="s">
        <v>16</v>
      </c>
    </row>
    <row r="523" spans="1:7">
      <c r="A523" t="s">
        <v>8</v>
      </c>
      <c r="B523" t="s">
        <v>18</v>
      </c>
      <c r="C523" t="s">
        <v>18</v>
      </c>
      <c r="D523" s="45">
        <v>43846</v>
      </c>
      <c r="E523" t="s">
        <v>12</v>
      </c>
      <c r="F523">
        <v>0</v>
      </c>
      <c r="G523" t="s">
        <v>16</v>
      </c>
    </row>
    <row r="524" spans="1:7">
      <c r="A524" t="s">
        <v>8</v>
      </c>
      <c r="B524" t="s">
        <v>18</v>
      </c>
      <c r="C524" t="s">
        <v>18</v>
      </c>
      <c r="D524" s="45">
        <v>44132</v>
      </c>
      <c r="E524" t="s">
        <v>12</v>
      </c>
      <c r="F524">
        <v>0</v>
      </c>
      <c r="G524" t="s">
        <v>16</v>
      </c>
    </row>
    <row r="525" spans="1:7">
      <c r="A525" t="s">
        <v>10</v>
      </c>
      <c r="B525" t="s">
        <v>15</v>
      </c>
      <c r="C525" t="s">
        <v>15</v>
      </c>
      <c r="D525" s="45">
        <v>43529</v>
      </c>
      <c r="E525" t="s">
        <v>12</v>
      </c>
      <c r="F525">
        <v>0</v>
      </c>
      <c r="G525" t="s">
        <v>16</v>
      </c>
    </row>
    <row r="526" spans="1:7">
      <c r="A526" t="s">
        <v>16</v>
      </c>
      <c r="B526" t="s">
        <v>9</v>
      </c>
      <c r="C526" t="s">
        <v>9</v>
      </c>
      <c r="D526" s="45">
        <v>44753</v>
      </c>
      <c r="E526" t="s">
        <v>12</v>
      </c>
      <c r="F526">
        <v>0</v>
      </c>
      <c r="G526" t="s">
        <v>8</v>
      </c>
    </row>
    <row r="527" spans="1:7">
      <c r="A527" t="s">
        <v>8</v>
      </c>
      <c r="B527" t="s">
        <v>9</v>
      </c>
      <c r="C527" t="s">
        <v>9</v>
      </c>
      <c r="D527" s="45">
        <v>44628</v>
      </c>
      <c r="E527" t="s">
        <v>12</v>
      </c>
      <c r="F527">
        <v>0</v>
      </c>
      <c r="G527" t="s">
        <v>8</v>
      </c>
    </row>
    <row r="528" spans="1:7">
      <c r="A528" t="s">
        <v>8</v>
      </c>
      <c r="B528" t="s">
        <v>9</v>
      </c>
      <c r="C528" t="s">
        <v>9</v>
      </c>
      <c r="D528" s="45">
        <v>44691</v>
      </c>
      <c r="E528" t="s">
        <v>12</v>
      </c>
      <c r="F528">
        <v>0</v>
      </c>
      <c r="G528" t="s">
        <v>8</v>
      </c>
    </row>
    <row r="529" spans="1:7">
      <c r="A529" t="s">
        <v>16</v>
      </c>
      <c r="B529" t="s">
        <v>9</v>
      </c>
      <c r="C529" t="s">
        <v>9</v>
      </c>
      <c r="D529" s="45">
        <v>44049</v>
      </c>
      <c r="E529" t="s">
        <v>12</v>
      </c>
      <c r="F529">
        <v>0</v>
      </c>
      <c r="G529" t="s">
        <v>8</v>
      </c>
    </row>
    <row r="530" spans="1:7">
      <c r="A530" t="s">
        <v>10</v>
      </c>
      <c r="B530" t="s">
        <v>9</v>
      </c>
      <c r="C530" t="s">
        <v>9</v>
      </c>
      <c r="D530" s="45">
        <v>44217</v>
      </c>
      <c r="E530" t="s">
        <v>12</v>
      </c>
      <c r="F530">
        <v>0</v>
      </c>
      <c r="G530" t="s">
        <v>8</v>
      </c>
    </row>
    <row r="531" spans="1:7">
      <c r="A531" t="s">
        <v>13</v>
      </c>
      <c r="B531" t="s">
        <v>17</v>
      </c>
      <c r="C531" t="s">
        <v>17</v>
      </c>
      <c r="D531" s="45">
        <v>43214</v>
      </c>
      <c r="E531" t="s">
        <v>12</v>
      </c>
      <c r="F531">
        <v>0</v>
      </c>
      <c r="G531" t="s">
        <v>8</v>
      </c>
    </row>
    <row r="532" spans="1:7">
      <c r="A532" t="s">
        <v>13</v>
      </c>
      <c r="B532" t="s">
        <v>17</v>
      </c>
      <c r="C532" t="s">
        <v>17</v>
      </c>
      <c r="D532" s="45">
        <v>42971</v>
      </c>
      <c r="E532" t="s">
        <v>12</v>
      </c>
      <c r="F532">
        <v>0</v>
      </c>
      <c r="G532" t="s">
        <v>13</v>
      </c>
    </row>
    <row r="533" spans="1:7">
      <c r="A533" t="s">
        <v>8</v>
      </c>
      <c r="B533" t="s">
        <v>9</v>
      </c>
      <c r="C533" t="s">
        <v>9</v>
      </c>
      <c r="D533" s="45">
        <v>43677</v>
      </c>
      <c r="E533" t="s">
        <v>12</v>
      </c>
      <c r="F533">
        <v>0</v>
      </c>
      <c r="G533" t="s">
        <v>10</v>
      </c>
    </row>
    <row r="534" spans="1:7">
      <c r="A534" t="s">
        <v>8</v>
      </c>
      <c r="B534" t="s">
        <v>17</v>
      </c>
      <c r="C534" t="s">
        <v>17</v>
      </c>
      <c r="D534" s="45">
        <v>43322</v>
      </c>
      <c r="E534" t="s">
        <v>12</v>
      </c>
      <c r="F534">
        <v>0</v>
      </c>
      <c r="G534" t="s">
        <v>10</v>
      </c>
    </row>
    <row r="535" spans="1:7">
      <c r="A535" t="s">
        <v>13</v>
      </c>
      <c r="B535" t="s">
        <v>9</v>
      </c>
      <c r="C535" t="s">
        <v>9</v>
      </c>
      <c r="D535" s="45">
        <v>43319</v>
      </c>
      <c r="E535" t="s">
        <v>12</v>
      </c>
      <c r="F535">
        <v>0</v>
      </c>
      <c r="G535" t="s">
        <v>10</v>
      </c>
    </row>
    <row r="536" spans="1:7">
      <c r="A536" t="s">
        <v>13</v>
      </c>
      <c r="B536" t="s">
        <v>17</v>
      </c>
      <c r="C536" t="s">
        <v>17</v>
      </c>
      <c r="D536" s="45">
        <v>43551</v>
      </c>
      <c r="E536" t="e">
        <v>#N/A</v>
      </c>
      <c r="F536" t="e">
        <v>#N/A</v>
      </c>
      <c r="G536" t="e">
        <v>#N/A</v>
      </c>
    </row>
    <row r="537" spans="1:7">
      <c r="A537" t="s">
        <v>13</v>
      </c>
      <c r="B537" t="s">
        <v>9</v>
      </c>
      <c r="C537" t="s">
        <v>9</v>
      </c>
      <c r="D537" s="45">
        <v>43174</v>
      </c>
      <c r="E537" t="e">
        <v>#N/A</v>
      </c>
      <c r="F537" t="e">
        <v>#N/A</v>
      </c>
      <c r="G537" t="e">
        <v>#N/A</v>
      </c>
    </row>
    <row r="538" spans="1:7">
      <c r="A538" t="s">
        <v>25</v>
      </c>
      <c r="B538" t="s">
        <v>20</v>
      </c>
      <c r="C538" t="s">
        <v>20</v>
      </c>
      <c r="D538" s="45">
        <v>43566</v>
      </c>
      <c r="E538" t="e">
        <v>#N/A</v>
      </c>
      <c r="F538" t="e">
        <v>#N/A</v>
      </c>
      <c r="G538" t="e">
        <v>#N/A</v>
      </c>
    </row>
    <row r="539" spans="1:7">
      <c r="A539" t="s">
        <v>8</v>
      </c>
      <c r="D539" s="45">
        <v>43130</v>
      </c>
      <c r="E539" t="s">
        <v>12</v>
      </c>
      <c r="F539">
        <v>0</v>
      </c>
      <c r="G539" t="s">
        <v>25</v>
      </c>
    </row>
    <row r="540" spans="1:7">
      <c r="A540" t="s">
        <v>14</v>
      </c>
      <c r="B540" t="s">
        <v>15</v>
      </c>
      <c r="C540" t="s">
        <v>15</v>
      </c>
      <c r="D540" s="45">
        <v>44147</v>
      </c>
      <c r="E540" t="s">
        <v>12</v>
      </c>
      <c r="F540">
        <v>0</v>
      </c>
      <c r="G540" t="s">
        <v>25</v>
      </c>
    </row>
    <row r="541" spans="1:7">
      <c r="A541" t="s">
        <v>16</v>
      </c>
      <c r="B541" t="s">
        <v>9</v>
      </c>
      <c r="C541" t="s">
        <v>9</v>
      </c>
      <c r="D541" s="45">
        <v>43977</v>
      </c>
      <c r="E541" t="e">
        <v>#N/A</v>
      </c>
      <c r="F541" t="e">
        <v>#N/A</v>
      </c>
      <c r="G541" t="e">
        <v>#N/A</v>
      </c>
    </row>
    <row r="542" spans="1:7">
      <c r="A542" t="s">
        <v>16</v>
      </c>
      <c r="B542" t="s">
        <v>9</v>
      </c>
      <c r="C542" t="s">
        <v>9</v>
      </c>
      <c r="D542" s="45">
        <v>44649</v>
      </c>
      <c r="E542" t="e">
        <v>#N/A</v>
      </c>
      <c r="F542" t="e">
        <v>#N/A</v>
      </c>
      <c r="G542" t="e">
        <v>#N/A</v>
      </c>
    </row>
    <row r="543" spans="1:7">
      <c r="A543" t="s">
        <v>8</v>
      </c>
      <c r="B543" t="s">
        <v>18</v>
      </c>
      <c r="C543" t="s">
        <v>18</v>
      </c>
      <c r="D543" s="45">
        <v>44125</v>
      </c>
      <c r="E543" t="e">
        <v>#N/A</v>
      </c>
      <c r="F543" t="e">
        <v>#N/A</v>
      </c>
      <c r="G543" t="e">
        <v>#N/A</v>
      </c>
    </row>
    <row r="544" spans="1:7">
      <c r="A544" t="s">
        <v>10</v>
      </c>
      <c r="B544" t="s">
        <v>11</v>
      </c>
      <c r="C544" t="s">
        <v>11</v>
      </c>
      <c r="D544" s="45">
        <v>44630</v>
      </c>
      <c r="E544" t="e">
        <v>#N/A</v>
      </c>
      <c r="F544" t="e">
        <v>#N/A</v>
      </c>
      <c r="G544" t="e">
        <v>#N/A</v>
      </c>
    </row>
    <row r="545" spans="1:7">
      <c r="A545" t="s">
        <v>13</v>
      </c>
      <c r="B545" t="s">
        <v>9</v>
      </c>
      <c r="C545" t="s">
        <v>9</v>
      </c>
      <c r="D545" s="45">
        <v>43633</v>
      </c>
      <c r="E545" t="e">
        <v>#N/A</v>
      </c>
      <c r="F545" t="e">
        <v>#N/A</v>
      </c>
      <c r="G545" t="e">
        <v>#N/A</v>
      </c>
    </row>
    <row r="546" spans="1:7">
      <c r="A546" t="s">
        <v>14</v>
      </c>
      <c r="B546" t="s">
        <v>15</v>
      </c>
      <c r="C546" t="s">
        <v>15</v>
      </c>
      <c r="D546" s="45">
        <v>43535</v>
      </c>
      <c r="E546" t="e">
        <v>#N/A</v>
      </c>
      <c r="F546" t="e">
        <v>#N/A</v>
      </c>
      <c r="G546" t="e">
        <v>#N/A</v>
      </c>
    </row>
    <row r="547" spans="1:7">
      <c r="A547" t="s">
        <v>14</v>
      </c>
      <c r="B547" t="s">
        <v>15</v>
      </c>
      <c r="C547" t="s">
        <v>15</v>
      </c>
      <c r="D547" s="45">
        <v>44637</v>
      </c>
      <c r="E547" t="e">
        <v>#N/A</v>
      </c>
      <c r="F547" t="e">
        <v>#N/A</v>
      </c>
      <c r="G547" t="e">
        <v>#N/A</v>
      </c>
    </row>
    <row r="548" spans="1:7">
      <c r="A548" t="s">
        <v>16</v>
      </c>
      <c r="B548" t="s">
        <v>9</v>
      </c>
      <c r="C548" t="s">
        <v>9</v>
      </c>
      <c r="D548" s="45">
        <v>43544</v>
      </c>
      <c r="E548" t="e">
        <v>#N/A</v>
      </c>
      <c r="F548" t="e">
        <v>#N/A</v>
      </c>
      <c r="G548" t="e">
        <v>#N/A</v>
      </c>
    </row>
    <row r="549" spans="1:7">
      <c r="A549" t="s">
        <v>10</v>
      </c>
      <c r="B549" t="s">
        <v>15</v>
      </c>
      <c r="C549" t="s">
        <v>15</v>
      </c>
      <c r="D549" s="45">
        <v>43846</v>
      </c>
      <c r="E549" t="s">
        <v>12</v>
      </c>
      <c r="F549">
        <v>0</v>
      </c>
      <c r="G549" t="s">
        <v>14</v>
      </c>
    </row>
    <row r="550" spans="1:7">
      <c r="A550" t="s">
        <v>8</v>
      </c>
      <c r="B550" t="s">
        <v>9</v>
      </c>
      <c r="C550" t="s">
        <v>9</v>
      </c>
      <c r="D550" s="45">
        <v>44733</v>
      </c>
      <c r="E550" t="s">
        <v>12</v>
      </c>
      <c r="F550">
        <v>0</v>
      </c>
      <c r="G550" t="s">
        <v>14</v>
      </c>
    </row>
    <row r="551" spans="1:7">
      <c r="A551" t="s">
        <v>10</v>
      </c>
      <c r="B551" t="s">
        <v>18</v>
      </c>
      <c r="C551" t="s">
        <v>18</v>
      </c>
      <c r="D551" s="45">
        <v>43311</v>
      </c>
      <c r="E551" t="s">
        <v>12</v>
      </c>
      <c r="F551">
        <v>0</v>
      </c>
      <c r="G551" t="s">
        <v>13</v>
      </c>
    </row>
    <row r="552" spans="1:7">
      <c r="A552" t="s">
        <v>8</v>
      </c>
      <c r="B552" t="s">
        <v>17</v>
      </c>
      <c r="C552" t="s">
        <v>17</v>
      </c>
      <c r="D552" s="45">
        <v>44732</v>
      </c>
      <c r="E552" t="s">
        <v>12</v>
      </c>
      <c r="F552">
        <v>0</v>
      </c>
      <c r="G552" t="s">
        <v>10</v>
      </c>
    </row>
    <row r="553" spans="1:7">
      <c r="A553" t="s">
        <v>13</v>
      </c>
      <c r="B553" t="s">
        <v>9</v>
      </c>
      <c r="C553" t="s">
        <v>9</v>
      </c>
      <c r="D553" s="45">
        <v>44526</v>
      </c>
      <c r="E553" t="s">
        <v>12</v>
      </c>
      <c r="F553">
        <v>0</v>
      </c>
      <c r="G553" t="s">
        <v>10</v>
      </c>
    </row>
    <row r="554" spans="1:7">
      <c r="A554" t="s">
        <v>8</v>
      </c>
      <c r="B554" t="s">
        <v>17</v>
      </c>
      <c r="C554" t="s">
        <v>17</v>
      </c>
      <c r="D554" s="45">
        <v>43530</v>
      </c>
      <c r="E554" t="s">
        <v>12</v>
      </c>
      <c r="F554">
        <v>0</v>
      </c>
      <c r="G554" t="s">
        <v>10</v>
      </c>
    </row>
    <row r="555" spans="1:7">
      <c r="A555" t="s">
        <v>8</v>
      </c>
      <c r="B555" t="s">
        <v>9</v>
      </c>
      <c r="C555" t="s">
        <v>9</v>
      </c>
      <c r="D555" s="45">
        <v>43812</v>
      </c>
      <c r="E555" t="s">
        <v>12</v>
      </c>
      <c r="F555">
        <v>0</v>
      </c>
      <c r="G555" t="s">
        <v>10</v>
      </c>
    </row>
    <row r="556" spans="1:7">
      <c r="A556" t="s">
        <v>8</v>
      </c>
      <c r="B556" t="s">
        <v>9</v>
      </c>
      <c r="C556" t="s">
        <v>9</v>
      </c>
      <c r="D556" s="45">
        <v>44698</v>
      </c>
      <c r="E556" t="s">
        <v>12</v>
      </c>
      <c r="F556">
        <v>0</v>
      </c>
      <c r="G556" t="s">
        <v>10</v>
      </c>
    </row>
    <row r="557" spans="1:7">
      <c r="A557" t="s">
        <v>14</v>
      </c>
      <c r="B557" t="s">
        <v>15</v>
      </c>
      <c r="C557" t="s">
        <v>15</v>
      </c>
      <c r="D557" s="45">
        <v>43782</v>
      </c>
      <c r="E557" t="s">
        <v>12</v>
      </c>
      <c r="F557">
        <v>0</v>
      </c>
      <c r="G557" t="s">
        <v>13</v>
      </c>
    </row>
    <row r="558" spans="1:7">
      <c r="A558" t="s">
        <v>8</v>
      </c>
      <c r="B558" t="s">
        <v>9</v>
      </c>
      <c r="C558" t="s">
        <v>9</v>
      </c>
      <c r="D558" s="45">
        <v>43602</v>
      </c>
      <c r="E558" t="s">
        <v>12</v>
      </c>
      <c r="F558">
        <v>0</v>
      </c>
      <c r="G558" t="s">
        <v>14</v>
      </c>
    </row>
    <row r="559" spans="1:7">
      <c r="A559" t="s">
        <v>16</v>
      </c>
      <c r="B559" t="s">
        <v>9</v>
      </c>
      <c r="C559" t="s">
        <v>9</v>
      </c>
      <c r="D559" s="45">
        <v>44111</v>
      </c>
      <c r="E559" t="s">
        <v>12</v>
      </c>
      <c r="F559">
        <v>0</v>
      </c>
      <c r="G559" t="s">
        <v>14</v>
      </c>
    </row>
    <row r="560" spans="1:7">
      <c r="A560" t="s">
        <v>10</v>
      </c>
      <c r="B560" t="s">
        <v>15</v>
      </c>
      <c r="C560" t="s">
        <v>15</v>
      </c>
      <c r="D560" s="45">
        <v>43542</v>
      </c>
      <c r="E560" t="s">
        <v>12</v>
      </c>
      <c r="F560">
        <v>0</v>
      </c>
      <c r="G560" t="s">
        <v>14</v>
      </c>
    </row>
    <row r="561" spans="1:8">
      <c r="A561" t="s">
        <v>16</v>
      </c>
      <c r="B561" t="s">
        <v>9</v>
      </c>
      <c r="C561" t="s">
        <v>9</v>
      </c>
      <c r="D561" s="45">
        <v>44813</v>
      </c>
      <c r="E561" t="s">
        <v>12</v>
      </c>
      <c r="F561">
        <v>0</v>
      </c>
      <c r="G561" t="s">
        <v>14</v>
      </c>
    </row>
    <row r="562" spans="1:8">
      <c r="A562" t="s">
        <v>8</v>
      </c>
      <c r="B562" t="s">
        <v>18</v>
      </c>
      <c r="C562" t="s">
        <v>18</v>
      </c>
      <c r="D562" s="45">
        <v>44378</v>
      </c>
      <c r="E562" t="e">
        <v>#N/A</v>
      </c>
      <c r="F562" t="e">
        <v>#N/A</v>
      </c>
      <c r="G562" t="e">
        <v>#N/A</v>
      </c>
    </row>
    <row r="563" spans="1:8">
      <c r="A563" t="s">
        <v>8</v>
      </c>
      <c r="B563" t="s">
        <v>9</v>
      </c>
      <c r="C563" t="s">
        <v>9</v>
      </c>
      <c r="D563" s="45">
        <v>44377</v>
      </c>
      <c r="E563" t="e">
        <v>#N/A</v>
      </c>
      <c r="F563" t="e">
        <v>#N/A</v>
      </c>
      <c r="G563" t="e">
        <v>#N/A</v>
      </c>
    </row>
    <row r="564" spans="1:8">
      <c r="A564" t="s">
        <v>8</v>
      </c>
      <c r="B564" t="s">
        <v>18</v>
      </c>
      <c r="C564" t="s">
        <v>18</v>
      </c>
      <c r="D564" s="45">
        <v>44847</v>
      </c>
      <c r="E564" t="e">
        <v>#N/A</v>
      </c>
      <c r="F564" t="e">
        <v>#N/A</v>
      </c>
      <c r="G564" t="e">
        <v>#N/A</v>
      </c>
    </row>
    <row r="565" spans="1:8">
      <c r="A565" t="s">
        <v>8</v>
      </c>
      <c r="B565" t="s">
        <v>17</v>
      </c>
      <c r="C565" t="s">
        <v>17</v>
      </c>
      <c r="D565" s="45">
        <v>43248</v>
      </c>
      <c r="E565" t="e">
        <v>#N/A</v>
      </c>
      <c r="F565" t="e">
        <v>#N/A</v>
      </c>
      <c r="G565" t="e">
        <v>#N/A</v>
      </c>
    </row>
    <row r="566" spans="1:8">
      <c r="A566" t="s">
        <v>8</v>
      </c>
      <c r="B566" t="s">
        <v>9</v>
      </c>
      <c r="C566" t="s">
        <v>9</v>
      </c>
      <c r="D566" s="45">
        <v>44270</v>
      </c>
      <c r="E566" t="s">
        <v>12</v>
      </c>
      <c r="F566">
        <v>0</v>
      </c>
      <c r="G566" t="s">
        <v>8</v>
      </c>
    </row>
    <row r="567" spans="1:8">
      <c r="A567" t="s">
        <v>14</v>
      </c>
      <c r="B567" t="s">
        <v>9</v>
      </c>
      <c r="C567" t="s">
        <v>9</v>
      </c>
      <c r="D567" s="45">
        <v>43811</v>
      </c>
      <c r="E567" t="e">
        <v>#N/A</v>
      </c>
      <c r="F567" t="e">
        <v>#N/A</v>
      </c>
      <c r="G567" t="e">
        <v>#N/A</v>
      </c>
    </row>
    <row r="568" spans="1:8">
      <c r="A568" t="s">
        <v>13</v>
      </c>
      <c r="B568" t="s">
        <v>9</v>
      </c>
      <c r="C568" t="s">
        <v>9</v>
      </c>
      <c r="D568" s="45">
        <v>44691</v>
      </c>
      <c r="E568" t="e">
        <v>#N/A</v>
      </c>
      <c r="F568" t="e">
        <v>#N/A</v>
      </c>
      <c r="G568" t="e">
        <v>#N/A</v>
      </c>
    </row>
    <row r="569" spans="1:8">
      <c r="A569" t="s">
        <v>10</v>
      </c>
      <c r="B569" t="s">
        <v>15</v>
      </c>
      <c r="C569" t="s">
        <v>15</v>
      </c>
      <c r="D569" s="45">
        <v>43341</v>
      </c>
      <c r="E569" t="s">
        <v>28</v>
      </c>
      <c r="F569">
        <v>43504</v>
      </c>
      <c r="G569" t="s">
        <v>8</v>
      </c>
      <c r="H569" t="s">
        <v>23</v>
      </c>
    </row>
    <row r="570" spans="1:8">
      <c r="A570" t="s">
        <v>16</v>
      </c>
      <c r="B570" t="s">
        <v>9</v>
      </c>
      <c r="C570" t="s">
        <v>9</v>
      </c>
      <c r="D570" s="45">
        <v>44193</v>
      </c>
      <c r="E570" t="e">
        <v>#N/A</v>
      </c>
      <c r="F570" t="e">
        <v>#N/A</v>
      </c>
      <c r="G570" t="e">
        <v>#N/A</v>
      </c>
    </row>
    <row r="571" spans="1:8">
      <c r="A571" t="s">
        <v>13</v>
      </c>
      <c r="B571" t="s">
        <v>9</v>
      </c>
      <c r="C571" t="s">
        <v>9</v>
      </c>
      <c r="D571" s="45">
        <v>43867</v>
      </c>
      <c r="E571" t="e">
        <v>#N/A</v>
      </c>
      <c r="F571" t="e">
        <v>#N/A</v>
      </c>
      <c r="G571" t="e">
        <v>#N/A</v>
      </c>
    </row>
    <row r="572" spans="1:8">
      <c r="A572" t="s">
        <v>24</v>
      </c>
      <c r="B572" t="s">
        <v>9</v>
      </c>
      <c r="C572" t="s">
        <v>9</v>
      </c>
      <c r="D572" s="45">
        <v>44154</v>
      </c>
      <c r="E572" t="s">
        <v>12</v>
      </c>
      <c r="F572">
        <v>0</v>
      </c>
      <c r="G572" t="s">
        <v>10</v>
      </c>
    </row>
    <row r="573" spans="1:8">
      <c r="A573" t="s">
        <v>8</v>
      </c>
      <c r="B573" t="s">
        <v>18</v>
      </c>
      <c r="C573" t="s">
        <v>18</v>
      </c>
      <c r="D573" s="45">
        <v>44635</v>
      </c>
      <c r="E573" t="s">
        <v>12</v>
      </c>
      <c r="F573">
        <v>0</v>
      </c>
      <c r="G573" t="s">
        <v>10</v>
      </c>
    </row>
    <row r="574" spans="1:8">
      <c r="A574" t="s">
        <v>19</v>
      </c>
      <c r="D574" s="45">
        <v>43966</v>
      </c>
      <c r="E574" t="s">
        <v>12</v>
      </c>
      <c r="F574">
        <v>0</v>
      </c>
      <c r="G574" t="s">
        <v>10</v>
      </c>
    </row>
    <row r="575" spans="1:8">
      <c r="A575" t="s">
        <v>10</v>
      </c>
      <c r="B575" t="s">
        <v>9</v>
      </c>
      <c r="C575" t="s">
        <v>9</v>
      </c>
      <c r="D575" s="45">
        <v>43421</v>
      </c>
      <c r="E575" t="e">
        <v>#N/A</v>
      </c>
      <c r="F575" t="e">
        <v>#N/A</v>
      </c>
      <c r="G575" t="e">
        <v>#N/A</v>
      </c>
    </row>
    <row r="576" spans="1:8">
      <c r="A576" t="s">
        <v>8</v>
      </c>
      <c r="B576" t="s">
        <v>9</v>
      </c>
      <c r="C576" t="s">
        <v>9</v>
      </c>
      <c r="D576" s="45">
        <v>44286</v>
      </c>
      <c r="E576" t="e">
        <v>#N/A</v>
      </c>
      <c r="F576" t="e">
        <v>#N/A</v>
      </c>
      <c r="G576" t="e">
        <v>#N/A</v>
      </c>
    </row>
    <row r="577" spans="1:7">
      <c r="A577" t="s">
        <v>14</v>
      </c>
      <c r="B577" t="s">
        <v>15</v>
      </c>
      <c r="C577" t="s">
        <v>15</v>
      </c>
      <c r="D577" s="45">
        <v>43068</v>
      </c>
      <c r="E577" t="e">
        <v>#N/A</v>
      </c>
      <c r="F577" t="e">
        <v>#N/A</v>
      </c>
      <c r="G577" t="e">
        <v>#N/A</v>
      </c>
    </row>
    <row r="578" spans="1:7">
      <c r="A578" t="s">
        <v>13</v>
      </c>
      <c r="B578" t="s">
        <v>9</v>
      </c>
      <c r="C578" t="s">
        <v>9</v>
      </c>
      <c r="D578" s="45">
        <v>43165</v>
      </c>
      <c r="E578" t="e">
        <v>#N/A</v>
      </c>
      <c r="F578" t="e">
        <v>#N/A</v>
      </c>
      <c r="G578" t="e">
        <v>#N/A</v>
      </c>
    </row>
    <row r="579" spans="1:7">
      <c r="A579" t="s">
        <v>14</v>
      </c>
      <c r="B579" t="s">
        <v>9</v>
      </c>
      <c r="C579" t="s">
        <v>9</v>
      </c>
      <c r="D579" s="45">
        <v>43518</v>
      </c>
      <c r="E579" t="s">
        <v>12</v>
      </c>
      <c r="F579">
        <v>0</v>
      </c>
      <c r="G579" t="s">
        <v>13</v>
      </c>
    </row>
    <row r="580" spans="1:7">
      <c r="A580" t="s">
        <v>8</v>
      </c>
      <c r="B580" t="s">
        <v>9</v>
      </c>
      <c r="C580" t="s">
        <v>9</v>
      </c>
      <c r="D580" s="45">
        <v>43398</v>
      </c>
      <c r="E580" t="s">
        <v>12</v>
      </c>
      <c r="F580">
        <v>0</v>
      </c>
      <c r="G580" t="s">
        <v>13</v>
      </c>
    </row>
    <row r="581" spans="1:7">
      <c r="A581" t="s">
        <v>13</v>
      </c>
      <c r="B581" t="s">
        <v>17</v>
      </c>
      <c r="C581" t="s">
        <v>17</v>
      </c>
      <c r="D581" s="45">
        <v>43778</v>
      </c>
      <c r="E581" t="s">
        <v>12</v>
      </c>
      <c r="F581">
        <v>0</v>
      </c>
      <c r="G581" t="s">
        <v>13</v>
      </c>
    </row>
    <row r="582" spans="1:7">
      <c r="A582" t="s">
        <v>10</v>
      </c>
      <c r="B582" t="s">
        <v>11</v>
      </c>
      <c r="C582" t="s">
        <v>11</v>
      </c>
      <c r="D582" s="45">
        <v>44862</v>
      </c>
      <c r="E582" t="s">
        <v>12</v>
      </c>
      <c r="F582">
        <v>0</v>
      </c>
      <c r="G582" t="s">
        <v>13</v>
      </c>
    </row>
    <row r="583" spans="1:7">
      <c r="A583" t="s">
        <v>13</v>
      </c>
      <c r="B583" t="s">
        <v>17</v>
      </c>
      <c r="C583" t="s">
        <v>17</v>
      </c>
      <c r="D583" s="45">
        <v>44480</v>
      </c>
      <c r="E583" t="e">
        <v>#N/A</v>
      </c>
      <c r="F583" t="e">
        <v>#N/A</v>
      </c>
      <c r="G583" t="e">
        <v>#N/A</v>
      </c>
    </row>
    <row r="584" spans="1:7">
      <c r="A584" t="s">
        <v>8</v>
      </c>
      <c r="B584" t="s">
        <v>9</v>
      </c>
      <c r="C584" t="s">
        <v>9</v>
      </c>
      <c r="D584" s="45">
        <v>43921</v>
      </c>
      <c r="E584" t="e">
        <v>#N/A</v>
      </c>
      <c r="F584" t="e">
        <v>#N/A</v>
      </c>
      <c r="G584" t="e">
        <v>#N/A</v>
      </c>
    </row>
    <row r="585" spans="1:7">
      <c r="A585" t="s">
        <v>8</v>
      </c>
      <c r="B585" t="s">
        <v>17</v>
      </c>
      <c r="C585" t="s">
        <v>17</v>
      </c>
      <c r="D585" s="45">
        <v>44515</v>
      </c>
      <c r="E585" t="e">
        <v>#N/A</v>
      </c>
      <c r="F585" t="e">
        <v>#N/A</v>
      </c>
      <c r="G585" t="e">
        <v>#N/A</v>
      </c>
    </row>
    <row r="586" spans="1:7">
      <c r="A586" t="s">
        <v>8</v>
      </c>
      <c r="B586" t="s">
        <v>18</v>
      </c>
      <c r="C586" t="s">
        <v>18</v>
      </c>
      <c r="D586" s="45">
        <v>44854</v>
      </c>
      <c r="E586" t="e">
        <v>#N/A</v>
      </c>
      <c r="F586" t="e">
        <v>#N/A</v>
      </c>
      <c r="G586" t="e">
        <v>#N/A</v>
      </c>
    </row>
    <row r="587" spans="1:7">
      <c r="A587" t="s">
        <v>10</v>
      </c>
      <c r="B587" t="s">
        <v>9</v>
      </c>
      <c r="C587" t="s">
        <v>9</v>
      </c>
      <c r="D587" s="45">
        <v>44777</v>
      </c>
      <c r="E587" t="e">
        <v>#N/A</v>
      </c>
      <c r="F587" t="e">
        <v>#N/A</v>
      </c>
      <c r="G587" t="e">
        <v>#N/A</v>
      </c>
    </row>
    <row r="588" spans="1:7">
      <c r="A588" t="s">
        <v>10</v>
      </c>
      <c r="B588" t="s">
        <v>11</v>
      </c>
      <c r="C588" t="s">
        <v>11</v>
      </c>
      <c r="D588" s="45">
        <v>44174</v>
      </c>
      <c r="E588" t="s">
        <v>12</v>
      </c>
      <c r="F588">
        <v>0</v>
      </c>
      <c r="G588" t="s">
        <v>8</v>
      </c>
    </row>
    <row r="589" spans="1:7">
      <c r="A589" t="s">
        <v>8</v>
      </c>
      <c r="B589" t="s">
        <v>9</v>
      </c>
      <c r="C589" t="s">
        <v>9</v>
      </c>
      <c r="D589" s="45">
        <v>43887</v>
      </c>
      <c r="E589" t="s">
        <v>12</v>
      </c>
      <c r="F589">
        <v>0</v>
      </c>
      <c r="G589" t="s">
        <v>13</v>
      </c>
    </row>
    <row r="590" spans="1:7">
      <c r="A590" t="s">
        <v>16</v>
      </c>
      <c r="B590" t="s">
        <v>9</v>
      </c>
      <c r="C590" t="s">
        <v>9</v>
      </c>
      <c r="D590" s="45">
        <v>44817</v>
      </c>
      <c r="E590" t="s">
        <v>12</v>
      </c>
      <c r="F590">
        <v>0</v>
      </c>
      <c r="G590" t="s">
        <v>13</v>
      </c>
    </row>
    <row r="591" spans="1:7">
      <c r="A591" t="s">
        <v>8</v>
      </c>
      <c r="B591" t="s">
        <v>17</v>
      </c>
      <c r="C591" t="s">
        <v>17</v>
      </c>
      <c r="D591" s="45">
        <v>44286</v>
      </c>
      <c r="E591" t="s">
        <v>12</v>
      </c>
      <c r="F591">
        <v>0</v>
      </c>
      <c r="G591" t="s">
        <v>13</v>
      </c>
    </row>
    <row r="592" spans="1:7">
      <c r="A592" t="s">
        <v>10</v>
      </c>
      <c r="B592" t="s">
        <v>18</v>
      </c>
      <c r="C592" t="s">
        <v>18</v>
      </c>
      <c r="D592" s="45">
        <v>44494</v>
      </c>
      <c r="E592" t="s">
        <v>12</v>
      </c>
      <c r="F592">
        <v>0</v>
      </c>
      <c r="G592" t="s">
        <v>13</v>
      </c>
    </row>
    <row r="593" spans="1:7">
      <c r="A593" t="s">
        <v>8</v>
      </c>
      <c r="D593" s="45">
        <v>43290</v>
      </c>
      <c r="E593" t="s">
        <v>29</v>
      </c>
      <c r="F593">
        <v>0</v>
      </c>
      <c r="G593" t="s">
        <v>10</v>
      </c>
    </row>
    <row r="594" spans="1:7">
      <c r="A594" t="s">
        <v>10</v>
      </c>
      <c r="B594" t="s">
        <v>11</v>
      </c>
      <c r="C594" t="s">
        <v>11</v>
      </c>
      <c r="D594" s="45">
        <v>43731</v>
      </c>
      <c r="E594" t="s">
        <v>29</v>
      </c>
      <c r="F594">
        <v>0</v>
      </c>
      <c r="G594" t="s">
        <v>10</v>
      </c>
    </row>
    <row r="595" spans="1:7">
      <c r="A595" t="s">
        <v>8</v>
      </c>
      <c r="B595" t="s">
        <v>18</v>
      </c>
      <c r="C595" t="s">
        <v>18</v>
      </c>
      <c r="D595" s="45">
        <v>43539</v>
      </c>
      <c r="E595" t="s">
        <v>29</v>
      </c>
      <c r="F595">
        <v>0</v>
      </c>
      <c r="G595" t="s">
        <v>10</v>
      </c>
    </row>
    <row r="596" spans="1:7">
      <c r="A596" t="s">
        <v>16</v>
      </c>
      <c r="B596" t="s">
        <v>9</v>
      </c>
      <c r="C596" t="s">
        <v>9</v>
      </c>
      <c r="D596" s="45">
        <v>43984</v>
      </c>
      <c r="E596" t="e">
        <v>#N/A</v>
      </c>
      <c r="F596" t="e">
        <v>#N/A</v>
      </c>
      <c r="G596" t="e">
        <v>#N/A</v>
      </c>
    </row>
    <row r="597" spans="1:7">
      <c r="A597" t="s">
        <v>14</v>
      </c>
      <c r="B597" t="s">
        <v>15</v>
      </c>
      <c r="C597" t="s">
        <v>15</v>
      </c>
      <c r="D597" s="45">
        <v>43458</v>
      </c>
      <c r="E597" t="s">
        <v>12</v>
      </c>
      <c r="F597">
        <v>0</v>
      </c>
      <c r="G597" t="s">
        <v>10</v>
      </c>
    </row>
    <row r="598" spans="1:7">
      <c r="A598" t="s">
        <v>8</v>
      </c>
      <c r="B598" t="s">
        <v>18</v>
      </c>
      <c r="C598" t="s">
        <v>18</v>
      </c>
      <c r="D598" s="45">
        <v>44253</v>
      </c>
      <c r="E598" t="s">
        <v>12</v>
      </c>
      <c r="F598">
        <v>0</v>
      </c>
      <c r="G598" t="s">
        <v>10</v>
      </c>
    </row>
    <row r="599" spans="1:7">
      <c r="A599" t="s">
        <v>8</v>
      </c>
      <c r="B599" t="s">
        <v>17</v>
      </c>
      <c r="C599" t="s">
        <v>17</v>
      </c>
      <c r="D599" s="45">
        <v>44264</v>
      </c>
      <c r="E599" t="e">
        <v>#N/A</v>
      </c>
      <c r="F599" t="e">
        <v>#N/A</v>
      </c>
      <c r="G599" t="e">
        <v>#N/A</v>
      </c>
    </row>
    <row r="600" spans="1:7">
      <c r="A600" t="s">
        <v>13</v>
      </c>
      <c r="B600" t="s">
        <v>17</v>
      </c>
      <c r="C600" t="s">
        <v>17</v>
      </c>
      <c r="D600" s="45">
        <v>43115</v>
      </c>
      <c r="E600" t="s">
        <v>12</v>
      </c>
      <c r="F600">
        <v>0</v>
      </c>
      <c r="G600" t="s">
        <v>14</v>
      </c>
    </row>
    <row r="601" spans="1:7">
      <c r="A601" t="s">
        <v>13</v>
      </c>
      <c r="B601" t="s">
        <v>9</v>
      </c>
      <c r="C601" t="s">
        <v>9</v>
      </c>
      <c r="D601" s="45">
        <v>44722</v>
      </c>
      <c r="E601" t="s">
        <v>12</v>
      </c>
      <c r="F601">
        <v>0</v>
      </c>
      <c r="G601" t="s">
        <v>14</v>
      </c>
    </row>
    <row r="602" spans="1:7">
      <c r="A602" t="s">
        <v>19</v>
      </c>
      <c r="B602" t="s">
        <v>26</v>
      </c>
      <c r="C602" t="s">
        <v>26</v>
      </c>
      <c r="D602" s="45">
        <v>43102</v>
      </c>
      <c r="E602" t="s">
        <v>12</v>
      </c>
      <c r="F602">
        <v>0</v>
      </c>
      <c r="G602" t="s">
        <v>14</v>
      </c>
    </row>
    <row r="603" spans="1:7">
      <c r="A603" t="s">
        <v>10</v>
      </c>
      <c r="D603" s="45">
        <v>43084</v>
      </c>
      <c r="E603" t="e">
        <v>#N/A</v>
      </c>
      <c r="F603" t="e">
        <v>#N/A</v>
      </c>
      <c r="G603" t="e">
        <v>#N/A</v>
      </c>
    </row>
    <row r="604" spans="1:7">
      <c r="A604" t="s">
        <v>13</v>
      </c>
      <c r="B604" t="s">
        <v>17</v>
      </c>
      <c r="C604" t="s">
        <v>17</v>
      </c>
      <c r="D604" s="45">
        <v>44181</v>
      </c>
      <c r="E604" t="e">
        <v>#N/A</v>
      </c>
      <c r="F604" t="e">
        <v>#N/A</v>
      </c>
      <c r="G604" t="e">
        <v>#N/A</v>
      </c>
    </row>
    <row r="605" spans="1:7">
      <c r="A605" t="s">
        <v>10</v>
      </c>
      <c r="B605" t="s">
        <v>11</v>
      </c>
      <c r="C605" t="s">
        <v>11</v>
      </c>
      <c r="D605" s="45">
        <v>43833</v>
      </c>
      <c r="E605" t="s">
        <v>12</v>
      </c>
      <c r="F605">
        <v>0</v>
      </c>
      <c r="G605" t="s">
        <v>13</v>
      </c>
    </row>
    <row r="606" spans="1:7">
      <c r="A606" t="s">
        <v>10</v>
      </c>
      <c r="B606" t="s">
        <v>18</v>
      </c>
      <c r="C606" t="s">
        <v>18</v>
      </c>
      <c r="D606" s="45">
        <v>43564</v>
      </c>
      <c r="E606" t="s">
        <v>12</v>
      </c>
      <c r="F606">
        <v>0</v>
      </c>
      <c r="G606" t="s">
        <v>13</v>
      </c>
    </row>
    <row r="607" spans="1:7">
      <c r="A607" t="s">
        <v>10</v>
      </c>
      <c r="B607" t="s">
        <v>9</v>
      </c>
      <c r="C607" t="s">
        <v>9</v>
      </c>
      <c r="D607" s="45">
        <v>44517</v>
      </c>
      <c r="E607" t="s">
        <v>12</v>
      </c>
      <c r="F607">
        <v>0</v>
      </c>
      <c r="G607" t="s">
        <v>13</v>
      </c>
    </row>
    <row r="608" spans="1:7">
      <c r="A608" t="s">
        <v>10</v>
      </c>
      <c r="B608" t="s">
        <v>18</v>
      </c>
      <c r="C608" t="s">
        <v>18</v>
      </c>
      <c r="D608" s="45">
        <v>44350</v>
      </c>
      <c r="E608" t="s">
        <v>12</v>
      </c>
      <c r="F608">
        <v>0</v>
      </c>
      <c r="G608" t="s">
        <v>13</v>
      </c>
    </row>
    <row r="609" spans="1:8">
      <c r="A609" t="s">
        <v>16</v>
      </c>
      <c r="B609" t="s">
        <v>9</v>
      </c>
      <c r="C609" t="s">
        <v>9</v>
      </c>
      <c r="D609" s="45">
        <v>44391</v>
      </c>
      <c r="E609" t="s">
        <v>12</v>
      </c>
      <c r="F609">
        <v>0</v>
      </c>
      <c r="G609" t="s">
        <v>13</v>
      </c>
    </row>
    <row r="610" spans="1:8">
      <c r="A610" t="s">
        <v>13</v>
      </c>
      <c r="B610" t="s">
        <v>17</v>
      </c>
      <c r="C610" t="s">
        <v>17</v>
      </c>
      <c r="D610" s="45">
        <v>43938</v>
      </c>
      <c r="E610" t="e">
        <v>#N/A</v>
      </c>
      <c r="F610" t="e">
        <v>#N/A</v>
      </c>
      <c r="G610" t="e">
        <v>#N/A</v>
      </c>
    </row>
    <row r="611" spans="1:8">
      <c r="A611" t="s">
        <v>10</v>
      </c>
      <c r="B611" t="s">
        <v>18</v>
      </c>
      <c r="C611" t="s">
        <v>18</v>
      </c>
      <c r="D611" s="45">
        <v>43460</v>
      </c>
      <c r="E611" t="e">
        <v>#N/A</v>
      </c>
      <c r="F611" t="e">
        <v>#N/A</v>
      </c>
      <c r="G611" t="e">
        <v>#N/A</v>
      </c>
    </row>
    <row r="612" spans="1:8">
      <c r="A612" t="s">
        <v>14</v>
      </c>
      <c r="B612" t="s">
        <v>15</v>
      </c>
      <c r="C612" t="s">
        <v>15</v>
      </c>
      <c r="D612" s="45">
        <v>43178</v>
      </c>
      <c r="E612" t="s">
        <v>28</v>
      </c>
      <c r="F612">
        <v>43624</v>
      </c>
      <c r="G612" t="s">
        <v>8</v>
      </c>
      <c r="H612" t="s">
        <v>23</v>
      </c>
    </row>
    <row r="613" spans="1:8">
      <c r="A613" t="s">
        <v>14</v>
      </c>
      <c r="B613" t="s">
        <v>11</v>
      </c>
      <c r="C613" t="s">
        <v>11</v>
      </c>
      <c r="D613" s="45">
        <v>44651</v>
      </c>
      <c r="E613" t="s">
        <v>12</v>
      </c>
      <c r="F613">
        <v>0</v>
      </c>
      <c r="G613" t="s">
        <v>14</v>
      </c>
    </row>
    <row r="614" spans="1:8">
      <c r="A614" t="s">
        <v>14</v>
      </c>
      <c r="B614" t="s">
        <v>15</v>
      </c>
      <c r="C614" t="s">
        <v>15</v>
      </c>
      <c r="D614" s="45">
        <v>44853</v>
      </c>
      <c r="E614" t="s">
        <v>12</v>
      </c>
      <c r="F614">
        <v>0</v>
      </c>
      <c r="G614" t="s">
        <v>14</v>
      </c>
    </row>
    <row r="615" spans="1:8">
      <c r="A615" t="s">
        <v>13</v>
      </c>
      <c r="B615" t="s">
        <v>17</v>
      </c>
      <c r="C615" t="s">
        <v>17</v>
      </c>
      <c r="D615" s="45">
        <v>43168</v>
      </c>
      <c r="E615" t="s">
        <v>27</v>
      </c>
      <c r="F615">
        <v>0</v>
      </c>
      <c r="G615" t="s">
        <v>14</v>
      </c>
    </row>
    <row r="616" spans="1:8">
      <c r="A616" t="s">
        <v>14</v>
      </c>
      <c r="B616" t="s">
        <v>9</v>
      </c>
      <c r="C616" t="s">
        <v>9</v>
      </c>
      <c r="D616" s="45">
        <v>44599</v>
      </c>
      <c r="E616" t="s">
        <v>27</v>
      </c>
      <c r="F616">
        <v>0</v>
      </c>
      <c r="G616" t="s">
        <v>14</v>
      </c>
    </row>
    <row r="617" spans="1:8">
      <c r="A617" t="s">
        <v>10</v>
      </c>
      <c r="B617" t="s">
        <v>9</v>
      </c>
      <c r="C617" t="s">
        <v>9</v>
      </c>
      <c r="D617" s="45">
        <v>44806</v>
      </c>
      <c r="E617" t="e">
        <v>#N/A</v>
      </c>
      <c r="F617" t="e">
        <v>#N/A</v>
      </c>
      <c r="G617" t="e">
        <v>#N/A</v>
      </c>
    </row>
    <row r="618" spans="1:8">
      <c r="A618" t="s">
        <v>10</v>
      </c>
      <c r="B618" t="s">
        <v>11</v>
      </c>
      <c r="C618" t="s">
        <v>11</v>
      </c>
      <c r="D618" s="45">
        <v>44498</v>
      </c>
      <c r="E618" t="e">
        <v>#N/A</v>
      </c>
      <c r="F618" t="e">
        <v>#N/A</v>
      </c>
      <c r="G618" t="e">
        <v>#N/A</v>
      </c>
    </row>
    <row r="619" spans="1:8">
      <c r="A619" t="s">
        <v>8</v>
      </c>
      <c r="B619" t="s">
        <v>17</v>
      </c>
      <c r="C619" t="s">
        <v>17</v>
      </c>
      <c r="D619" s="45">
        <v>44823</v>
      </c>
      <c r="E619" t="s">
        <v>12</v>
      </c>
      <c r="F619">
        <v>0</v>
      </c>
      <c r="G619" t="s">
        <v>10</v>
      </c>
    </row>
    <row r="620" spans="1:8">
      <c r="A620" t="s">
        <v>10</v>
      </c>
      <c r="B620" t="s">
        <v>11</v>
      </c>
      <c r="C620" t="s">
        <v>11</v>
      </c>
      <c r="D620" s="45">
        <v>44806</v>
      </c>
      <c r="E620" t="s">
        <v>12</v>
      </c>
      <c r="F620">
        <v>0</v>
      </c>
      <c r="G620" t="s">
        <v>10</v>
      </c>
    </row>
    <row r="621" spans="1:8">
      <c r="A621" t="s">
        <v>13</v>
      </c>
      <c r="B621" t="s">
        <v>17</v>
      </c>
      <c r="C621" t="s">
        <v>17</v>
      </c>
      <c r="D621" s="45">
        <v>44210</v>
      </c>
      <c r="E621" t="s">
        <v>12</v>
      </c>
      <c r="F621">
        <v>0</v>
      </c>
      <c r="G621" t="s">
        <v>10</v>
      </c>
    </row>
    <row r="622" spans="1:8">
      <c r="A622" t="s">
        <v>14</v>
      </c>
      <c r="B622" t="s">
        <v>11</v>
      </c>
      <c r="C622" t="s">
        <v>11</v>
      </c>
      <c r="D622" s="45">
        <v>42999</v>
      </c>
      <c r="E622" t="s">
        <v>12</v>
      </c>
      <c r="F622">
        <v>0</v>
      </c>
      <c r="G622" t="s">
        <v>10</v>
      </c>
    </row>
    <row r="623" spans="1:8">
      <c r="A623" t="s">
        <v>13</v>
      </c>
      <c r="B623" t="s">
        <v>9</v>
      </c>
      <c r="C623" t="s">
        <v>9</v>
      </c>
      <c r="D623" s="45">
        <v>43541</v>
      </c>
      <c r="E623" t="s">
        <v>12</v>
      </c>
      <c r="F623">
        <v>0</v>
      </c>
      <c r="G623" t="s">
        <v>10</v>
      </c>
    </row>
    <row r="624" spans="1:8">
      <c r="A624" t="s">
        <v>10</v>
      </c>
      <c r="B624" t="s">
        <v>9</v>
      </c>
      <c r="C624" t="s">
        <v>9</v>
      </c>
      <c r="D624" s="45">
        <v>43133</v>
      </c>
      <c r="E624" t="s">
        <v>12</v>
      </c>
      <c r="F624">
        <v>0</v>
      </c>
      <c r="G624" t="s">
        <v>13</v>
      </c>
    </row>
    <row r="625" spans="1:8">
      <c r="A625" t="s">
        <v>10</v>
      </c>
      <c r="B625" t="s">
        <v>11</v>
      </c>
      <c r="C625" t="s">
        <v>11</v>
      </c>
      <c r="D625" s="45">
        <v>43140</v>
      </c>
      <c r="E625" t="e">
        <v>#N/A</v>
      </c>
      <c r="F625" t="e">
        <v>#N/A</v>
      </c>
      <c r="G625" t="e">
        <v>#N/A</v>
      </c>
    </row>
    <row r="626" spans="1:8">
      <c r="A626" t="s">
        <v>13</v>
      </c>
      <c r="B626" t="s">
        <v>9</v>
      </c>
      <c r="C626" t="s">
        <v>9</v>
      </c>
      <c r="D626" s="45">
        <v>44203</v>
      </c>
      <c r="E626" t="e">
        <v>#N/A</v>
      </c>
      <c r="F626" t="e">
        <v>#N/A</v>
      </c>
      <c r="G626" t="e">
        <v>#N/A</v>
      </c>
    </row>
    <row r="627" spans="1:8">
      <c r="A627" t="s">
        <v>14</v>
      </c>
      <c r="B627" t="s">
        <v>15</v>
      </c>
      <c r="C627" t="s">
        <v>15</v>
      </c>
      <c r="D627" s="45">
        <v>43434</v>
      </c>
      <c r="E627" t="e">
        <v>#N/A</v>
      </c>
      <c r="F627" t="e">
        <v>#N/A</v>
      </c>
      <c r="G627" t="e">
        <v>#N/A</v>
      </c>
    </row>
    <row r="628" spans="1:8">
      <c r="A628" t="s">
        <v>16</v>
      </c>
      <c r="B628" t="s">
        <v>9</v>
      </c>
      <c r="C628" t="s">
        <v>9</v>
      </c>
      <c r="D628" s="45">
        <v>43287</v>
      </c>
      <c r="E628" t="s">
        <v>28</v>
      </c>
      <c r="F628">
        <v>43899</v>
      </c>
      <c r="G628" t="s">
        <v>24</v>
      </c>
      <c r="H628" t="s">
        <v>23</v>
      </c>
    </row>
    <row r="629" spans="1:8">
      <c r="A629" t="s">
        <v>13</v>
      </c>
      <c r="B629" t="s">
        <v>17</v>
      </c>
      <c r="C629" t="s">
        <v>17</v>
      </c>
      <c r="D629" s="45">
        <v>44865</v>
      </c>
      <c r="E629" t="e">
        <v>#N/A</v>
      </c>
      <c r="F629" t="e">
        <v>#N/A</v>
      </c>
      <c r="G629" t="e">
        <v>#N/A</v>
      </c>
    </row>
    <row r="630" spans="1:8">
      <c r="A630" t="s">
        <v>10</v>
      </c>
      <c r="B630" t="s">
        <v>11</v>
      </c>
      <c r="C630" t="s">
        <v>11</v>
      </c>
      <c r="D630" s="45">
        <v>44699</v>
      </c>
      <c r="E630" t="s">
        <v>12</v>
      </c>
      <c r="F630">
        <v>0</v>
      </c>
      <c r="G630" t="s">
        <v>8</v>
      </c>
    </row>
    <row r="631" spans="1:8">
      <c r="A631" t="s">
        <v>10</v>
      </c>
      <c r="B631" t="s">
        <v>9</v>
      </c>
      <c r="C631" t="s">
        <v>9</v>
      </c>
      <c r="D631" s="45">
        <v>44057</v>
      </c>
      <c r="E631" t="s">
        <v>12</v>
      </c>
      <c r="F631">
        <v>0</v>
      </c>
      <c r="G631" t="s">
        <v>13</v>
      </c>
    </row>
    <row r="632" spans="1:8">
      <c r="A632" t="s">
        <v>8</v>
      </c>
      <c r="B632" t="s">
        <v>17</v>
      </c>
      <c r="C632" t="s">
        <v>17</v>
      </c>
      <c r="D632" s="45">
        <v>44837</v>
      </c>
      <c r="E632" t="s">
        <v>12</v>
      </c>
      <c r="F632">
        <v>0</v>
      </c>
      <c r="G632" t="s">
        <v>13</v>
      </c>
    </row>
    <row r="633" spans="1:8">
      <c r="A633" t="s">
        <v>14</v>
      </c>
      <c r="B633" t="s">
        <v>15</v>
      </c>
      <c r="C633" t="s">
        <v>15</v>
      </c>
      <c r="D633" s="45">
        <v>44033</v>
      </c>
      <c r="E633" t="s">
        <v>12</v>
      </c>
      <c r="F633">
        <v>0</v>
      </c>
      <c r="G633" t="s">
        <v>8</v>
      </c>
    </row>
    <row r="634" spans="1:8">
      <c r="A634" t="s">
        <v>8</v>
      </c>
      <c r="B634" t="s">
        <v>17</v>
      </c>
      <c r="C634" t="s">
        <v>17</v>
      </c>
      <c r="D634" s="45">
        <v>44285</v>
      </c>
      <c r="E634" t="s">
        <v>12</v>
      </c>
      <c r="F634">
        <v>0</v>
      </c>
      <c r="G634" t="s">
        <v>8</v>
      </c>
    </row>
    <row r="635" spans="1:8">
      <c r="A635" t="s">
        <v>8</v>
      </c>
      <c r="B635" t="s">
        <v>9</v>
      </c>
      <c r="C635" t="s">
        <v>9</v>
      </c>
      <c r="D635" s="45">
        <v>43839</v>
      </c>
      <c r="E635" t="s">
        <v>12</v>
      </c>
      <c r="F635">
        <v>0</v>
      </c>
      <c r="G635" t="s">
        <v>8</v>
      </c>
    </row>
    <row r="636" spans="1:8">
      <c r="A636" t="s">
        <v>10</v>
      </c>
      <c r="B636" t="s">
        <v>15</v>
      </c>
      <c r="C636" t="s">
        <v>15</v>
      </c>
      <c r="D636" s="45">
        <v>44176</v>
      </c>
      <c r="E636" t="s">
        <v>12</v>
      </c>
      <c r="F636">
        <v>0</v>
      </c>
      <c r="G636" t="s">
        <v>8</v>
      </c>
    </row>
    <row r="637" spans="1:8">
      <c r="A637" t="s">
        <v>8</v>
      </c>
      <c r="B637" t="s">
        <v>17</v>
      </c>
      <c r="C637" t="s">
        <v>17</v>
      </c>
      <c r="D637" s="45">
        <v>44467</v>
      </c>
      <c r="E637" t="s">
        <v>12</v>
      </c>
      <c r="F637">
        <v>0</v>
      </c>
      <c r="G637" t="s">
        <v>8</v>
      </c>
    </row>
    <row r="638" spans="1:8">
      <c r="A638" t="s">
        <v>14</v>
      </c>
      <c r="B638" t="s">
        <v>9</v>
      </c>
      <c r="C638" t="s">
        <v>9</v>
      </c>
      <c r="D638" s="45">
        <v>43264</v>
      </c>
      <c r="E638" t="s">
        <v>12</v>
      </c>
      <c r="F638">
        <v>0</v>
      </c>
      <c r="G638" t="s">
        <v>8</v>
      </c>
    </row>
    <row r="639" spans="1:8">
      <c r="A639" t="s">
        <v>8</v>
      </c>
      <c r="B639" t="s">
        <v>9</v>
      </c>
      <c r="C639" t="s">
        <v>9</v>
      </c>
      <c r="D639" s="45">
        <v>43979</v>
      </c>
      <c r="E639" t="e">
        <v>#N/A</v>
      </c>
      <c r="F639" t="e">
        <v>#N/A</v>
      </c>
      <c r="G639" t="e">
        <v>#N/A</v>
      </c>
    </row>
    <row r="640" spans="1:8">
      <c r="A640" t="s">
        <v>8</v>
      </c>
      <c r="B640" t="s">
        <v>18</v>
      </c>
      <c r="C640" t="s">
        <v>18</v>
      </c>
      <c r="D640" s="45">
        <v>43796</v>
      </c>
      <c r="E640" t="s">
        <v>12</v>
      </c>
      <c r="F640">
        <v>0</v>
      </c>
      <c r="G640" t="s">
        <v>8</v>
      </c>
    </row>
    <row r="641" spans="1:8">
      <c r="A641" t="s">
        <v>14</v>
      </c>
      <c r="B641" t="s">
        <v>18</v>
      </c>
      <c r="C641" t="s">
        <v>18</v>
      </c>
      <c r="D641" s="45">
        <v>43684</v>
      </c>
      <c r="E641" t="s">
        <v>12</v>
      </c>
      <c r="F641">
        <v>0</v>
      </c>
      <c r="G641" t="s">
        <v>8</v>
      </c>
    </row>
    <row r="642" spans="1:8">
      <c r="A642" t="s">
        <v>10</v>
      </c>
      <c r="B642" t="s">
        <v>18</v>
      </c>
      <c r="C642" t="s">
        <v>18</v>
      </c>
      <c r="D642" s="45">
        <v>43956</v>
      </c>
      <c r="E642" t="s">
        <v>12</v>
      </c>
      <c r="F642">
        <v>0</v>
      </c>
      <c r="G642" t="s">
        <v>8</v>
      </c>
    </row>
    <row r="643" spans="1:8">
      <c r="A643" t="s">
        <v>8</v>
      </c>
      <c r="B643" t="s">
        <v>18</v>
      </c>
      <c r="C643" t="s">
        <v>18</v>
      </c>
      <c r="D643" s="45">
        <v>44581</v>
      </c>
      <c r="E643" t="s">
        <v>12</v>
      </c>
      <c r="F643">
        <v>0</v>
      </c>
      <c r="G643" t="s">
        <v>8</v>
      </c>
    </row>
    <row r="644" spans="1:8">
      <c r="A644" t="s">
        <v>14</v>
      </c>
      <c r="B644" t="s">
        <v>11</v>
      </c>
      <c r="C644" t="s">
        <v>11</v>
      </c>
      <c r="D644" s="45">
        <v>44186</v>
      </c>
      <c r="E644" t="s">
        <v>12</v>
      </c>
      <c r="F644">
        <v>0</v>
      </c>
      <c r="G644" t="s">
        <v>10</v>
      </c>
    </row>
    <row r="645" spans="1:8">
      <c r="A645" t="s">
        <v>8</v>
      </c>
      <c r="B645" t="s">
        <v>9</v>
      </c>
      <c r="C645" t="s">
        <v>9</v>
      </c>
      <c r="D645" s="45">
        <v>44343</v>
      </c>
      <c r="E645" t="s">
        <v>12</v>
      </c>
      <c r="F645">
        <v>0</v>
      </c>
      <c r="G645" t="s">
        <v>10</v>
      </c>
    </row>
    <row r="646" spans="1:8">
      <c r="A646" t="s">
        <v>8</v>
      </c>
      <c r="B646" t="s">
        <v>18</v>
      </c>
      <c r="C646" t="s">
        <v>18</v>
      </c>
      <c r="D646" s="45">
        <v>44571</v>
      </c>
      <c r="E646" t="e">
        <v>#N/A</v>
      </c>
      <c r="F646" t="e">
        <v>#N/A</v>
      </c>
      <c r="G646" t="e">
        <v>#N/A</v>
      </c>
    </row>
    <row r="647" spans="1:8">
      <c r="A647" t="s">
        <v>14</v>
      </c>
      <c r="B647" t="s">
        <v>15</v>
      </c>
      <c r="C647" t="s">
        <v>15</v>
      </c>
      <c r="D647" s="45">
        <v>44797</v>
      </c>
      <c r="E647" t="s">
        <v>12</v>
      </c>
      <c r="F647">
        <v>0</v>
      </c>
      <c r="G647" t="s">
        <v>10</v>
      </c>
    </row>
    <row r="648" spans="1:8">
      <c r="A648" t="s">
        <v>13</v>
      </c>
      <c r="B648" t="s">
        <v>9</v>
      </c>
      <c r="C648" t="s">
        <v>9</v>
      </c>
      <c r="D648" s="45">
        <v>44617</v>
      </c>
      <c r="E648" t="s">
        <v>12</v>
      </c>
      <c r="F648">
        <v>0</v>
      </c>
      <c r="G648" t="s">
        <v>10</v>
      </c>
    </row>
    <row r="649" spans="1:8">
      <c r="A649" t="s">
        <v>10</v>
      </c>
      <c r="B649" t="s">
        <v>9</v>
      </c>
      <c r="C649" t="s">
        <v>9</v>
      </c>
      <c r="D649" s="45">
        <v>43517</v>
      </c>
      <c r="E649" t="s">
        <v>12</v>
      </c>
      <c r="F649">
        <v>0</v>
      </c>
      <c r="G649" t="s">
        <v>8</v>
      </c>
    </row>
    <row r="650" spans="1:8">
      <c r="A650" t="s">
        <v>8</v>
      </c>
      <c r="B650" t="s">
        <v>18</v>
      </c>
      <c r="C650" t="s">
        <v>18</v>
      </c>
      <c r="D650" s="45">
        <v>43965</v>
      </c>
      <c r="E650" t="s">
        <v>12</v>
      </c>
      <c r="F650">
        <v>0</v>
      </c>
      <c r="G650" t="s">
        <v>8</v>
      </c>
    </row>
    <row r="651" spans="1:8">
      <c r="A651" t="s">
        <v>25</v>
      </c>
      <c r="B651" t="s">
        <v>20</v>
      </c>
      <c r="C651" t="s">
        <v>20</v>
      </c>
      <c r="D651" s="45">
        <v>42976</v>
      </c>
      <c r="E651" t="s">
        <v>28</v>
      </c>
      <c r="F651" t="s">
        <v>32</v>
      </c>
      <c r="G651" t="s">
        <v>14</v>
      </c>
      <c r="H651" t="s">
        <v>23</v>
      </c>
    </row>
    <row r="652" spans="1:8">
      <c r="A652" t="s">
        <v>16</v>
      </c>
      <c r="B652" t="s">
        <v>9</v>
      </c>
      <c r="C652" t="s">
        <v>9</v>
      </c>
      <c r="D652" s="45">
        <v>43244</v>
      </c>
      <c r="E652" t="e">
        <v>#N/A</v>
      </c>
      <c r="F652" t="e">
        <v>#N/A</v>
      </c>
      <c r="G652" t="e">
        <v>#N/A</v>
      </c>
    </row>
    <row r="653" spans="1:8">
      <c r="A653" t="s">
        <v>16</v>
      </c>
      <c r="B653" t="s">
        <v>9</v>
      </c>
      <c r="C653" t="s">
        <v>9</v>
      </c>
      <c r="D653" s="45">
        <v>44042</v>
      </c>
      <c r="E653" t="e">
        <v>#N/A</v>
      </c>
      <c r="F653" t="e">
        <v>#N/A</v>
      </c>
      <c r="G653" t="e">
        <v>#N/A</v>
      </c>
    </row>
    <row r="654" spans="1:8">
      <c r="A654" t="s">
        <v>16</v>
      </c>
      <c r="B654" t="s">
        <v>9</v>
      </c>
      <c r="C654" t="s">
        <v>9</v>
      </c>
      <c r="D654" s="45">
        <v>44585</v>
      </c>
      <c r="E654" t="e">
        <v>#N/A</v>
      </c>
      <c r="F654" t="e">
        <v>#N/A</v>
      </c>
      <c r="G654" t="e">
        <v>#N/A</v>
      </c>
    </row>
    <row r="655" spans="1:8">
      <c r="A655" t="s">
        <v>8</v>
      </c>
      <c r="B655" t="s">
        <v>18</v>
      </c>
      <c r="C655" t="s">
        <v>18</v>
      </c>
      <c r="D655" s="45">
        <v>44232</v>
      </c>
      <c r="E655" t="e">
        <v>#N/A</v>
      </c>
      <c r="F655" t="e">
        <v>#N/A</v>
      </c>
      <c r="G655" t="e">
        <v>#N/A</v>
      </c>
    </row>
    <row r="656" spans="1:8">
      <c r="A656" t="s">
        <v>8</v>
      </c>
      <c r="B656" t="s">
        <v>9</v>
      </c>
      <c r="C656" t="s">
        <v>9</v>
      </c>
      <c r="D656" s="45">
        <v>43920</v>
      </c>
      <c r="E656" t="s">
        <v>12</v>
      </c>
      <c r="F656">
        <v>0</v>
      </c>
      <c r="G656" t="s">
        <v>14</v>
      </c>
    </row>
    <row r="657" spans="1:7">
      <c r="A657" t="s">
        <v>8</v>
      </c>
      <c r="B657" t="s">
        <v>18</v>
      </c>
      <c r="C657" t="s">
        <v>18</v>
      </c>
      <c r="D657" s="45">
        <v>44616</v>
      </c>
      <c r="E657" t="s">
        <v>12</v>
      </c>
      <c r="F657">
        <v>0</v>
      </c>
      <c r="G657" t="s">
        <v>14</v>
      </c>
    </row>
    <row r="658" spans="1:7">
      <c r="A658" t="s">
        <v>8</v>
      </c>
      <c r="B658" t="s">
        <v>18</v>
      </c>
      <c r="C658" t="s">
        <v>18</v>
      </c>
      <c r="D658" s="45">
        <v>44263</v>
      </c>
      <c r="E658" t="s">
        <v>12</v>
      </c>
      <c r="F658">
        <v>0</v>
      </c>
      <c r="G658" t="s">
        <v>14</v>
      </c>
    </row>
    <row r="659" spans="1:7">
      <c r="A659" t="s">
        <v>16</v>
      </c>
      <c r="B659" t="s">
        <v>9</v>
      </c>
      <c r="C659" t="s">
        <v>9</v>
      </c>
      <c r="D659" s="45">
        <v>44812</v>
      </c>
      <c r="E659" t="s">
        <v>12</v>
      </c>
      <c r="F659">
        <v>0</v>
      </c>
      <c r="G659" t="s">
        <v>14</v>
      </c>
    </row>
    <row r="660" spans="1:7">
      <c r="A660" t="s">
        <v>8</v>
      </c>
      <c r="B660" t="s">
        <v>18</v>
      </c>
      <c r="C660" t="s">
        <v>18</v>
      </c>
      <c r="D660" s="45">
        <v>43850</v>
      </c>
      <c r="E660" t="s">
        <v>12</v>
      </c>
      <c r="F660">
        <v>0</v>
      </c>
      <c r="G660" t="s">
        <v>10</v>
      </c>
    </row>
    <row r="661" spans="1:7">
      <c r="A661" t="s">
        <v>8</v>
      </c>
      <c r="B661" t="s">
        <v>17</v>
      </c>
      <c r="C661" t="s">
        <v>17</v>
      </c>
      <c r="D661" s="45">
        <v>44529</v>
      </c>
      <c r="E661" t="e">
        <v>#N/A</v>
      </c>
      <c r="F661" t="e">
        <v>#N/A</v>
      </c>
      <c r="G661" t="e">
        <v>#N/A</v>
      </c>
    </row>
    <row r="662" spans="1:7">
      <c r="A662" t="s">
        <v>8</v>
      </c>
      <c r="B662" t="s">
        <v>18</v>
      </c>
      <c r="C662" t="s">
        <v>18</v>
      </c>
      <c r="D662" s="45">
        <v>44701</v>
      </c>
      <c r="E662" t="s">
        <v>12</v>
      </c>
      <c r="F662">
        <v>0</v>
      </c>
      <c r="G662" t="s">
        <v>10</v>
      </c>
    </row>
    <row r="663" spans="1:7">
      <c r="A663" t="s">
        <v>13</v>
      </c>
      <c r="B663" t="s">
        <v>17</v>
      </c>
      <c r="C663" t="s">
        <v>17</v>
      </c>
      <c r="D663" s="45">
        <v>43777</v>
      </c>
      <c r="E663" t="s">
        <v>12</v>
      </c>
      <c r="F663">
        <v>0</v>
      </c>
      <c r="G663" t="s">
        <v>8</v>
      </c>
    </row>
    <row r="664" spans="1:7">
      <c r="A664" t="s">
        <v>13</v>
      </c>
      <c r="B664" t="s">
        <v>9</v>
      </c>
      <c r="C664" t="s">
        <v>9</v>
      </c>
      <c r="D664" s="45">
        <v>44495</v>
      </c>
      <c r="E664" t="s">
        <v>12</v>
      </c>
      <c r="F664">
        <v>0</v>
      </c>
      <c r="G664" t="s">
        <v>8</v>
      </c>
    </row>
    <row r="665" spans="1:7">
      <c r="A665" t="s">
        <v>16</v>
      </c>
      <c r="B665" t="s">
        <v>9</v>
      </c>
      <c r="C665" t="s">
        <v>9</v>
      </c>
      <c r="D665" s="45">
        <v>44550</v>
      </c>
      <c r="E665" t="s">
        <v>12</v>
      </c>
      <c r="F665">
        <v>0</v>
      </c>
      <c r="G665" t="s">
        <v>8</v>
      </c>
    </row>
    <row r="666" spans="1:7">
      <c r="A666" t="s">
        <v>14</v>
      </c>
      <c r="B666" t="s">
        <v>15</v>
      </c>
      <c r="C666" t="s">
        <v>15</v>
      </c>
      <c r="D666" s="45">
        <v>43633</v>
      </c>
      <c r="E666" t="s">
        <v>12</v>
      </c>
      <c r="F666">
        <v>0</v>
      </c>
      <c r="G666" t="s">
        <v>13</v>
      </c>
    </row>
    <row r="667" spans="1:7">
      <c r="A667" t="s">
        <v>10</v>
      </c>
      <c r="B667" t="s">
        <v>9</v>
      </c>
      <c r="C667" t="s">
        <v>9</v>
      </c>
      <c r="D667" s="45">
        <v>44090</v>
      </c>
      <c r="E667" t="s">
        <v>12</v>
      </c>
      <c r="F667">
        <v>0</v>
      </c>
      <c r="G667" t="s">
        <v>13</v>
      </c>
    </row>
    <row r="668" spans="1:7">
      <c r="A668" t="s">
        <v>16</v>
      </c>
      <c r="B668" t="s">
        <v>9</v>
      </c>
      <c r="C668" t="s">
        <v>9</v>
      </c>
      <c r="D668" s="45">
        <v>43698</v>
      </c>
      <c r="E668" t="s">
        <v>12</v>
      </c>
      <c r="F668">
        <v>0</v>
      </c>
      <c r="G668" t="s">
        <v>13</v>
      </c>
    </row>
    <row r="669" spans="1:7">
      <c r="A669" t="s">
        <v>16</v>
      </c>
      <c r="B669" t="s">
        <v>9</v>
      </c>
      <c r="C669" t="s">
        <v>9</v>
      </c>
      <c r="D669" s="45">
        <v>44256</v>
      </c>
      <c r="E669" t="s">
        <v>12</v>
      </c>
      <c r="F669">
        <v>0</v>
      </c>
      <c r="G669" t="s">
        <v>13</v>
      </c>
    </row>
    <row r="670" spans="1:7">
      <c r="A670" t="s">
        <v>8</v>
      </c>
      <c r="B670" t="s">
        <v>9</v>
      </c>
      <c r="C670" t="s">
        <v>9</v>
      </c>
      <c r="D670" s="45">
        <v>44425</v>
      </c>
      <c r="E670" t="s">
        <v>12</v>
      </c>
      <c r="F670">
        <v>0</v>
      </c>
      <c r="G670" t="s">
        <v>13</v>
      </c>
    </row>
    <row r="671" spans="1:7">
      <c r="A671" t="s">
        <v>13</v>
      </c>
      <c r="B671" t="s">
        <v>9</v>
      </c>
      <c r="C671" t="s">
        <v>9</v>
      </c>
      <c r="D671" s="45">
        <v>43669</v>
      </c>
      <c r="E671" t="s">
        <v>12</v>
      </c>
      <c r="F671">
        <v>0</v>
      </c>
      <c r="G671" t="s">
        <v>13</v>
      </c>
    </row>
    <row r="672" spans="1:7">
      <c r="A672" t="s">
        <v>16</v>
      </c>
      <c r="B672" t="s">
        <v>9</v>
      </c>
      <c r="C672" t="s">
        <v>9</v>
      </c>
      <c r="D672" s="45">
        <v>43847</v>
      </c>
      <c r="E672" t="e">
        <v>#N/A</v>
      </c>
      <c r="F672" t="e">
        <v>#N/A</v>
      </c>
      <c r="G672" t="e">
        <v>#N/A</v>
      </c>
    </row>
    <row r="673" spans="1:8">
      <c r="A673" t="s">
        <v>8</v>
      </c>
      <c r="B673" t="s">
        <v>17</v>
      </c>
      <c r="C673" t="s">
        <v>17</v>
      </c>
      <c r="D673" s="45">
        <v>43350</v>
      </c>
      <c r="E673" t="s">
        <v>12</v>
      </c>
      <c r="F673">
        <v>0</v>
      </c>
      <c r="G673" t="s">
        <v>8</v>
      </c>
    </row>
    <row r="674" spans="1:8">
      <c r="A674" t="s">
        <v>14</v>
      </c>
      <c r="B674" t="s">
        <v>9</v>
      </c>
      <c r="C674" t="s">
        <v>9</v>
      </c>
      <c r="D674" s="45">
        <v>43190</v>
      </c>
      <c r="E674" t="s">
        <v>12</v>
      </c>
      <c r="F674">
        <v>0</v>
      </c>
      <c r="G674" t="s">
        <v>8</v>
      </c>
    </row>
    <row r="675" spans="1:8">
      <c r="A675" t="s">
        <v>10</v>
      </c>
      <c r="B675" t="s">
        <v>9</v>
      </c>
      <c r="C675" t="s">
        <v>9</v>
      </c>
      <c r="D675" s="45">
        <v>43214</v>
      </c>
      <c r="E675" t="s">
        <v>12</v>
      </c>
      <c r="F675">
        <v>0</v>
      </c>
      <c r="G675" t="s">
        <v>8</v>
      </c>
    </row>
    <row r="676" spans="1:8">
      <c r="A676" t="s">
        <v>8</v>
      </c>
      <c r="B676" t="s">
        <v>17</v>
      </c>
      <c r="C676" t="s">
        <v>17</v>
      </c>
      <c r="D676" s="45">
        <v>44224</v>
      </c>
      <c r="E676" t="s">
        <v>28</v>
      </c>
      <c r="F676">
        <v>43746</v>
      </c>
      <c r="G676" t="s">
        <v>19</v>
      </c>
      <c r="H676" t="s">
        <v>23</v>
      </c>
    </row>
    <row r="677" spans="1:8">
      <c r="A677" t="s">
        <v>8</v>
      </c>
      <c r="B677" t="s">
        <v>18</v>
      </c>
      <c r="C677" t="s">
        <v>18</v>
      </c>
      <c r="D677" s="45">
        <v>43872</v>
      </c>
      <c r="E677" t="s">
        <v>28</v>
      </c>
      <c r="F677">
        <v>43746</v>
      </c>
      <c r="G677" t="s">
        <v>19</v>
      </c>
      <c r="H677" t="s">
        <v>23</v>
      </c>
    </row>
    <row r="678" spans="1:8">
      <c r="A678" t="s">
        <v>8</v>
      </c>
      <c r="B678" t="s">
        <v>9</v>
      </c>
      <c r="C678" t="s">
        <v>9</v>
      </c>
      <c r="D678" s="45">
        <v>44726</v>
      </c>
      <c r="E678" t="s">
        <v>12</v>
      </c>
      <c r="F678">
        <v>0</v>
      </c>
      <c r="G678" t="s">
        <v>14</v>
      </c>
    </row>
    <row r="679" spans="1:8">
      <c r="A679" t="s">
        <v>14</v>
      </c>
      <c r="B679" t="s">
        <v>9</v>
      </c>
      <c r="C679" t="s">
        <v>9</v>
      </c>
      <c r="D679" s="45">
        <v>44796</v>
      </c>
      <c r="E679" t="e">
        <v>#N/A</v>
      </c>
      <c r="F679" t="e">
        <v>#N/A</v>
      </c>
      <c r="G679" t="e">
        <v>#N/A</v>
      </c>
    </row>
    <row r="680" spans="1:8">
      <c r="A680" t="s">
        <v>10</v>
      </c>
      <c r="B680" t="s">
        <v>15</v>
      </c>
      <c r="C680" t="s">
        <v>15</v>
      </c>
      <c r="D680" s="45">
        <v>44260</v>
      </c>
      <c r="E680" t="e">
        <v>#N/A</v>
      </c>
      <c r="F680" t="e">
        <v>#N/A</v>
      </c>
      <c r="G680" t="e">
        <v>#N/A</v>
      </c>
    </row>
    <row r="681" spans="1:8">
      <c r="A681" t="s">
        <v>8</v>
      </c>
      <c r="B681" t="s">
        <v>9</v>
      </c>
      <c r="C681" t="s">
        <v>9</v>
      </c>
      <c r="D681" s="45">
        <v>43941</v>
      </c>
      <c r="E681" t="s">
        <v>12</v>
      </c>
      <c r="F681">
        <v>0</v>
      </c>
      <c r="G681" t="s">
        <v>14</v>
      </c>
    </row>
    <row r="682" spans="1:8">
      <c r="A682" t="s">
        <v>13</v>
      </c>
      <c r="B682" t="s">
        <v>17</v>
      </c>
      <c r="C682" t="s">
        <v>17</v>
      </c>
      <c r="D682" s="45">
        <v>44749</v>
      </c>
      <c r="E682" t="s">
        <v>12</v>
      </c>
      <c r="F682">
        <v>0</v>
      </c>
      <c r="G682" t="s">
        <v>8</v>
      </c>
    </row>
    <row r="683" spans="1:8">
      <c r="A683" t="s">
        <v>10</v>
      </c>
      <c r="B683" t="s">
        <v>9</v>
      </c>
      <c r="C683" t="s">
        <v>9</v>
      </c>
      <c r="D683" s="45">
        <v>43909</v>
      </c>
      <c r="E683" t="s">
        <v>12</v>
      </c>
      <c r="F683">
        <v>0</v>
      </c>
      <c r="G683" t="s">
        <v>8</v>
      </c>
    </row>
    <row r="684" spans="1:8">
      <c r="A684" t="s">
        <v>10</v>
      </c>
      <c r="B684" t="s">
        <v>9</v>
      </c>
      <c r="C684" t="s">
        <v>9</v>
      </c>
      <c r="D684" s="45">
        <v>43372</v>
      </c>
      <c r="E684" t="s">
        <v>12</v>
      </c>
      <c r="F684">
        <v>0</v>
      </c>
      <c r="G684" t="s">
        <v>8</v>
      </c>
    </row>
    <row r="685" spans="1:8">
      <c r="A685" t="s">
        <v>8</v>
      </c>
      <c r="B685" t="s">
        <v>17</v>
      </c>
      <c r="C685" t="s">
        <v>17</v>
      </c>
      <c r="D685" s="45">
        <v>43097</v>
      </c>
      <c r="E685" t="s">
        <v>12</v>
      </c>
      <c r="F685">
        <v>0</v>
      </c>
      <c r="G685" t="s">
        <v>10</v>
      </c>
    </row>
    <row r="686" spans="1:8">
      <c r="A686" t="s">
        <v>8</v>
      </c>
      <c r="B686" t="s">
        <v>18</v>
      </c>
      <c r="C686" t="s">
        <v>18</v>
      </c>
      <c r="D686" s="45">
        <v>44229</v>
      </c>
      <c r="E686" t="s">
        <v>12</v>
      </c>
      <c r="F686">
        <v>0</v>
      </c>
      <c r="G686" t="s">
        <v>10</v>
      </c>
    </row>
    <row r="687" spans="1:8">
      <c r="A687" t="s">
        <v>16</v>
      </c>
      <c r="B687" t="s">
        <v>9</v>
      </c>
      <c r="C687" t="s">
        <v>9</v>
      </c>
      <c r="D687" s="45">
        <v>43885</v>
      </c>
      <c r="E687" t="s">
        <v>12</v>
      </c>
      <c r="F687">
        <v>0</v>
      </c>
      <c r="G687" t="s">
        <v>10</v>
      </c>
    </row>
    <row r="688" spans="1:8">
      <c r="A688" t="s">
        <v>10</v>
      </c>
      <c r="B688" t="s">
        <v>11</v>
      </c>
      <c r="C688" t="s">
        <v>11</v>
      </c>
      <c r="D688" s="45">
        <v>43511</v>
      </c>
      <c r="E688" t="s">
        <v>12</v>
      </c>
      <c r="F688">
        <v>0</v>
      </c>
      <c r="G688" t="s">
        <v>10</v>
      </c>
    </row>
    <row r="689" spans="1:8">
      <c r="A689" t="s">
        <v>13</v>
      </c>
      <c r="B689" t="s">
        <v>17</v>
      </c>
      <c r="C689" t="s">
        <v>17</v>
      </c>
      <c r="D689" s="45">
        <v>43522</v>
      </c>
      <c r="E689" t="s">
        <v>12</v>
      </c>
      <c r="F689">
        <v>0</v>
      </c>
      <c r="G689" t="s">
        <v>8</v>
      </c>
    </row>
    <row r="690" spans="1:8">
      <c r="A690" t="s">
        <v>8</v>
      </c>
      <c r="B690" t="s">
        <v>18</v>
      </c>
      <c r="C690" t="s">
        <v>18</v>
      </c>
      <c r="D690" s="45">
        <v>44734</v>
      </c>
      <c r="E690" t="s">
        <v>12</v>
      </c>
      <c r="F690">
        <v>0</v>
      </c>
      <c r="G690" t="s">
        <v>8</v>
      </c>
    </row>
    <row r="691" spans="1:8">
      <c r="A691" t="s">
        <v>8</v>
      </c>
      <c r="B691" t="s">
        <v>17</v>
      </c>
      <c r="C691" t="s">
        <v>17</v>
      </c>
      <c r="D691" s="45">
        <v>44221</v>
      </c>
      <c r="E691" t="s">
        <v>12</v>
      </c>
      <c r="F691">
        <v>0</v>
      </c>
      <c r="G691" t="s">
        <v>8</v>
      </c>
    </row>
    <row r="692" spans="1:8">
      <c r="A692" t="s">
        <v>8</v>
      </c>
      <c r="B692" t="s">
        <v>9</v>
      </c>
      <c r="C692" t="s">
        <v>9</v>
      </c>
      <c r="D692" s="45">
        <v>43537</v>
      </c>
      <c r="E692" t="e">
        <v>#N/A</v>
      </c>
      <c r="F692" t="e">
        <v>#N/A</v>
      </c>
      <c r="G692" t="e">
        <v>#N/A</v>
      </c>
    </row>
    <row r="693" spans="1:8">
      <c r="A693" t="s">
        <v>14</v>
      </c>
      <c r="B693" t="s">
        <v>15</v>
      </c>
      <c r="C693" t="s">
        <v>15</v>
      </c>
      <c r="D693" s="45">
        <v>43760</v>
      </c>
      <c r="E693" t="s">
        <v>12</v>
      </c>
      <c r="F693">
        <v>0</v>
      </c>
      <c r="G693" t="s">
        <v>13</v>
      </c>
    </row>
    <row r="694" spans="1:8">
      <c r="A694" t="s">
        <v>10</v>
      </c>
      <c r="B694" t="s">
        <v>11</v>
      </c>
      <c r="C694" t="s">
        <v>11</v>
      </c>
      <c r="D694" s="45">
        <v>43266</v>
      </c>
      <c r="E694" t="s">
        <v>12</v>
      </c>
      <c r="F694">
        <v>0</v>
      </c>
      <c r="G694" t="s">
        <v>13</v>
      </c>
    </row>
    <row r="695" spans="1:8">
      <c r="A695" t="s">
        <v>8</v>
      </c>
      <c r="B695" t="s">
        <v>17</v>
      </c>
      <c r="C695" t="s">
        <v>17</v>
      </c>
      <c r="D695" s="45">
        <v>44215</v>
      </c>
      <c r="E695" t="s">
        <v>12</v>
      </c>
      <c r="F695">
        <v>0</v>
      </c>
      <c r="G695" t="s">
        <v>13</v>
      </c>
    </row>
    <row r="696" spans="1:8">
      <c r="A696" t="s">
        <v>10</v>
      </c>
      <c r="B696" t="s">
        <v>11</v>
      </c>
      <c r="C696" t="s">
        <v>11</v>
      </c>
      <c r="D696" s="45">
        <v>44854</v>
      </c>
      <c r="E696" t="s">
        <v>12</v>
      </c>
      <c r="F696">
        <v>0</v>
      </c>
      <c r="G696" t="s">
        <v>13</v>
      </c>
    </row>
    <row r="697" spans="1:8">
      <c r="A697" t="s">
        <v>14</v>
      </c>
      <c r="B697" t="s">
        <v>9</v>
      </c>
      <c r="C697" t="s">
        <v>9</v>
      </c>
      <c r="D697" s="45">
        <v>44755</v>
      </c>
      <c r="E697" t="s">
        <v>12</v>
      </c>
      <c r="F697">
        <v>0</v>
      </c>
      <c r="G697" t="s">
        <v>13</v>
      </c>
    </row>
    <row r="698" spans="1:8">
      <c r="A698" t="s">
        <v>13</v>
      </c>
      <c r="B698" t="s">
        <v>9</v>
      </c>
      <c r="C698" t="s">
        <v>9</v>
      </c>
      <c r="D698" s="45">
        <v>44230</v>
      </c>
      <c r="E698" t="s">
        <v>12</v>
      </c>
      <c r="F698">
        <v>0</v>
      </c>
      <c r="G698" t="s">
        <v>13</v>
      </c>
    </row>
    <row r="699" spans="1:8">
      <c r="A699" t="s">
        <v>8</v>
      </c>
      <c r="B699" t="s">
        <v>18</v>
      </c>
      <c r="C699" t="s">
        <v>18</v>
      </c>
      <c r="D699" s="45">
        <v>44145</v>
      </c>
      <c r="E699" t="s">
        <v>28</v>
      </c>
      <c r="F699">
        <v>43312</v>
      </c>
      <c r="G699" t="s">
        <v>22</v>
      </c>
      <c r="H699" t="s">
        <v>23</v>
      </c>
    </row>
    <row r="700" spans="1:8">
      <c r="A700" t="s">
        <v>16</v>
      </c>
      <c r="B700" t="s">
        <v>9</v>
      </c>
      <c r="C700" t="s">
        <v>9</v>
      </c>
      <c r="D700" s="45">
        <v>44299</v>
      </c>
      <c r="E700" t="e">
        <v>#N/A</v>
      </c>
      <c r="F700" t="e">
        <v>#N/A</v>
      </c>
      <c r="G700" t="e">
        <v>#N/A</v>
      </c>
    </row>
    <row r="701" spans="1:8">
      <c r="A701" t="s">
        <v>13</v>
      </c>
      <c r="B701" t="s">
        <v>17</v>
      </c>
      <c r="C701" t="s">
        <v>17</v>
      </c>
      <c r="D701" s="45">
        <v>43180</v>
      </c>
      <c r="E701" t="e">
        <v>#N/A</v>
      </c>
      <c r="F701" t="e">
        <v>#N/A</v>
      </c>
      <c r="G701" t="e">
        <v>#N/A</v>
      </c>
    </row>
    <row r="702" spans="1:8">
      <c r="A702" t="s">
        <v>10</v>
      </c>
      <c r="B702" t="s">
        <v>11</v>
      </c>
      <c r="C702" t="s">
        <v>11</v>
      </c>
      <c r="D702" s="45">
        <v>44634</v>
      </c>
      <c r="E702" t="e">
        <v>#N/A</v>
      </c>
      <c r="F702" t="e">
        <v>#N/A</v>
      </c>
      <c r="G702" t="e">
        <v>#N/A</v>
      </c>
    </row>
    <row r="703" spans="1:8">
      <c r="A703" t="s">
        <v>10</v>
      </c>
      <c r="B703" t="s">
        <v>11</v>
      </c>
      <c r="C703" t="s">
        <v>11</v>
      </c>
      <c r="D703" s="45">
        <v>43567</v>
      </c>
      <c r="E703" t="s">
        <v>12</v>
      </c>
      <c r="F703">
        <v>0</v>
      </c>
      <c r="G703" t="s">
        <v>8</v>
      </c>
    </row>
    <row r="704" spans="1:8">
      <c r="A704" t="s">
        <v>10</v>
      </c>
      <c r="B704" t="s">
        <v>18</v>
      </c>
      <c r="C704" t="s">
        <v>18</v>
      </c>
      <c r="D704" s="45">
        <v>44708</v>
      </c>
      <c r="E704" t="s">
        <v>12</v>
      </c>
      <c r="F704">
        <v>0</v>
      </c>
      <c r="G704" t="s">
        <v>8</v>
      </c>
    </row>
    <row r="705" spans="1:7">
      <c r="A705" t="s">
        <v>10</v>
      </c>
      <c r="B705" t="s">
        <v>9</v>
      </c>
      <c r="C705" t="s">
        <v>9</v>
      </c>
      <c r="D705" s="45">
        <v>44768</v>
      </c>
      <c r="E705" t="s">
        <v>12</v>
      </c>
      <c r="F705">
        <v>0</v>
      </c>
      <c r="G705" t="s">
        <v>8</v>
      </c>
    </row>
    <row r="706" spans="1:7">
      <c r="A706" t="s">
        <v>8</v>
      </c>
      <c r="B706" t="s">
        <v>9</v>
      </c>
      <c r="C706" t="s">
        <v>9</v>
      </c>
      <c r="D706" s="45">
        <v>44273</v>
      </c>
      <c r="E706" t="s">
        <v>12</v>
      </c>
      <c r="F706">
        <v>0</v>
      </c>
      <c r="G706" t="s">
        <v>14</v>
      </c>
    </row>
    <row r="707" spans="1:7">
      <c r="A707" t="s">
        <v>10</v>
      </c>
      <c r="B707" t="s">
        <v>11</v>
      </c>
      <c r="C707" t="s">
        <v>11</v>
      </c>
      <c r="D707" s="45">
        <v>44818</v>
      </c>
      <c r="E707" t="s">
        <v>12</v>
      </c>
      <c r="F707">
        <v>0</v>
      </c>
      <c r="G707" t="s">
        <v>8</v>
      </c>
    </row>
    <row r="708" spans="1:7">
      <c r="A708" t="s">
        <v>8</v>
      </c>
      <c r="B708" t="s">
        <v>9</v>
      </c>
      <c r="C708" t="s">
        <v>9</v>
      </c>
      <c r="D708" s="45">
        <v>44610</v>
      </c>
      <c r="E708" t="s">
        <v>12</v>
      </c>
      <c r="F708">
        <v>0</v>
      </c>
      <c r="G708" t="s">
        <v>8</v>
      </c>
    </row>
    <row r="709" spans="1:7">
      <c r="A709" t="s">
        <v>8</v>
      </c>
      <c r="B709" t="s">
        <v>9</v>
      </c>
      <c r="C709" t="s">
        <v>9</v>
      </c>
      <c r="D709" s="45">
        <v>43518</v>
      </c>
      <c r="E709" t="s">
        <v>12</v>
      </c>
      <c r="F709">
        <v>0</v>
      </c>
      <c r="G709" t="s">
        <v>8</v>
      </c>
    </row>
    <row r="710" spans="1:7">
      <c r="A710" t="s">
        <v>16</v>
      </c>
      <c r="B710" t="s">
        <v>9</v>
      </c>
      <c r="C710" t="s">
        <v>9</v>
      </c>
      <c r="D710" s="45">
        <v>43503</v>
      </c>
      <c r="E710" t="s">
        <v>12</v>
      </c>
      <c r="F710">
        <v>0</v>
      </c>
      <c r="G710" t="s">
        <v>14</v>
      </c>
    </row>
    <row r="711" spans="1:7">
      <c r="A711" t="s">
        <v>10</v>
      </c>
      <c r="B711" t="s">
        <v>11</v>
      </c>
      <c r="C711" t="s">
        <v>11</v>
      </c>
      <c r="D711" s="45">
        <v>43054</v>
      </c>
      <c r="E711" t="s">
        <v>12</v>
      </c>
      <c r="F711">
        <v>0</v>
      </c>
      <c r="G711" t="s">
        <v>8</v>
      </c>
    </row>
    <row r="712" spans="1:7">
      <c r="A712" t="s">
        <v>10</v>
      </c>
      <c r="B712" t="s">
        <v>11</v>
      </c>
      <c r="C712" t="s">
        <v>11</v>
      </c>
      <c r="D712" s="45">
        <v>43504</v>
      </c>
      <c r="E712" t="s">
        <v>12</v>
      </c>
      <c r="F712">
        <v>0</v>
      </c>
      <c r="G712" t="s">
        <v>8</v>
      </c>
    </row>
    <row r="713" spans="1:7">
      <c r="A713" t="s">
        <v>8</v>
      </c>
      <c r="B713" t="s">
        <v>18</v>
      </c>
      <c r="C713" t="s">
        <v>18</v>
      </c>
      <c r="D713" s="45">
        <v>43602</v>
      </c>
      <c r="E713" t="s">
        <v>12</v>
      </c>
      <c r="F713">
        <v>0</v>
      </c>
      <c r="G713" t="s">
        <v>8</v>
      </c>
    </row>
    <row r="714" spans="1:7">
      <c r="A714" t="s">
        <v>10</v>
      </c>
      <c r="B714" t="s">
        <v>11</v>
      </c>
      <c r="C714" t="s">
        <v>11</v>
      </c>
      <c r="D714" s="45">
        <v>44803</v>
      </c>
      <c r="E714" t="s">
        <v>12</v>
      </c>
      <c r="F714">
        <v>0</v>
      </c>
      <c r="G714" t="s">
        <v>8</v>
      </c>
    </row>
    <row r="715" spans="1:7">
      <c r="A715" t="s">
        <v>13</v>
      </c>
      <c r="B715" t="s">
        <v>9</v>
      </c>
      <c r="C715" t="s">
        <v>9</v>
      </c>
      <c r="D715" s="45">
        <v>43298</v>
      </c>
      <c r="E715" t="s">
        <v>12</v>
      </c>
      <c r="F715">
        <v>0</v>
      </c>
      <c r="G715" t="s">
        <v>8</v>
      </c>
    </row>
    <row r="716" spans="1:7">
      <c r="A716" t="s">
        <v>8</v>
      </c>
      <c r="B716" t="s">
        <v>18</v>
      </c>
      <c r="C716" t="s">
        <v>18</v>
      </c>
      <c r="D716" s="45">
        <v>43181</v>
      </c>
      <c r="E716" t="e">
        <v>#N/A</v>
      </c>
      <c r="F716" t="e">
        <v>#N/A</v>
      </c>
      <c r="G716" t="e">
        <v>#N/A</v>
      </c>
    </row>
    <row r="717" spans="1:7">
      <c r="A717" t="s">
        <v>13</v>
      </c>
      <c r="B717" t="s">
        <v>9</v>
      </c>
      <c r="C717" t="s">
        <v>9</v>
      </c>
      <c r="D717" s="45">
        <v>43972</v>
      </c>
      <c r="E717" t="e">
        <v>#N/A</v>
      </c>
      <c r="F717" t="e">
        <v>#N/A</v>
      </c>
      <c r="G717" t="e">
        <v>#N/A</v>
      </c>
    </row>
    <row r="718" spans="1:7">
      <c r="A718" t="s">
        <v>13</v>
      </c>
      <c r="B718" t="s">
        <v>17</v>
      </c>
      <c r="C718" t="s">
        <v>17</v>
      </c>
      <c r="D718" s="45">
        <v>44414</v>
      </c>
      <c r="E718" t="e">
        <v>#N/A</v>
      </c>
      <c r="F718" t="e">
        <v>#N/A</v>
      </c>
      <c r="G718" t="e">
        <v>#N/A</v>
      </c>
    </row>
    <row r="719" spans="1:7">
      <c r="A719" t="s">
        <v>13</v>
      </c>
      <c r="B719" t="s">
        <v>17</v>
      </c>
      <c r="C719" t="s">
        <v>17</v>
      </c>
      <c r="D719" s="45">
        <v>44183</v>
      </c>
      <c r="E719" t="e">
        <v>#N/A</v>
      </c>
      <c r="F719" t="e">
        <v>#N/A</v>
      </c>
      <c r="G719" t="e">
        <v>#N/A</v>
      </c>
    </row>
    <row r="720" spans="1:7">
      <c r="A720" t="s">
        <v>14</v>
      </c>
      <c r="B720" t="s">
        <v>15</v>
      </c>
      <c r="C720" t="s">
        <v>15</v>
      </c>
      <c r="D720" s="45">
        <v>44645</v>
      </c>
      <c r="E720" t="e">
        <v>#N/A</v>
      </c>
      <c r="F720" t="e">
        <v>#N/A</v>
      </c>
      <c r="G720" t="e">
        <v>#N/A</v>
      </c>
    </row>
    <row r="721" spans="1:8">
      <c r="A721" t="s">
        <v>14</v>
      </c>
      <c r="B721" t="s">
        <v>9</v>
      </c>
      <c r="C721" t="s">
        <v>9</v>
      </c>
      <c r="D721" s="45">
        <v>44400</v>
      </c>
      <c r="E721" t="s">
        <v>12</v>
      </c>
      <c r="F721">
        <v>0</v>
      </c>
      <c r="G721" t="s">
        <v>14</v>
      </c>
    </row>
    <row r="722" spans="1:8">
      <c r="A722" t="s">
        <v>13</v>
      </c>
      <c r="B722" t="s">
        <v>9</v>
      </c>
      <c r="C722" t="s">
        <v>9</v>
      </c>
      <c r="D722" s="45">
        <v>43591</v>
      </c>
      <c r="E722" t="e">
        <v>#N/A</v>
      </c>
      <c r="F722" t="e">
        <v>#N/A</v>
      </c>
      <c r="G722" t="e">
        <v>#N/A</v>
      </c>
    </row>
    <row r="723" spans="1:8">
      <c r="A723" t="s">
        <v>14</v>
      </c>
      <c r="B723" t="s">
        <v>15</v>
      </c>
      <c r="C723" t="s">
        <v>15</v>
      </c>
      <c r="D723" s="45">
        <v>43666</v>
      </c>
      <c r="E723" t="e">
        <v>#N/A</v>
      </c>
      <c r="F723" t="e">
        <v>#N/A</v>
      </c>
      <c r="G723" t="e">
        <v>#N/A</v>
      </c>
    </row>
    <row r="724" spans="1:8">
      <c r="A724" t="s">
        <v>8</v>
      </c>
      <c r="B724" t="s">
        <v>17</v>
      </c>
      <c r="C724" t="s">
        <v>17</v>
      </c>
      <c r="D724" s="45">
        <v>44411</v>
      </c>
      <c r="E724" t="e">
        <v>#N/A</v>
      </c>
      <c r="F724" t="e">
        <v>#N/A</v>
      </c>
      <c r="G724" t="e">
        <v>#N/A</v>
      </c>
    </row>
    <row r="725" spans="1:8">
      <c r="A725" t="s">
        <v>8</v>
      </c>
      <c r="B725" t="s">
        <v>17</v>
      </c>
      <c r="C725" t="s">
        <v>17</v>
      </c>
      <c r="D725" s="45">
        <v>44754</v>
      </c>
      <c r="E725" t="e">
        <v>#N/A</v>
      </c>
      <c r="F725" t="e">
        <v>#N/A</v>
      </c>
      <c r="G725" t="e">
        <v>#N/A</v>
      </c>
    </row>
    <row r="726" spans="1:8">
      <c r="A726" t="s">
        <v>10</v>
      </c>
      <c r="B726" t="s">
        <v>11</v>
      </c>
      <c r="C726" t="s">
        <v>11</v>
      </c>
      <c r="D726" s="45">
        <v>43181</v>
      </c>
      <c r="E726" t="s">
        <v>12</v>
      </c>
      <c r="F726">
        <v>0</v>
      </c>
      <c r="G726" t="s">
        <v>8</v>
      </c>
    </row>
    <row r="727" spans="1:8">
      <c r="A727" t="s">
        <v>8</v>
      </c>
      <c r="B727" t="s">
        <v>17</v>
      </c>
      <c r="C727" t="s">
        <v>17</v>
      </c>
      <c r="D727" s="45">
        <v>43441</v>
      </c>
      <c r="E727" t="s">
        <v>12</v>
      </c>
      <c r="F727">
        <v>0</v>
      </c>
      <c r="G727" t="s">
        <v>8</v>
      </c>
    </row>
    <row r="728" spans="1:8">
      <c r="A728" t="s">
        <v>14</v>
      </c>
      <c r="B728" t="s">
        <v>9</v>
      </c>
      <c r="C728" t="s">
        <v>9</v>
      </c>
      <c r="D728" s="45">
        <v>44397</v>
      </c>
      <c r="E728" t="s">
        <v>12</v>
      </c>
      <c r="F728">
        <v>0</v>
      </c>
      <c r="G728" t="s">
        <v>8</v>
      </c>
    </row>
    <row r="729" spans="1:8">
      <c r="A729" t="s">
        <v>8</v>
      </c>
      <c r="B729" t="s">
        <v>18</v>
      </c>
      <c r="C729" t="s">
        <v>18</v>
      </c>
      <c r="D729" s="45">
        <v>42991</v>
      </c>
      <c r="E729" t="s">
        <v>12</v>
      </c>
      <c r="F729">
        <v>0</v>
      </c>
      <c r="G729" t="s">
        <v>8</v>
      </c>
    </row>
    <row r="730" spans="1:8">
      <c r="A730" t="s">
        <v>10</v>
      </c>
      <c r="B730" t="s">
        <v>11</v>
      </c>
      <c r="C730" t="s">
        <v>11</v>
      </c>
      <c r="D730" s="45">
        <v>43190</v>
      </c>
      <c r="E730" t="s">
        <v>12</v>
      </c>
      <c r="F730">
        <v>0</v>
      </c>
      <c r="G730" t="s">
        <v>13</v>
      </c>
    </row>
    <row r="731" spans="1:8">
      <c r="A731" t="s">
        <v>10</v>
      </c>
      <c r="B731" t="s">
        <v>11</v>
      </c>
      <c r="C731" t="s">
        <v>11</v>
      </c>
      <c r="D731" s="45">
        <v>44014</v>
      </c>
      <c r="E731" t="s">
        <v>12</v>
      </c>
      <c r="F731">
        <v>0</v>
      </c>
      <c r="G731" t="s">
        <v>13</v>
      </c>
    </row>
    <row r="732" spans="1:8">
      <c r="A732" t="s">
        <v>10</v>
      </c>
      <c r="B732" t="s">
        <v>18</v>
      </c>
      <c r="C732" t="s">
        <v>18</v>
      </c>
      <c r="D732" s="45">
        <v>43918</v>
      </c>
      <c r="E732" t="s">
        <v>12</v>
      </c>
      <c r="F732">
        <v>0</v>
      </c>
      <c r="G732" t="s">
        <v>13</v>
      </c>
    </row>
    <row r="733" spans="1:8">
      <c r="A733" t="s">
        <v>16</v>
      </c>
      <c r="B733" t="s">
        <v>9</v>
      </c>
      <c r="C733" t="s">
        <v>9</v>
      </c>
      <c r="D733" s="45">
        <v>44599</v>
      </c>
      <c r="E733" t="s">
        <v>12</v>
      </c>
      <c r="F733">
        <v>0</v>
      </c>
      <c r="G733" t="s">
        <v>13</v>
      </c>
    </row>
    <row r="734" spans="1:8">
      <c r="A734" t="s">
        <v>10</v>
      </c>
      <c r="B734" t="s">
        <v>18</v>
      </c>
      <c r="C734" t="s">
        <v>18</v>
      </c>
      <c r="D734" s="45">
        <v>44817</v>
      </c>
      <c r="E734" t="s">
        <v>12</v>
      </c>
      <c r="F734">
        <v>0</v>
      </c>
      <c r="G734" t="s">
        <v>13</v>
      </c>
    </row>
    <row r="735" spans="1:8">
      <c r="A735" t="s">
        <v>16</v>
      </c>
      <c r="B735" t="s">
        <v>9</v>
      </c>
      <c r="C735" t="s">
        <v>9</v>
      </c>
      <c r="D735" s="45">
        <v>43886</v>
      </c>
      <c r="E735" t="s">
        <v>21</v>
      </c>
      <c r="F735">
        <v>44327</v>
      </c>
      <c r="G735" t="s">
        <v>24</v>
      </c>
      <c r="H735" t="s">
        <v>23</v>
      </c>
    </row>
    <row r="736" spans="1:8">
      <c r="A736" t="s">
        <v>8</v>
      </c>
      <c r="B736" t="s">
        <v>17</v>
      </c>
      <c r="C736" t="s">
        <v>17</v>
      </c>
      <c r="D736" s="45">
        <v>44635</v>
      </c>
      <c r="E736" t="s">
        <v>21</v>
      </c>
      <c r="F736">
        <v>44327</v>
      </c>
      <c r="G736" t="s">
        <v>24</v>
      </c>
      <c r="H736" t="s">
        <v>23</v>
      </c>
    </row>
    <row r="737" spans="1:8">
      <c r="A737" t="s">
        <v>8</v>
      </c>
      <c r="B737" t="s">
        <v>11</v>
      </c>
      <c r="C737" t="s">
        <v>11</v>
      </c>
      <c r="D737" s="45">
        <v>43049</v>
      </c>
      <c r="E737" t="s">
        <v>21</v>
      </c>
      <c r="F737">
        <v>44327</v>
      </c>
      <c r="G737" t="s">
        <v>24</v>
      </c>
      <c r="H737" t="s">
        <v>23</v>
      </c>
    </row>
    <row r="738" spans="1:8">
      <c r="A738" t="s">
        <v>13</v>
      </c>
      <c r="B738" t="s">
        <v>17</v>
      </c>
      <c r="C738" t="s">
        <v>17</v>
      </c>
      <c r="D738" s="45">
        <v>43881</v>
      </c>
      <c r="E738" t="e">
        <v>#N/A</v>
      </c>
      <c r="F738" t="e">
        <v>#N/A</v>
      </c>
      <c r="G738" t="e">
        <v>#N/A</v>
      </c>
    </row>
    <row r="739" spans="1:8">
      <c r="A739" t="s">
        <v>10</v>
      </c>
      <c r="B739" t="s">
        <v>9</v>
      </c>
      <c r="C739" t="s">
        <v>9</v>
      </c>
      <c r="D739" s="45">
        <v>44553</v>
      </c>
      <c r="E739" t="e">
        <v>#N/A</v>
      </c>
      <c r="F739" t="e">
        <v>#N/A</v>
      </c>
      <c r="G739" t="e">
        <v>#N/A</v>
      </c>
    </row>
    <row r="740" spans="1:8">
      <c r="A740" t="s">
        <v>8</v>
      </c>
      <c r="B740" t="s">
        <v>17</v>
      </c>
      <c r="C740" t="s">
        <v>17</v>
      </c>
      <c r="D740" s="45">
        <v>43686</v>
      </c>
      <c r="E740" t="s">
        <v>12</v>
      </c>
      <c r="F740">
        <v>0</v>
      </c>
      <c r="G740" t="s">
        <v>10</v>
      </c>
    </row>
    <row r="741" spans="1:8">
      <c r="A741" t="s">
        <v>10</v>
      </c>
      <c r="B741" t="s">
        <v>11</v>
      </c>
      <c r="C741" t="s">
        <v>11</v>
      </c>
      <c r="D741" s="45">
        <v>44722</v>
      </c>
      <c r="E741" t="s">
        <v>12</v>
      </c>
      <c r="F741">
        <v>0</v>
      </c>
      <c r="G741" t="s">
        <v>10</v>
      </c>
    </row>
    <row r="742" spans="1:8">
      <c r="A742" t="s">
        <v>8</v>
      </c>
      <c r="B742" t="s">
        <v>9</v>
      </c>
      <c r="C742" t="s">
        <v>9</v>
      </c>
      <c r="D742" s="45">
        <v>44729</v>
      </c>
      <c r="E742" t="s">
        <v>12</v>
      </c>
      <c r="F742">
        <v>0</v>
      </c>
      <c r="G742" t="s">
        <v>10</v>
      </c>
    </row>
    <row r="743" spans="1:8">
      <c r="A743" t="s">
        <v>19</v>
      </c>
      <c r="B743" t="s">
        <v>20</v>
      </c>
      <c r="C743" t="s">
        <v>20</v>
      </c>
      <c r="D743" s="45">
        <v>44491</v>
      </c>
      <c r="E743" t="s">
        <v>12</v>
      </c>
      <c r="F743">
        <v>0</v>
      </c>
      <c r="G743" t="s">
        <v>10</v>
      </c>
    </row>
    <row r="744" spans="1:8">
      <c r="A744" t="s">
        <v>16</v>
      </c>
      <c r="B744" t="s">
        <v>9</v>
      </c>
      <c r="C744" t="s">
        <v>9</v>
      </c>
      <c r="D744" s="45">
        <v>44158</v>
      </c>
      <c r="E744" t="s">
        <v>12</v>
      </c>
      <c r="F744">
        <v>0</v>
      </c>
      <c r="G744" t="s">
        <v>10</v>
      </c>
    </row>
    <row r="745" spans="1:8">
      <c r="A745" t="s">
        <v>13</v>
      </c>
      <c r="B745" t="s">
        <v>9</v>
      </c>
      <c r="C745" t="s">
        <v>9</v>
      </c>
      <c r="D745" s="45">
        <v>44589</v>
      </c>
      <c r="E745" t="s">
        <v>12</v>
      </c>
      <c r="F745">
        <v>0</v>
      </c>
      <c r="G745" t="s">
        <v>10</v>
      </c>
    </row>
    <row r="746" spans="1:8">
      <c r="A746" t="s">
        <v>8</v>
      </c>
      <c r="B746" t="s">
        <v>17</v>
      </c>
      <c r="C746" t="s">
        <v>17</v>
      </c>
      <c r="D746" s="45">
        <v>44516</v>
      </c>
      <c r="E746" t="s">
        <v>12</v>
      </c>
      <c r="F746">
        <v>0</v>
      </c>
      <c r="G746" t="s">
        <v>14</v>
      </c>
    </row>
    <row r="747" spans="1:8">
      <c r="A747" t="s">
        <v>8</v>
      </c>
      <c r="B747" t="s">
        <v>17</v>
      </c>
      <c r="C747" t="s">
        <v>17</v>
      </c>
      <c r="D747" s="45">
        <v>44462</v>
      </c>
      <c r="E747" t="s">
        <v>12</v>
      </c>
      <c r="F747">
        <v>0</v>
      </c>
      <c r="G747" t="s">
        <v>14</v>
      </c>
    </row>
    <row r="748" spans="1:8">
      <c r="A748" t="s">
        <v>8</v>
      </c>
      <c r="B748" t="s">
        <v>9</v>
      </c>
      <c r="C748" t="s">
        <v>9</v>
      </c>
      <c r="D748" s="45">
        <v>44267</v>
      </c>
      <c r="E748" t="s">
        <v>12</v>
      </c>
      <c r="F748">
        <v>0</v>
      </c>
      <c r="G748" t="s">
        <v>14</v>
      </c>
    </row>
    <row r="749" spans="1:8">
      <c r="A749" t="s">
        <v>13</v>
      </c>
      <c r="B749" t="s">
        <v>17</v>
      </c>
      <c r="C749" t="s">
        <v>17</v>
      </c>
      <c r="D749" s="45">
        <v>44739</v>
      </c>
      <c r="E749" t="s">
        <v>28</v>
      </c>
      <c r="F749">
        <v>43290</v>
      </c>
      <c r="G749" t="s">
        <v>10</v>
      </c>
      <c r="H749" t="s">
        <v>23</v>
      </c>
    </row>
    <row r="750" spans="1:8">
      <c r="A750" t="s">
        <v>8</v>
      </c>
      <c r="B750" t="s">
        <v>18</v>
      </c>
      <c r="C750" t="s">
        <v>18</v>
      </c>
      <c r="D750" s="45">
        <v>43955</v>
      </c>
      <c r="E750" t="s">
        <v>33</v>
      </c>
      <c r="F750">
        <v>43139</v>
      </c>
      <c r="G750" t="s">
        <v>24</v>
      </c>
      <c r="H750" t="s">
        <v>23</v>
      </c>
    </row>
    <row r="751" spans="1:8">
      <c r="A751" t="s">
        <v>13</v>
      </c>
      <c r="B751" t="s">
        <v>9</v>
      </c>
      <c r="C751" t="s">
        <v>9</v>
      </c>
      <c r="D751" s="45">
        <v>44637</v>
      </c>
      <c r="E751" t="s">
        <v>12</v>
      </c>
      <c r="F751">
        <v>0</v>
      </c>
      <c r="G751" t="s">
        <v>16</v>
      </c>
    </row>
    <row r="752" spans="1:8">
      <c r="A752" t="s">
        <v>10</v>
      </c>
      <c r="B752" t="s">
        <v>11</v>
      </c>
      <c r="C752" t="s">
        <v>11</v>
      </c>
      <c r="D752" s="45">
        <v>43370</v>
      </c>
      <c r="E752" t="s">
        <v>12</v>
      </c>
      <c r="F752">
        <v>0</v>
      </c>
      <c r="G752" t="s">
        <v>8</v>
      </c>
    </row>
    <row r="753" spans="1:7">
      <c r="A753" t="s">
        <v>8</v>
      </c>
      <c r="B753" t="s">
        <v>18</v>
      </c>
      <c r="C753" t="s">
        <v>18</v>
      </c>
      <c r="D753" s="45">
        <v>44825</v>
      </c>
      <c r="E753" t="s">
        <v>12</v>
      </c>
      <c r="F753">
        <v>0</v>
      </c>
      <c r="G753" t="s">
        <v>8</v>
      </c>
    </row>
    <row r="754" spans="1:7">
      <c r="A754" t="s">
        <v>16</v>
      </c>
      <c r="B754" t="s">
        <v>9</v>
      </c>
      <c r="C754" t="s">
        <v>9</v>
      </c>
      <c r="D754" s="45">
        <v>44755</v>
      </c>
      <c r="E754" t="s">
        <v>31</v>
      </c>
      <c r="F754">
        <v>0</v>
      </c>
      <c r="G754" t="s">
        <v>14</v>
      </c>
    </row>
    <row r="755" spans="1:7">
      <c r="A755" t="s">
        <v>10</v>
      </c>
      <c r="B755" t="s">
        <v>18</v>
      </c>
      <c r="C755" t="s">
        <v>18</v>
      </c>
      <c r="D755" s="45">
        <v>43006</v>
      </c>
      <c r="E755" t="s">
        <v>31</v>
      </c>
      <c r="F755">
        <v>0</v>
      </c>
      <c r="G755" t="s">
        <v>14</v>
      </c>
    </row>
    <row r="756" spans="1:7">
      <c r="A756" t="s">
        <v>14</v>
      </c>
      <c r="B756" t="s">
        <v>9</v>
      </c>
      <c r="C756" t="s">
        <v>9</v>
      </c>
      <c r="D756" s="45">
        <v>44252</v>
      </c>
      <c r="E756" t="s">
        <v>31</v>
      </c>
      <c r="F756">
        <v>0</v>
      </c>
      <c r="G756" t="s">
        <v>14</v>
      </c>
    </row>
    <row r="757" spans="1:7">
      <c r="A757" t="s">
        <v>25</v>
      </c>
      <c r="B757" t="s">
        <v>15</v>
      </c>
      <c r="C757" t="s">
        <v>15</v>
      </c>
      <c r="D757" s="45">
        <v>43467</v>
      </c>
      <c r="E757" t="s">
        <v>12</v>
      </c>
      <c r="F757">
        <v>0</v>
      </c>
      <c r="G757" t="s">
        <v>8</v>
      </c>
    </row>
    <row r="758" spans="1:7">
      <c r="A758" t="s">
        <v>14</v>
      </c>
      <c r="B758" t="s">
        <v>11</v>
      </c>
      <c r="C758" t="s">
        <v>11</v>
      </c>
      <c r="D758" s="45">
        <v>44644</v>
      </c>
      <c r="E758" t="e">
        <v>#N/A</v>
      </c>
      <c r="F758" t="e">
        <v>#N/A</v>
      </c>
      <c r="G758" t="e">
        <v>#N/A</v>
      </c>
    </row>
    <row r="759" spans="1:7">
      <c r="A759" t="s">
        <v>14</v>
      </c>
      <c r="B759" t="s">
        <v>15</v>
      </c>
      <c r="C759" t="s">
        <v>15</v>
      </c>
      <c r="D759" s="45">
        <v>44846</v>
      </c>
      <c r="E759" t="s">
        <v>29</v>
      </c>
      <c r="F759">
        <v>0</v>
      </c>
      <c r="G759" t="s">
        <v>14</v>
      </c>
    </row>
    <row r="760" spans="1:7">
      <c r="A760" t="s">
        <v>25</v>
      </c>
      <c r="B760" t="s">
        <v>20</v>
      </c>
      <c r="C760" t="s">
        <v>20</v>
      </c>
      <c r="D760" s="45">
        <v>43348</v>
      </c>
      <c r="E760" t="s">
        <v>29</v>
      </c>
      <c r="F760">
        <v>0</v>
      </c>
      <c r="G760" t="s">
        <v>14</v>
      </c>
    </row>
    <row r="761" spans="1:7">
      <c r="A761" t="s">
        <v>10</v>
      </c>
      <c r="B761" t="s">
        <v>15</v>
      </c>
      <c r="C761" t="s">
        <v>15</v>
      </c>
      <c r="D761" s="45">
        <v>43707</v>
      </c>
      <c r="E761" t="s">
        <v>12</v>
      </c>
      <c r="F761">
        <v>0</v>
      </c>
      <c r="G761" t="s">
        <v>8</v>
      </c>
    </row>
    <row r="762" spans="1:7">
      <c r="A762" t="s">
        <v>10</v>
      </c>
      <c r="B762" t="s">
        <v>15</v>
      </c>
      <c r="C762" t="s">
        <v>15</v>
      </c>
      <c r="D762" s="45">
        <v>43326</v>
      </c>
      <c r="E762" t="s">
        <v>12</v>
      </c>
      <c r="F762">
        <v>0</v>
      </c>
      <c r="G762" t="s">
        <v>10</v>
      </c>
    </row>
    <row r="763" spans="1:7">
      <c r="A763" t="s">
        <v>10</v>
      </c>
      <c r="B763" t="s">
        <v>11</v>
      </c>
      <c r="C763" t="s">
        <v>11</v>
      </c>
      <c r="D763" s="45">
        <v>44028</v>
      </c>
      <c r="E763" t="s">
        <v>12</v>
      </c>
      <c r="F763">
        <v>0</v>
      </c>
      <c r="G763" t="s">
        <v>10</v>
      </c>
    </row>
    <row r="764" spans="1:7">
      <c r="A764" t="s">
        <v>8</v>
      </c>
      <c r="B764" t="s">
        <v>18</v>
      </c>
      <c r="C764" t="s">
        <v>18</v>
      </c>
      <c r="D764" s="45">
        <v>43419</v>
      </c>
      <c r="E764" t="s">
        <v>12</v>
      </c>
      <c r="F764">
        <v>0</v>
      </c>
      <c r="G764" t="s">
        <v>10</v>
      </c>
    </row>
    <row r="765" spans="1:7">
      <c r="A765" t="s">
        <v>10</v>
      </c>
      <c r="B765" t="s">
        <v>18</v>
      </c>
      <c r="C765" t="s">
        <v>18</v>
      </c>
      <c r="D765" s="45">
        <v>44533</v>
      </c>
      <c r="E765" t="s">
        <v>12</v>
      </c>
      <c r="F765">
        <v>0</v>
      </c>
      <c r="G765" t="s">
        <v>16</v>
      </c>
    </row>
    <row r="766" spans="1:7">
      <c r="A766" t="s">
        <v>10</v>
      </c>
      <c r="B766" t="s">
        <v>11</v>
      </c>
      <c r="C766" t="s">
        <v>11</v>
      </c>
      <c r="D766" s="45">
        <v>43482</v>
      </c>
      <c r="E766" t="s">
        <v>12</v>
      </c>
      <c r="F766">
        <v>0</v>
      </c>
      <c r="G766" t="s">
        <v>13</v>
      </c>
    </row>
    <row r="767" spans="1:7">
      <c r="A767" t="s">
        <v>10</v>
      </c>
      <c r="B767" t="s">
        <v>11</v>
      </c>
      <c r="C767" t="s">
        <v>11</v>
      </c>
      <c r="D767" s="45">
        <v>43563</v>
      </c>
      <c r="E767" t="s">
        <v>12</v>
      </c>
      <c r="F767">
        <v>0</v>
      </c>
      <c r="G767" t="s">
        <v>10</v>
      </c>
    </row>
    <row r="768" spans="1:7">
      <c r="A768" t="s">
        <v>16</v>
      </c>
      <c r="B768" t="s">
        <v>9</v>
      </c>
      <c r="C768" t="s">
        <v>9</v>
      </c>
      <c r="D768" s="45">
        <v>44070</v>
      </c>
      <c r="E768" t="s">
        <v>12</v>
      </c>
      <c r="F768">
        <v>0</v>
      </c>
      <c r="G768" t="s">
        <v>10</v>
      </c>
    </row>
    <row r="769" spans="1:8">
      <c r="A769" t="s">
        <v>14</v>
      </c>
      <c r="B769" t="s">
        <v>15</v>
      </c>
      <c r="C769" t="s">
        <v>15</v>
      </c>
      <c r="D769" s="45">
        <v>43194</v>
      </c>
      <c r="E769" t="s">
        <v>12</v>
      </c>
      <c r="F769">
        <v>0</v>
      </c>
      <c r="G769" t="s">
        <v>10</v>
      </c>
    </row>
    <row r="770" spans="1:8">
      <c r="A770" t="s">
        <v>8</v>
      </c>
      <c r="B770" t="s">
        <v>18</v>
      </c>
      <c r="C770" t="s">
        <v>18</v>
      </c>
      <c r="D770" s="45">
        <v>44697</v>
      </c>
      <c r="E770" t="s">
        <v>12</v>
      </c>
      <c r="F770">
        <v>0</v>
      </c>
      <c r="G770" t="s">
        <v>10</v>
      </c>
    </row>
    <row r="771" spans="1:8">
      <c r="A771" t="s">
        <v>14</v>
      </c>
      <c r="B771" t="s">
        <v>15</v>
      </c>
      <c r="C771" t="s">
        <v>15</v>
      </c>
      <c r="D771" s="45">
        <v>43315</v>
      </c>
      <c r="E771" t="s">
        <v>12</v>
      </c>
      <c r="F771">
        <v>0</v>
      </c>
      <c r="G771" t="s">
        <v>16</v>
      </c>
    </row>
    <row r="772" spans="1:8">
      <c r="A772" t="s">
        <v>13</v>
      </c>
      <c r="B772" t="s">
        <v>9</v>
      </c>
      <c r="C772" t="s">
        <v>9</v>
      </c>
      <c r="D772" s="45">
        <v>44193</v>
      </c>
      <c r="E772" t="s">
        <v>12</v>
      </c>
      <c r="F772">
        <v>0</v>
      </c>
      <c r="G772" t="s">
        <v>16</v>
      </c>
    </row>
    <row r="773" spans="1:8">
      <c r="A773" t="s">
        <v>22</v>
      </c>
      <c r="D773" s="45">
        <v>43299</v>
      </c>
      <c r="E773" t="s">
        <v>12</v>
      </c>
      <c r="F773">
        <v>0</v>
      </c>
      <c r="G773" t="s">
        <v>16</v>
      </c>
    </row>
    <row r="774" spans="1:8">
      <c r="A774" t="s">
        <v>8</v>
      </c>
      <c r="B774" t="s">
        <v>18</v>
      </c>
      <c r="C774" t="s">
        <v>18</v>
      </c>
      <c r="D774" s="45">
        <v>43602</v>
      </c>
      <c r="E774" t="s">
        <v>12</v>
      </c>
      <c r="F774">
        <v>0</v>
      </c>
      <c r="G774" t="s">
        <v>16</v>
      </c>
    </row>
    <row r="775" spans="1:8">
      <c r="A775" t="s">
        <v>14</v>
      </c>
      <c r="B775" t="s">
        <v>18</v>
      </c>
      <c r="C775" t="s">
        <v>18</v>
      </c>
      <c r="D775" s="45">
        <v>44335</v>
      </c>
      <c r="E775" t="s">
        <v>12</v>
      </c>
      <c r="F775">
        <v>0</v>
      </c>
      <c r="G775" t="s">
        <v>16</v>
      </c>
    </row>
    <row r="776" spans="1:8">
      <c r="A776" t="s">
        <v>10</v>
      </c>
      <c r="B776" t="s">
        <v>11</v>
      </c>
      <c r="C776" t="s">
        <v>11</v>
      </c>
      <c r="D776" s="45">
        <v>44826</v>
      </c>
      <c r="E776" t="s">
        <v>12</v>
      </c>
      <c r="F776">
        <v>0</v>
      </c>
      <c r="G776" t="s">
        <v>8</v>
      </c>
    </row>
    <row r="777" spans="1:8">
      <c r="A777" t="s">
        <v>10</v>
      </c>
      <c r="B777" t="s">
        <v>9</v>
      </c>
      <c r="C777" t="s">
        <v>9</v>
      </c>
      <c r="D777" s="45">
        <v>43410</v>
      </c>
      <c r="E777" t="s">
        <v>34</v>
      </c>
      <c r="F777">
        <v>44810</v>
      </c>
      <c r="G777" t="s">
        <v>14</v>
      </c>
      <c r="H777" t="s">
        <v>23</v>
      </c>
    </row>
    <row r="778" spans="1:8">
      <c r="A778" t="s">
        <v>10</v>
      </c>
      <c r="B778" t="s">
        <v>11</v>
      </c>
      <c r="C778" t="s">
        <v>11</v>
      </c>
      <c r="D778" s="45">
        <v>43147</v>
      </c>
      <c r="E778" t="s">
        <v>12</v>
      </c>
      <c r="F778">
        <v>0</v>
      </c>
      <c r="G778" t="s">
        <v>14</v>
      </c>
    </row>
    <row r="779" spans="1:8">
      <c r="A779" t="s">
        <v>10</v>
      </c>
      <c r="B779" t="s">
        <v>11</v>
      </c>
      <c r="C779" t="s">
        <v>11</v>
      </c>
      <c r="D779" s="45">
        <v>43146</v>
      </c>
      <c r="E779" t="s">
        <v>12</v>
      </c>
      <c r="F779">
        <v>0</v>
      </c>
      <c r="G779" t="s">
        <v>14</v>
      </c>
    </row>
    <row r="780" spans="1:8">
      <c r="A780" t="s">
        <v>35</v>
      </c>
      <c r="B780" t="s">
        <v>36</v>
      </c>
      <c r="C780" t="s">
        <v>36</v>
      </c>
      <c r="D780" s="45">
        <v>43973</v>
      </c>
      <c r="E780" t="s">
        <v>12</v>
      </c>
      <c r="F780">
        <v>0</v>
      </c>
      <c r="G780" t="s">
        <v>10</v>
      </c>
    </row>
    <row r="781" spans="1:8">
      <c r="A781" t="s">
        <v>8</v>
      </c>
      <c r="B781" t="s">
        <v>18</v>
      </c>
      <c r="C781" t="s">
        <v>18</v>
      </c>
      <c r="D781" s="45">
        <v>44050</v>
      </c>
      <c r="E781" t="s">
        <v>12</v>
      </c>
      <c r="F781">
        <v>0</v>
      </c>
      <c r="G781" t="s">
        <v>10</v>
      </c>
    </row>
    <row r="782" spans="1:8">
      <c r="A782" t="s">
        <v>13</v>
      </c>
      <c r="B782" t="s">
        <v>9</v>
      </c>
      <c r="C782" t="s">
        <v>9</v>
      </c>
      <c r="D782" s="45">
        <v>43437</v>
      </c>
      <c r="E782" t="s">
        <v>12</v>
      </c>
      <c r="F782">
        <v>0</v>
      </c>
      <c r="G782" t="s">
        <v>10</v>
      </c>
    </row>
    <row r="783" spans="1:8">
      <c r="A783" t="s">
        <v>14</v>
      </c>
      <c r="B783" t="s">
        <v>15</v>
      </c>
      <c r="C783" t="s">
        <v>15</v>
      </c>
      <c r="D783" s="45">
        <v>43160</v>
      </c>
      <c r="E783" t="s">
        <v>12</v>
      </c>
      <c r="F783">
        <v>0</v>
      </c>
      <c r="G783" t="s">
        <v>10</v>
      </c>
    </row>
    <row r="784" spans="1:8">
      <c r="A784" t="s">
        <v>10</v>
      </c>
      <c r="B784" t="s">
        <v>18</v>
      </c>
      <c r="C784" t="s">
        <v>18</v>
      </c>
      <c r="D784" s="45">
        <v>44425</v>
      </c>
      <c r="E784" t="s">
        <v>12</v>
      </c>
      <c r="F784">
        <v>0</v>
      </c>
      <c r="G784" t="s">
        <v>10</v>
      </c>
    </row>
    <row r="785" spans="1:7">
      <c r="A785" t="s">
        <v>16</v>
      </c>
      <c r="B785" t="s">
        <v>9</v>
      </c>
      <c r="C785" t="s">
        <v>9</v>
      </c>
      <c r="D785" s="45">
        <v>44372</v>
      </c>
      <c r="E785" t="s">
        <v>12</v>
      </c>
      <c r="F785">
        <v>0</v>
      </c>
      <c r="G785" t="s">
        <v>16</v>
      </c>
    </row>
    <row r="786" spans="1:7">
      <c r="A786" t="s">
        <v>8</v>
      </c>
      <c r="B786" t="s">
        <v>18</v>
      </c>
      <c r="C786" t="s">
        <v>18</v>
      </c>
      <c r="D786" s="45">
        <v>43433</v>
      </c>
      <c r="E786" t="s">
        <v>12</v>
      </c>
      <c r="F786">
        <v>0</v>
      </c>
      <c r="G786" t="s">
        <v>16</v>
      </c>
    </row>
    <row r="787" spans="1:7">
      <c r="A787" t="s">
        <v>10</v>
      </c>
      <c r="B787" t="s">
        <v>9</v>
      </c>
      <c r="C787" t="s">
        <v>9</v>
      </c>
      <c r="D787" s="45">
        <v>44232</v>
      </c>
      <c r="E787" t="s">
        <v>12</v>
      </c>
      <c r="F787">
        <v>0</v>
      </c>
      <c r="G787" t="s">
        <v>16</v>
      </c>
    </row>
    <row r="788" spans="1:7">
      <c r="A788" t="s">
        <v>8</v>
      </c>
      <c r="B788" t="s">
        <v>18</v>
      </c>
      <c r="C788" t="s">
        <v>18</v>
      </c>
      <c r="D788" s="45">
        <v>44637</v>
      </c>
      <c r="E788" t="s">
        <v>12</v>
      </c>
      <c r="F788">
        <v>0</v>
      </c>
      <c r="G788" t="s">
        <v>16</v>
      </c>
    </row>
    <row r="789" spans="1:7">
      <c r="A789" t="s">
        <v>8</v>
      </c>
      <c r="B789" t="s">
        <v>18</v>
      </c>
      <c r="C789" t="s">
        <v>18</v>
      </c>
      <c r="D789" s="45">
        <v>43881</v>
      </c>
      <c r="E789" t="s">
        <v>12</v>
      </c>
      <c r="F789">
        <v>0</v>
      </c>
      <c r="G789" t="s">
        <v>16</v>
      </c>
    </row>
    <row r="790" spans="1:7">
      <c r="A790" t="s">
        <v>16</v>
      </c>
      <c r="B790" t="s">
        <v>9</v>
      </c>
      <c r="C790" t="s">
        <v>9</v>
      </c>
      <c r="D790" s="45">
        <v>43180</v>
      </c>
      <c r="E790" t="s">
        <v>12</v>
      </c>
      <c r="F790">
        <v>0</v>
      </c>
      <c r="G790" t="s">
        <v>13</v>
      </c>
    </row>
    <row r="791" spans="1:7">
      <c r="A791" t="s">
        <v>10</v>
      </c>
      <c r="B791" t="s">
        <v>11</v>
      </c>
      <c r="C791" t="s">
        <v>11</v>
      </c>
      <c r="D791" s="45">
        <v>44854</v>
      </c>
      <c r="E791" t="s">
        <v>12</v>
      </c>
      <c r="F791">
        <v>0</v>
      </c>
      <c r="G791" t="s">
        <v>13</v>
      </c>
    </row>
    <row r="792" spans="1:7">
      <c r="A792" t="s">
        <v>8</v>
      </c>
      <c r="B792" t="s">
        <v>18</v>
      </c>
      <c r="C792" t="s">
        <v>18</v>
      </c>
      <c r="D792" s="45">
        <v>44279</v>
      </c>
      <c r="E792" t="s">
        <v>12</v>
      </c>
      <c r="F792">
        <v>0</v>
      </c>
      <c r="G792" t="s">
        <v>13</v>
      </c>
    </row>
    <row r="793" spans="1:7">
      <c r="A793" t="s">
        <v>13</v>
      </c>
      <c r="B793" t="s">
        <v>9</v>
      </c>
      <c r="C793" t="s">
        <v>9</v>
      </c>
      <c r="D793" s="45">
        <v>44259</v>
      </c>
      <c r="E793" t="s">
        <v>12</v>
      </c>
      <c r="F793">
        <v>0</v>
      </c>
      <c r="G793" t="s">
        <v>13</v>
      </c>
    </row>
    <row r="794" spans="1:7">
      <c r="A794" t="s">
        <v>13</v>
      </c>
      <c r="B794" t="s">
        <v>17</v>
      </c>
      <c r="C794" t="s">
        <v>17</v>
      </c>
      <c r="D794" s="45">
        <v>43152</v>
      </c>
      <c r="E794" t="s">
        <v>12</v>
      </c>
      <c r="F794">
        <v>0</v>
      </c>
      <c r="G794" t="s">
        <v>13</v>
      </c>
    </row>
    <row r="795" spans="1:7">
      <c r="A795" t="s">
        <v>10</v>
      </c>
      <c r="B795" t="s">
        <v>11</v>
      </c>
      <c r="C795" t="s">
        <v>11</v>
      </c>
      <c r="D795" s="45">
        <v>44378</v>
      </c>
      <c r="E795" t="s">
        <v>12</v>
      </c>
      <c r="F795">
        <v>0</v>
      </c>
      <c r="G795" t="s">
        <v>8</v>
      </c>
    </row>
    <row r="796" spans="1:7">
      <c r="A796" t="s">
        <v>8</v>
      </c>
      <c r="B796" t="s">
        <v>9</v>
      </c>
      <c r="C796" t="s">
        <v>9</v>
      </c>
      <c r="D796" s="45">
        <v>43487</v>
      </c>
      <c r="E796" t="s">
        <v>12</v>
      </c>
      <c r="F796">
        <v>0</v>
      </c>
      <c r="G796" t="s">
        <v>8</v>
      </c>
    </row>
    <row r="797" spans="1:7">
      <c r="A797" t="s">
        <v>13</v>
      </c>
      <c r="B797" t="s">
        <v>9</v>
      </c>
      <c r="C797" t="s">
        <v>9</v>
      </c>
      <c r="D797" s="45">
        <v>44593</v>
      </c>
      <c r="E797" t="s">
        <v>12</v>
      </c>
      <c r="F797">
        <v>0</v>
      </c>
      <c r="G797" t="s">
        <v>8</v>
      </c>
    </row>
    <row r="798" spans="1:7">
      <c r="A798" t="s">
        <v>13</v>
      </c>
      <c r="B798" t="s">
        <v>9</v>
      </c>
      <c r="C798" t="s">
        <v>9</v>
      </c>
      <c r="D798" s="45">
        <v>44368</v>
      </c>
      <c r="E798" t="s">
        <v>12</v>
      </c>
      <c r="F798">
        <v>0</v>
      </c>
      <c r="G798" t="s">
        <v>8</v>
      </c>
    </row>
    <row r="799" spans="1:7">
      <c r="A799" t="s">
        <v>13</v>
      </c>
      <c r="B799" t="s">
        <v>17</v>
      </c>
      <c r="C799" t="s">
        <v>17</v>
      </c>
      <c r="D799" s="45">
        <v>44846</v>
      </c>
      <c r="E799" t="s">
        <v>12</v>
      </c>
      <c r="F799">
        <v>0</v>
      </c>
      <c r="G799" t="s">
        <v>13</v>
      </c>
    </row>
    <row r="800" spans="1:7">
      <c r="A800" t="s">
        <v>10</v>
      </c>
      <c r="B800" t="s">
        <v>17</v>
      </c>
      <c r="C800" t="s">
        <v>17</v>
      </c>
      <c r="D800" s="45">
        <v>43256</v>
      </c>
      <c r="E800" t="s">
        <v>12</v>
      </c>
      <c r="F800">
        <v>0</v>
      </c>
      <c r="G800" t="s">
        <v>13</v>
      </c>
    </row>
    <row r="801" spans="1:7">
      <c r="A801" t="s">
        <v>10</v>
      </c>
      <c r="B801" t="s">
        <v>15</v>
      </c>
      <c r="C801" t="s">
        <v>15</v>
      </c>
      <c r="D801" s="45">
        <v>44735</v>
      </c>
      <c r="E801" t="s">
        <v>12</v>
      </c>
      <c r="F801">
        <v>0</v>
      </c>
      <c r="G801" t="s">
        <v>13</v>
      </c>
    </row>
    <row r="802" spans="1:7">
      <c r="A802" t="s">
        <v>8</v>
      </c>
      <c r="B802" t="s">
        <v>17</v>
      </c>
      <c r="C802" t="s">
        <v>17</v>
      </c>
      <c r="D802" s="45">
        <v>43956</v>
      </c>
      <c r="E802" t="s">
        <v>12</v>
      </c>
      <c r="F802">
        <v>0</v>
      </c>
      <c r="G802" t="s">
        <v>13</v>
      </c>
    </row>
    <row r="803" spans="1:7">
      <c r="A803" t="s">
        <v>10</v>
      </c>
      <c r="D803" s="45">
        <v>43251</v>
      </c>
      <c r="E803" t="e">
        <v>#N/A</v>
      </c>
      <c r="F803" t="e">
        <v>#N/A</v>
      </c>
      <c r="G803" t="e">
        <v>#N/A</v>
      </c>
    </row>
    <row r="804" spans="1:7">
      <c r="A804" t="s">
        <v>10</v>
      </c>
      <c r="B804" t="s">
        <v>9</v>
      </c>
      <c r="C804" t="s">
        <v>9</v>
      </c>
      <c r="D804" s="45">
        <v>43322</v>
      </c>
      <c r="E804" t="s">
        <v>12</v>
      </c>
      <c r="F804">
        <v>0</v>
      </c>
      <c r="G804" t="s">
        <v>8</v>
      </c>
    </row>
    <row r="805" spans="1:7">
      <c r="A805" t="s">
        <v>10</v>
      </c>
      <c r="B805" t="s">
        <v>9</v>
      </c>
      <c r="C805" t="s">
        <v>9</v>
      </c>
      <c r="D805" s="45">
        <v>43185</v>
      </c>
      <c r="E805" t="s">
        <v>12</v>
      </c>
      <c r="F805">
        <v>0</v>
      </c>
      <c r="G805" t="s">
        <v>8</v>
      </c>
    </row>
    <row r="806" spans="1:7">
      <c r="A806" t="s">
        <v>13</v>
      </c>
      <c r="B806" t="s">
        <v>9</v>
      </c>
      <c r="C806" t="s">
        <v>9</v>
      </c>
      <c r="D806" s="45">
        <v>43919</v>
      </c>
      <c r="E806" t="s">
        <v>12</v>
      </c>
      <c r="F806">
        <v>0</v>
      </c>
      <c r="G806" t="s">
        <v>8</v>
      </c>
    </row>
    <row r="807" spans="1:7">
      <c r="A807" t="s">
        <v>10</v>
      </c>
      <c r="B807" t="s">
        <v>18</v>
      </c>
      <c r="C807" t="s">
        <v>18</v>
      </c>
      <c r="D807" s="45">
        <v>44482</v>
      </c>
      <c r="E807" t="s">
        <v>12</v>
      </c>
      <c r="F807">
        <v>0</v>
      </c>
      <c r="G807" t="s">
        <v>8</v>
      </c>
    </row>
    <row r="808" spans="1:7">
      <c r="A808" t="s">
        <v>13</v>
      </c>
      <c r="B808" t="s">
        <v>17</v>
      </c>
      <c r="C808" t="s">
        <v>17</v>
      </c>
      <c r="D808" s="45">
        <v>43328</v>
      </c>
      <c r="E808" t="s">
        <v>12</v>
      </c>
      <c r="F808">
        <v>0</v>
      </c>
      <c r="G808" t="s">
        <v>8</v>
      </c>
    </row>
    <row r="809" spans="1:7">
      <c r="A809" t="s">
        <v>16</v>
      </c>
      <c r="B809" t="s">
        <v>9</v>
      </c>
      <c r="C809" t="s">
        <v>9</v>
      </c>
      <c r="D809" s="45">
        <v>44741</v>
      </c>
      <c r="E809" t="s">
        <v>12</v>
      </c>
      <c r="F809">
        <v>0</v>
      </c>
      <c r="G809" t="s">
        <v>8</v>
      </c>
    </row>
    <row r="810" spans="1:7">
      <c r="A810" t="s">
        <v>13</v>
      </c>
      <c r="B810" t="s">
        <v>17</v>
      </c>
      <c r="C810" t="s">
        <v>17</v>
      </c>
      <c r="D810" s="45">
        <v>43756</v>
      </c>
      <c r="E810" t="s">
        <v>12</v>
      </c>
      <c r="F810">
        <v>0</v>
      </c>
      <c r="G810" t="s">
        <v>8</v>
      </c>
    </row>
    <row r="811" spans="1:7">
      <c r="A811" t="s">
        <v>14</v>
      </c>
      <c r="B811" t="s">
        <v>15</v>
      </c>
      <c r="C811" t="s">
        <v>15</v>
      </c>
      <c r="D811" s="45">
        <v>44845</v>
      </c>
      <c r="E811" t="e">
        <v>#N/A</v>
      </c>
      <c r="F811" t="e">
        <v>#N/A</v>
      </c>
      <c r="G811" t="e">
        <v>#N/A</v>
      </c>
    </row>
    <row r="812" spans="1:7">
      <c r="A812" t="s">
        <v>8</v>
      </c>
      <c r="B812" t="s">
        <v>17</v>
      </c>
      <c r="C812" t="s">
        <v>17</v>
      </c>
      <c r="D812" s="45">
        <v>43171</v>
      </c>
      <c r="E812" t="e">
        <v>#N/A</v>
      </c>
      <c r="F812" t="e">
        <v>#N/A</v>
      </c>
      <c r="G812" t="e">
        <v>#N/A</v>
      </c>
    </row>
    <row r="813" spans="1:7">
      <c r="A813" t="s">
        <v>8</v>
      </c>
      <c r="B813" t="s">
        <v>9</v>
      </c>
      <c r="C813" t="s">
        <v>9</v>
      </c>
      <c r="D813" s="45">
        <v>43958</v>
      </c>
      <c r="E813" t="e">
        <v>#N/A</v>
      </c>
      <c r="F813" t="e">
        <v>#N/A</v>
      </c>
      <c r="G813" t="e">
        <v>#N/A</v>
      </c>
    </row>
    <row r="814" spans="1:7">
      <c r="A814" t="s">
        <v>10</v>
      </c>
      <c r="B814" t="s">
        <v>18</v>
      </c>
      <c r="C814" t="s">
        <v>18</v>
      </c>
      <c r="D814" s="45">
        <v>43139</v>
      </c>
      <c r="E814" t="s">
        <v>12</v>
      </c>
      <c r="F814">
        <v>0</v>
      </c>
      <c r="G814" t="s">
        <v>14</v>
      </c>
    </row>
    <row r="815" spans="1:7">
      <c r="A815" t="s">
        <v>8</v>
      </c>
      <c r="B815" t="s">
        <v>18</v>
      </c>
      <c r="C815" t="s">
        <v>18</v>
      </c>
      <c r="D815" s="45">
        <v>43648</v>
      </c>
      <c r="E815" t="s">
        <v>12</v>
      </c>
      <c r="F815">
        <v>0</v>
      </c>
      <c r="G815" t="s">
        <v>14</v>
      </c>
    </row>
    <row r="816" spans="1:7">
      <c r="A816" t="s">
        <v>10</v>
      </c>
      <c r="B816" t="s">
        <v>11</v>
      </c>
      <c r="C816" t="s">
        <v>11</v>
      </c>
      <c r="D816" s="45">
        <v>44799</v>
      </c>
      <c r="E816" t="s">
        <v>12</v>
      </c>
      <c r="F816">
        <v>0</v>
      </c>
      <c r="G816" t="s">
        <v>14</v>
      </c>
    </row>
    <row r="817" spans="1:7">
      <c r="A817" t="s">
        <v>8</v>
      </c>
      <c r="B817" t="s">
        <v>18</v>
      </c>
      <c r="C817" t="s">
        <v>18</v>
      </c>
      <c r="D817" s="45">
        <v>43847</v>
      </c>
      <c r="E817" t="s">
        <v>12</v>
      </c>
      <c r="F817">
        <v>0</v>
      </c>
      <c r="G817" t="s">
        <v>14</v>
      </c>
    </row>
    <row r="818" spans="1:7">
      <c r="A818" t="s">
        <v>13</v>
      </c>
      <c r="B818" t="s">
        <v>17</v>
      </c>
      <c r="C818" t="s">
        <v>17</v>
      </c>
      <c r="D818" s="45">
        <v>44085</v>
      </c>
      <c r="E818" t="s">
        <v>12</v>
      </c>
      <c r="F818">
        <v>0</v>
      </c>
      <c r="G818" t="s">
        <v>14</v>
      </c>
    </row>
    <row r="819" spans="1:7">
      <c r="A819" t="s">
        <v>8</v>
      </c>
      <c r="B819" t="s">
        <v>18</v>
      </c>
      <c r="C819" t="s">
        <v>18</v>
      </c>
      <c r="D819" s="45">
        <v>43363</v>
      </c>
      <c r="E819" t="s">
        <v>12</v>
      </c>
      <c r="F819">
        <v>0</v>
      </c>
      <c r="G819" t="s">
        <v>10</v>
      </c>
    </row>
    <row r="820" spans="1:7">
      <c r="A820" t="s">
        <v>14</v>
      </c>
      <c r="B820" t="s">
        <v>15</v>
      </c>
      <c r="C820" t="s">
        <v>15</v>
      </c>
      <c r="D820" s="45">
        <v>43773</v>
      </c>
      <c r="E820" t="s">
        <v>12</v>
      </c>
      <c r="F820">
        <v>0</v>
      </c>
      <c r="G820" t="s">
        <v>8</v>
      </c>
    </row>
    <row r="821" spans="1:7">
      <c r="A821" t="s">
        <v>16</v>
      </c>
      <c r="B821" t="s">
        <v>9</v>
      </c>
      <c r="C821" t="s">
        <v>9</v>
      </c>
      <c r="D821" s="45">
        <v>44628</v>
      </c>
      <c r="E821" t="s">
        <v>12</v>
      </c>
      <c r="F821">
        <v>0</v>
      </c>
      <c r="G821" t="s">
        <v>8</v>
      </c>
    </row>
    <row r="822" spans="1:7">
      <c r="A822" t="s">
        <v>8</v>
      </c>
      <c r="B822" t="s">
        <v>18</v>
      </c>
      <c r="C822" t="s">
        <v>18</v>
      </c>
      <c r="D822" s="45">
        <v>44803</v>
      </c>
      <c r="E822" t="s">
        <v>12</v>
      </c>
      <c r="F822">
        <v>0</v>
      </c>
      <c r="G822" t="s">
        <v>8</v>
      </c>
    </row>
    <row r="823" spans="1:7">
      <c r="A823" t="s">
        <v>10</v>
      </c>
      <c r="B823" t="s">
        <v>17</v>
      </c>
      <c r="C823" t="s">
        <v>17</v>
      </c>
      <c r="D823" s="45">
        <v>43507</v>
      </c>
      <c r="E823" t="s">
        <v>12</v>
      </c>
      <c r="F823">
        <v>0</v>
      </c>
      <c r="G823" t="s">
        <v>8</v>
      </c>
    </row>
    <row r="824" spans="1:7">
      <c r="A824" t="s">
        <v>13</v>
      </c>
      <c r="B824" t="s">
        <v>9</v>
      </c>
      <c r="C824" t="s">
        <v>9</v>
      </c>
      <c r="D824" s="45">
        <v>43259</v>
      </c>
      <c r="E824" t="s">
        <v>12</v>
      </c>
      <c r="F824">
        <v>0</v>
      </c>
      <c r="G824" t="s">
        <v>13</v>
      </c>
    </row>
    <row r="825" spans="1:7">
      <c r="A825" t="s">
        <v>10</v>
      </c>
      <c r="B825" t="s">
        <v>18</v>
      </c>
      <c r="C825" t="s">
        <v>18</v>
      </c>
      <c r="D825" s="45">
        <v>44691</v>
      </c>
      <c r="E825" t="s">
        <v>12</v>
      </c>
      <c r="F825">
        <v>0</v>
      </c>
      <c r="G825" t="s">
        <v>13</v>
      </c>
    </row>
    <row r="826" spans="1:7">
      <c r="A826" t="s">
        <v>10</v>
      </c>
      <c r="B826" t="s">
        <v>9</v>
      </c>
      <c r="C826" t="s">
        <v>9</v>
      </c>
      <c r="D826" s="45">
        <v>44385</v>
      </c>
      <c r="E826" t="s">
        <v>12</v>
      </c>
      <c r="F826">
        <v>0</v>
      </c>
      <c r="G826" t="s">
        <v>13</v>
      </c>
    </row>
    <row r="827" spans="1:7">
      <c r="A827" t="s">
        <v>8</v>
      </c>
      <c r="B827" t="s">
        <v>9</v>
      </c>
      <c r="C827" t="s">
        <v>9</v>
      </c>
      <c r="D827" s="45">
        <v>43024</v>
      </c>
      <c r="E827" t="s">
        <v>12</v>
      </c>
      <c r="F827">
        <v>0</v>
      </c>
      <c r="G827" t="s">
        <v>8</v>
      </c>
    </row>
    <row r="828" spans="1:7">
      <c r="A828" t="s">
        <v>16</v>
      </c>
      <c r="B828" t="s">
        <v>9</v>
      </c>
      <c r="C828" t="s">
        <v>9</v>
      </c>
      <c r="D828" s="45">
        <v>43599</v>
      </c>
      <c r="E828" t="s">
        <v>12</v>
      </c>
      <c r="F828">
        <v>0</v>
      </c>
      <c r="G828" t="s">
        <v>8</v>
      </c>
    </row>
    <row r="829" spans="1:7">
      <c r="A829" t="s">
        <v>10</v>
      </c>
      <c r="B829" t="s">
        <v>15</v>
      </c>
      <c r="C829" t="s">
        <v>15</v>
      </c>
      <c r="D829" s="45">
        <v>44225</v>
      </c>
      <c r="E829" t="s">
        <v>12</v>
      </c>
      <c r="F829">
        <v>0</v>
      </c>
      <c r="G829" t="s">
        <v>8</v>
      </c>
    </row>
    <row r="830" spans="1:7">
      <c r="A830" t="s">
        <v>13</v>
      </c>
      <c r="B830" t="s">
        <v>17</v>
      </c>
      <c r="C830" t="s">
        <v>17</v>
      </c>
      <c r="D830" s="45">
        <v>44649</v>
      </c>
      <c r="E830" t="s">
        <v>12</v>
      </c>
      <c r="F830">
        <v>0</v>
      </c>
      <c r="G830" t="s">
        <v>19</v>
      </c>
    </row>
    <row r="831" spans="1:7">
      <c r="A831" t="s">
        <v>8</v>
      </c>
      <c r="B831" t="s">
        <v>9</v>
      </c>
      <c r="C831" t="s">
        <v>9</v>
      </c>
      <c r="D831" s="45">
        <v>44594</v>
      </c>
      <c r="E831" t="s">
        <v>12</v>
      </c>
      <c r="F831">
        <v>0</v>
      </c>
      <c r="G831" t="s">
        <v>19</v>
      </c>
    </row>
    <row r="832" spans="1:7">
      <c r="A832" t="s">
        <v>10</v>
      </c>
      <c r="B832" t="s">
        <v>18</v>
      </c>
      <c r="C832" t="s">
        <v>18</v>
      </c>
      <c r="D832" s="45">
        <v>43790</v>
      </c>
      <c r="E832" t="s">
        <v>12</v>
      </c>
      <c r="F832">
        <v>0</v>
      </c>
      <c r="G832" t="s">
        <v>13</v>
      </c>
    </row>
    <row r="833" spans="1:7">
      <c r="A833" t="s">
        <v>14</v>
      </c>
      <c r="B833" t="s">
        <v>15</v>
      </c>
      <c r="C833" t="s">
        <v>15</v>
      </c>
      <c r="D833" s="45">
        <v>44806</v>
      </c>
      <c r="E833" t="s">
        <v>12</v>
      </c>
      <c r="F833">
        <v>0</v>
      </c>
      <c r="G833" t="s">
        <v>13</v>
      </c>
    </row>
    <row r="834" spans="1:7">
      <c r="A834" t="s">
        <v>8</v>
      </c>
      <c r="B834" t="s">
        <v>18</v>
      </c>
      <c r="C834" t="s">
        <v>18</v>
      </c>
      <c r="D834" s="45">
        <v>44377</v>
      </c>
      <c r="E834" t="e">
        <v>#N/A</v>
      </c>
      <c r="F834" t="e">
        <v>#N/A</v>
      </c>
      <c r="G834" t="e">
        <v>#N/A</v>
      </c>
    </row>
    <row r="835" spans="1:7">
      <c r="A835" t="s">
        <v>10</v>
      </c>
      <c r="B835" t="s">
        <v>11</v>
      </c>
      <c r="C835" t="s">
        <v>11</v>
      </c>
      <c r="D835" s="45">
        <v>43263</v>
      </c>
      <c r="E835" t="s">
        <v>12</v>
      </c>
      <c r="F835">
        <v>0</v>
      </c>
      <c r="G835" t="s">
        <v>8</v>
      </c>
    </row>
    <row r="836" spans="1:7">
      <c r="A836" t="s">
        <v>10</v>
      </c>
      <c r="B836" t="s">
        <v>9</v>
      </c>
      <c r="C836" t="s">
        <v>9</v>
      </c>
      <c r="D836" s="45">
        <v>44239</v>
      </c>
      <c r="E836" t="s">
        <v>12</v>
      </c>
      <c r="F836">
        <v>0</v>
      </c>
      <c r="G836" t="s">
        <v>8</v>
      </c>
    </row>
    <row r="837" spans="1:7">
      <c r="A837" t="s">
        <v>14</v>
      </c>
      <c r="D837" s="45">
        <v>44299</v>
      </c>
      <c r="E837" t="s">
        <v>12</v>
      </c>
      <c r="F837">
        <v>0</v>
      </c>
      <c r="G837" t="s">
        <v>8</v>
      </c>
    </row>
    <row r="838" spans="1:7">
      <c r="A838" t="s">
        <v>8</v>
      </c>
      <c r="B838" t="s">
        <v>9</v>
      </c>
      <c r="C838" t="s">
        <v>9</v>
      </c>
      <c r="D838" s="45">
        <v>43042</v>
      </c>
      <c r="E838" t="s">
        <v>12</v>
      </c>
      <c r="F838">
        <v>0</v>
      </c>
      <c r="G838" t="s">
        <v>8</v>
      </c>
    </row>
    <row r="839" spans="1:7">
      <c r="A839" t="s">
        <v>10</v>
      </c>
      <c r="B839" t="s">
        <v>11</v>
      </c>
      <c r="C839" t="s">
        <v>11</v>
      </c>
      <c r="D839" s="45">
        <v>44495</v>
      </c>
      <c r="E839" t="s">
        <v>12</v>
      </c>
      <c r="F839">
        <v>0</v>
      </c>
      <c r="G839" t="s">
        <v>8</v>
      </c>
    </row>
    <row r="840" spans="1:7">
      <c r="A840" t="s">
        <v>8</v>
      </c>
      <c r="B840" t="s">
        <v>18</v>
      </c>
      <c r="C840" t="s">
        <v>18</v>
      </c>
      <c r="D840" s="45">
        <v>44810</v>
      </c>
      <c r="E840" t="s">
        <v>12</v>
      </c>
      <c r="F840">
        <v>0</v>
      </c>
      <c r="G840" t="s">
        <v>10</v>
      </c>
    </row>
    <row r="841" spans="1:7">
      <c r="A841" t="s">
        <v>10</v>
      </c>
      <c r="B841" t="s">
        <v>15</v>
      </c>
      <c r="C841" t="s">
        <v>15</v>
      </c>
      <c r="D841" s="45">
        <v>44655</v>
      </c>
      <c r="E841" t="s">
        <v>12</v>
      </c>
      <c r="F841">
        <v>0</v>
      </c>
      <c r="G841" t="s">
        <v>10</v>
      </c>
    </row>
    <row r="842" spans="1:7">
      <c r="A842" t="s">
        <v>13</v>
      </c>
      <c r="B842" t="s">
        <v>9</v>
      </c>
      <c r="C842" t="s">
        <v>9</v>
      </c>
      <c r="D842" s="45">
        <v>44750</v>
      </c>
      <c r="E842" t="s">
        <v>12</v>
      </c>
      <c r="F842">
        <v>0</v>
      </c>
      <c r="G842" t="s">
        <v>10</v>
      </c>
    </row>
    <row r="843" spans="1:7">
      <c r="A843" t="s">
        <v>13</v>
      </c>
      <c r="B843" t="s">
        <v>9</v>
      </c>
      <c r="C843" t="s">
        <v>9</v>
      </c>
      <c r="D843" s="45">
        <v>42977</v>
      </c>
      <c r="E843" t="e">
        <v>#N/A</v>
      </c>
      <c r="F843" t="e">
        <v>#N/A</v>
      </c>
      <c r="G843" t="e">
        <v>#N/A</v>
      </c>
    </row>
    <row r="844" spans="1:7">
      <c r="A844" t="s">
        <v>8</v>
      </c>
      <c r="B844" t="s">
        <v>9</v>
      </c>
      <c r="C844" t="s">
        <v>9</v>
      </c>
      <c r="D844" s="45">
        <v>44712</v>
      </c>
      <c r="E844" t="s">
        <v>12</v>
      </c>
      <c r="F844">
        <v>0</v>
      </c>
      <c r="G844" t="s">
        <v>13</v>
      </c>
    </row>
    <row r="845" spans="1:7">
      <c r="A845" t="s">
        <v>14</v>
      </c>
      <c r="B845" t="s">
        <v>11</v>
      </c>
      <c r="C845" t="s">
        <v>11</v>
      </c>
      <c r="D845" s="45">
        <v>43735</v>
      </c>
      <c r="E845" t="s">
        <v>12</v>
      </c>
      <c r="F845">
        <v>0</v>
      </c>
      <c r="G845" t="s">
        <v>13</v>
      </c>
    </row>
    <row r="846" spans="1:7">
      <c r="A846" t="s">
        <v>13</v>
      </c>
      <c r="B846" t="s">
        <v>17</v>
      </c>
      <c r="C846" t="s">
        <v>17</v>
      </c>
      <c r="D846" s="45">
        <v>43896</v>
      </c>
      <c r="E846" t="s">
        <v>12</v>
      </c>
      <c r="F846">
        <v>0</v>
      </c>
      <c r="G846" t="s">
        <v>13</v>
      </c>
    </row>
    <row r="847" spans="1:7">
      <c r="A847" t="s">
        <v>13</v>
      </c>
      <c r="B847" t="s">
        <v>17</v>
      </c>
      <c r="C847" t="s">
        <v>17</v>
      </c>
      <c r="D847" s="45">
        <v>43495</v>
      </c>
      <c r="E847" t="s">
        <v>12</v>
      </c>
      <c r="F847">
        <v>0</v>
      </c>
      <c r="G847" t="s">
        <v>8</v>
      </c>
    </row>
    <row r="848" spans="1:7">
      <c r="A848" t="s">
        <v>8</v>
      </c>
      <c r="B848" t="s">
        <v>18</v>
      </c>
      <c r="C848" t="s">
        <v>18</v>
      </c>
      <c r="D848" s="45">
        <v>43185</v>
      </c>
      <c r="E848" t="s">
        <v>12</v>
      </c>
      <c r="F848">
        <v>0</v>
      </c>
      <c r="G848" t="s">
        <v>10</v>
      </c>
    </row>
    <row r="849" spans="1:7">
      <c r="A849" t="s">
        <v>16</v>
      </c>
      <c r="B849" t="s">
        <v>9</v>
      </c>
      <c r="C849" t="s">
        <v>9</v>
      </c>
      <c r="D849" s="45">
        <v>44575</v>
      </c>
      <c r="E849" t="s">
        <v>12</v>
      </c>
      <c r="F849">
        <v>0</v>
      </c>
      <c r="G849" t="s">
        <v>10</v>
      </c>
    </row>
    <row r="850" spans="1:7">
      <c r="A850" t="s">
        <v>13</v>
      </c>
      <c r="B850" t="s">
        <v>9</v>
      </c>
      <c r="C850" t="s">
        <v>9</v>
      </c>
      <c r="D850" s="45">
        <v>43703</v>
      </c>
      <c r="E850" t="s">
        <v>12</v>
      </c>
      <c r="F850">
        <v>0</v>
      </c>
      <c r="G850" t="s">
        <v>10</v>
      </c>
    </row>
    <row r="851" spans="1:7">
      <c r="A851" t="s">
        <v>14</v>
      </c>
      <c r="B851" t="s">
        <v>15</v>
      </c>
      <c r="C851" t="s">
        <v>15</v>
      </c>
      <c r="D851" s="45">
        <v>44650</v>
      </c>
      <c r="E851" t="s">
        <v>12</v>
      </c>
      <c r="F851">
        <v>0</v>
      </c>
      <c r="G851" t="s">
        <v>10</v>
      </c>
    </row>
    <row r="852" spans="1:7">
      <c r="A852" t="s">
        <v>14</v>
      </c>
      <c r="B852" t="s">
        <v>15</v>
      </c>
      <c r="C852" t="s">
        <v>15</v>
      </c>
      <c r="D852" s="45">
        <v>43796</v>
      </c>
      <c r="E852" t="s">
        <v>12</v>
      </c>
      <c r="F852">
        <v>0</v>
      </c>
      <c r="G852" t="s">
        <v>10</v>
      </c>
    </row>
    <row r="853" spans="1:7">
      <c r="A853" t="s">
        <v>19</v>
      </c>
      <c r="B853" t="s">
        <v>9</v>
      </c>
      <c r="C853" t="s">
        <v>9</v>
      </c>
      <c r="D853" s="45">
        <v>44133</v>
      </c>
      <c r="E853" t="s">
        <v>12</v>
      </c>
      <c r="F853">
        <v>0</v>
      </c>
      <c r="G853" t="s">
        <v>10</v>
      </c>
    </row>
    <row r="854" spans="1:7">
      <c r="A854" t="s">
        <v>8</v>
      </c>
      <c r="B854" t="s">
        <v>18</v>
      </c>
      <c r="C854" t="s">
        <v>18</v>
      </c>
      <c r="D854" s="45">
        <v>44615</v>
      </c>
      <c r="E854" t="s">
        <v>12</v>
      </c>
      <c r="F854">
        <v>0</v>
      </c>
      <c r="G854" t="s">
        <v>10</v>
      </c>
    </row>
    <row r="855" spans="1:7">
      <c r="A855" t="s">
        <v>8</v>
      </c>
      <c r="B855" t="s">
        <v>18</v>
      </c>
      <c r="C855" t="s">
        <v>18</v>
      </c>
      <c r="D855" s="45">
        <v>44523</v>
      </c>
      <c r="E855" t="s">
        <v>12</v>
      </c>
      <c r="F855">
        <v>0</v>
      </c>
      <c r="G855" t="s">
        <v>8</v>
      </c>
    </row>
    <row r="856" spans="1:7">
      <c r="A856" t="s">
        <v>16</v>
      </c>
      <c r="B856" t="s">
        <v>9</v>
      </c>
      <c r="C856" t="s">
        <v>9</v>
      </c>
      <c r="D856" s="45">
        <v>44806</v>
      </c>
      <c r="E856" t="s">
        <v>12</v>
      </c>
      <c r="F856">
        <v>0</v>
      </c>
      <c r="G856" t="s">
        <v>8</v>
      </c>
    </row>
    <row r="857" spans="1:7">
      <c r="A857" t="s">
        <v>16</v>
      </c>
      <c r="B857" t="s">
        <v>9</v>
      </c>
      <c r="C857" t="s">
        <v>9</v>
      </c>
      <c r="D857" s="45">
        <v>44286</v>
      </c>
      <c r="E857" t="s">
        <v>12</v>
      </c>
      <c r="F857">
        <v>0</v>
      </c>
      <c r="G857" t="s">
        <v>8</v>
      </c>
    </row>
    <row r="858" spans="1:7">
      <c r="A858" t="s">
        <v>13</v>
      </c>
      <c r="B858" t="s">
        <v>17</v>
      </c>
      <c r="C858" t="s">
        <v>17</v>
      </c>
      <c r="D858" s="45">
        <v>43853</v>
      </c>
      <c r="E858" t="s">
        <v>12</v>
      </c>
      <c r="F858">
        <v>0</v>
      </c>
      <c r="G858" t="s">
        <v>8</v>
      </c>
    </row>
    <row r="859" spans="1:7">
      <c r="A859" t="s">
        <v>10</v>
      </c>
      <c r="B859" t="s">
        <v>18</v>
      </c>
      <c r="C859" t="s">
        <v>18</v>
      </c>
      <c r="D859" s="45">
        <v>43538</v>
      </c>
      <c r="E859" t="s">
        <v>12</v>
      </c>
      <c r="F859">
        <v>0</v>
      </c>
      <c r="G859" t="s">
        <v>13</v>
      </c>
    </row>
    <row r="860" spans="1:7">
      <c r="A860" t="s">
        <v>14</v>
      </c>
      <c r="B860" t="s">
        <v>15</v>
      </c>
      <c r="C860" t="s">
        <v>15</v>
      </c>
      <c r="D860" s="45">
        <v>44273</v>
      </c>
      <c r="E860" t="s">
        <v>12</v>
      </c>
      <c r="F860">
        <v>0</v>
      </c>
      <c r="G860" t="s">
        <v>13</v>
      </c>
    </row>
    <row r="861" spans="1:7">
      <c r="A861" t="s">
        <v>8</v>
      </c>
      <c r="B861" t="s">
        <v>18</v>
      </c>
      <c r="C861" t="s">
        <v>18</v>
      </c>
      <c r="D861" s="45">
        <v>44623</v>
      </c>
      <c r="E861" t="s">
        <v>12</v>
      </c>
      <c r="F861">
        <v>0</v>
      </c>
      <c r="G861" t="s">
        <v>13</v>
      </c>
    </row>
    <row r="862" spans="1:7">
      <c r="A862" t="s">
        <v>8</v>
      </c>
      <c r="B862" t="s">
        <v>18</v>
      </c>
      <c r="C862" t="s">
        <v>18</v>
      </c>
      <c r="D862" s="45">
        <v>44751</v>
      </c>
      <c r="E862" t="s">
        <v>12</v>
      </c>
      <c r="F862">
        <v>0</v>
      </c>
      <c r="G862" t="s">
        <v>13</v>
      </c>
    </row>
    <row r="863" spans="1:7">
      <c r="A863" t="s">
        <v>13</v>
      </c>
      <c r="B863" t="s">
        <v>17</v>
      </c>
      <c r="C863" t="s">
        <v>17</v>
      </c>
      <c r="D863" s="45">
        <v>44567</v>
      </c>
      <c r="E863" t="s">
        <v>12</v>
      </c>
      <c r="F863">
        <v>0</v>
      </c>
      <c r="G863" t="s">
        <v>13</v>
      </c>
    </row>
    <row r="864" spans="1:7">
      <c r="A864" t="s">
        <v>14</v>
      </c>
      <c r="B864" t="s">
        <v>11</v>
      </c>
      <c r="C864" t="s">
        <v>11</v>
      </c>
      <c r="D864" s="45">
        <v>42992</v>
      </c>
      <c r="E864" t="s">
        <v>12</v>
      </c>
      <c r="F864">
        <v>0</v>
      </c>
      <c r="G864" t="s">
        <v>13</v>
      </c>
    </row>
    <row r="865" spans="1:7">
      <c r="A865" t="s">
        <v>10</v>
      </c>
      <c r="B865" t="s">
        <v>11</v>
      </c>
      <c r="C865" t="s">
        <v>11</v>
      </c>
      <c r="D865" s="45">
        <v>43333</v>
      </c>
      <c r="E865" t="s">
        <v>12</v>
      </c>
      <c r="F865">
        <v>0</v>
      </c>
      <c r="G865" t="s">
        <v>13</v>
      </c>
    </row>
    <row r="866" spans="1:7">
      <c r="A866" t="s">
        <v>14</v>
      </c>
      <c r="B866" t="s">
        <v>15</v>
      </c>
      <c r="C866" t="s">
        <v>15</v>
      </c>
      <c r="D866" s="45">
        <v>44249</v>
      </c>
      <c r="E866" t="s">
        <v>12</v>
      </c>
      <c r="F866">
        <v>0</v>
      </c>
      <c r="G866" t="s">
        <v>13</v>
      </c>
    </row>
    <row r="867" spans="1:7">
      <c r="A867" t="s">
        <v>14</v>
      </c>
      <c r="B867" t="s">
        <v>9</v>
      </c>
      <c r="C867" t="s">
        <v>9</v>
      </c>
      <c r="D867" s="45">
        <v>43591</v>
      </c>
      <c r="E867" t="s">
        <v>12</v>
      </c>
      <c r="F867">
        <v>0</v>
      </c>
      <c r="G867" t="s">
        <v>16</v>
      </c>
    </row>
    <row r="868" spans="1:7">
      <c r="A868" t="s">
        <v>16</v>
      </c>
      <c r="B868" t="s">
        <v>9</v>
      </c>
      <c r="C868" t="s">
        <v>9</v>
      </c>
      <c r="D868" s="45">
        <v>44042</v>
      </c>
      <c r="E868" t="s">
        <v>12</v>
      </c>
      <c r="F868">
        <v>0</v>
      </c>
      <c r="G868" t="s">
        <v>16</v>
      </c>
    </row>
    <row r="869" spans="1:7">
      <c r="A869" t="s">
        <v>8</v>
      </c>
      <c r="B869" t="s">
        <v>9</v>
      </c>
      <c r="C869" t="s">
        <v>9</v>
      </c>
      <c r="D869" s="45">
        <v>43941</v>
      </c>
      <c r="E869" t="s">
        <v>12</v>
      </c>
      <c r="F869">
        <v>0</v>
      </c>
      <c r="G869" t="s">
        <v>8</v>
      </c>
    </row>
    <row r="870" spans="1:7">
      <c r="A870" t="s">
        <v>10</v>
      </c>
      <c r="B870" t="s">
        <v>9</v>
      </c>
      <c r="C870" t="s">
        <v>9</v>
      </c>
      <c r="D870" s="45">
        <v>44614</v>
      </c>
      <c r="E870" t="s">
        <v>12</v>
      </c>
      <c r="F870">
        <v>0</v>
      </c>
      <c r="G870" t="s">
        <v>8</v>
      </c>
    </row>
    <row r="871" spans="1:7">
      <c r="A871" t="s">
        <v>10</v>
      </c>
      <c r="B871" t="s">
        <v>11</v>
      </c>
      <c r="C871" t="s">
        <v>11</v>
      </c>
      <c r="D871" s="45">
        <v>44536</v>
      </c>
      <c r="E871" t="s">
        <v>12</v>
      </c>
      <c r="F871">
        <v>0</v>
      </c>
      <c r="G871" t="s">
        <v>8</v>
      </c>
    </row>
    <row r="872" spans="1:7">
      <c r="A872" t="s">
        <v>16</v>
      </c>
      <c r="B872" t="s">
        <v>9</v>
      </c>
      <c r="C872" t="s">
        <v>9</v>
      </c>
      <c r="D872" s="45">
        <v>44631</v>
      </c>
      <c r="E872" t="s">
        <v>12</v>
      </c>
      <c r="F872">
        <v>0</v>
      </c>
      <c r="G872" t="s">
        <v>8</v>
      </c>
    </row>
    <row r="873" spans="1:7">
      <c r="A873" t="s">
        <v>8</v>
      </c>
      <c r="B873" t="s">
        <v>17</v>
      </c>
      <c r="C873" t="s">
        <v>17</v>
      </c>
      <c r="D873" s="45">
        <v>43131</v>
      </c>
      <c r="E873" t="s">
        <v>12</v>
      </c>
      <c r="F873">
        <v>0</v>
      </c>
      <c r="G873" t="s">
        <v>14</v>
      </c>
    </row>
    <row r="874" spans="1:7">
      <c r="A874" t="s">
        <v>10</v>
      </c>
      <c r="B874" t="s">
        <v>15</v>
      </c>
      <c r="C874" t="s">
        <v>15</v>
      </c>
      <c r="D874" s="45">
        <v>44069</v>
      </c>
      <c r="E874" t="s">
        <v>12</v>
      </c>
      <c r="F874">
        <v>0</v>
      </c>
      <c r="G874" t="s">
        <v>14</v>
      </c>
    </row>
    <row r="875" spans="1:7">
      <c r="A875" t="s">
        <v>16</v>
      </c>
      <c r="B875" t="s">
        <v>9</v>
      </c>
      <c r="C875" t="s">
        <v>9</v>
      </c>
      <c r="D875" s="45">
        <v>44421</v>
      </c>
      <c r="E875" t="s">
        <v>12</v>
      </c>
      <c r="F875">
        <v>0</v>
      </c>
      <c r="G875" t="s">
        <v>14</v>
      </c>
    </row>
    <row r="876" spans="1:7">
      <c r="A876" t="s">
        <v>13</v>
      </c>
      <c r="B876" t="s">
        <v>17</v>
      </c>
      <c r="C876" t="s">
        <v>17</v>
      </c>
      <c r="D876" s="45">
        <v>43301</v>
      </c>
      <c r="E876" t="s">
        <v>12</v>
      </c>
      <c r="F876">
        <v>0</v>
      </c>
      <c r="G876" t="s">
        <v>16</v>
      </c>
    </row>
    <row r="877" spans="1:7">
      <c r="A877" t="s">
        <v>8</v>
      </c>
      <c r="B877" t="s">
        <v>9</v>
      </c>
      <c r="C877" t="s">
        <v>9</v>
      </c>
      <c r="D877" s="45">
        <v>43369</v>
      </c>
      <c r="E877" t="s">
        <v>12</v>
      </c>
      <c r="F877">
        <v>0</v>
      </c>
      <c r="G877" t="s">
        <v>16</v>
      </c>
    </row>
    <row r="878" spans="1:7">
      <c r="A878" t="s">
        <v>8</v>
      </c>
      <c r="B878" t="s">
        <v>18</v>
      </c>
      <c r="C878" t="s">
        <v>18</v>
      </c>
      <c r="D878" s="45">
        <v>44071</v>
      </c>
      <c r="E878" t="s">
        <v>12</v>
      </c>
      <c r="F878">
        <v>0</v>
      </c>
      <c r="G878" t="s">
        <v>16</v>
      </c>
    </row>
    <row r="879" spans="1:7">
      <c r="A879" t="s">
        <v>10</v>
      </c>
      <c r="B879" t="s">
        <v>11</v>
      </c>
      <c r="C879" t="s">
        <v>11</v>
      </c>
      <c r="D879" s="45">
        <v>43838</v>
      </c>
      <c r="E879" t="s">
        <v>12</v>
      </c>
      <c r="F879">
        <v>0</v>
      </c>
      <c r="G879" t="s">
        <v>16</v>
      </c>
    </row>
    <row r="880" spans="1:7">
      <c r="A880" t="s">
        <v>10</v>
      </c>
      <c r="B880" t="s">
        <v>15</v>
      </c>
      <c r="C880" t="s">
        <v>15</v>
      </c>
      <c r="D880" s="45">
        <v>43349</v>
      </c>
      <c r="E880" t="s">
        <v>12</v>
      </c>
      <c r="F880">
        <v>0</v>
      </c>
      <c r="G880" t="s">
        <v>8</v>
      </c>
    </row>
    <row r="881" spans="1:7">
      <c r="A881" t="s">
        <v>8</v>
      </c>
      <c r="B881" t="s">
        <v>18</v>
      </c>
      <c r="C881" t="s">
        <v>18</v>
      </c>
      <c r="D881" s="45">
        <v>43956</v>
      </c>
      <c r="E881" t="s">
        <v>12</v>
      </c>
      <c r="F881">
        <v>0</v>
      </c>
      <c r="G881" t="s">
        <v>8</v>
      </c>
    </row>
    <row r="882" spans="1:7">
      <c r="A882" t="s">
        <v>14</v>
      </c>
      <c r="B882" t="s">
        <v>15</v>
      </c>
      <c r="C882" t="s">
        <v>15</v>
      </c>
      <c r="D882" s="45">
        <v>44596</v>
      </c>
      <c r="E882" t="s">
        <v>12</v>
      </c>
      <c r="F882">
        <v>0</v>
      </c>
      <c r="G882" t="s">
        <v>8</v>
      </c>
    </row>
    <row r="883" spans="1:7">
      <c r="A883" t="s">
        <v>13</v>
      </c>
      <c r="B883" t="s">
        <v>17</v>
      </c>
      <c r="C883" t="s">
        <v>17</v>
      </c>
      <c r="D883" s="45">
        <v>44609</v>
      </c>
      <c r="E883" t="s">
        <v>12</v>
      </c>
      <c r="F883">
        <v>0</v>
      </c>
      <c r="G883" t="s">
        <v>10</v>
      </c>
    </row>
    <row r="884" spans="1:7">
      <c r="A884" t="s">
        <v>8</v>
      </c>
      <c r="B884" t="s">
        <v>18</v>
      </c>
      <c r="C884" t="s">
        <v>18</v>
      </c>
      <c r="D884" s="45">
        <v>44274</v>
      </c>
      <c r="E884" t="e">
        <v>#N/A</v>
      </c>
      <c r="F884" t="e">
        <v>#N/A</v>
      </c>
      <c r="G884" t="e">
        <v>#N/A</v>
      </c>
    </row>
    <row r="885" spans="1:7">
      <c r="A885" t="s">
        <v>10</v>
      </c>
      <c r="B885" t="s">
        <v>11</v>
      </c>
      <c r="C885" t="s">
        <v>11</v>
      </c>
      <c r="D885" s="45">
        <v>44713</v>
      </c>
      <c r="E885" t="s">
        <v>12</v>
      </c>
      <c r="F885">
        <v>0</v>
      </c>
      <c r="G885" t="s">
        <v>13</v>
      </c>
    </row>
    <row r="886" spans="1:7">
      <c r="A886" t="s">
        <v>14</v>
      </c>
      <c r="B886" t="s">
        <v>9</v>
      </c>
      <c r="C886" t="s">
        <v>9</v>
      </c>
      <c r="D886" s="45">
        <v>44235</v>
      </c>
      <c r="E886" t="s">
        <v>12</v>
      </c>
      <c r="F886">
        <v>0</v>
      </c>
      <c r="G886" t="s">
        <v>13</v>
      </c>
    </row>
    <row r="887" spans="1:7">
      <c r="A887" t="s">
        <v>14</v>
      </c>
      <c r="B887" t="s">
        <v>15</v>
      </c>
      <c r="C887" t="s">
        <v>15</v>
      </c>
      <c r="D887" s="45">
        <v>44615</v>
      </c>
      <c r="E887" t="s">
        <v>12</v>
      </c>
      <c r="F887">
        <v>0</v>
      </c>
      <c r="G887" t="s">
        <v>13</v>
      </c>
    </row>
    <row r="888" spans="1:7">
      <c r="A888" t="s">
        <v>8</v>
      </c>
      <c r="D888" s="45">
        <v>43055</v>
      </c>
      <c r="E888" t="s">
        <v>12</v>
      </c>
      <c r="F888">
        <v>0</v>
      </c>
      <c r="G888" t="s">
        <v>13</v>
      </c>
    </row>
    <row r="889" spans="1:7">
      <c r="A889" t="s">
        <v>10</v>
      </c>
      <c r="B889" t="s">
        <v>9</v>
      </c>
      <c r="C889" t="s">
        <v>9</v>
      </c>
      <c r="D889" s="45">
        <v>43977</v>
      </c>
      <c r="E889" t="s">
        <v>12</v>
      </c>
      <c r="F889">
        <v>0</v>
      </c>
      <c r="G889" t="s">
        <v>13</v>
      </c>
    </row>
    <row r="890" spans="1:7">
      <c r="A890" t="s">
        <v>8</v>
      </c>
      <c r="B890" t="s">
        <v>18</v>
      </c>
      <c r="C890" t="s">
        <v>18</v>
      </c>
      <c r="D890" s="45">
        <v>44816</v>
      </c>
      <c r="E890" t="s">
        <v>12</v>
      </c>
      <c r="F890">
        <v>0</v>
      </c>
      <c r="G890" t="s">
        <v>13</v>
      </c>
    </row>
    <row r="891" spans="1:7">
      <c r="A891" t="s">
        <v>13</v>
      </c>
      <c r="B891" t="s">
        <v>17</v>
      </c>
      <c r="C891" t="s">
        <v>17</v>
      </c>
      <c r="D891" s="45">
        <v>44819</v>
      </c>
      <c r="E891" t="s">
        <v>12</v>
      </c>
      <c r="F891">
        <v>0</v>
      </c>
      <c r="G891" t="s">
        <v>10</v>
      </c>
    </row>
    <row r="892" spans="1:7">
      <c r="A892" t="s">
        <v>13</v>
      </c>
      <c r="B892" t="s">
        <v>17</v>
      </c>
      <c r="C892" t="s">
        <v>17</v>
      </c>
      <c r="D892" s="45">
        <v>43955</v>
      </c>
      <c r="E892" t="s">
        <v>12</v>
      </c>
      <c r="F892">
        <v>0</v>
      </c>
      <c r="G892" t="s">
        <v>10</v>
      </c>
    </row>
    <row r="893" spans="1:7">
      <c r="A893" t="s">
        <v>8</v>
      </c>
      <c r="B893" t="s">
        <v>18</v>
      </c>
      <c r="C893" t="s">
        <v>18</v>
      </c>
      <c r="D893" s="45">
        <v>44193</v>
      </c>
      <c r="E893" t="s">
        <v>12</v>
      </c>
      <c r="F893">
        <v>0</v>
      </c>
      <c r="G893" t="s">
        <v>10</v>
      </c>
    </row>
    <row r="894" spans="1:7">
      <c r="A894" t="s">
        <v>8</v>
      </c>
      <c r="D894" s="45">
        <v>43307</v>
      </c>
      <c r="E894" t="s">
        <v>12</v>
      </c>
      <c r="F894">
        <v>0</v>
      </c>
      <c r="G894" t="s">
        <v>13</v>
      </c>
    </row>
    <row r="895" spans="1:7">
      <c r="A895" t="s">
        <v>16</v>
      </c>
      <c r="B895" t="s">
        <v>9</v>
      </c>
      <c r="C895" t="s">
        <v>9</v>
      </c>
      <c r="D895" s="45">
        <v>42983</v>
      </c>
      <c r="E895" t="e">
        <v>#N/A</v>
      </c>
      <c r="F895" t="e">
        <v>#N/A</v>
      </c>
      <c r="G895" t="e">
        <v>#N/A</v>
      </c>
    </row>
    <row r="896" spans="1:7">
      <c r="A896" t="s">
        <v>16</v>
      </c>
      <c r="B896" t="s">
        <v>9</v>
      </c>
      <c r="C896" t="s">
        <v>9</v>
      </c>
      <c r="D896" s="45">
        <v>44125</v>
      </c>
      <c r="E896" t="e">
        <v>#N/A</v>
      </c>
      <c r="F896" t="e">
        <v>#N/A</v>
      </c>
      <c r="G896" t="e">
        <v>#N/A</v>
      </c>
    </row>
    <row r="897" spans="1:7">
      <c r="A897" t="s">
        <v>13</v>
      </c>
      <c r="B897" t="s">
        <v>9</v>
      </c>
      <c r="C897" t="s">
        <v>9</v>
      </c>
      <c r="D897" s="45">
        <v>44585</v>
      </c>
      <c r="E897" t="s">
        <v>12</v>
      </c>
      <c r="F897">
        <v>0</v>
      </c>
      <c r="G897" t="s">
        <v>10</v>
      </c>
    </row>
    <row r="898" spans="1:7">
      <c r="A898" t="s">
        <v>8</v>
      </c>
      <c r="B898" t="s">
        <v>9</v>
      </c>
      <c r="C898" t="s">
        <v>9</v>
      </c>
      <c r="D898" s="45">
        <v>43546</v>
      </c>
      <c r="E898" t="s">
        <v>12</v>
      </c>
      <c r="F898">
        <v>0</v>
      </c>
      <c r="G898" t="s">
        <v>25</v>
      </c>
    </row>
    <row r="899" spans="1:7">
      <c r="A899" t="s">
        <v>16</v>
      </c>
      <c r="B899" t="s">
        <v>9</v>
      </c>
      <c r="C899" t="s">
        <v>9</v>
      </c>
      <c r="D899" s="45">
        <v>43880</v>
      </c>
      <c r="E899" t="s">
        <v>12</v>
      </c>
      <c r="F899">
        <v>0</v>
      </c>
      <c r="G899" t="s">
        <v>25</v>
      </c>
    </row>
    <row r="900" spans="1:7">
      <c r="A900" t="s">
        <v>16</v>
      </c>
      <c r="B900" t="s">
        <v>9</v>
      </c>
      <c r="C900" t="s">
        <v>9</v>
      </c>
      <c r="D900" s="45">
        <v>44005</v>
      </c>
      <c r="E900" t="s">
        <v>12</v>
      </c>
      <c r="F900">
        <v>0</v>
      </c>
      <c r="G900" t="s">
        <v>13</v>
      </c>
    </row>
    <row r="901" spans="1:7">
      <c r="A901" t="s">
        <v>13</v>
      </c>
      <c r="B901" t="s">
        <v>9</v>
      </c>
      <c r="C901" t="s">
        <v>9</v>
      </c>
      <c r="D901" s="45">
        <v>44400</v>
      </c>
      <c r="E901" t="s">
        <v>12</v>
      </c>
      <c r="F901">
        <v>0</v>
      </c>
      <c r="G901" t="s">
        <v>13</v>
      </c>
    </row>
    <row r="902" spans="1:7">
      <c r="A902" t="s">
        <v>8</v>
      </c>
      <c r="B902" t="s">
        <v>9</v>
      </c>
      <c r="C902" t="s">
        <v>9</v>
      </c>
      <c r="D902" s="45">
        <v>44301</v>
      </c>
      <c r="E902" t="s">
        <v>12</v>
      </c>
      <c r="F902">
        <v>0</v>
      </c>
      <c r="G902" t="s">
        <v>10</v>
      </c>
    </row>
    <row r="903" spans="1:7">
      <c r="A903" t="s">
        <v>16</v>
      </c>
      <c r="B903" t="s">
        <v>9</v>
      </c>
      <c r="C903" t="s">
        <v>9</v>
      </c>
      <c r="D903" s="45">
        <v>43535</v>
      </c>
      <c r="E903" t="s">
        <v>12</v>
      </c>
      <c r="F903">
        <v>0</v>
      </c>
      <c r="G903" t="s">
        <v>8</v>
      </c>
    </row>
    <row r="904" spans="1:7">
      <c r="A904" t="s">
        <v>13</v>
      </c>
      <c r="B904" t="s">
        <v>9</v>
      </c>
      <c r="C904" t="s">
        <v>9</v>
      </c>
      <c r="D904" s="45">
        <v>43587</v>
      </c>
      <c r="E904" t="s">
        <v>12</v>
      </c>
      <c r="F904">
        <v>0</v>
      </c>
      <c r="G904" t="s">
        <v>8</v>
      </c>
    </row>
    <row r="905" spans="1:7">
      <c r="A905" t="s">
        <v>8</v>
      </c>
      <c r="B905" t="s">
        <v>18</v>
      </c>
      <c r="C905" t="s">
        <v>18</v>
      </c>
      <c r="D905" s="45">
        <v>43256</v>
      </c>
      <c r="E905" t="e">
        <v>#N/A</v>
      </c>
      <c r="F905" t="e">
        <v>#N/A</v>
      </c>
      <c r="G905" t="e">
        <v>#N/A</v>
      </c>
    </row>
    <row r="906" spans="1:7">
      <c r="A906" t="s">
        <v>10</v>
      </c>
      <c r="B906" t="s">
        <v>11</v>
      </c>
      <c r="C906" t="s">
        <v>11</v>
      </c>
      <c r="D906" s="45">
        <v>43735</v>
      </c>
      <c r="E906" t="s">
        <v>12</v>
      </c>
      <c r="F906">
        <v>0</v>
      </c>
      <c r="G906" t="s">
        <v>16</v>
      </c>
    </row>
    <row r="907" spans="1:7">
      <c r="A907" t="s">
        <v>14</v>
      </c>
      <c r="B907" t="s">
        <v>15</v>
      </c>
      <c r="C907" t="s">
        <v>15</v>
      </c>
      <c r="D907" s="45">
        <v>43447</v>
      </c>
      <c r="E907" t="s">
        <v>12</v>
      </c>
      <c r="F907">
        <v>0</v>
      </c>
      <c r="G907" t="s">
        <v>8</v>
      </c>
    </row>
    <row r="908" spans="1:7">
      <c r="A908" t="s">
        <v>16</v>
      </c>
      <c r="B908" t="s">
        <v>9</v>
      </c>
      <c r="C908" t="s">
        <v>9</v>
      </c>
      <c r="D908" s="45">
        <v>44777</v>
      </c>
      <c r="E908" t="s">
        <v>12</v>
      </c>
      <c r="F908">
        <v>0</v>
      </c>
      <c r="G908" t="s">
        <v>8</v>
      </c>
    </row>
    <row r="909" spans="1:7">
      <c r="A909" t="s">
        <v>8</v>
      </c>
      <c r="B909" t="s">
        <v>9</v>
      </c>
      <c r="C909" t="s">
        <v>9</v>
      </c>
      <c r="D909" s="45">
        <v>44845</v>
      </c>
      <c r="E909" t="s">
        <v>12</v>
      </c>
      <c r="F909">
        <v>0</v>
      </c>
      <c r="G909" t="s">
        <v>8</v>
      </c>
    </row>
    <row r="910" spans="1:7">
      <c r="A910" t="s">
        <v>10</v>
      </c>
      <c r="B910" t="s">
        <v>18</v>
      </c>
      <c r="C910" t="s">
        <v>18</v>
      </c>
      <c r="D910" s="45">
        <v>44476</v>
      </c>
      <c r="E910" t="e">
        <v>#N/A</v>
      </c>
      <c r="F910" t="e">
        <v>#N/A</v>
      </c>
      <c r="G910" t="e">
        <v>#N/A</v>
      </c>
    </row>
    <row r="911" spans="1:7">
      <c r="A911" t="s">
        <v>8</v>
      </c>
      <c r="B911" t="s">
        <v>18</v>
      </c>
      <c r="C911" t="s">
        <v>18</v>
      </c>
      <c r="D911" s="45">
        <v>44771</v>
      </c>
      <c r="E911" t="s">
        <v>12</v>
      </c>
      <c r="F911">
        <v>0</v>
      </c>
      <c r="G911" t="s">
        <v>14</v>
      </c>
    </row>
    <row r="912" spans="1:7">
      <c r="A912" t="s">
        <v>8</v>
      </c>
      <c r="B912" t="s">
        <v>17</v>
      </c>
      <c r="C912" t="s">
        <v>17</v>
      </c>
      <c r="D912" s="45">
        <v>43962</v>
      </c>
      <c r="E912" t="s">
        <v>12</v>
      </c>
      <c r="F912">
        <v>0</v>
      </c>
      <c r="G912" t="s">
        <v>14</v>
      </c>
    </row>
    <row r="913" spans="1:7">
      <c r="A913" t="s">
        <v>10</v>
      </c>
      <c r="B913" t="s">
        <v>11</v>
      </c>
      <c r="C913" t="s">
        <v>11</v>
      </c>
      <c r="D913" s="45">
        <v>43986</v>
      </c>
      <c r="E913" t="s">
        <v>12</v>
      </c>
      <c r="F913">
        <v>0</v>
      </c>
      <c r="G913" t="s">
        <v>8</v>
      </c>
    </row>
    <row r="914" spans="1:7">
      <c r="A914" t="s">
        <v>16</v>
      </c>
      <c r="B914" t="s">
        <v>9</v>
      </c>
      <c r="C914" t="s">
        <v>9</v>
      </c>
      <c r="D914" s="45">
        <v>44257</v>
      </c>
      <c r="E914" t="s">
        <v>12</v>
      </c>
      <c r="F914">
        <v>0</v>
      </c>
      <c r="G914" t="s">
        <v>16</v>
      </c>
    </row>
    <row r="915" spans="1:7">
      <c r="A915" t="s">
        <v>13</v>
      </c>
      <c r="B915" t="s">
        <v>17</v>
      </c>
      <c r="C915" t="s">
        <v>17</v>
      </c>
      <c r="D915" s="45">
        <v>42958</v>
      </c>
      <c r="E915" t="s">
        <v>12</v>
      </c>
      <c r="F915">
        <v>0</v>
      </c>
      <c r="G915" t="s">
        <v>14</v>
      </c>
    </row>
    <row r="916" spans="1:7">
      <c r="A916" t="s">
        <v>14</v>
      </c>
      <c r="B916" t="s">
        <v>15</v>
      </c>
      <c r="C916" t="s">
        <v>15</v>
      </c>
      <c r="D916" s="45">
        <v>43190</v>
      </c>
      <c r="E916" t="s">
        <v>12</v>
      </c>
      <c r="F916">
        <v>0</v>
      </c>
      <c r="G916" t="s">
        <v>14</v>
      </c>
    </row>
    <row r="917" spans="1:7">
      <c r="A917" t="s">
        <v>10</v>
      </c>
      <c r="B917" t="s">
        <v>18</v>
      </c>
      <c r="C917" t="s">
        <v>18</v>
      </c>
      <c r="D917" s="45">
        <v>44781</v>
      </c>
      <c r="E917" t="s">
        <v>12</v>
      </c>
      <c r="F917">
        <v>0</v>
      </c>
      <c r="G917" t="s">
        <v>14</v>
      </c>
    </row>
    <row r="918" spans="1:7">
      <c r="A918" t="s">
        <v>8</v>
      </c>
      <c r="B918" t="s">
        <v>9</v>
      </c>
      <c r="C918" t="s">
        <v>9</v>
      </c>
      <c r="D918" s="45">
        <v>44183</v>
      </c>
      <c r="E918" t="s">
        <v>12</v>
      </c>
      <c r="F918">
        <v>0</v>
      </c>
      <c r="G918" t="s">
        <v>16</v>
      </c>
    </row>
    <row r="919" spans="1:7">
      <c r="A919" t="s">
        <v>10</v>
      </c>
      <c r="B919" t="s">
        <v>18</v>
      </c>
      <c r="C919" t="s">
        <v>18</v>
      </c>
      <c r="D919" s="45">
        <v>44123</v>
      </c>
      <c r="E919" t="s">
        <v>12</v>
      </c>
      <c r="F919">
        <v>0</v>
      </c>
      <c r="G919" t="s">
        <v>16</v>
      </c>
    </row>
    <row r="920" spans="1:7">
      <c r="A920" t="s">
        <v>8</v>
      </c>
      <c r="B920" t="s">
        <v>17</v>
      </c>
      <c r="C920" t="s">
        <v>17</v>
      </c>
      <c r="D920" s="45">
        <v>44270</v>
      </c>
      <c r="E920" t="s">
        <v>12</v>
      </c>
      <c r="F920">
        <v>0</v>
      </c>
      <c r="G920" t="s">
        <v>13</v>
      </c>
    </row>
    <row r="921" spans="1:7">
      <c r="A921" t="s">
        <v>10</v>
      </c>
      <c r="B921" t="s">
        <v>11</v>
      </c>
      <c r="C921" t="s">
        <v>11</v>
      </c>
      <c r="D921" s="45">
        <v>43166</v>
      </c>
      <c r="E921" t="s">
        <v>12</v>
      </c>
      <c r="F921">
        <v>0</v>
      </c>
      <c r="G921" t="s">
        <v>13</v>
      </c>
    </row>
    <row r="922" spans="1:7">
      <c r="A922" t="s">
        <v>8</v>
      </c>
      <c r="B922" t="s">
        <v>18</v>
      </c>
      <c r="C922" t="s">
        <v>18</v>
      </c>
      <c r="D922" s="45">
        <v>44837</v>
      </c>
      <c r="E922" t="s">
        <v>12</v>
      </c>
      <c r="F922">
        <v>0</v>
      </c>
      <c r="G922" t="s">
        <v>13</v>
      </c>
    </row>
    <row r="923" spans="1:7">
      <c r="A923" t="s">
        <v>13</v>
      </c>
      <c r="B923" t="s">
        <v>9</v>
      </c>
      <c r="C923" t="s">
        <v>9</v>
      </c>
      <c r="D923" s="45">
        <v>43547</v>
      </c>
      <c r="E923" t="e">
        <v>#N/A</v>
      </c>
      <c r="F923" t="e">
        <v>#N/A</v>
      </c>
      <c r="G923" t="e">
        <v>#N/A</v>
      </c>
    </row>
    <row r="924" spans="1:7">
      <c r="A924" t="s">
        <v>10</v>
      </c>
      <c r="B924" t="s">
        <v>18</v>
      </c>
      <c r="C924" t="s">
        <v>18</v>
      </c>
      <c r="D924" s="45">
        <v>44182</v>
      </c>
      <c r="E924" t="s">
        <v>12</v>
      </c>
      <c r="F924">
        <v>0</v>
      </c>
      <c r="G924" t="s">
        <v>10</v>
      </c>
    </row>
    <row r="925" spans="1:7">
      <c r="A925" t="s">
        <v>8</v>
      </c>
      <c r="B925" t="s">
        <v>9</v>
      </c>
      <c r="C925" t="s">
        <v>9</v>
      </c>
      <c r="D925" s="45">
        <v>43532</v>
      </c>
      <c r="E925" t="s">
        <v>12</v>
      </c>
      <c r="F925">
        <v>0</v>
      </c>
      <c r="G925" t="s">
        <v>10</v>
      </c>
    </row>
    <row r="926" spans="1:7">
      <c r="A926" t="s">
        <v>19</v>
      </c>
      <c r="B926" t="s">
        <v>20</v>
      </c>
      <c r="C926" t="s">
        <v>20</v>
      </c>
      <c r="D926" s="45">
        <v>44057</v>
      </c>
      <c r="E926" t="s">
        <v>12</v>
      </c>
      <c r="F926">
        <v>0</v>
      </c>
      <c r="G926" t="s">
        <v>10</v>
      </c>
    </row>
    <row r="927" spans="1:7">
      <c r="A927" t="s">
        <v>14</v>
      </c>
      <c r="B927" t="s">
        <v>15</v>
      </c>
      <c r="C927" t="s">
        <v>15</v>
      </c>
      <c r="D927" s="45">
        <v>43728</v>
      </c>
      <c r="E927" t="s">
        <v>12</v>
      </c>
      <c r="F927">
        <v>0</v>
      </c>
      <c r="G927" t="s">
        <v>13</v>
      </c>
    </row>
    <row r="928" spans="1:7">
      <c r="A928" t="s">
        <v>8</v>
      </c>
      <c r="B928" t="s">
        <v>18</v>
      </c>
      <c r="C928" t="s">
        <v>18</v>
      </c>
      <c r="D928" s="45">
        <v>44644</v>
      </c>
      <c r="E928" t="s">
        <v>12</v>
      </c>
      <c r="F928">
        <v>0</v>
      </c>
      <c r="G928" t="s">
        <v>13</v>
      </c>
    </row>
    <row r="929" spans="1:7">
      <c r="A929" t="s">
        <v>8</v>
      </c>
      <c r="B929" t="s">
        <v>18</v>
      </c>
      <c r="C929" t="s">
        <v>18</v>
      </c>
      <c r="D929" s="45">
        <v>44631</v>
      </c>
      <c r="E929" t="s">
        <v>12</v>
      </c>
      <c r="F929">
        <v>0</v>
      </c>
      <c r="G929" t="s">
        <v>13</v>
      </c>
    </row>
    <row r="930" spans="1:7">
      <c r="A930" t="s">
        <v>13</v>
      </c>
      <c r="B930" t="s">
        <v>17</v>
      </c>
      <c r="C930" t="s">
        <v>17</v>
      </c>
      <c r="D930" s="45">
        <v>43208</v>
      </c>
      <c r="E930" t="s">
        <v>12</v>
      </c>
      <c r="F930">
        <v>0</v>
      </c>
      <c r="G930" t="s">
        <v>13</v>
      </c>
    </row>
    <row r="931" spans="1:7">
      <c r="A931" t="s">
        <v>13</v>
      </c>
      <c r="B931" t="s">
        <v>9</v>
      </c>
      <c r="C931" t="s">
        <v>9</v>
      </c>
      <c r="D931" s="45">
        <v>43801</v>
      </c>
      <c r="E931" t="s">
        <v>12</v>
      </c>
      <c r="F931">
        <v>0</v>
      </c>
      <c r="G931" t="s">
        <v>13</v>
      </c>
    </row>
    <row r="932" spans="1:7">
      <c r="A932" t="s">
        <v>14</v>
      </c>
      <c r="B932" t="s">
        <v>9</v>
      </c>
      <c r="C932" t="s">
        <v>9</v>
      </c>
      <c r="D932" s="45">
        <v>44581</v>
      </c>
      <c r="E932" t="s">
        <v>12</v>
      </c>
      <c r="F932">
        <v>0</v>
      </c>
      <c r="G932" t="s">
        <v>13</v>
      </c>
    </row>
    <row r="933" spans="1:7">
      <c r="A933" t="s">
        <v>14</v>
      </c>
      <c r="B933" t="s">
        <v>15</v>
      </c>
      <c r="C933" t="s">
        <v>15</v>
      </c>
      <c r="D933" s="45">
        <v>44777</v>
      </c>
      <c r="E933" t="s">
        <v>12</v>
      </c>
      <c r="F933">
        <v>0</v>
      </c>
      <c r="G933" t="s">
        <v>13</v>
      </c>
    </row>
    <row r="934" spans="1:7">
      <c r="A934" t="s">
        <v>16</v>
      </c>
      <c r="B934" t="s">
        <v>9</v>
      </c>
      <c r="C934" t="s">
        <v>9</v>
      </c>
      <c r="D934" s="45">
        <v>44529</v>
      </c>
      <c r="E934" t="s">
        <v>12</v>
      </c>
      <c r="F934">
        <v>0</v>
      </c>
      <c r="G934" t="s">
        <v>13</v>
      </c>
    </row>
    <row r="935" spans="1:7">
      <c r="A935" t="s">
        <v>8</v>
      </c>
      <c r="B935" t="s">
        <v>18</v>
      </c>
      <c r="C935" t="s">
        <v>18</v>
      </c>
      <c r="D935" s="45">
        <v>43132</v>
      </c>
      <c r="E935" t="s">
        <v>12</v>
      </c>
      <c r="F935">
        <v>0</v>
      </c>
      <c r="G935" t="s">
        <v>8</v>
      </c>
    </row>
    <row r="936" spans="1:7">
      <c r="A936" t="s">
        <v>14</v>
      </c>
      <c r="B936" t="s">
        <v>9</v>
      </c>
      <c r="C936" t="s">
        <v>9</v>
      </c>
      <c r="D936" s="45">
        <v>43780</v>
      </c>
      <c r="E936" t="s">
        <v>12</v>
      </c>
      <c r="F936">
        <v>0</v>
      </c>
      <c r="G936" t="s">
        <v>16</v>
      </c>
    </row>
    <row r="937" spans="1:7">
      <c r="A937" t="s">
        <v>16</v>
      </c>
      <c r="B937" t="s">
        <v>9</v>
      </c>
      <c r="C937" t="s">
        <v>9</v>
      </c>
      <c r="D937" s="45">
        <v>44741</v>
      </c>
      <c r="E937" t="s">
        <v>12</v>
      </c>
      <c r="F937">
        <v>0</v>
      </c>
      <c r="G937" t="s">
        <v>16</v>
      </c>
    </row>
    <row r="938" spans="1:7">
      <c r="A938" t="s">
        <v>13</v>
      </c>
      <c r="B938" t="s">
        <v>17</v>
      </c>
      <c r="C938" t="s">
        <v>17</v>
      </c>
      <c r="D938" s="45">
        <v>44517</v>
      </c>
      <c r="E938" t="s">
        <v>12</v>
      </c>
      <c r="F938">
        <v>0</v>
      </c>
      <c r="G938" t="s">
        <v>16</v>
      </c>
    </row>
    <row r="939" spans="1:7">
      <c r="A939" t="s">
        <v>10</v>
      </c>
      <c r="B939" t="s">
        <v>9</v>
      </c>
      <c r="C939" t="s">
        <v>9</v>
      </c>
      <c r="D939" s="45">
        <v>43333</v>
      </c>
      <c r="E939" t="s">
        <v>12</v>
      </c>
      <c r="F939">
        <v>0</v>
      </c>
      <c r="G939" t="s">
        <v>10</v>
      </c>
    </row>
    <row r="940" spans="1:7">
      <c r="A940" t="s">
        <v>13</v>
      </c>
      <c r="B940" t="s">
        <v>17</v>
      </c>
      <c r="C940" t="s">
        <v>17</v>
      </c>
      <c r="D940" s="45">
        <v>44644</v>
      </c>
      <c r="E940" t="s">
        <v>12</v>
      </c>
      <c r="F940">
        <v>0</v>
      </c>
      <c r="G940" t="s">
        <v>10</v>
      </c>
    </row>
    <row r="941" spans="1:7">
      <c r="A941" t="s">
        <v>13</v>
      </c>
      <c r="B941" t="s">
        <v>17</v>
      </c>
      <c r="C941" t="s">
        <v>17</v>
      </c>
      <c r="D941" s="45">
        <v>44728</v>
      </c>
      <c r="E941" t="s">
        <v>12</v>
      </c>
      <c r="F941">
        <v>0</v>
      </c>
      <c r="G941" t="s">
        <v>10</v>
      </c>
    </row>
    <row r="942" spans="1:7">
      <c r="A942" t="s">
        <v>8</v>
      </c>
      <c r="B942" t="s">
        <v>9</v>
      </c>
      <c r="C942" t="s">
        <v>9</v>
      </c>
      <c r="D942" s="45">
        <v>44616</v>
      </c>
      <c r="E942" t="s">
        <v>12</v>
      </c>
      <c r="F942">
        <v>0</v>
      </c>
      <c r="G942" t="s">
        <v>10</v>
      </c>
    </row>
    <row r="943" spans="1:7">
      <c r="A943" t="s">
        <v>10</v>
      </c>
      <c r="B943" t="s">
        <v>18</v>
      </c>
      <c r="C943" t="s">
        <v>18</v>
      </c>
      <c r="D943" s="45">
        <v>44399</v>
      </c>
      <c r="E943" t="s">
        <v>12</v>
      </c>
      <c r="F943">
        <v>0</v>
      </c>
      <c r="G943" t="s">
        <v>10</v>
      </c>
    </row>
    <row r="944" spans="1:7">
      <c r="A944" t="s">
        <v>14</v>
      </c>
      <c r="D944" s="45">
        <v>43060</v>
      </c>
      <c r="E944" t="s">
        <v>12</v>
      </c>
      <c r="F944">
        <v>0</v>
      </c>
      <c r="G944" t="s">
        <v>10</v>
      </c>
    </row>
    <row r="945" spans="1:7">
      <c r="A945" t="s">
        <v>10</v>
      </c>
      <c r="B945" t="s">
        <v>11</v>
      </c>
      <c r="C945" t="s">
        <v>11</v>
      </c>
      <c r="D945" s="45">
        <v>44775</v>
      </c>
      <c r="E945" t="s">
        <v>12</v>
      </c>
      <c r="F945">
        <v>0</v>
      </c>
      <c r="G945" t="s">
        <v>8</v>
      </c>
    </row>
    <row r="946" spans="1:7">
      <c r="A946" t="s">
        <v>14</v>
      </c>
      <c r="B946" t="s">
        <v>11</v>
      </c>
      <c r="C946" t="s">
        <v>11</v>
      </c>
      <c r="D946" s="45">
        <v>42985</v>
      </c>
      <c r="E946" t="s">
        <v>12</v>
      </c>
      <c r="F946">
        <v>0</v>
      </c>
      <c r="G946" t="s">
        <v>8</v>
      </c>
    </row>
    <row r="947" spans="1:7">
      <c r="A947" t="s">
        <v>13</v>
      </c>
      <c r="B947" t="s">
        <v>17</v>
      </c>
      <c r="C947" t="s">
        <v>17</v>
      </c>
      <c r="D947" s="45">
        <v>43522</v>
      </c>
      <c r="E947" t="s">
        <v>12</v>
      </c>
      <c r="F947">
        <v>0</v>
      </c>
      <c r="G947" t="s">
        <v>8</v>
      </c>
    </row>
    <row r="948" spans="1:7">
      <c r="A948" t="s">
        <v>10</v>
      </c>
      <c r="B948" t="s">
        <v>11</v>
      </c>
      <c r="C948" t="s">
        <v>11</v>
      </c>
      <c r="D948" s="45">
        <v>43903</v>
      </c>
      <c r="E948" t="s">
        <v>12</v>
      </c>
      <c r="F948">
        <v>0</v>
      </c>
      <c r="G948" t="s">
        <v>8</v>
      </c>
    </row>
    <row r="949" spans="1:7">
      <c r="A949" t="s">
        <v>13</v>
      </c>
      <c r="B949" t="s">
        <v>17</v>
      </c>
      <c r="C949" t="s">
        <v>17</v>
      </c>
      <c r="D949" s="45">
        <v>44802</v>
      </c>
      <c r="E949" t="s">
        <v>12</v>
      </c>
      <c r="F949">
        <v>0</v>
      </c>
      <c r="G949" t="s">
        <v>10</v>
      </c>
    </row>
    <row r="950" spans="1:7">
      <c r="A950" t="s">
        <v>13</v>
      </c>
      <c r="B950" t="s">
        <v>17</v>
      </c>
      <c r="C950" t="s">
        <v>17</v>
      </c>
      <c r="D950" s="45">
        <v>44370</v>
      </c>
      <c r="E950" t="s">
        <v>12</v>
      </c>
      <c r="F950">
        <v>0</v>
      </c>
      <c r="G950" t="s">
        <v>10</v>
      </c>
    </row>
    <row r="951" spans="1:7">
      <c r="A951" t="s">
        <v>13</v>
      </c>
      <c r="B951" t="s">
        <v>17</v>
      </c>
      <c r="C951" t="s">
        <v>17</v>
      </c>
      <c r="D951" s="45">
        <v>43965</v>
      </c>
      <c r="E951" t="s">
        <v>12</v>
      </c>
      <c r="F951">
        <v>0</v>
      </c>
      <c r="G951" t="s">
        <v>10</v>
      </c>
    </row>
    <row r="952" spans="1:7">
      <c r="A952" t="s">
        <v>14</v>
      </c>
      <c r="B952" t="s">
        <v>15</v>
      </c>
      <c r="C952" t="s">
        <v>15</v>
      </c>
      <c r="D952" s="45">
        <v>43014</v>
      </c>
      <c r="E952" t="s">
        <v>12</v>
      </c>
      <c r="F952">
        <v>0</v>
      </c>
      <c r="G952" t="s">
        <v>10</v>
      </c>
    </row>
    <row r="953" spans="1:7">
      <c r="A953" t="s">
        <v>25</v>
      </c>
      <c r="B953" t="s">
        <v>20</v>
      </c>
      <c r="C953" t="s">
        <v>20</v>
      </c>
      <c r="D953" s="45">
        <v>44158</v>
      </c>
      <c r="E953" t="s">
        <v>12</v>
      </c>
      <c r="F953">
        <v>0</v>
      </c>
      <c r="G953" t="s">
        <v>10</v>
      </c>
    </row>
    <row r="954" spans="1:7">
      <c r="A954" t="s">
        <v>10</v>
      </c>
      <c r="B954" t="s">
        <v>18</v>
      </c>
      <c r="C954" t="s">
        <v>18</v>
      </c>
      <c r="D954" s="45">
        <v>44859</v>
      </c>
      <c r="E954" t="s">
        <v>12</v>
      </c>
      <c r="F954">
        <v>0</v>
      </c>
      <c r="G954" t="s">
        <v>10</v>
      </c>
    </row>
    <row r="955" spans="1:7">
      <c r="A955" t="s">
        <v>8</v>
      </c>
      <c r="B955" t="s">
        <v>9</v>
      </c>
      <c r="C955" t="s">
        <v>9</v>
      </c>
      <c r="D955" s="45">
        <v>43475</v>
      </c>
      <c r="E955" t="s">
        <v>12</v>
      </c>
      <c r="F955">
        <v>0</v>
      </c>
      <c r="G955" t="s">
        <v>10</v>
      </c>
    </row>
    <row r="956" spans="1:7">
      <c r="A956" t="s">
        <v>13</v>
      </c>
      <c r="B956" t="s">
        <v>17</v>
      </c>
      <c r="C956" t="s">
        <v>17</v>
      </c>
      <c r="D956" s="45">
        <v>44646</v>
      </c>
      <c r="E956" t="s">
        <v>12</v>
      </c>
      <c r="F956">
        <v>0</v>
      </c>
      <c r="G956" t="s">
        <v>10</v>
      </c>
    </row>
    <row r="957" spans="1:7">
      <c r="A957" t="s">
        <v>8</v>
      </c>
      <c r="B957" t="s">
        <v>9</v>
      </c>
      <c r="C957" t="s">
        <v>9</v>
      </c>
      <c r="D957" s="45">
        <v>44274</v>
      </c>
      <c r="E957" t="s">
        <v>12</v>
      </c>
      <c r="F957">
        <v>0</v>
      </c>
      <c r="G957" t="s">
        <v>8</v>
      </c>
    </row>
    <row r="958" spans="1:7">
      <c r="A958" t="s">
        <v>8</v>
      </c>
      <c r="B958" t="s">
        <v>18</v>
      </c>
      <c r="C958" t="s">
        <v>18</v>
      </c>
      <c r="D958" s="45">
        <v>44601</v>
      </c>
      <c r="E958" t="s">
        <v>12</v>
      </c>
      <c r="F958">
        <v>0</v>
      </c>
      <c r="G958" t="s">
        <v>10</v>
      </c>
    </row>
    <row r="959" spans="1:7">
      <c r="A959" t="s">
        <v>13</v>
      </c>
      <c r="B959" t="s">
        <v>17</v>
      </c>
      <c r="C959" t="s">
        <v>17</v>
      </c>
      <c r="D959" s="45">
        <v>43322</v>
      </c>
      <c r="E959" t="s">
        <v>12</v>
      </c>
      <c r="F959">
        <v>0</v>
      </c>
      <c r="G959" t="s">
        <v>10</v>
      </c>
    </row>
    <row r="960" spans="1:7">
      <c r="A960" t="s">
        <v>10</v>
      </c>
      <c r="B960" t="s">
        <v>18</v>
      </c>
      <c r="C960" t="s">
        <v>18</v>
      </c>
      <c r="D960" s="45">
        <v>44396</v>
      </c>
      <c r="E960" t="s">
        <v>12</v>
      </c>
      <c r="F960">
        <v>0</v>
      </c>
      <c r="G960" t="s">
        <v>8</v>
      </c>
    </row>
    <row r="961" spans="1:7">
      <c r="A961" t="s">
        <v>19</v>
      </c>
      <c r="B961" t="s">
        <v>26</v>
      </c>
      <c r="C961" t="s">
        <v>26</v>
      </c>
      <c r="D961" s="45">
        <v>44647</v>
      </c>
      <c r="E961" t="s">
        <v>12</v>
      </c>
      <c r="F961">
        <v>0</v>
      </c>
      <c r="G961" t="s">
        <v>14</v>
      </c>
    </row>
    <row r="962" spans="1:7">
      <c r="A962" t="s">
        <v>8</v>
      </c>
      <c r="B962" t="s">
        <v>18</v>
      </c>
      <c r="C962" t="s">
        <v>18</v>
      </c>
      <c r="D962" s="45">
        <v>43846</v>
      </c>
      <c r="E962" t="s">
        <v>12</v>
      </c>
      <c r="F962">
        <v>0</v>
      </c>
      <c r="G962" t="s">
        <v>8</v>
      </c>
    </row>
    <row r="963" spans="1:7">
      <c r="A963" t="s">
        <v>13</v>
      </c>
      <c r="B963" t="s">
        <v>9</v>
      </c>
      <c r="C963" t="s">
        <v>9</v>
      </c>
      <c r="D963" s="45">
        <v>44697</v>
      </c>
      <c r="E963" t="s">
        <v>12</v>
      </c>
      <c r="F963">
        <v>0</v>
      </c>
      <c r="G963" t="s">
        <v>8</v>
      </c>
    </row>
    <row r="964" spans="1:7">
      <c r="A964" t="s">
        <v>8</v>
      </c>
      <c r="B964" t="s">
        <v>18</v>
      </c>
      <c r="C964" t="s">
        <v>18</v>
      </c>
      <c r="D964" s="45">
        <v>43518</v>
      </c>
      <c r="E964" t="e">
        <v>#N/A</v>
      </c>
      <c r="F964" t="e">
        <v>#N/A</v>
      </c>
      <c r="G964" t="e">
        <v>#N/A</v>
      </c>
    </row>
    <row r="965" spans="1:7">
      <c r="A965" t="s">
        <v>8</v>
      </c>
      <c r="B965" t="s">
        <v>17</v>
      </c>
      <c r="C965" t="s">
        <v>17</v>
      </c>
      <c r="D965" s="45">
        <v>44250</v>
      </c>
      <c r="E965" t="s">
        <v>12</v>
      </c>
      <c r="F965">
        <v>0</v>
      </c>
      <c r="G965" t="s">
        <v>14</v>
      </c>
    </row>
    <row r="966" spans="1:7">
      <c r="A966" t="s">
        <v>14</v>
      </c>
      <c r="B966" t="s">
        <v>15</v>
      </c>
      <c r="C966" t="s">
        <v>15</v>
      </c>
      <c r="D966" s="45">
        <v>43696</v>
      </c>
      <c r="E966" t="s">
        <v>12</v>
      </c>
      <c r="F966">
        <v>0</v>
      </c>
      <c r="G966" t="s">
        <v>16</v>
      </c>
    </row>
    <row r="967" spans="1:7">
      <c r="A967" t="s">
        <v>8</v>
      </c>
      <c r="B967" t="s">
        <v>9</v>
      </c>
      <c r="C967" t="s">
        <v>9</v>
      </c>
      <c r="D967" s="45">
        <v>44392</v>
      </c>
      <c r="E967" t="s">
        <v>12</v>
      </c>
      <c r="F967">
        <v>0</v>
      </c>
      <c r="G967" t="s">
        <v>14</v>
      </c>
    </row>
    <row r="968" spans="1:7">
      <c r="A968" t="s">
        <v>10</v>
      </c>
      <c r="B968" t="s">
        <v>9</v>
      </c>
      <c r="C968" t="s">
        <v>9</v>
      </c>
      <c r="D968" s="45">
        <v>44753</v>
      </c>
      <c r="E968" t="s">
        <v>12</v>
      </c>
      <c r="F968">
        <v>0</v>
      </c>
      <c r="G968" t="s">
        <v>10</v>
      </c>
    </row>
    <row r="969" spans="1:7">
      <c r="A969" t="s">
        <v>10</v>
      </c>
      <c r="B969" t="s">
        <v>11</v>
      </c>
      <c r="C969" t="s">
        <v>11</v>
      </c>
      <c r="D969" s="45">
        <v>43182</v>
      </c>
      <c r="E969" t="s">
        <v>12</v>
      </c>
      <c r="F969">
        <v>0</v>
      </c>
      <c r="G969" t="s">
        <v>14</v>
      </c>
    </row>
    <row r="970" spans="1:7">
      <c r="A970" t="s">
        <v>10</v>
      </c>
      <c r="B970" t="s">
        <v>9</v>
      </c>
      <c r="C970" t="s">
        <v>9</v>
      </c>
      <c r="D970" s="45">
        <v>44207</v>
      </c>
      <c r="E970" t="s">
        <v>12</v>
      </c>
      <c r="F970">
        <v>0</v>
      </c>
      <c r="G970" t="s">
        <v>8</v>
      </c>
    </row>
    <row r="971" spans="1:7">
      <c r="A971" t="s">
        <v>14</v>
      </c>
      <c r="B971" t="s">
        <v>15</v>
      </c>
      <c r="C971" t="s">
        <v>15</v>
      </c>
      <c r="D971" s="45">
        <v>43726</v>
      </c>
      <c r="E971" t="s">
        <v>12</v>
      </c>
      <c r="F971">
        <v>0</v>
      </c>
      <c r="G971" t="s">
        <v>13</v>
      </c>
    </row>
    <row r="972" spans="1:7">
      <c r="A972" t="s">
        <v>16</v>
      </c>
      <c r="B972" t="s">
        <v>9</v>
      </c>
      <c r="C972" t="s">
        <v>9</v>
      </c>
      <c r="D972" s="45">
        <v>43838</v>
      </c>
      <c r="E972" t="s">
        <v>12</v>
      </c>
      <c r="F972">
        <v>0</v>
      </c>
      <c r="G972" t="s">
        <v>10</v>
      </c>
    </row>
    <row r="973" spans="1:7">
      <c r="A973" t="s">
        <v>8</v>
      </c>
      <c r="B973" t="s">
        <v>18</v>
      </c>
      <c r="C973" t="s">
        <v>18</v>
      </c>
      <c r="D973" s="45">
        <v>44256</v>
      </c>
      <c r="E973" t="s">
        <v>12</v>
      </c>
      <c r="F973">
        <v>0</v>
      </c>
      <c r="G973" t="s">
        <v>16</v>
      </c>
    </row>
    <row r="974" spans="1:7">
      <c r="A974" t="s">
        <v>13</v>
      </c>
      <c r="B974" t="s">
        <v>9</v>
      </c>
      <c r="C974" t="s">
        <v>9</v>
      </c>
      <c r="D974" s="45">
        <v>44720</v>
      </c>
      <c r="E974" t="e">
        <v>#N/A</v>
      </c>
      <c r="F974" t="e">
        <v>#N/A</v>
      </c>
      <c r="G974" t="e">
        <v>#N/A</v>
      </c>
    </row>
    <row r="975" spans="1:7">
      <c r="A975" t="s">
        <v>24</v>
      </c>
      <c r="B975" t="s">
        <v>37</v>
      </c>
      <c r="C975" t="s">
        <v>37</v>
      </c>
      <c r="D975" s="45">
        <v>43190</v>
      </c>
      <c r="E975" t="s">
        <v>12</v>
      </c>
      <c r="F975">
        <v>0</v>
      </c>
      <c r="G975" t="s">
        <v>13</v>
      </c>
    </row>
    <row r="976" spans="1:7">
      <c r="A976" t="s">
        <v>10</v>
      </c>
      <c r="B976" t="s">
        <v>11</v>
      </c>
      <c r="C976" t="s">
        <v>11</v>
      </c>
      <c r="D976" s="45">
        <v>44569</v>
      </c>
      <c r="E976" t="s">
        <v>12</v>
      </c>
      <c r="F976">
        <v>0</v>
      </c>
      <c r="G976" t="s">
        <v>8</v>
      </c>
    </row>
    <row r="977" spans="1:7">
      <c r="A977" t="s">
        <v>10</v>
      </c>
      <c r="B977" t="s">
        <v>18</v>
      </c>
      <c r="C977" t="s">
        <v>18</v>
      </c>
      <c r="D977" s="45">
        <v>43490</v>
      </c>
      <c r="E977" t="s">
        <v>12</v>
      </c>
      <c r="F977">
        <v>0</v>
      </c>
      <c r="G977" t="s">
        <v>8</v>
      </c>
    </row>
    <row r="978" spans="1:7">
      <c r="A978" t="s">
        <v>8</v>
      </c>
      <c r="B978" t="s">
        <v>9</v>
      </c>
      <c r="C978" t="s">
        <v>9</v>
      </c>
      <c r="D978" s="45">
        <v>43581</v>
      </c>
      <c r="E978" t="s">
        <v>12</v>
      </c>
      <c r="F978">
        <v>0</v>
      </c>
      <c r="G978" t="s">
        <v>13</v>
      </c>
    </row>
    <row r="979" spans="1:7">
      <c r="A979" t="s">
        <v>8</v>
      </c>
      <c r="B979" t="s">
        <v>18</v>
      </c>
      <c r="C979" t="s">
        <v>18</v>
      </c>
      <c r="D979" s="45">
        <v>43123</v>
      </c>
      <c r="E979" t="s">
        <v>12</v>
      </c>
      <c r="F979">
        <v>0</v>
      </c>
      <c r="G979" t="s">
        <v>10</v>
      </c>
    </row>
    <row r="980" spans="1:7">
      <c r="A980" t="s">
        <v>10</v>
      </c>
      <c r="B980" t="s">
        <v>18</v>
      </c>
      <c r="C980" t="s">
        <v>18</v>
      </c>
      <c r="D980" s="45">
        <v>44831</v>
      </c>
      <c r="E980" t="s">
        <v>12</v>
      </c>
      <c r="F980">
        <v>0</v>
      </c>
      <c r="G980" t="s">
        <v>10</v>
      </c>
    </row>
    <row r="981" spans="1:7">
      <c r="A981" t="s">
        <v>10</v>
      </c>
      <c r="B981" t="s">
        <v>9</v>
      </c>
      <c r="C981" t="s">
        <v>9</v>
      </c>
      <c r="D981" s="45">
        <v>44252</v>
      </c>
      <c r="E981" t="s">
        <v>12</v>
      </c>
      <c r="F981">
        <v>0</v>
      </c>
      <c r="G981" t="s">
        <v>25</v>
      </c>
    </row>
    <row r="982" spans="1:7">
      <c r="A982" t="s">
        <v>13</v>
      </c>
      <c r="B982" t="s">
        <v>17</v>
      </c>
      <c r="C982" t="s">
        <v>17</v>
      </c>
      <c r="D982" s="45">
        <v>44810</v>
      </c>
      <c r="E982" t="s">
        <v>12</v>
      </c>
      <c r="F982">
        <v>0</v>
      </c>
      <c r="G982" t="s">
        <v>25</v>
      </c>
    </row>
    <row r="983" spans="1:7">
      <c r="A983" t="s">
        <v>10</v>
      </c>
      <c r="B983" t="s">
        <v>9</v>
      </c>
      <c r="C983" t="s">
        <v>9</v>
      </c>
      <c r="D983" s="45">
        <v>43853</v>
      </c>
      <c r="E983" t="s">
        <v>12</v>
      </c>
      <c r="F983">
        <v>0</v>
      </c>
      <c r="G983" t="s">
        <v>14</v>
      </c>
    </row>
    <row r="984" spans="1:7">
      <c r="A984" t="s">
        <v>14</v>
      </c>
      <c r="B984" t="s">
        <v>15</v>
      </c>
      <c r="C984" t="s">
        <v>15</v>
      </c>
      <c r="D984" s="45">
        <v>44259</v>
      </c>
      <c r="E984" t="s">
        <v>12</v>
      </c>
      <c r="F984">
        <v>0</v>
      </c>
      <c r="G984" t="s">
        <v>14</v>
      </c>
    </row>
    <row r="985" spans="1:7">
      <c r="A985" t="s">
        <v>10</v>
      </c>
      <c r="B985" t="s">
        <v>9</v>
      </c>
      <c r="C985" t="s">
        <v>9</v>
      </c>
      <c r="D985" s="45">
        <v>44757</v>
      </c>
      <c r="E985" t="s">
        <v>12</v>
      </c>
      <c r="F985">
        <v>0</v>
      </c>
      <c r="G985" t="s">
        <v>14</v>
      </c>
    </row>
    <row r="986" spans="1:7">
      <c r="A986" t="s">
        <v>10</v>
      </c>
      <c r="B986" t="s">
        <v>9</v>
      </c>
      <c r="C986" t="s">
        <v>9</v>
      </c>
      <c r="D986" s="45">
        <v>43173</v>
      </c>
      <c r="E986" t="s">
        <v>12</v>
      </c>
      <c r="F986">
        <v>0</v>
      </c>
      <c r="G986" t="s">
        <v>10</v>
      </c>
    </row>
    <row r="987" spans="1:7">
      <c r="A987" t="s">
        <v>8</v>
      </c>
      <c r="B987" t="s">
        <v>18</v>
      </c>
      <c r="C987" t="s">
        <v>18</v>
      </c>
      <c r="D987" s="45">
        <v>43517</v>
      </c>
      <c r="E987" t="s">
        <v>12</v>
      </c>
      <c r="F987">
        <v>0</v>
      </c>
      <c r="G987" t="s">
        <v>8</v>
      </c>
    </row>
    <row r="988" spans="1:7">
      <c r="A988" t="s">
        <v>14</v>
      </c>
      <c r="B988" t="s">
        <v>11</v>
      </c>
      <c r="C988" t="s">
        <v>11</v>
      </c>
      <c r="D988" s="45">
        <v>43776</v>
      </c>
      <c r="E988" t="s">
        <v>12</v>
      </c>
      <c r="F988">
        <v>0</v>
      </c>
      <c r="G988" t="s">
        <v>16</v>
      </c>
    </row>
    <row r="989" spans="1:7">
      <c r="A989" t="s">
        <v>10</v>
      </c>
      <c r="B989" t="s">
        <v>11</v>
      </c>
      <c r="C989" t="s">
        <v>11</v>
      </c>
      <c r="D989" s="45">
        <v>44286</v>
      </c>
      <c r="E989" t="s">
        <v>12</v>
      </c>
      <c r="F989">
        <v>0</v>
      </c>
      <c r="G989" t="s">
        <v>10</v>
      </c>
    </row>
    <row r="990" spans="1:7">
      <c r="A990" t="s">
        <v>10</v>
      </c>
      <c r="B990" t="s">
        <v>15</v>
      </c>
      <c r="C990" t="s">
        <v>15</v>
      </c>
      <c r="D990" s="45">
        <v>42968</v>
      </c>
      <c r="E990" t="s">
        <v>12</v>
      </c>
      <c r="F990">
        <v>0</v>
      </c>
      <c r="G990" t="s">
        <v>16</v>
      </c>
    </row>
    <row r="991" spans="1:7">
      <c r="A991" t="s">
        <v>16</v>
      </c>
      <c r="B991" t="s">
        <v>9</v>
      </c>
      <c r="C991" t="s">
        <v>9</v>
      </c>
      <c r="D991" s="45">
        <v>44735</v>
      </c>
      <c r="E991" t="s">
        <v>12</v>
      </c>
      <c r="F991">
        <v>0</v>
      </c>
      <c r="G991" t="s">
        <v>13</v>
      </c>
    </row>
    <row r="992" spans="1:7">
      <c r="A992" t="s">
        <v>8</v>
      </c>
      <c r="B992" t="s">
        <v>9</v>
      </c>
      <c r="C992" t="s">
        <v>9</v>
      </c>
      <c r="D992" s="45">
        <v>44585</v>
      </c>
      <c r="E992" t="s">
        <v>12</v>
      </c>
      <c r="F992">
        <v>0</v>
      </c>
      <c r="G992" t="s">
        <v>10</v>
      </c>
    </row>
    <row r="993" spans="1:7">
      <c r="A993" t="s">
        <v>10</v>
      </c>
      <c r="B993" t="s">
        <v>9</v>
      </c>
      <c r="C993" t="s">
        <v>9</v>
      </c>
      <c r="D993" s="45">
        <v>43119</v>
      </c>
      <c r="E993" t="s">
        <v>12</v>
      </c>
      <c r="F993">
        <v>0</v>
      </c>
      <c r="G993" t="s">
        <v>14</v>
      </c>
    </row>
    <row r="994" spans="1:7">
      <c r="A994" t="s">
        <v>10</v>
      </c>
      <c r="B994" t="s">
        <v>18</v>
      </c>
      <c r="C994" t="s">
        <v>18</v>
      </c>
      <c r="D994" s="45">
        <v>44250</v>
      </c>
      <c r="E994" t="s">
        <v>12</v>
      </c>
      <c r="F994">
        <v>0</v>
      </c>
      <c r="G994" t="s">
        <v>10</v>
      </c>
    </row>
    <row r="995" spans="1:7">
      <c r="A995" t="s">
        <v>8</v>
      </c>
      <c r="B995" t="s">
        <v>17</v>
      </c>
      <c r="C995" t="s">
        <v>17</v>
      </c>
      <c r="D995" s="45">
        <v>44585</v>
      </c>
      <c r="E995" t="s">
        <v>12</v>
      </c>
      <c r="F995">
        <v>0</v>
      </c>
      <c r="G995" t="s">
        <v>10</v>
      </c>
    </row>
    <row r="996" spans="1:7">
      <c r="A996" t="s">
        <v>14</v>
      </c>
      <c r="B996" t="s">
        <v>11</v>
      </c>
      <c r="C996" t="s">
        <v>11</v>
      </c>
      <c r="D996" s="45">
        <v>44097</v>
      </c>
      <c r="E996" t="s">
        <v>12</v>
      </c>
      <c r="F996">
        <v>0</v>
      </c>
      <c r="G996" t="s">
        <v>10</v>
      </c>
    </row>
    <row r="997" spans="1:7">
      <c r="A997" t="s">
        <v>16</v>
      </c>
      <c r="B997" t="s">
        <v>9</v>
      </c>
      <c r="C997" t="s">
        <v>9</v>
      </c>
      <c r="D997" s="45">
        <v>43843</v>
      </c>
      <c r="E997" t="s">
        <v>12</v>
      </c>
      <c r="F997">
        <v>0</v>
      </c>
      <c r="G997" t="s">
        <v>10</v>
      </c>
    </row>
    <row r="998" spans="1:7">
      <c r="A998" t="s">
        <v>13</v>
      </c>
      <c r="B998" t="s">
        <v>17</v>
      </c>
      <c r="C998" t="s">
        <v>17</v>
      </c>
      <c r="D998" s="45">
        <v>43945</v>
      </c>
      <c r="E998" t="s">
        <v>12</v>
      </c>
      <c r="F998">
        <v>0</v>
      </c>
      <c r="G998" t="s">
        <v>10</v>
      </c>
    </row>
    <row r="999" spans="1:7">
      <c r="A999" t="s">
        <v>16</v>
      </c>
      <c r="B999" t="s">
        <v>9</v>
      </c>
      <c r="C999" t="s">
        <v>9</v>
      </c>
      <c r="D999" s="45">
        <v>43890</v>
      </c>
      <c r="E999" t="s">
        <v>12</v>
      </c>
      <c r="F999">
        <v>0</v>
      </c>
      <c r="G999" t="s">
        <v>10</v>
      </c>
    </row>
    <row r="1000" spans="1:7">
      <c r="A1000" t="s">
        <v>8</v>
      </c>
      <c r="B1000" t="s">
        <v>18</v>
      </c>
      <c r="C1000" t="s">
        <v>18</v>
      </c>
      <c r="D1000" s="45">
        <v>43354</v>
      </c>
      <c r="E1000" t="s">
        <v>12</v>
      </c>
      <c r="F1000">
        <v>0</v>
      </c>
      <c r="G1000" t="s">
        <v>10</v>
      </c>
    </row>
    <row r="1001" spans="1:7">
      <c r="A1001" t="s">
        <v>10</v>
      </c>
      <c r="B1001" t="s">
        <v>18</v>
      </c>
      <c r="C1001" t="s">
        <v>18</v>
      </c>
      <c r="D1001" s="45">
        <v>44733</v>
      </c>
      <c r="E1001" t="s">
        <v>12</v>
      </c>
      <c r="F1001">
        <v>0</v>
      </c>
      <c r="G1001" t="s">
        <v>14</v>
      </c>
    </row>
    <row r="1002" spans="1:7">
      <c r="A1002" t="s">
        <v>16</v>
      </c>
      <c r="B1002" t="s">
        <v>9</v>
      </c>
      <c r="C1002" t="s">
        <v>9</v>
      </c>
      <c r="D1002" s="45">
        <v>44518</v>
      </c>
      <c r="E1002" t="s">
        <v>12</v>
      </c>
      <c r="F1002">
        <v>0</v>
      </c>
      <c r="G1002" t="s">
        <v>10</v>
      </c>
    </row>
    <row r="1003" spans="1:7">
      <c r="A1003" t="s">
        <v>13</v>
      </c>
      <c r="B1003" t="s">
        <v>17</v>
      </c>
      <c r="C1003" t="s">
        <v>17</v>
      </c>
      <c r="D1003" s="45">
        <v>43404</v>
      </c>
      <c r="E1003" t="s">
        <v>12</v>
      </c>
      <c r="F1003">
        <v>0</v>
      </c>
      <c r="G1003" t="s">
        <v>13</v>
      </c>
    </row>
    <row r="1004" spans="1:7">
      <c r="A1004" t="s">
        <v>14</v>
      </c>
      <c r="B1004" t="s">
        <v>15</v>
      </c>
      <c r="C1004" t="s">
        <v>15</v>
      </c>
      <c r="D1004" s="45">
        <v>44859</v>
      </c>
      <c r="E1004" t="s">
        <v>12</v>
      </c>
      <c r="F1004">
        <v>0</v>
      </c>
      <c r="G1004" t="s">
        <v>10</v>
      </c>
    </row>
    <row r="1005" spans="1:7">
      <c r="A1005" t="s">
        <v>8</v>
      </c>
      <c r="B1005" t="s">
        <v>18</v>
      </c>
      <c r="C1005" t="s">
        <v>18</v>
      </c>
      <c r="D1005" s="45">
        <v>43180</v>
      </c>
      <c r="E1005" t="s">
        <v>12</v>
      </c>
      <c r="F1005">
        <v>0</v>
      </c>
      <c r="G1005" t="s">
        <v>8</v>
      </c>
    </row>
    <row r="1006" spans="1:7">
      <c r="A1006" t="s">
        <v>16</v>
      </c>
      <c r="B1006" t="s">
        <v>9</v>
      </c>
      <c r="C1006" t="s">
        <v>9</v>
      </c>
      <c r="D1006" s="45">
        <v>43957</v>
      </c>
      <c r="E1006" t="s">
        <v>12</v>
      </c>
      <c r="F1006">
        <v>0</v>
      </c>
      <c r="G1006" t="s">
        <v>10</v>
      </c>
    </row>
    <row r="1007" spans="1:7">
      <c r="A1007" t="s">
        <v>10</v>
      </c>
      <c r="B1007" t="s">
        <v>15</v>
      </c>
      <c r="C1007" t="s">
        <v>15</v>
      </c>
      <c r="D1007" s="45">
        <v>44470</v>
      </c>
      <c r="E1007" t="s">
        <v>12</v>
      </c>
      <c r="F1007">
        <v>0</v>
      </c>
      <c r="G1007" t="s">
        <v>10</v>
      </c>
    </row>
    <row r="1008" spans="1:7">
      <c r="A1008" t="s">
        <v>10</v>
      </c>
      <c r="B1008" t="s">
        <v>9</v>
      </c>
      <c r="C1008" t="s">
        <v>9</v>
      </c>
      <c r="D1008" s="45">
        <v>43143</v>
      </c>
      <c r="E1008" t="s">
        <v>12</v>
      </c>
      <c r="F1008">
        <v>0</v>
      </c>
      <c r="G1008" t="s">
        <v>8</v>
      </c>
    </row>
    <row r="1009" spans="1:7">
      <c r="A1009" t="s">
        <v>8</v>
      </c>
      <c r="B1009" t="s">
        <v>18</v>
      </c>
      <c r="C1009" t="s">
        <v>18</v>
      </c>
      <c r="D1009" s="45">
        <v>43854</v>
      </c>
      <c r="E1009" t="s">
        <v>12</v>
      </c>
      <c r="F1009">
        <v>0</v>
      </c>
      <c r="G1009" t="s">
        <v>10</v>
      </c>
    </row>
    <row r="1010" spans="1:7">
      <c r="A1010" t="s">
        <v>14</v>
      </c>
      <c r="B1010" t="s">
        <v>15</v>
      </c>
      <c r="C1010" t="s">
        <v>15</v>
      </c>
      <c r="D1010" s="45">
        <v>44747</v>
      </c>
      <c r="E1010" t="e">
        <v>#N/A</v>
      </c>
      <c r="F1010" t="e">
        <v>#N/A</v>
      </c>
      <c r="G1010" t="e">
        <v>#N/A</v>
      </c>
    </row>
    <row r="1011" spans="1:7">
      <c r="A1011" t="s">
        <v>14</v>
      </c>
      <c r="B1011" t="s">
        <v>15</v>
      </c>
      <c r="C1011" t="s">
        <v>15</v>
      </c>
      <c r="D1011" s="45">
        <v>43181</v>
      </c>
      <c r="E1011" t="e">
        <v>#N/A</v>
      </c>
      <c r="F1011" t="e">
        <v>#N/A</v>
      </c>
      <c r="G1011" t="e">
        <v>#N/A</v>
      </c>
    </row>
    <row r="1012" spans="1:7">
      <c r="A1012" t="s">
        <v>13</v>
      </c>
      <c r="B1012" t="s">
        <v>9</v>
      </c>
      <c r="C1012" t="s">
        <v>9</v>
      </c>
      <c r="D1012" s="45">
        <v>44811</v>
      </c>
      <c r="E1012" t="e">
        <v>#N/A</v>
      </c>
      <c r="F1012" t="e">
        <v>#N/A</v>
      </c>
      <c r="G1012" t="e">
        <v>#N/A</v>
      </c>
    </row>
    <row r="1013" spans="1:7">
      <c r="A1013" t="s">
        <v>8</v>
      </c>
      <c r="B1013" t="s">
        <v>9</v>
      </c>
      <c r="C1013" t="s">
        <v>9</v>
      </c>
      <c r="D1013" s="45">
        <v>43418</v>
      </c>
      <c r="E1013" t="e">
        <v>#N/A</v>
      </c>
      <c r="F1013" t="e">
        <v>#N/A</v>
      </c>
      <c r="G1013" t="e">
        <v>#N/A</v>
      </c>
    </row>
    <row r="1014" spans="1:7">
      <c r="A1014" t="s">
        <v>10</v>
      </c>
      <c r="B1014" t="s">
        <v>18</v>
      </c>
      <c r="C1014" t="s">
        <v>18</v>
      </c>
      <c r="D1014" s="45">
        <v>44832</v>
      </c>
      <c r="E1014" t="e">
        <v>#N/A</v>
      </c>
      <c r="F1014" t="e">
        <v>#N/A</v>
      </c>
      <c r="G1014" t="e">
        <v>#N/A</v>
      </c>
    </row>
    <row r="1015" spans="1:7">
      <c r="A1015" t="s">
        <v>13</v>
      </c>
      <c r="B1015" t="s">
        <v>17</v>
      </c>
      <c r="C1015" t="s">
        <v>17</v>
      </c>
      <c r="D1015" s="45">
        <v>44141</v>
      </c>
      <c r="E1015" t="e">
        <v>#N/A</v>
      </c>
      <c r="F1015" t="e">
        <v>#N/A</v>
      </c>
      <c r="G1015" t="e">
        <v>#N/A</v>
      </c>
    </row>
    <row r="1016" spans="1:7">
      <c r="A1016" t="s">
        <v>8</v>
      </c>
      <c r="B1016" t="s">
        <v>17</v>
      </c>
      <c r="C1016" t="s">
        <v>17</v>
      </c>
      <c r="D1016" s="45">
        <v>43081</v>
      </c>
      <c r="E1016" t="e">
        <v>#N/A</v>
      </c>
      <c r="F1016" t="e">
        <v>#N/A</v>
      </c>
      <c r="G1016" t="e">
        <v>#N/A</v>
      </c>
    </row>
    <row r="1017" spans="1:7">
      <c r="A1017" t="s">
        <v>8</v>
      </c>
      <c r="B1017" t="s">
        <v>9</v>
      </c>
      <c r="C1017" t="s">
        <v>9</v>
      </c>
      <c r="D1017" s="45">
        <v>43039</v>
      </c>
      <c r="E1017" t="e">
        <v>#N/A</v>
      </c>
      <c r="F1017" t="e">
        <v>#N/A</v>
      </c>
      <c r="G1017" t="e">
        <v>#N/A</v>
      </c>
    </row>
    <row r="1018" spans="1:7">
      <c r="A1018" t="s">
        <v>8</v>
      </c>
      <c r="B1018" t="s">
        <v>18</v>
      </c>
      <c r="C1018" t="s">
        <v>18</v>
      </c>
      <c r="D1018" s="45">
        <v>44770</v>
      </c>
      <c r="E1018" t="e">
        <v>#N/A</v>
      </c>
      <c r="F1018" t="e">
        <v>#N/A</v>
      </c>
      <c r="G1018" t="e">
        <v>#N/A</v>
      </c>
    </row>
    <row r="1019" spans="1:7">
      <c r="A1019" t="s">
        <v>13</v>
      </c>
      <c r="B1019" t="s">
        <v>9</v>
      </c>
      <c r="C1019" t="s">
        <v>9</v>
      </c>
      <c r="D1019" s="45">
        <v>44736</v>
      </c>
      <c r="E1019" t="e">
        <v>#N/A</v>
      </c>
      <c r="F1019" t="e">
        <v>#N/A</v>
      </c>
      <c r="G1019" t="e">
        <v>#N/A</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topLeftCell="D1" workbookViewId="0">
      <selection activeCell="K23" sqref="K23"/>
    </sheetView>
  </sheetViews>
  <sheetFormatPr defaultColWidth="8.77734375" defaultRowHeight="14.4"/>
  <cols>
    <col min="4" max="4" width="22.109375" customWidth="1"/>
    <col min="11" max="11" width="19.6640625"/>
    <col min="12" max="13" width="26.109375"/>
  </cols>
  <sheetData>
    <row r="1" spans="1:13">
      <c r="A1" t="s">
        <v>0</v>
      </c>
      <c r="B1" t="s">
        <v>1</v>
      </c>
      <c r="C1" t="s">
        <v>2</v>
      </c>
      <c r="D1" s="45" t="s">
        <v>3</v>
      </c>
      <c r="E1" t="s">
        <v>4</v>
      </c>
      <c r="F1" t="s">
        <v>5</v>
      </c>
      <c r="G1" t="s">
        <v>6</v>
      </c>
      <c r="H1" t="s">
        <v>7</v>
      </c>
      <c r="K1" t="s">
        <v>0</v>
      </c>
      <c r="L1" t="s">
        <v>38</v>
      </c>
      <c r="M1" t="s">
        <v>39</v>
      </c>
    </row>
    <row r="2" spans="1:13">
      <c r="A2" t="s">
        <v>14</v>
      </c>
      <c r="B2" t="s">
        <v>15</v>
      </c>
      <c r="C2" t="s">
        <v>15</v>
      </c>
      <c r="D2" s="45">
        <v>43098</v>
      </c>
      <c r="E2" t="s">
        <v>12</v>
      </c>
      <c r="F2">
        <v>0</v>
      </c>
      <c r="G2" t="s">
        <v>13</v>
      </c>
      <c r="K2" t="s">
        <v>16</v>
      </c>
      <c r="L2">
        <v>1</v>
      </c>
    </row>
    <row r="3" spans="1:13">
      <c r="A3" t="s">
        <v>10</v>
      </c>
      <c r="B3" t="s">
        <v>18</v>
      </c>
      <c r="C3" t="s">
        <v>18</v>
      </c>
      <c r="D3" s="45">
        <v>43046</v>
      </c>
      <c r="E3" t="s">
        <v>12</v>
      </c>
      <c r="F3">
        <v>0</v>
      </c>
      <c r="G3" t="s">
        <v>8</v>
      </c>
      <c r="K3" t="s">
        <v>13</v>
      </c>
      <c r="L3">
        <v>5</v>
      </c>
    </row>
    <row r="4" spans="1:13">
      <c r="A4" t="s">
        <v>10</v>
      </c>
      <c r="B4" t="s">
        <v>18</v>
      </c>
      <c r="C4" t="s">
        <v>18</v>
      </c>
      <c r="D4" s="45">
        <v>43059</v>
      </c>
      <c r="E4" t="s">
        <v>12</v>
      </c>
      <c r="F4">
        <v>0</v>
      </c>
      <c r="G4" t="s">
        <v>8</v>
      </c>
      <c r="K4" t="s">
        <v>8</v>
      </c>
      <c r="L4">
        <v>15</v>
      </c>
      <c r="M4">
        <v>1</v>
      </c>
    </row>
    <row r="5" spans="1:13">
      <c r="A5" t="s">
        <v>13</v>
      </c>
      <c r="B5" t="s">
        <v>9</v>
      </c>
      <c r="C5" t="s">
        <v>9</v>
      </c>
      <c r="D5" s="45">
        <v>43080</v>
      </c>
      <c r="E5" t="s">
        <v>12</v>
      </c>
      <c r="F5">
        <v>0</v>
      </c>
      <c r="G5" t="s">
        <v>8</v>
      </c>
      <c r="K5" t="s">
        <v>10</v>
      </c>
      <c r="L5">
        <v>8</v>
      </c>
      <c r="M5">
        <v>1</v>
      </c>
    </row>
    <row r="6" spans="1:13">
      <c r="A6" t="s">
        <v>8</v>
      </c>
      <c r="B6" t="s">
        <v>18</v>
      </c>
      <c r="C6" t="s">
        <v>18</v>
      </c>
      <c r="D6" s="45">
        <v>43055</v>
      </c>
      <c r="E6" t="e">
        <v>#N/A</v>
      </c>
      <c r="F6" t="e">
        <v>#N/A</v>
      </c>
      <c r="G6" t="e">
        <v>#N/A</v>
      </c>
      <c r="K6" t="s">
        <v>14</v>
      </c>
      <c r="L6">
        <v>18</v>
      </c>
    </row>
    <row r="7" spans="1:13">
      <c r="A7" t="s">
        <v>14</v>
      </c>
      <c r="B7" t="s">
        <v>15</v>
      </c>
      <c r="C7" t="s">
        <v>15</v>
      </c>
      <c r="D7" s="45">
        <v>43069</v>
      </c>
      <c r="E7" t="s">
        <v>12</v>
      </c>
      <c r="F7">
        <v>0</v>
      </c>
      <c r="G7" t="s">
        <v>10</v>
      </c>
      <c r="K7" t="s">
        <v>25</v>
      </c>
      <c r="L7">
        <v>1</v>
      </c>
      <c r="M7">
        <v>1</v>
      </c>
    </row>
    <row r="8" spans="1:13">
      <c r="A8" t="s">
        <v>14</v>
      </c>
      <c r="B8" t="s">
        <v>11</v>
      </c>
      <c r="C8" t="s">
        <v>11</v>
      </c>
      <c r="D8" s="45">
        <v>43052</v>
      </c>
      <c r="E8" t="e">
        <v>#N/A</v>
      </c>
      <c r="F8" t="e">
        <v>#N/A</v>
      </c>
      <c r="G8" t="e">
        <v>#N/A</v>
      </c>
      <c r="K8" t="s">
        <v>40</v>
      </c>
      <c r="L8">
        <v>48</v>
      </c>
      <c r="M8">
        <v>3</v>
      </c>
    </row>
    <row r="9" spans="1:13">
      <c r="A9" t="s">
        <v>8</v>
      </c>
      <c r="B9" t="s">
        <v>9</v>
      </c>
      <c r="C9" t="s">
        <v>9</v>
      </c>
      <c r="D9" s="45">
        <v>42955</v>
      </c>
      <c r="E9" t="s">
        <v>12</v>
      </c>
      <c r="F9">
        <v>0</v>
      </c>
      <c r="G9" t="s">
        <v>13</v>
      </c>
    </row>
    <row r="10" spans="1:13">
      <c r="A10" t="s">
        <v>14</v>
      </c>
      <c r="B10" t="s">
        <v>15</v>
      </c>
      <c r="C10" t="s">
        <v>15</v>
      </c>
      <c r="D10" s="45">
        <v>43054</v>
      </c>
      <c r="E10" t="s">
        <v>12</v>
      </c>
      <c r="F10">
        <v>0</v>
      </c>
      <c r="G10" t="s">
        <v>13</v>
      </c>
    </row>
    <row r="11" spans="1:13">
      <c r="A11" t="s">
        <v>8</v>
      </c>
      <c r="B11" t="s">
        <v>17</v>
      </c>
      <c r="C11" t="s">
        <v>17</v>
      </c>
      <c r="D11" s="45">
        <v>43061</v>
      </c>
      <c r="E11" t="s">
        <v>12</v>
      </c>
      <c r="F11">
        <v>0</v>
      </c>
      <c r="G11" t="s">
        <v>13</v>
      </c>
    </row>
    <row r="12" spans="1:13">
      <c r="A12" t="s">
        <v>14</v>
      </c>
      <c r="B12" t="s">
        <v>15</v>
      </c>
      <c r="C12" t="s">
        <v>15</v>
      </c>
      <c r="D12" s="45">
        <v>43026</v>
      </c>
      <c r="E12" t="s">
        <v>12</v>
      </c>
      <c r="F12">
        <v>0</v>
      </c>
      <c r="G12" t="s">
        <v>8</v>
      </c>
    </row>
    <row r="13" spans="1:13">
      <c r="A13" t="s">
        <v>14</v>
      </c>
      <c r="B13" t="s">
        <v>15</v>
      </c>
      <c r="C13" t="s">
        <v>15</v>
      </c>
      <c r="D13" s="45">
        <v>43069</v>
      </c>
      <c r="E13" t="e">
        <v>#N/A</v>
      </c>
      <c r="F13" t="e">
        <v>#N/A</v>
      </c>
      <c r="G13" t="e">
        <v>#N/A</v>
      </c>
    </row>
    <row r="14" spans="1:13">
      <c r="A14" t="s">
        <v>10</v>
      </c>
      <c r="B14" t="s">
        <v>11</v>
      </c>
      <c r="C14" t="s">
        <v>11</v>
      </c>
      <c r="D14" s="45">
        <v>43021</v>
      </c>
      <c r="E14" t="s">
        <v>21</v>
      </c>
      <c r="F14">
        <v>44351</v>
      </c>
      <c r="G14" t="s">
        <v>13</v>
      </c>
      <c r="H14" t="s">
        <v>23</v>
      </c>
    </row>
    <row r="15" spans="1:13">
      <c r="A15" t="s">
        <v>8</v>
      </c>
      <c r="B15" t="s">
        <v>9</v>
      </c>
      <c r="C15" t="s">
        <v>9</v>
      </c>
      <c r="D15" s="45">
        <v>43061</v>
      </c>
      <c r="E15" t="s">
        <v>12</v>
      </c>
      <c r="F15">
        <v>0</v>
      </c>
      <c r="G15" t="s">
        <v>8</v>
      </c>
    </row>
    <row r="16" spans="1:13">
      <c r="A16" t="s">
        <v>14</v>
      </c>
      <c r="B16" t="s">
        <v>9</v>
      </c>
      <c r="C16" t="s">
        <v>9</v>
      </c>
      <c r="D16" s="45">
        <v>43021</v>
      </c>
      <c r="E16" t="s">
        <v>12</v>
      </c>
      <c r="F16">
        <v>0</v>
      </c>
      <c r="G16" t="s">
        <v>8</v>
      </c>
    </row>
    <row r="17" spans="1:8">
      <c r="A17" t="s">
        <v>8</v>
      </c>
      <c r="B17" t="s">
        <v>18</v>
      </c>
      <c r="C17" t="s">
        <v>18</v>
      </c>
      <c r="D17" s="45">
        <v>43055</v>
      </c>
      <c r="E17" t="s">
        <v>12</v>
      </c>
      <c r="F17">
        <v>0</v>
      </c>
      <c r="G17" t="s">
        <v>10</v>
      </c>
    </row>
    <row r="18" spans="1:8">
      <c r="A18" t="s">
        <v>13</v>
      </c>
      <c r="B18" t="s">
        <v>17</v>
      </c>
      <c r="C18" t="s">
        <v>17</v>
      </c>
      <c r="D18" s="45">
        <v>42978</v>
      </c>
      <c r="E18" t="e">
        <v>#N/A</v>
      </c>
      <c r="F18" t="e">
        <v>#N/A</v>
      </c>
      <c r="G18" t="e">
        <v>#N/A</v>
      </c>
    </row>
    <row r="19" spans="1:8">
      <c r="A19" t="s">
        <v>14</v>
      </c>
      <c r="B19" t="s">
        <v>9</v>
      </c>
      <c r="C19" t="s">
        <v>9</v>
      </c>
      <c r="D19" s="45">
        <v>43026</v>
      </c>
      <c r="E19" t="s">
        <v>12</v>
      </c>
      <c r="F19">
        <v>0</v>
      </c>
      <c r="G19" t="s">
        <v>8</v>
      </c>
    </row>
    <row r="20" spans="1:8">
      <c r="A20" t="s">
        <v>14</v>
      </c>
      <c r="B20" t="s">
        <v>9</v>
      </c>
      <c r="C20" t="s">
        <v>9</v>
      </c>
      <c r="D20" s="45">
        <v>43069</v>
      </c>
      <c r="E20" t="s">
        <v>27</v>
      </c>
      <c r="F20">
        <v>0</v>
      </c>
      <c r="G20" t="s">
        <v>8</v>
      </c>
    </row>
    <row r="21" spans="1:8">
      <c r="A21" t="s">
        <v>14</v>
      </c>
      <c r="B21" t="s">
        <v>11</v>
      </c>
      <c r="C21" t="s">
        <v>11</v>
      </c>
      <c r="D21" s="45">
        <v>43068</v>
      </c>
      <c r="E21" t="e">
        <v>#N/A</v>
      </c>
      <c r="F21" t="e">
        <v>#N/A</v>
      </c>
      <c r="G21" t="e">
        <v>#N/A</v>
      </c>
    </row>
    <row r="22" spans="1:8">
      <c r="A22" t="s">
        <v>8</v>
      </c>
      <c r="B22" t="s">
        <v>18</v>
      </c>
      <c r="C22" t="s">
        <v>18</v>
      </c>
      <c r="D22" s="45">
        <v>43019</v>
      </c>
      <c r="E22" t="s">
        <v>12</v>
      </c>
      <c r="F22">
        <v>0</v>
      </c>
      <c r="G22" t="s">
        <v>10</v>
      </c>
    </row>
    <row r="23" spans="1:8">
      <c r="A23" t="s">
        <v>14</v>
      </c>
      <c r="B23" t="s">
        <v>11</v>
      </c>
      <c r="C23" t="s">
        <v>11</v>
      </c>
      <c r="D23" s="45">
        <v>43040</v>
      </c>
      <c r="E23" t="e">
        <v>#N/A</v>
      </c>
      <c r="F23" t="e">
        <v>#N/A</v>
      </c>
      <c r="G23" t="e">
        <v>#N/A</v>
      </c>
    </row>
    <row r="24" spans="1:8">
      <c r="A24" t="s">
        <v>8</v>
      </c>
      <c r="D24" s="45">
        <v>43012</v>
      </c>
      <c r="E24" t="s">
        <v>12</v>
      </c>
      <c r="F24">
        <v>0</v>
      </c>
      <c r="G24" t="s">
        <v>10</v>
      </c>
    </row>
    <row r="25" spans="1:8">
      <c r="A25" t="s">
        <v>10</v>
      </c>
      <c r="B25" t="s">
        <v>9</v>
      </c>
      <c r="C25" t="s">
        <v>9</v>
      </c>
      <c r="D25" s="45">
        <v>43088</v>
      </c>
      <c r="E25" t="s">
        <v>12</v>
      </c>
      <c r="F25">
        <v>0</v>
      </c>
      <c r="G25" t="s">
        <v>8</v>
      </c>
    </row>
    <row r="26" spans="1:8">
      <c r="A26" t="s">
        <v>14</v>
      </c>
      <c r="B26" t="s">
        <v>15</v>
      </c>
      <c r="C26" t="s">
        <v>15</v>
      </c>
      <c r="D26" s="45">
        <v>43024</v>
      </c>
      <c r="E26" t="s">
        <v>12</v>
      </c>
      <c r="F26">
        <v>0</v>
      </c>
      <c r="G26" t="s">
        <v>13</v>
      </c>
    </row>
    <row r="27" spans="1:8">
      <c r="A27" t="s">
        <v>13</v>
      </c>
      <c r="B27" t="s">
        <v>17</v>
      </c>
      <c r="C27" t="s">
        <v>17</v>
      </c>
      <c r="D27" s="45">
        <v>42971</v>
      </c>
      <c r="E27" t="s">
        <v>12</v>
      </c>
      <c r="F27">
        <v>0</v>
      </c>
      <c r="G27" t="s">
        <v>13</v>
      </c>
    </row>
    <row r="28" spans="1:8">
      <c r="A28" t="s">
        <v>14</v>
      </c>
      <c r="B28" t="s">
        <v>15</v>
      </c>
      <c r="C28" t="s">
        <v>15</v>
      </c>
      <c r="D28" s="45">
        <v>43068</v>
      </c>
      <c r="E28" t="e">
        <v>#N/A</v>
      </c>
      <c r="F28" t="e">
        <v>#N/A</v>
      </c>
      <c r="G28" t="e">
        <v>#N/A</v>
      </c>
    </row>
    <row r="29" spans="1:8">
      <c r="A29" t="s">
        <v>10</v>
      </c>
      <c r="D29" s="45">
        <v>43084</v>
      </c>
      <c r="E29" t="e">
        <v>#N/A</v>
      </c>
      <c r="F29" t="e">
        <v>#N/A</v>
      </c>
      <c r="G29" t="e">
        <v>#N/A</v>
      </c>
    </row>
    <row r="30" spans="1:8">
      <c r="A30" t="s">
        <v>14</v>
      </c>
      <c r="B30" t="s">
        <v>11</v>
      </c>
      <c r="C30" t="s">
        <v>11</v>
      </c>
      <c r="D30" s="45">
        <v>42999</v>
      </c>
      <c r="E30" t="s">
        <v>12</v>
      </c>
      <c r="F30">
        <v>0</v>
      </c>
      <c r="G30" t="s">
        <v>10</v>
      </c>
    </row>
    <row r="31" spans="1:8">
      <c r="A31" t="s">
        <v>25</v>
      </c>
      <c r="B31" t="s">
        <v>20</v>
      </c>
      <c r="C31" t="s">
        <v>20</v>
      </c>
      <c r="D31" s="45">
        <v>42976</v>
      </c>
      <c r="E31" t="s">
        <v>28</v>
      </c>
      <c r="F31" t="s">
        <v>32</v>
      </c>
      <c r="G31" t="s">
        <v>14</v>
      </c>
      <c r="H31" t="s">
        <v>23</v>
      </c>
    </row>
    <row r="32" spans="1:8">
      <c r="A32" t="s">
        <v>8</v>
      </c>
      <c r="B32" t="s">
        <v>17</v>
      </c>
      <c r="C32" t="s">
        <v>17</v>
      </c>
      <c r="D32" s="45">
        <v>43097</v>
      </c>
      <c r="E32" t="s">
        <v>12</v>
      </c>
      <c r="F32">
        <v>0</v>
      </c>
      <c r="G32" t="s">
        <v>10</v>
      </c>
    </row>
    <row r="33" spans="1:8">
      <c r="A33" t="s">
        <v>10</v>
      </c>
      <c r="B33" t="s">
        <v>11</v>
      </c>
      <c r="C33" t="s">
        <v>11</v>
      </c>
      <c r="D33" s="45">
        <v>43054</v>
      </c>
      <c r="E33" t="s">
        <v>12</v>
      </c>
      <c r="F33">
        <v>0</v>
      </c>
      <c r="G33" t="s">
        <v>8</v>
      </c>
    </row>
    <row r="34" spans="1:8">
      <c r="A34" t="s">
        <v>8</v>
      </c>
      <c r="B34" t="s">
        <v>18</v>
      </c>
      <c r="C34" t="s">
        <v>18</v>
      </c>
      <c r="D34" s="45">
        <v>42991</v>
      </c>
      <c r="E34" t="s">
        <v>12</v>
      </c>
      <c r="F34">
        <v>0</v>
      </c>
      <c r="G34" t="s">
        <v>8</v>
      </c>
    </row>
    <row r="35" spans="1:8">
      <c r="A35" t="s">
        <v>8</v>
      </c>
      <c r="B35" t="s">
        <v>11</v>
      </c>
      <c r="C35" t="s">
        <v>11</v>
      </c>
      <c r="D35" s="45">
        <v>43049</v>
      </c>
      <c r="E35" t="s">
        <v>21</v>
      </c>
      <c r="F35">
        <v>44327</v>
      </c>
      <c r="G35" t="s">
        <v>24</v>
      </c>
      <c r="H35" t="s">
        <v>23</v>
      </c>
    </row>
    <row r="36" spans="1:8">
      <c r="A36" t="s">
        <v>10</v>
      </c>
      <c r="B36" t="s">
        <v>18</v>
      </c>
      <c r="C36" t="s">
        <v>18</v>
      </c>
      <c r="D36" s="45">
        <v>43006</v>
      </c>
      <c r="E36" t="s">
        <v>31</v>
      </c>
      <c r="F36">
        <v>0</v>
      </c>
      <c r="G36" t="s">
        <v>14</v>
      </c>
    </row>
    <row r="37" spans="1:8">
      <c r="A37" t="s">
        <v>8</v>
      </c>
      <c r="B37" t="s">
        <v>9</v>
      </c>
      <c r="C37" t="s">
        <v>9</v>
      </c>
      <c r="D37" s="45">
        <v>43024</v>
      </c>
      <c r="E37" t="s">
        <v>12</v>
      </c>
      <c r="F37">
        <v>0</v>
      </c>
      <c r="G37" t="s">
        <v>8</v>
      </c>
    </row>
    <row r="38" spans="1:8">
      <c r="A38" t="s">
        <v>8</v>
      </c>
      <c r="B38" t="s">
        <v>9</v>
      </c>
      <c r="C38" t="s">
        <v>9</v>
      </c>
      <c r="D38" s="45">
        <v>43042</v>
      </c>
      <c r="E38" t="s">
        <v>12</v>
      </c>
      <c r="F38">
        <v>0</v>
      </c>
      <c r="G38" t="s">
        <v>8</v>
      </c>
    </row>
    <row r="39" spans="1:8">
      <c r="A39" t="s">
        <v>13</v>
      </c>
      <c r="B39" t="s">
        <v>9</v>
      </c>
      <c r="C39" t="s">
        <v>9</v>
      </c>
      <c r="D39" s="45">
        <v>42977</v>
      </c>
      <c r="E39" t="e">
        <v>#N/A</v>
      </c>
      <c r="F39" t="e">
        <v>#N/A</v>
      </c>
      <c r="G39" t="e">
        <v>#N/A</v>
      </c>
    </row>
    <row r="40" spans="1:8">
      <c r="A40" t="s">
        <v>14</v>
      </c>
      <c r="B40" t="s">
        <v>11</v>
      </c>
      <c r="C40" t="s">
        <v>11</v>
      </c>
      <c r="D40" s="45">
        <v>42992</v>
      </c>
      <c r="E40" t="s">
        <v>12</v>
      </c>
      <c r="F40">
        <v>0</v>
      </c>
      <c r="G40" t="s">
        <v>13</v>
      </c>
    </row>
    <row r="41" spans="1:8">
      <c r="A41" t="s">
        <v>8</v>
      </c>
      <c r="D41" s="45">
        <v>43055</v>
      </c>
      <c r="E41" t="s">
        <v>12</v>
      </c>
      <c r="F41">
        <v>0</v>
      </c>
      <c r="G41" t="s">
        <v>13</v>
      </c>
    </row>
    <row r="42" spans="1:8">
      <c r="A42" t="s">
        <v>16</v>
      </c>
      <c r="B42" t="s">
        <v>9</v>
      </c>
      <c r="C42" t="s">
        <v>9</v>
      </c>
      <c r="D42" s="45">
        <v>42983</v>
      </c>
      <c r="E42" t="e">
        <v>#N/A</v>
      </c>
      <c r="F42" t="e">
        <v>#N/A</v>
      </c>
      <c r="G42" t="e">
        <v>#N/A</v>
      </c>
    </row>
    <row r="43" spans="1:8">
      <c r="A43" t="s">
        <v>13</v>
      </c>
      <c r="B43" t="s">
        <v>17</v>
      </c>
      <c r="C43" t="s">
        <v>17</v>
      </c>
      <c r="D43" s="45">
        <v>42958</v>
      </c>
      <c r="E43" t="s">
        <v>12</v>
      </c>
      <c r="F43">
        <v>0</v>
      </c>
      <c r="G43" t="s">
        <v>14</v>
      </c>
    </row>
    <row r="44" spans="1:8">
      <c r="A44" t="s">
        <v>14</v>
      </c>
      <c r="D44" s="45">
        <v>43060</v>
      </c>
      <c r="E44" t="s">
        <v>12</v>
      </c>
      <c r="F44">
        <v>0</v>
      </c>
      <c r="G44" t="s">
        <v>10</v>
      </c>
    </row>
    <row r="45" spans="1:8">
      <c r="A45" t="s">
        <v>14</v>
      </c>
      <c r="B45" t="s">
        <v>11</v>
      </c>
      <c r="C45" t="s">
        <v>11</v>
      </c>
      <c r="D45" s="45">
        <v>42985</v>
      </c>
      <c r="E45" t="s">
        <v>12</v>
      </c>
      <c r="F45">
        <v>0</v>
      </c>
      <c r="G45" t="s">
        <v>8</v>
      </c>
    </row>
    <row r="46" spans="1:8">
      <c r="A46" t="s">
        <v>14</v>
      </c>
      <c r="B46" t="s">
        <v>15</v>
      </c>
      <c r="C46" t="s">
        <v>15</v>
      </c>
      <c r="D46" s="45">
        <v>43014</v>
      </c>
      <c r="E46" t="s">
        <v>12</v>
      </c>
      <c r="F46">
        <v>0</v>
      </c>
      <c r="G46" t="s">
        <v>10</v>
      </c>
    </row>
    <row r="47" spans="1:8">
      <c r="A47" t="s">
        <v>10</v>
      </c>
      <c r="B47" t="s">
        <v>15</v>
      </c>
      <c r="C47" t="s">
        <v>15</v>
      </c>
      <c r="D47" s="45">
        <v>42968</v>
      </c>
      <c r="E47" t="s">
        <v>12</v>
      </c>
      <c r="F47">
        <v>0</v>
      </c>
      <c r="G47" t="s">
        <v>16</v>
      </c>
    </row>
    <row r="48" spans="1:8">
      <c r="A48" t="s">
        <v>8</v>
      </c>
      <c r="B48" t="s">
        <v>17</v>
      </c>
      <c r="C48" t="s">
        <v>17</v>
      </c>
      <c r="D48" s="45">
        <v>43081</v>
      </c>
      <c r="E48" t="e">
        <v>#N/A</v>
      </c>
      <c r="F48" t="e">
        <v>#N/A</v>
      </c>
      <c r="G48" t="e">
        <v>#N/A</v>
      </c>
    </row>
    <row r="49" spans="1:7">
      <c r="A49" t="s">
        <v>8</v>
      </c>
      <c r="B49" t="s">
        <v>9</v>
      </c>
      <c r="C49" t="s">
        <v>9</v>
      </c>
      <c r="D49" s="45">
        <v>43039</v>
      </c>
      <c r="E49" t="e">
        <v>#N/A</v>
      </c>
      <c r="F49" t="e">
        <v>#N/A</v>
      </c>
      <c r="G49" t="e">
        <v>#N/A</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4" sqref="B4"/>
    </sheetView>
  </sheetViews>
  <sheetFormatPr defaultColWidth="8.77734375" defaultRowHeight="14.4"/>
  <cols>
    <col min="1" max="1" width="10.5546875" customWidth="1"/>
    <col min="2" max="2" width="15.21875" customWidth="1"/>
    <col min="3" max="3" width="18.6640625" customWidth="1"/>
    <col min="4" max="4" width="16.21875" customWidth="1"/>
  </cols>
  <sheetData>
    <row r="1" spans="1:4">
      <c r="A1" t="s">
        <v>0</v>
      </c>
      <c r="B1" t="s">
        <v>41</v>
      </c>
      <c r="C1" t="s">
        <v>42</v>
      </c>
      <c r="D1" t="s">
        <v>39</v>
      </c>
    </row>
    <row r="2" spans="1:4">
      <c r="A2" t="s">
        <v>43</v>
      </c>
      <c r="B2">
        <v>0</v>
      </c>
      <c r="C2">
        <v>0</v>
      </c>
      <c r="D2">
        <v>0</v>
      </c>
    </row>
    <row r="3" spans="1:4">
      <c r="A3" t="s">
        <v>16</v>
      </c>
      <c r="B3">
        <f t="shared" ref="B3:B8" si="0">D3/C3</f>
        <v>0</v>
      </c>
      <c r="C3">
        <v>1</v>
      </c>
      <c r="D3">
        <v>0</v>
      </c>
    </row>
    <row r="4" spans="1:4">
      <c r="A4" t="s">
        <v>13</v>
      </c>
      <c r="B4">
        <f t="shared" si="0"/>
        <v>0</v>
      </c>
      <c r="C4">
        <v>5</v>
      </c>
      <c r="D4">
        <v>0</v>
      </c>
    </row>
    <row r="5" spans="1:4">
      <c r="A5" t="s">
        <v>8</v>
      </c>
      <c r="B5">
        <f t="shared" si="0"/>
        <v>0.13333333333333333</v>
      </c>
      <c r="C5">
        <v>15</v>
      </c>
      <c r="D5">
        <v>2</v>
      </c>
    </row>
    <row r="6" spans="1:4">
      <c r="A6" t="s">
        <v>10</v>
      </c>
      <c r="B6">
        <f t="shared" si="0"/>
        <v>0.125</v>
      </c>
      <c r="C6">
        <v>8</v>
      </c>
      <c r="D6">
        <v>1</v>
      </c>
    </row>
    <row r="7" spans="1:4">
      <c r="A7" t="s">
        <v>14</v>
      </c>
      <c r="B7">
        <f t="shared" si="0"/>
        <v>0</v>
      </c>
      <c r="C7">
        <v>18</v>
      </c>
      <c r="D7">
        <v>0</v>
      </c>
    </row>
    <row r="8" spans="1:4">
      <c r="A8" t="s">
        <v>25</v>
      </c>
      <c r="B8">
        <f t="shared" si="0"/>
        <v>0</v>
      </c>
      <c r="C8">
        <v>1</v>
      </c>
      <c r="D8">
        <v>0</v>
      </c>
    </row>
    <row r="9" spans="1:4">
      <c r="A9" t="s">
        <v>19</v>
      </c>
      <c r="B9">
        <v>0</v>
      </c>
      <c r="C9">
        <v>0</v>
      </c>
      <c r="D9">
        <v>0</v>
      </c>
    </row>
    <row r="10" spans="1:4">
      <c r="A10" t="s">
        <v>24</v>
      </c>
      <c r="B10">
        <v>0</v>
      </c>
      <c r="C10">
        <v>0</v>
      </c>
      <c r="D10">
        <v>0</v>
      </c>
    </row>
    <row r="11" spans="1:4">
      <c r="A11" t="s">
        <v>22</v>
      </c>
      <c r="B11">
        <v>0</v>
      </c>
      <c r="C11">
        <v>0</v>
      </c>
      <c r="D11">
        <v>0</v>
      </c>
    </row>
    <row r="12" spans="1:4">
      <c r="A12" t="s">
        <v>35</v>
      </c>
      <c r="B12">
        <v>0</v>
      </c>
      <c r="C12">
        <v>0</v>
      </c>
      <c r="D12">
        <v>0</v>
      </c>
    </row>
    <row r="13" spans="1:4">
      <c r="A13" t="s">
        <v>44</v>
      </c>
      <c r="B13">
        <v>0</v>
      </c>
      <c r="C13">
        <v>0</v>
      </c>
      <c r="D13">
        <v>0</v>
      </c>
    </row>
  </sheetData>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33"/>
  <sheetViews>
    <sheetView zoomScale="85" zoomScaleNormal="85" workbookViewId="0">
      <selection activeCell="I10" sqref="I10"/>
    </sheetView>
  </sheetViews>
  <sheetFormatPr defaultColWidth="8.77734375" defaultRowHeight="14.4"/>
  <cols>
    <col min="1" max="1" width="17.88671875" customWidth="1"/>
    <col min="2" max="2" width="45.109375" customWidth="1"/>
    <col min="3" max="3" width="24.77734375" customWidth="1"/>
    <col min="4" max="4" width="42.5546875" customWidth="1"/>
    <col min="5" max="5" width="35.88671875" customWidth="1"/>
    <col min="6" max="6" width="30.5546875" customWidth="1"/>
    <col min="7" max="7" width="29" customWidth="1"/>
    <col min="8" max="8" width="31.77734375" customWidth="1"/>
    <col min="9" max="9" width="20.77734375" customWidth="1"/>
    <col min="10" max="10" width="12.88671875" customWidth="1"/>
    <col min="11" max="11" width="12.77734375"/>
    <col min="12" max="12" width="30.6640625" customWidth="1"/>
    <col min="13" max="13" width="14"/>
    <col min="14" max="14" width="23" customWidth="1"/>
    <col min="15" max="15" width="12.88671875"/>
    <col min="24" max="24" width="10.109375" customWidth="1"/>
    <col min="26" max="27" width="12.77734375"/>
    <col min="28" max="28" width="25.44140625" customWidth="1"/>
    <col min="29" max="29" width="12.88671875"/>
  </cols>
  <sheetData>
    <row r="1" spans="1:29">
      <c r="A1" s="20" t="s">
        <v>45</v>
      </c>
      <c r="B1" s="20" t="s">
        <v>46</v>
      </c>
      <c r="C1" s="20" t="s">
        <v>47</v>
      </c>
      <c r="D1" s="20" t="s">
        <v>48</v>
      </c>
      <c r="E1" s="30" t="s">
        <v>49</v>
      </c>
      <c r="F1" s="30" t="s">
        <v>50</v>
      </c>
      <c r="G1" s="30" t="s">
        <v>51</v>
      </c>
      <c r="H1" s="30" t="s">
        <v>52</v>
      </c>
      <c r="I1" s="30" t="s">
        <v>53</v>
      </c>
      <c r="J1" s="30" t="s">
        <v>54</v>
      </c>
      <c r="K1" s="20" t="s">
        <v>55</v>
      </c>
      <c r="L1" s="20" t="s">
        <v>56</v>
      </c>
      <c r="M1" s="15"/>
      <c r="N1" s="15"/>
      <c r="O1" s="15"/>
      <c r="P1" s="15"/>
      <c r="Q1" s="15"/>
      <c r="R1" s="15"/>
      <c r="S1" s="15"/>
      <c r="T1" s="15"/>
      <c r="U1" s="15"/>
    </row>
    <row r="2" spans="1:29">
      <c r="A2" s="20"/>
      <c r="B2" s="20"/>
      <c r="C2" s="20"/>
      <c r="D2" s="20"/>
      <c r="E2" s="30"/>
      <c r="F2" s="30"/>
      <c r="G2" s="30"/>
      <c r="H2" s="30"/>
      <c r="I2" s="30"/>
      <c r="J2" s="30"/>
      <c r="K2" s="20"/>
      <c r="L2" s="20"/>
      <c r="M2" s="15"/>
      <c r="N2" s="38"/>
      <c r="O2" s="39"/>
      <c r="P2" s="15"/>
      <c r="Q2" s="15"/>
      <c r="R2" s="20" t="s">
        <v>57</v>
      </c>
      <c r="S2" s="20"/>
      <c r="T2" s="20"/>
      <c r="U2" s="20" t="s">
        <v>58</v>
      </c>
      <c r="V2" s="54"/>
      <c r="W2" s="20"/>
      <c r="X2" s="18"/>
      <c r="Y2" s="38" t="s">
        <v>59</v>
      </c>
      <c r="Z2" s="38"/>
      <c r="AA2" s="15"/>
      <c r="AB2" s="18" t="s">
        <v>60</v>
      </c>
      <c r="AC2" s="18"/>
    </row>
    <row r="3" spans="1:29">
      <c r="A3" s="29" t="s">
        <v>44</v>
      </c>
      <c r="B3" s="29">
        <v>0</v>
      </c>
      <c r="C3" s="29"/>
      <c r="D3" s="29">
        <f t="shared" ref="D3:D14" si="0">B3-C3</f>
        <v>0</v>
      </c>
      <c r="E3" s="31">
        <v>0</v>
      </c>
      <c r="F3" s="32">
        <v>0</v>
      </c>
      <c r="G3" s="33">
        <f>SUM(C$3:C3)/C$15</f>
        <v>0</v>
      </c>
      <c r="H3" s="33">
        <f>SUM(D$3:D3)/$D$15</f>
        <v>0</v>
      </c>
      <c r="I3" s="32">
        <f t="shared" ref="I3:I14" si="1">G3-H3</f>
        <v>0</v>
      </c>
      <c r="J3" s="29">
        <f t="shared" ref="J3:J14" si="2">G3</f>
        <v>0</v>
      </c>
      <c r="K3" s="29">
        <f t="shared" ref="K3:K14" si="3">H3</f>
        <v>0</v>
      </c>
      <c r="L3" s="33">
        <f t="shared" ref="L3:L13" si="4">(K4-K3)*(J4+J3)/2</f>
        <v>0</v>
      </c>
      <c r="M3" s="15"/>
      <c r="N3" s="20" t="s">
        <v>61</v>
      </c>
      <c r="O3" s="51">
        <f>L16</f>
        <v>-0.29629629629629628</v>
      </c>
      <c r="P3" s="15"/>
      <c r="Q3" s="15"/>
      <c r="R3" s="40" t="s">
        <v>62</v>
      </c>
      <c r="S3" s="40" t="s">
        <v>63</v>
      </c>
      <c r="T3" s="29"/>
      <c r="U3" s="40" t="s">
        <v>62</v>
      </c>
      <c r="V3" s="40" t="s">
        <v>63</v>
      </c>
      <c r="W3" s="29"/>
      <c r="Y3" s="40" t="s">
        <v>62</v>
      </c>
      <c r="Z3" s="40" t="s">
        <v>63</v>
      </c>
      <c r="AA3" s="15"/>
      <c r="AB3" s="18" t="s">
        <v>64</v>
      </c>
      <c r="AC3" s="18">
        <v>0.18845000000000001</v>
      </c>
    </row>
    <row r="4" spans="1:29">
      <c r="A4" s="29" t="s">
        <v>35</v>
      </c>
      <c r="B4" s="29">
        <v>0</v>
      </c>
      <c r="C4" s="29"/>
      <c r="D4" s="29">
        <f t="shared" si="0"/>
        <v>0</v>
      </c>
      <c r="E4" s="31">
        <v>0</v>
      </c>
      <c r="F4" s="32">
        <v>0</v>
      </c>
      <c r="G4" s="33">
        <f>SUM(C$3:C4)/C$15</f>
        <v>0</v>
      </c>
      <c r="H4" s="33">
        <f>SUM(D$3:D4)/$D$15</f>
        <v>0</v>
      </c>
      <c r="I4" s="32">
        <f t="shared" si="1"/>
        <v>0</v>
      </c>
      <c r="J4" s="29">
        <f t="shared" si="2"/>
        <v>0</v>
      </c>
      <c r="K4" s="29">
        <f t="shared" si="3"/>
        <v>0</v>
      </c>
      <c r="L4" s="33">
        <f t="shared" si="4"/>
        <v>0</v>
      </c>
      <c r="M4" s="15"/>
      <c r="N4" s="20" t="s">
        <v>65</v>
      </c>
      <c r="O4" s="52">
        <f>L15</f>
        <v>0.35185185185185186</v>
      </c>
      <c r="P4" s="15"/>
      <c r="Q4" s="15"/>
      <c r="R4" s="24">
        <v>0</v>
      </c>
      <c r="S4" s="24" t="s">
        <v>66</v>
      </c>
      <c r="T4" s="29"/>
      <c r="U4" s="24">
        <v>0</v>
      </c>
      <c r="V4" s="44" t="s">
        <v>67</v>
      </c>
      <c r="W4" s="29"/>
      <c r="Y4" s="24">
        <v>0.5</v>
      </c>
      <c r="Z4" s="44" t="s">
        <v>68</v>
      </c>
      <c r="AA4" s="15"/>
      <c r="AB4" s="18" t="s">
        <v>69</v>
      </c>
      <c r="AC4" s="18">
        <f>C15/B15</f>
        <v>6.25E-2</v>
      </c>
    </row>
    <row r="5" spans="1:29">
      <c r="A5" s="29" t="s">
        <v>22</v>
      </c>
      <c r="B5" s="29">
        <v>0</v>
      </c>
      <c r="C5" s="29"/>
      <c r="D5" s="29">
        <f t="shared" si="0"/>
        <v>0</v>
      </c>
      <c r="E5" s="31">
        <v>0</v>
      </c>
      <c r="F5" s="32">
        <v>0</v>
      </c>
      <c r="G5" s="33">
        <f>SUM(C$3:C5)/C$15</f>
        <v>0</v>
      </c>
      <c r="H5" s="33">
        <f>SUM(D$3:D5)/$D$15</f>
        <v>0</v>
      </c>
      <c r="I5" s="32">
        <f t="shared" si="1"/>
        <v>0</v>
      </c>
      <c r="J5" s="29">
        <f t="shared" si="2"/>
        <v>0</v>
      </c>
      <c r="K5" s="29">
        <f t="shared" si="3"/>
        <v>0</v>
      </c>
      <c r="L5" s="33">
        <f t="shared" si="4"/>
        <v>0</v>
      </c>
      <c r="M5" s="15"/>
      <c r="N5" s="20" t="s">
        <v>58</v>
      </c>
      <c r="O5" s="20">
        <f>I15</f>
        <v>0.1333333333333333</v>
      </c>
      <c r="P5" s="15"/>
      <c r="Q5" s="15"/>
      <c r="R5" s="24">
        <v>0.25</v>
      </c>
      <c r="S5" s="24" t="s">
        <v>70</v>
      </c>
      <c r="T5" s="29"/>
      <c r="U5" s="24">
        <v>0.25</v>
      </c>
      <c r="V5" s="44" t="s">
        <v>71</v>
      </c>
      <c r="W5" s="29"/>
      <c r="Y5" s="24">
        <v>0.6</v>
      </c>
      <c r="Z5" s="44" t="s">
        <v>72</v>
      </c>
      <c r="AA5" s="15"/>
      <c r="AB5" s="18" t="s">
        <v>73</v>
      </c>
      <c r="AC5" s="18">
        <f>SQRT(2)/4</f>
        <v>0.35355339059327379</v>
      </c>
    </row>
    <row r="6" spans="1:29">
      <c r="A6" s="29" t="s">
        <v>24</v>
      </c>
      <c r="B6" s="29">
        <v>0</v>
      </c>
      <c r="C6" s="29"/>
      <c r="D6" s="29">
        <f t="shared" si="0"/>
        <v>0</v>
      </c>
      <c r="E6" s="31">
        <v>0</v>
      </c>
      <c r="F6" s="32">
        <v>0</v>
      </c>
      <c r="G6" s="33">
        <f>SUM(C$3:C6)/C$15</f>
        <v>0</v>
      </c>
      <c r="H6" s="33">
        <f>SUM(D$3:D6)/$D$15</f>
        <v>0</v>
      </c>
      <c r="I6" s="32">
        <f t="shared" si="1"/>
        <v>0</v>
      </c>
      <c r="J6" s="29">
        <f t="shared" si="2"/>
        <v>0</v>
      </c>
      <c r="K6" s="29">
        <f t="shared" si="3"/>
        <v>0</v>
      </c>
      <c r="L6" s="33">
        <f t="shared" si="4"/>
        <v>0</v>
      </c>
      <c r="M6" s="15"/>
      <c r="N6" s="20" t="s">
        <v>74</v>
      </c>
      <c r="O6" s="20">
        <f>(SQRT(2)/4)*(MAX(I3:I14))</f>
        <v>4.7140452079103161E-2</v>
      </c>
      <c r="P6" s="15"/>
      <c r="Q6" s="15"/>
      <c r="R6" s="24">
        <v>0.4</v>
      </c>
      <c r="S6" s="24" t="s">
        <v>75</v>
      </c>
      <c r="T6" s="29"/>
      <c r="U6" s="24">
        <v>0.5</v>
      </c>
      <c r="V6" s="44" t="s">
        <v>76</v>
      </c>
      <c r="W6" s="29"/>
      <c r="Y6" s="24">
        <v>0.75</v>
      </c>
      <c r="Z6" s="44" t="s">
        <v>77</v>
      </c>
      <c r="AA6" s="15"/>
      <c r="AB6" s="18" t="s">
        <v>78</v>
      </c>
      <c r="AC6" s="18"/>
    </row>
    <row r="7" spans="1:29">
      <c r="A7" s="29" t="s">
        <v>19</v>
      </c>
      <c r="B7" s="29">
        <v>0</v>
      </c>
      <c r="C7" s="29"/>
      <c r="D7" s="29">
        <f t="shared" si="0"/>
        <v>0</v>
      </c>
      <c r="E7" s="31">
        <v>0</v>
      </c>
      <c r="F7" s="32">
        <v>0</v>
      </c>
      <c r="G7" s="33">
        <f>SUM(C$3:C7)/C$15</f>
        <v>0</v>
      </c>
      <c r="H7" s="33">
        <f>SUM(D$3:D7)/$D$15</f>
        <v>0</v>
      </c>
      <c r="I7" s="32">
        <f t="shared" si="1"/>
        <v>0</v>
      </c>
      <c r="J7" s="29">
        <f t="shared" si="2"/>
        <v>0</v>
      </c>
      <c r="K7" s="29">
        <f t="shared" si="3"/>
        <v>0</v>
      </c>
      <c r="L7" s="33">
        <f t="shared" si="4"/>
        <v>0</v>
      </c>
      <c r="M7" s="15"/>
      <c r="N7" s="20" t="s">
        <v>79</v>
      </c>
      <c r="O7" s="20">
        <f>AC5*AC3/(SQRT(AC4*(1-AC4)))</f>
        <v>0.27524884256492949</v>
      </c>
      <c r="P7" s="15"/>
      <c r="Q7" s="15"/>
      <c r="R7" s="24">
        <v>0.6</v>
      </c>
      <c r="S7" s="24" t="s">
        <v>80</v>
      </c>
      <c r="T7" s="29"/>
      <c r="U7" s="24">
        <v>0.75</v>
      </c>
      <c r="V7" s="44" t="s">
        <v>81</v>
      </c>
      <c r="W7" s="29"/>
      <c r="Y7" s="24">
        <v>0.9</v>
      </c>
      <c r="Z7" s="44" t="s">
        <v>82</v>
      </c>
      <c r="AA7" s="15"/>
    </row>
    <row r="8" spans="1:29">
      <c r="A8" s="29" t="s">
        <v>25</v>
      </c>
      <c r="B8" s="29">
        <v>1</v>
      </c>
      <c r="C8" s="29"/>
      <c r="D8" s="29">
        <f t="shared" si="0"/>
        <v>1</v>
      </c>
      <c r="E8" s="31">
        <f t="shared" ref="E8:E13" si="5">C8/B8</f>
        <v>0</v>
      </c>
      <c r="F8" s="32">
        <f t="shared" ref="F8:F13" si="6">D8/B8</f>
        <v>1</v>
      </c>
      <c r="G8" s="33">
        <f>SUM(C$3:C8)/C$15</f>
        <v>0</v>
      </c>
      <c r="H8" s="33">
        <f>SUM(D$3:D8)/$D$15</f>
        <v>2.2222222222222223E-2</v>
      </c>
      <c r="I8" s="32">
        <f t="shared" si="1"/>
        <v>-2.2222222222222223E-2</v>
      </c>
      <c r="J8" s="29">
        <f t="shared" si="2"/>
        <v>0</v>
      </c>
      <c r="K8" s="29">
        <f t="shared" si="3"/>
        <v>2.2222222222222223E-2</v>
      </c>
      <c r="L8" s="33">
        <f t="shared" si="4"/>
        <v>0</v>
      </c>
      <c r="M8" s="15"/>
      <c r="N8" s="15"/>
      <c r="O8" s="15"/>
      <c r="P8" s="15"/>
      <c r="Q8" s="15"/>
      <c r="R8" s="24">
        <v>0.8</v>
      </c>
      <c r="S8" s="24" t="s">
        <v>83</v>
      </c>
      <c r="T8" s="29"/>
      <c r="U8" s="24">
        <v>1</v>
      </c>
      <c r="V8" s="44" t="s">
        <v>84</v>
      </c>
      <c r="W8" s="29"/>
      <c r="Y8" s="24">
        <v>1</v>
      </c>
      <c r="Z8" s="44" t="s">
        <v>85</v>
      </c>
      <c r="AA8" s="15"/>
    </row>
    <row r="9" spans="1:29">
      <c r="A9" s="29" t="s">
        <v>14</v>
      </c>
      <c r="B9" s="29">
        <v>18</v>
      </c>
      <c r="C9" s="29"/>
      <c r="D9" s="29">
        <f t="shared" si="0"/>
        <v>18</v>
      </c>
      <c r="E9" s="31">
        <f t="shared" si="5"/>
        <v>0</v>
      </c>
      <c r="F9" s="32">
        <f t="shared" si="6"/>
        <v>1</v>
      </c>
      <c r="G9" s="33">
        <f>SUM(C$3:C9)/C$15</f>
        <v>0</v>
      </c>
      <c r="H9" s="33">
        <f>SUM(D$3:D9)/$D$15</f>
        <v>0.42222222222222222</v>
      </c>
      <c r="I9" s="32">
        <f t="shared" si="1"/>
        <v>-0.42222222222222222</v>
      </c>
      <c r="J9" s="29">
        <f t="shared" si="2"/>
        <v>0</v>
      </c>
      <c r="K9" s="29">
        <f t="shared" si="3"/>
        <v>0.42222222222222222</v>
      </c>
      <c r="L9" s="33">
        <f t="shared" si="4"/>
        <v>2.5925925925925915E-2</v>
      </c>
      <c r="M9" s="15"/>
      <c r="N9" s="15"/>
      <c r="O9" s="15"/>
      <c r="P9" s="15"/>
      <c r="Q9" s="15"/>
      <c r="R9" s="24">
        <v>1</v>
      </c>
      <c r="S9" s="24"/>
      <c r="T9" s="29"/>
      <c r="U9" s="29"/>
      <c r="V9" s="29"/>
      <c r="W9" s="29"/>
    </row>
    <row r="10" spans="1:29">
      <c r="A10" s="29" t="s">
        <v>10</v>
      </c>
      <c r="B10" s="29">
        <v>8</v>
      </c>
      <c r="C10" s="29">
        <v>1</v>
      </c>
      <c r="D10" s="29">
        <f t="shared" si="0"/>
        <v>7</v>
      </c>
      <c r="E10" s="31">
        <f t="shared" si="5"/>
        <v>0.125</v>
      </c>
      <c r="F10" s="32">
        <f t="shared" si="6"/>
        <v>0.875</v>
      </c>
      <c r="G10" s="33">
        <f>SUM(C$3:C10)/C$15</f>
        <v>0.33333333333333331</v>
      </c>
      <c r="H10" s="33">
        <f>SUM(D$3:D10)/$D$15</f>
        <v>0.57777777777777772</v>
      </c>
      <c r="I10" s="32">
        <f t="shared" si="1"/>
        <v>-0.24444444444444441</v>
      </c>
      <c r="J10" s="29">
        <f t="shared" si="2"/>
        <v>0.33333333333333331</v>
      </c>
      <c r="K10" s="29">
        <f t="shared" si="3"/>
        <v>0.57777777777777772</v>
      </c>
      <c r="L10" s="33">
        <f t="shared" si="4"/>
        <v>0.19259259259259265</v>
      </c>
      <c r="M10" s="15"/>
      <c r="N10" s="53" t="s">
        <v>86</v>
      </c>
      <c r="O10" s="15"/>
      <c r="P10" s="15"/>
      <c r="Q10" s="15"/>
      <c r="R10" s="15"/>
      <c r="S10" s="15"/>
      <c r="T10" s="15"/>
      <c r="U10" s="15"/>
      <c r="V10" s="15"/>
      <c r="W10" s="15"/>
      <c r="AB10" s="43"/>
      <c r="AC10" s="43"/>
    </row>
    <row r="11" spans="1:29">
      <c r="A11" s="29" t="s">
        <v>8</v>
      </c>
      <c r="B11" s="29">
        <v>15</v>
      </c>
      <c r="C11" s="29">
        <v>2</v>
      </c>
      <c r="D11" s="29">
        <f t="shared" si="0"/>
        <v>13</v>
      </c>
      <c r="E11" s="31">
        <f t="shared" si="5"/>
        <v>0.13333333333333333</v>
      </c>
      <c r="F11" s="32">
        <f t="shared" si="6"/>
        <v>0.8666666666666667</v>
      </c>
      <c r="G11" s="33">
        <f>SUM(C$3:C11)/C$15</f>
        <v>1</v>
      </c>
      <c r="H11" s="33">
        <f>SUM(D$3:D11)/$D$15</f>
        <v>0.8666666666666667</v>
      </c>
      <c r="I11" s="32">
        <f t="shared" si="1"/>
        <v>0.1333333333333333</v>
      </c>
      <c r="J11" s="29">
        <f t="shared" si="2"/>
        <v>1</v>
      </c>
      <c r="K11" s="29">
        <f t="shared" si="3"/>
        <v>0.8666666666666667</v>
      </c>
      <c r="L11" s="33">
        <f t="shared" si="4"/>
        <v>0.11111111111111105</v>
      </c>
      <c r="M11" s="15"/>
      <c r="N11" s="53" t="s">
        <v>87</v>
      </c>
      <c r="O11" s="15"/>
      <c r="P11" s="15"/>
      <c r="Q11" s="15"/>
      <c r="R11" s="15"/>
      <c r="S11" s="15"/>
      <c r="T11" s="15"/>
      <c r="U11" s="15"/>
      <c r="V11" s="15"/>
      <c r="W11" s="15"/>
      <c r="AB11" s="55"/>
      <c r="AC11" s="56"/>
    </row>
    <row r="12" spans="1:29">
      <c r="A12" s="29" t="s">
        <v>13</v>
      </c>
      <c r="B12" s="29">
        <v>5</v>
      </c>
      <c r="C12" s="29"/>
      <c r="D12" s="29">
        <f t="shared" si="0"/>
        <v>5</v>
      </c>
      <c r="E12" s="31">
        <f t="shared" si="5"/>
        <v>0</v>
      </c>
      <c r="F12" s="32">
        <f t="shared" si="6"/>
        <v>1</v>
      </c>
      <c r="G12" s="33">
        <f>SUM(C$3:C12)/C$15</f>
        <v>1</v>
      </c>
      <c r="H12" s="33">
        <f>SUM(D$3:D12)/$D$15</f>
        <v>0.97777777777777775</v>
      </c>
      <c r="I12" s="32">
        <f t="shared" si="1"/>
        <v>2.2222222222222254E-2</v>
      </c>
      <c r="J12" s="29">
        <f t="shared" si="2"/>
        <v>1</v>
      </c>
      <c r="K12" s="29">
        <f t="shared" si="3"/>
        <v>0.97777777777777775</v>
      </c>
      <c r="L12" s="33">
        <f t="shared" si="4"/>
        <v>2.2222222222222254E-2</v>
      </c>
      <c r="M12" s="15"/>
      <c r="N12" s="42"/>
      <c r="O12" s="15"/>
      <c r="P12" s="15"/>
      <c r="Q12" s="15"/>
      <c r="T12" s="15"/>
      <c r="U12" s="15"/>
      <c r="V12" s="15"/>
      <c r="W12" s="15"/>
      <c r="AB12" s="55"/>
      <c r="AC12" s="56"/>
    </row>
    <row r="13" spans="1:29">
      <c r="A13" s="29" t="s">
        <v>16</v>
      </c>
      <c r="B13" s="29">
        <v>1</v>
      </c>
      <c r="C13" s="29"/>
      <c r="D13" s="29">
        <f t="shared" si="0"/>
        <v>1</v>
      </c>
      <c r="E13" s="31">
        <f t="shared" si="5"/>
        <v>0</v>
      </c>
      <c r="F13" s="32">
        <f t="shared" si="6"/>
        <v>1</v>
      </c>
      <c r="G13" s="33">
        <f>SUM(C$3:C13)/C$15</f>
        <v>1</v>
      </c>
      <c r="H13" s="33">
        <f>SUM(D$3:D13)/$D$15</f>
        <v>1</v>
      </c>
      <c r="I13" s="32">
        <f t="shared" si="1"/>
        <v>0</v>
      </c>
      <c r="J13" s="29">
        <f t="shared" si="2"/>
        <v>1</v>
      </c>
      <c r="K13" s="29">
        <f t="shared" si="3"/>
        <v>1</v>
      </c>
      <c r="L13" s="33">
        <f t="shared" si="4"/>
        <v>0</v>
      </c>
      <c r="M13" s="15"/>
      <c r="N13" s="15"/>
      <c r="O13" s="15"/>
      <c r="P13" s="15"/>
      <c r="Q13" s="15"/>
      <c r="R13" s="15"/>
      <c r="S13" s="15"/>
      <c r="T13" s="15"/>
      <c r="U13" s="15"/>
    </row>
    <row r="14" spans="1:29">
      <c r="A14" s="34" t="s">
        <v>43</v>
      </c>
      <c r="B14" s="34">
        <v>0</v>
      </c>
      <c r="C14" s="34"/>
      <c r="D14" s="29">
        <f t="shared" si="0"/>
        <v>0</v>
      </c>
      <c r="E14" s="31">
        <v>0</v>
      </c>
      <c r="F14" s="32">
        <v>0</v>
      </c>
      <c r="G14" s="33">
        <f>SUM(C$3:C14)/C$15</f>
        <v>1</v>
      </c>
      <c r="H14" s="33">
        <f>SUM(D$3:D14)/$D$15</f>
        <v>1</v>
      </c>
      <c r="I14" s="32">
        <f t="shared" si="1"/>
        <v>0</v>
      </c>
      <c r="J14" s="29">
        <f t="shared" si="2"/>
        <v>1</v>
      </c>
      <c r="K14" s="29">
        <f t="shared" si="3"/>
        <v>1</v>
      </c>
      <c r="L14" s="33">
        <f>0.5*K3*J3</f>
        <v>0</v>
      </c>
      <c r="M14" s="15"/>
      <c r="N14" s="15"/>
      <c r="O14" s="15"/>
      <c r="P14" s="15"/>
      <c r="Q14" s="15"/>
      <c r="R14" s="15"/>
      <c r="S14" s="15"/>
      <c r="T14" s="15"/>
      <c r="U14" s="15"/>
    </row>
    <row r="15" spans="1:29" s="18" customFormat="1">
      <c r="A15" s="35" t="s">
        <v>88</v>
      </c>
      <c r="B15" s="35">
        <f>SUM(B3:B14)</f>
        <v>48</v>
      </c>
      <c r="C15" s="35">
        <f>SUM(C3:C14)</f>
        <v>3</v>
      </c>
      <c r="D15" s="35">
        <f>SUM(D3:D14)</f>
        <v>45</v>
      </c>
      <c r="E15" s="35"/>
      <c r="F15" s="35"/>
      <c r="G15" s="35"/>
      <c r="H15" s="35"/>
      <c r="I15" s="35">
        <f>MAX(I3:I14)</f>
        <v>0.1333333333333333</v>
      </c>
      <c r="J15" s="35"/>
      <c r="K15" s="35"/>
      <c r="L15" s="37">
        <f>SUM(L3:L14)</f>
        <v>0.35185185185185186</v>
      </c>
      <c r="M15" s="38"/>
      <c r="N15" s="38"/>
      <c r="O15" s="38"/>
      <c r="P15" s="38"/>
      <c r="Q15" s="38"/>
      <c r="R15" s="38"/>
      <c r="S15" s="38"/>
      <c r="T15" s="38"/>
      <c r="U15" s="38"/>
    </row>
    <row r="16" spans="1:29">
      <c r="A16" s="15"/>
      <c r="B16" s="15"/>
      <c r="C16" s="15"/>
      <c r="D16" s="15"/>
      <c r="E16" s="15"/>
      <c r="F16" s="15"/>
      <c r="G16" s="15"/>
      <c r="H16" s="15"/>
      <c r="I16" s="15"/>
      <c r="J16" s="15"/>
      <c r="K16" s="15"/>
      <c r="L16" s="15">
        <f>2*L15-1</f>
        <v>-0.29629629629629628</v>
      </c>
      <c r="M16" s="15"/>
      <c r="N16" s="15"/>
      <c r="O16" s="15"/>
      <c r="T16" s="15"/>
      <c r="U16" s="15"/>
    </row>
    <row r="17" spans="1:27">
      <c r="A17" s="15"/>
      <c r="B17" s="15"/>
      <c r="C17" s="36"/>
      <c r="D17" s="15"/>
      <c r="E17" s="15"/>
      <c r="F17" s="15"/>
      <c r="G17" s="15"/>
      <c r="H17" s="15"/>
      <c r="I17" s="15"/>
      <c r="J17" s="15"/>
      <c r="K17" s="15"/>
    </row>
    <row r="18" spans="1:27">
      <c r="A18" s="15"/>
      <c r="B18" s="15"/>
      <c r="C18" s="36"/>
      <c r="D18" s="15"/>
      <c r="E18" s="15"/>
      <c r="F18" s="15"/>
      <c r="G18" s="15"/>
      <c r="H18" s="15"/>
      <c r="I18" s="15"/>
      <c r="J18" s="15"/>
      <c r="K18" s="15"/>
    </row>
    <row r="19" spans="1:27">
      <c r="A19" s="15"/>
      <c r="B19" s="15"/>
      <c r="C19" s="15"/>
      <c r="D19" s="15"/>
      <c r="E19" s="15"/>
      <c r="F19" s="15"/>
      <c r="G19" s="15"/>
      <c r="H19" s="15"/>
      <c r="I19" s="15"/>
      <c r="J19" s="15"/>
      <c r="K19" s="15"/>
    </row>
    <row r="20" spans="1:27">
      <c r="A20" s="15"/>
      <c r="B20" s="15"/>
      <c r="C20" s="15"/>
      <c r="D20" s="15"/>
      <c r="E20" s="15"/>
      <c r="F20" s="15"/>
      <c r="G20" s="15"/>
      <c r="H20" s="15"/>
      <c r="I20" s="15"/>
      <c r="J20" s="15"/>
      <c r="K20" s="15"/>
    </row>
    <row r="21" spans="1:27">
      <c r="A21" s="15"/>
      <c r="B21" s="15"/>
      <c r="C21" s="15"/>
      <c r="D21" s="15"/>
      <c r="E21" s="15"/>
      <c r="F21" s="15"/>
      <c r="G21" s="15"/>
      <c r="H21" s="15"/>
      <c r="I21" s="15"/>
      <c r="J21" s="15"/>
      <c r="K21" s="15"/>
    </row>
    <row r="22" spans="1:27">
      <c r="A22" s="15"/>
      <c r="B22" s="15"/>
      <c r="C22" s="15"/>
      <c r="D22" s="15"/>
      <c r="E22" s="15"/>
      <c r="F22" s="15"/>
      <c r="G22" s="15"/>
      <c r="H22" s="15"/>
      <c r="I22" s="15"/>
      <c r="J22" s="15"/>
      <c r="K22" s="15"/>
    </row>
    <row r="23" spans="1:27">
      <c r="A23" s="15"/>
      <c r="B23" s="15"/>
      <c r="C23" s="15"/>
      <c r="D23" s="15"/>
      <c r="E23" s="15"/>
      <c r="F23" s="15"/>
      <c r="G23" s="15"/>
      <c r="H23" s="15"/>
      <c r="I23" s="15"/>
      <c r="J23" s="15"/>
      <c r="K23" s="15"/>
    </row>
    <row r="24" spans="1:27">
      <c r="A24" s="15"/>
      <c r="B24" s="15"/>
      <c r="C24" s="15"/>
      <c r="D24" s="15"/>
      <c r="E24" s="15"/>
      <c r="F24" s="15"/>
      <c r="G24" s="15"/>
      <c r="H24" s="15"/>
      <c r="I24" s="15"/>
      <c r="J24" s="15"/>
      <c r="K24" s="15"/>
    </row>
    <row r="25" spans="1:27">
      <c r="A25" s="15"/>
      <c r="B25" s="15"/>
      <c r="C25" s="15"/>
      <c r="D25" s="15"/>
      <c r="E25" s="15"/>
      <c r="F25" s="15"/>
      <c r="G25" s="15"/>
      <c r="H25" s="15"/>
      <c r="I25" s="15"/>
      <c r="J25" s="15"/>
      <c r="K25" s="15"/>
    </row>
    <row r="26" spans="1:27">
      <c r="A26" s="15"/>
      <c r="B26" s="15"/>
      <c r="C26" s="15"/>
      <c r="D26" s="15"/>
      <c r="E26" s="15"/>
      <c r="F26" s="15"/>
      <c r="G26" s="15"/>
      <c r="H26" s="15"/>
      <c r="I26" s="15"/>
      <c r="J26" s="15"/>
      <c r="K26" s="15"/>
    </row>
    <row r="27" spans="1:27">
      <c r="A27" s="15"/>
      <c r="B27" s="15"/>
      <c r="C27" s="15"/>
      <c r="D27" s="15"/>
      <c r="E27" s="15"/>
      <c r="F27" s="15"/>
      <c r="G27" s="15"/>
      <c r="H27" s="15"/>
      <c r="I27" s="15"/>
      <c r="J27" s="15"/>
      <c r="K27" s="15"/>
    </row>
    <row r="28" spans="1:27">
      <c r="A28" s="15"/>
      <c r="B28" s="15"/>
      <c r="C28" s="15"/>
      <c r="D28" s="15"/>
      <c r="E28" s="15"/>
      <c r="F28" s="15"/>
      <c r="G28" s="15"/>
      <c r="H28" s="15"/>
      <c r="I28" s="15"/>
      <c r="J28" s="15"/>
      <c r="K28" s="15"/>
      <c r="L28" s="15"/>
      <c r="M28" s="15"/>
      <c r="N28" s="15"/>
      <c r="O28" s="15"/>
      <c r="R28" s="15"/>
      <c r="S28" s="15"/>
      <c r="T28" s="15"/>
      <c r="U28" s="15"/>
      <c r="Z28" s="55"/>
      <c r="AA28" s="56"/>
    </row>
    <row r="29" spans="1:27">
      <c r="A29" s="15"/>
      <c r="B29" s="15"/>
      <c r="C29" s="15"/>
      <c r="D29" s="15"/>
      <c r="E29" s="15"/>
      <c r="F29" s="15"/>
      <c r="G29" s="15"/>
      <c r="H29" s="15"/>
      <c r="I29" s="15"/>
      <c r="J29" s="15"/>
      <c r="K29" s="15"/>
      <c r="L29" s="15"/>
      <c r="M29" s="15"/>
      <c r="N29" s="15"/>
      <c r="O29" s="15"/>
      <c r="R29" s="15"/>
      <c r="S29" s="15"/>
      <c r="T29" s="15"/>
      <c r="U29" s="15"/>
      <c r="Z29" s="55"/>
      <c r="AA29" s="56"/>
    </row>
    <row r="30" spans="1:27">
      <c r="A30" s="15"/>
      <c r="B30" s="15"/>
      <c r="C30" s="15"/>
      <c r="D30" s="15"/>
      <c r="E30" s="15"/>
      <c r="F30" s="15"/>
      <c r="G30" s="15"/>
      <c r="H30" s="15"/>
      <c r="I30" s="15"/>
      <c r="J30" s="15"/>
      <c r="K30" s="15"/>
      <c r="L30" s="15"/>
      <c r="M30" s="15"/>
      <c r="N30" s="15"/>
      <c r="O30" s="15"/>
      <c r="R30" s="15"/>
      <c r="S30" s="15"/>
      <c r="T30" s="15"/>
      <c r="U30" s="15"/>
      <c r="Z30" s="55"/>
      <c r="AA30" s="56"/>
    </row>
    <row r="31" spans="1:27">
      <c r="A31" s="15"/>
      <c r="B31" s="15"/>
      <c r="C31" s="15"/>
      <c r="D31" s="15"/>
      <c r="E31" s="15"/>
      <c r="F31" s="15"/>
      <c r="G31" s="15"/>
      <c r="H31" s="15"/>
      <c r="I31" s="15"/>
      <c r="J31" s="15"/>
      <c r="K31" s="15"/>
      <c r="L31" s="15"/>
      <c r="M31" s="15"/>
      <c r="N31" s="15"/>
      <c r="O31" s="15"/>
      <c r="R31" s="15"/>
      <c r="S31" s="15"/>
      <c r="T31" s="15"/>
      <c r="U31" s="15"/>
    </row>
    <row r="32" spans="1:27">
      <c r="A32" s="15"/>
      <c r="B32" s="15"/>
      <c r="C32" s="15"/>
      <c r="D32" s="15"/>
      <c r="E32" s="15"/>
      <c r="F32" s="15"/>
      <c r="G32" s="15"/>
      <c r="H32" s="15"/>
      <c r="I32" s="15"/>
      <c r="J32" s="15"/>
      <c r="K32" s="15"/>
      <c r="L32" s="15"/>
      <c r="M32" s="15"/>
      <c r="N32" s="15"/>
      <c r="O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8"/>
  <sheetViews>
    <sheetView workbookViewId="0">
      <selection activeCell="C7" sqref="C7"/>
    </sheetView>
  </sheetViews>
  <sheetFormatPr defaultColWidth="9.109375" defaultRowHeight="13.2"/>
  <cols>
    <col min="1" max="2" width="23.77734375" style="23" customWidth="1"/>
    <col min="3" max="3" width="56.109375" style="23" customWidth="1"/>
    <col min="4" max="4" width="9.109375" style="23"/>
    <col min="5" max="5" width="19.109375" style="23" customWidth="1"/>
    <col min="6" max="6" width="18.88671875" style="23" customWidth="1"/>
    <col min="7" max="7" width="9.109375" style="23"/>
    <col min="8" max="8" width="12.77734375" style="23"/>
    <col min="9" max="16384" width="9.109375" style="23"/>
  </cols>
  <sheetData>
    <row r="1" spans="1:6" ht="14.55" customHeight="1">
      <c r="A1" s="21" t="s">
        <v>45</v>
      </c>
      <c r="B1" s="21" t="s">
        <v>89</v>
      </c>
      <c r="C1" s="22" t="s">
        <v>90</v>
      </c>
    </row>
    <row r="2" spans="1:6" ht="14.4">
      <c r="A2" s="24" t="s">
        <v>43</v>
      </c>
      <c r="B2" s="25">
        <v>0</v>
      </c>
      <c r="C2" s="26">
        <f t="shared" ref="C2:C13" si="0">B2/(SUM(B$2:B$13))</f>
        <v>0</v>
      </c>
    </row>
    <row r="3" spans="1:6" ht="14.4">
      <c r="A3" s="24" t="s">
        <v>16</v>
      </c>
      <c r="B3" s="25">
        <v>1</v>
      </c>
      <c r="C3" s="26">
        <f t="shared" si="0"/>
        <v>2.0833333333333332E-2</v>
      </c>
      <c r="D3" s="27" t="s">
        <v>91</v>
      </c>
      <c r="E3" s="28">
        <f>SUMSQ(C2:C13)</f>
        <v>0.27777777777777779</v>
      </c>
    </row>
    <row r="4" spans="1:6" ht="14.4">
      <c r="A4" s="24" t="s">
        <v>13</v>
      </c>
      <c r="B4" s="25">
        <v>5</v>
      </c>
      <c r="C4" s="26">
        <f t="shared" si="0"/>
        <v>0.10416666666666667</v>
      </c>
    </row>
    <row r="5" spans="1:6" ht="14.4">
      <c r="A5" s="24" t="s">
        <v>8</v>
      </c>
      <c r="B5" s="25">
        <v>15</v>
      </c>
      <c r="C5" s="26">
        <f t="shared" si="0"/>
        <v>0.3125</v>
      </c>
    </row>
    <row r="6" spans="1:6" ht="14.4">
      <c r="A6" s="24" t="s">
        <v>10</v>
      </c>
      <c r="B6" s="25">
        <v>8</v>
      </c>
      <c r="C6" s="26">
        <f t="shared" si="0"/>
        <v>0.16666666666666666</v>
      </c>
    </row>
    <row r="7" spans="1:6" ht="14.4">
      <c r="A7" s="24" t="s">
        <v>14</v>
      </c>
      <c r="B7" s="25">
        <v>18</v>
      </c>
      <c r="C7" s="26">
        <f t="shared" si="0"/>
        <v>0.375</v>
      </c>
    </row>
    <row r="8" spans="1:6" ht="14.4">
      <c r="A8" s="24" t="s">
        <v>25</v>
      </c>
      <c r="B8" s="25">
        <v>1</v>
      </c>
      <c r="C8" s="26">
        <f t="shared" si="0"/>
        <v>2.0833333333333332E-2</v>
      </c>
    </row>
    <row r="9" spans="1:6" ht="14.4">
      <c r="A9" s="24" t="s">
        <v>19</v>
      </c>
      <c r="B9" s="25">
        <v>0</v>
      </c>
      <c r="C9" s="26">
        <f t="shared" si="0"/>
        <v>0</v>
      </c>
    </row>
    <row r="10" spans="1:6" ht="14.4">
      <c r="A10" s="24" t="s">
        <v>24</v>
      </c>
      <c r="B10" s="25">
        <v>0</v>
      </c>
      <c r="C10" s="26">
        <f t="shared" si="0"/>
        <v>0</v>
      </c>
    </row>
    <row r="11" spans="1:6" ht="14.4">
      <c r="A11" s="24" t="s">
        <v>22</v>
      </c>
      <c r="B11" s="25">
        <v>0</v>
      </c>
      <c r="C11" s="26">
        <f t="shared" si="0"/>
        <v>0</v>
      </c>
      <c r="E11" s="21" t="s">
        <v>62</v>
      </c>
      <c r="F11" s="21" t="s">
        <v>92</v>
      </c>
    </row>
    <row r="12" spans="1:6" ht="14.4">
      <c r="A12" s="24" t="s">
        <v>35</v>
      </c>
      <c r="B12" s="25">
        <v>0</v>
      </c>
      <c r="C12" s="26">
        <f t="shared" si="0"/>
        <v>0</v>
      </c>
      <c r="E12" s="24">
        <v>0</v>
      </c>
      <c r="F12" s="29" t="s">
        <v>93</v>
      </c>
    </row>
    <row r="13" spans="1:6" ht="14.4">
      <c r="A13" s="24" t="s">
        <v>44</v>
      </c>
      <c r="B13" s="25">
        <v>0</v>
      </c>
      <c r="C13" s="26">
        <f t="shared" si="0"/>
        <v>0</v>
      </c>
      <c r="E13" s="24">
        <v>0.01</v>
      </c>
      <c r="F13" s="29" t="s">
        <v>94</v>
      </c>
    </row>
    <row r="14" spans="1:6" ht="14.4">
      <c r="E14" s="24">
        <v>0.1</v>
      </c>
      <c r="F14" s="29" t="s">
        <v>95</v>
      </c>
    </row>
    <row r="15" spans="1:6" ht="14.4">
      <c r="E15" s="24">
        <v>0.2</v>
      </c>
      <c r="F15" s="29" t="s">
        <v>96</v>
      </c>
    </row>
    <row r="16" spans="1:6" ht="14.4">
      <c r="E16" s="24">
        <v>1</v>
      </c>
      <c r="F16" s="29"/>
    </row>
    <row r="18" spans="5:11" ht="14.4">
      <c r="E18" s="57" t="s">
        <v>97</v>
      </c>
      <c r="F18" s="57"/>
      <c r="G18" s="57"/>
      <c r="H18" s="57"/>
      <c r="I18" s="57"/>
      <c r="J18" s="57"/>
      <c r="K18" s="57"/>
    </row>
  </sheetData>
  <mergeCells count="1">
    <mergeCell ref="E18:K18"/>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74"/>
  <sheetViews>
    <sheetView workbookViewId="0">
      <selection activeCell="H13" sqref="H13"/>
    </sheetView>
  </sheetViews>
  <sheetFormatPr defaultColWidth="8.77734375" defaultRowHeight="14.4"/>
  <cols>
    <col min="4" max="4" width="23.44140625" customWidth="1"/>
    <col min="10" max="10" width="19.6640625"/>
    <col min="11" max="12" width="26.109375"/>
  </cols>
  <sheetData>
    <row r="1" spans="1:13">
      <c r="A1" t="s">
        <v>0</v>
      </c>
      <c r="B1" t="s">
        <v>1</v>
      </c>
      <c r="C1" t="s">
        <v>2</v>
      </c>
      <c r="D1" s="45" t="s">
        <v>3</v>
      </c>
      <c r="E1" t="s">
        <v>4</v>
      </c>
      <c r="F1" t="s">
        <v>5</v>
      </c>
      <c r="G1" t="s">
        <v>6</v>
      </c>
      <c r="H1" t="s">
        <v>7</v>
      </c>
      <c r="J1" t="s">
        <v>0</v>
      </c>
      <c r="K1" t="s">
        <v>38</v>
      </c>
      <c r="L1" t="s">
        <v>39</v>
      </c>
      <c r="M1" t="s">
        <v>41</v>
      </c>
    </row>
    <row r="2" spans="1:13">
      <c r="A2" t="s">
        <v>10</v>
      </c>
      <c r="B2" t="s">
        <v>18</v>
      </c>
      <c r="C2" t="s">
        <v>18</v>
      </c>
      <c r="D2" s="45">
        <v>43368</v>
      </c>
      <c r="E2" t="e">
        <v>#N/A</v>
      </c>
      <c r="F2" t="e">
        <v>#N/A</v>
      </c>
      <c r="G2" t="e">
        <v>#N/A</v>
      </c>
      <c r="J2" t="s">
        <v>22</v>
      </c>
      <c r="K2">
        <v>1</v>
      </c>
    </row>
    <row r="3" spans="1:13">
      <c r="A3" t="s">
        <v>10</v>
      </c>
      <c r="B3" t="s">
        <v>18</v>
      </c>
      <c r="C3" t="s">
        <v>18</v>
      </c>
      <c r="D3" s="45">
        <v>43361</v>
      </c>
      <c r="E3" t="s">
        <v>12</v>
      </c>
      <c r="F3">
        <v>0</v>
      </c>
      <c r="G3" t="s">
        <v>8</v>
      </c>
      <c r="J3" t="s">
        <v>16</v>
      </c>
      <c r="K3">
        <v>11</v>
      </c>
      <c r="L3">
        <v>1</v>
      </c>
    </row>
    <row r="4" spans="1:13">
      <c r="A4" t="s">
        <v>8</v>
      </c>
      <c r="B4" t="s">
        <v>18</v>
      </c>
      <c r="C4" t="s">
        <v>18</v>
      </c>
      <c r="D4" s="45">
        <v>43238</v>
      </c>
      <c r="E4" t="e">
        <v>#N/A</v>
      </c>
      <c r="F4" t="e">
        <v>#N/A</v>
      </c>
      <c r="G4" t="e">
        <v>#N/A</v>
      </c>
      <c r="J4" t="s">
        <v>13</v>
      </c>
      <c r="K4">
        <v>34</v>
      </c>
    </row>
    <row r="5" spans="1:13">
      <c r="A5" t="s">
        <v>8</v>
      </c>
      <c r="B5" t="s">
        <v>9</v>
      </c>
      <c r="C5" t="s">
        <v>9</v>
      </c>
      <c r="D5" s="45">
        <v>43273</v>
      </c>
      <c r="E5" t="s">
        <v>12</v>
      </c>
      <c r="F5">
        <v>0</v>
      </c>
      <c r="G5" t="s">
        <v>10</v>
      </c>
      <c r="J5" t="s">
        <v>8</v>
      </c>
      <c r="K5">
        <v>44</v>
      </c>
    </row>
    <row r="6" spans="1:13">
      <c r="A6" t="s">
        <v>13</v>
      </c>
      <c r="B6" t="s">
        <v>17</v>
      </c>
      <c r="C6" t="s">
        <v>17</v>
      </c>
      <c r="D6" s="45">
        <v>43396</v>
      </c>
      <c r="E6" t="e">
        <v>#N/A</v>
      </c>
      <c r="F6" t="e">
        <v>#N/A</v>
      </c>
      <c r="G6" t="e">
        <v>#N/A</v>
      </c>
      <c r="J6" t="s">
        <v>10</v>
      </c>
      <c r="K6">
        <v>53</v>
      </c>
      <c r="L6">
        <v>2</v>
      </c>
    </row>
    <row r="7" spans="1:13">
      <c r="A7" t="s">
        <v>10</v>
      </c>
      <c r="B7" t="s">
        <v>11</v>
      </c>
      <c r="C7" t="s">
        <v>11</v>
      </c>
      <c r="D7" s="45">
        <v>43272</v>
      </c>
      <c r="E7" t="s">
        <v>12</v>
      </c>
      <c r="F7">
        <v>0</v>
      </c>
      <c r="G7" t="s">
        <v>14</v>
      </c>
      <c r="J7" t="s">
        <v>14</v>
      </c>
      <c r="K7">
        <v>21</v>
      </c>
      <c r="L7">
        <v>1</v>
      </c>
    </row>
    <row r="8" spans="1:13">
      <c r="A8" t="s">
        <v>16</v>
      </c>
      <c r="B8" t="s">
        <v>9</v>
      </c>
      <c r="C8" t="s">
        <v>9</v>
      </c>
      <c r="D8" s="45">
        <v>43416</v>
      </c>
      <c r="E8" t="s">
        <v>12</v>
      </c>
      <c r="F8">
        <v>0</v>
      </c>
      <c r="G8" t="s">
        <v>14</v>
      </c>
      <c r="J8" t="s">
        <v>25</v>
      </c>
      <c r="K8">
        <v>4</v>
      </c>
    </row>
    <row r="9" spans="1:13">
      <c r="A9" t="s">
        <v>10</v>
      </c>
      <c r="B9" t="s">
        <v>11</v>
      </c>
      <c r="C9" t="s">
        <v>11</v>
      </c>
      <c r="D9" s="45">
        <v>43251</v>
      </c>
      <c r="E9" t="e">
        <v>#N/A</v>
      </c>
      <c r="F9" t="e">
        <v>#N/A</v>
      </c>
      <c r="G9" t="e">
        <v>#N/A</v>
      </c>
      <c r="J9" t="s">
        <v>19</v>
      </c>
      <c r="K9">
        <v>3</v>
      </c>
    </row>
    <row r="10" spans="1:13">
      <c r="A10" t="s">
        <v>10</v>
      </c>
      <c r="B10" t="s">
        <v>11</v>
      </c>
      <c r="C10" t="s">
        <v>11</v>
      </c>
      <c r="D10" s="45">
        <v>43325</v>
      </c>
      <c r="E10" t="s">
        <v>12</v>
      </c>
      <c r="F10">
        <v>0</v>
      </c>
      <c r="G10" t="s">
        <v>16</v>
      </c>
      <c r="J10" t="s">
        <v>24</v>
      </c>
      <c r="K10">
        <v>2</v>
      </c>
    </row>
    <row r="11" spans="1:13">
      <c r="A11" t="s">
        <v>8</v>
      </c>
      <c r="B11" t="s">
        <v>18</v>
      </c>
      <c r="C11" t="s">
        <v>18</v>
      </c>
      <c r="D11" s="45">
        <v>43448</v>
      </c>
      <c r="E11" t="s">
        <v>12</v>
      </c>
      <c r="F11">
        <v>0</v>
      </c>
      <c r="G11" t="s">
        <v>14</v>
      </c>
      <c r="J11" t="s">
        <v>98</v>
      </c>
    </row>
    <row r="12" spans="1:13">
      <c r="A12" t="s">
        <v>14</v>
      </c>
      <c r="B12" t="s">
        <v>15</v>
      </c>
      <c r="C12" t="s">
        <v>15</v>
      </c>
      <c r="D12" s="45">
        <v>43105</v>
      </c>
      <c r="E12" t="s">
        <v>12</v>
      </c>
      <c r="F12">
        <v>0</v>
      </c>
      <c r="G12" t="s">
        <v>8</v>
      </c>
      <c r="J12" t="s">
        <v>40</v>
      </c>
      <c r="K12">
        <v>173</v>
      </c>
      <c r="L12">
        <v>4</v>
      </c>
    </row>
    <row r="13" spans="1:13">
      <c r="A13" t="s">
        <v>14</v>
      </c>
      <c r="B13" t="s">
        <v>15</v>
      </c>
      <c r="C13" t="s">
        <v>15</v>
      </c>
      <c r="D13" s="45">
        <v>43179</v>
      </c>
      <c r="E13" t="e">
        <v>#N/A</v>
      </c>
      <c r="F13" t="e">
        <v>#N/A</v>
      </c>
      <c r="G13" t="e">
        <v>#N/A</v>
      </c>
    </row>
    <row r="14" spans="1:13">
      <c r="A14" t="s">
        <v>8</v>
      </c>
      <c r="B14" t="s">
        <v>17</v>
      </c>
      <c r="C14" t="s">
        <v>17</v>
      </c>
      <c r="D14" s="45">
        <v>43455</v>
      </c>
      <c r="E14" t="s">
        <v>12</v>
      </c>
      <c r="F14">
        <v>0</v>
      </c>
      <c r="G14" t="s">
        <v>10</v>
      </c>
    </row>
    <row r="15" spans="1:13">
      <c r="A15" t="s">
        <v>13</v>
      </c>
      <c r="B15" t="s">
        <v>9</v>
      </c>
      <c r="C15" t="s">
        <v>9</v>
      </c>
      <c r="D15" s="45">
        <v>43319</v>
      </c>
      <c r="E15" t="s">
        <v>12</v>
      </c>
      <c r="F15">
        <v>0</v>
      </c>
      <c r="G15" t="s">
        <v>16</v>
      </c>
    </row>
    <row r="16" spans="1:13">
      <c r="A16" t="s">
        <v>13</v>
      </c>
      <c r="B16" t="s">
        <v>9</v>
      </c>
      <c r="C16" t="s">
        <v>9</v>
      </c>
      <c r="D16" s="45">
        <v>43166</v>
      </c>
      <c r="E16" t="s">
        <v>12</v>
      </c>
      <c r="F16">
        <v>0</v>
      </c>
      <c r="G16" t="s">
        <v>13</v>
      </c>
    </row>
    <row r="17" spans="1:7">
      <c r="A17" t="s">
        <v>10</v>
      </c>
      <c r="B17" t="s">
        <v>9</v>
      </c>
      <c r="C17" t="s">
        <v>9</v>
      </c>
      <c r="D17" s="45">
        <v>43292</v>
      </c>
      <c r="E17" t="s">
        <v>12</v>
      </c>
      <c r="F17">
        <v>0</v>
      </c>
      <c r="G17" t="s">
        <v>16</v>
      </c>
    </row>
    <row r="18" spans="1:7">
      <c r="A18" t="s">
        <v>8</v>
      </c>
      <c r="B18" t="s">
        <v>17</v>
      </c>
      <c r="C18" t="s">
        <v>17</v>
      </c>
      <c r="D18" s="45">
        <v>43241</v>
      </c>
      <c r="E18" t="s">
        <v>12</v>
      </c>
      <c r="F18">
        <v>0</v>
      </c>
      <c r="G18" t="s">
        <v>8</v>
      </c>
    </row>
    <row r="19" spans="1:7">
      <c r="A19" t="s">
        <v>8</v>
      </c>
      <c r="D19" s="45">
        <v>43347</v>
      </c>
      <c r="E19" t="s">
        <v>12</v>
      </c>
      <c r="F19">
        <v>0</v>
      </c>
      <c r="G19" t="s">
        <v>8</v>
      </c>
    </row>
    <row r="20" spans="1:7">
      <c r="A20" t="s">
        <v>8</v>
      </c>
      <c r="B20" t="s">
        <v>9</v>
      </c>
      <c r="C20" t="s">
        <v>9</v>
      </c>
      <c r="D20" s="45">
        <v>43299</v>
      </c>
      <c r="E20" t="e">
        <v>#N/A</v>
      </c>
      <c r="F20" t="e">
        <v>#N/A</v>
      </c>
      <c r="G20" t="e">
        <v>#N/A</v>
      </c>
    </row>
    <row r="21" spans="1:7">
      <c r="A21" t="s">
        <v>13</v>
      </c>
      <c r="B21" t="s">
        <v>17</v>
      </c>
      <c r="C21" t="s">
        <v>17</v>
      </c>
      <c r="D21" s="45">
        <v>43164</v>
      </c>
      <c r="E21" t="e">
        <v>#N/A</v>
      </c>
      <c r="F21" t="e">
        <v>#N/A</v>
      </c>
      <c r="G21" t="e">
        <v>#N/A</v>
      </c>
    </row>
    <row r="22" spans="1:7">
      <c r="A22" t="s">
        <v>25</v>
      </c>
      <c r="B22" t="s">
        <v>20</v>
      </c>
      <c r="C22" t="s">
        <v>20</v>
      </c>
      <c r="D22" s="45">
        <v>43300</v>
      </c>
      <c r="E22" t="s">
        <v>12</v>
      </c>
      <c r="F22">
        <v>0</v>
      </c>
      <c r="G22" t="s">
        <v>16</v>
      </c>
    </row>
    <row r="23" spans="1:7">
      <c r="A23" t="s">
        <v>25</v>
      </c>
      <c r="B23" t="s">
        <v>9</v>
      </c>
      <c r="C23" t="s">
        <v>9</v>
      </c>
      <c r="D23" s="45">
        <v>43160</v>
      </c>
      <c r="E23" t="s">
        <v>12</v>
      </c>
      <c r="F23">
        <v>0</v>
      </c>
      <c r="G23" t="s">
        <v>8</v>
      </c>
    </row>
    <row r="24" spans="1:7">
      <c r="A24" t="s">
        <v>8</v>
      </c>
      <c r="B24" t="s">
        <v>18</v>
      </c>
      <c r="C24" t="s">
        <v>18</v>
      </c>
      <c r="D24" s="45">
        <v>43461</v>
      </c>
      <c r="E24" t="s">
        <v>12</v>
      </c>
      <c r="F24">
        <v>0</v>
      </c>
      <c r="G24" t="s">
        <v>10</v>
      </c>
    </row>
    <row r="25" spans="1:7">
      <c r="A25" t="s">
        <v>14</v>
      </c>
      <c r="B25" t="s">
        <v>9</v>
      </c>
      <c r="C25" t="s">
        <v>9</v>
      </c>
      <c r="D25" s="45">
        <v>43186</v>
      </c>
      <c r="E25" t="s">
        <v>12</v>
      </c>
      <c r="F25">
        <v>0</v>
      </c>
      <c r="G25" t="s">
        <v>8</v>
      </c>
    </row>
    <row r="26" spans="1:7">
      <c r="A26" t="s">
        <v>13</v>
      </c>
      <c r="B26" t="s">
        <v>9</v>
      </c>
      <c r="C26" t="s">
        <v>9</v>
      </c>
      <c r="D26" s="45">
        <v>43364</v>
      </c>
      <c r="E26" t="s">
        <v>12</v>
      </c>
      <c r="F26">
        <v>0</v>
      </c>
      <c r="G26" t="s">
        <v>8</v>
      </c>
    </row>
    <row r="27" spans="1:7">
      <c r="A27" t="s">
        <v>16</v>
      </c>
      <c r="B27" t="s">
        <v>9</v>
      </c>
      <c r="C27" t="s">
        <v>9</v>
      </c>
      <c r="D27" s="45">
        <v>43361</v>
      </c>
      <c r="E27" t="e">
        <v>#N/A</v>
      </c>
      <c r="F27" t="e">
        <v>#N/A</v>
      </c>
      <c r="G27" t="e">
        <v>#N/A</v>
      </c>
    </row>
    <row r="28" spans="1:7">
      <c r="A28" t="s">
        <v>10</v>
      </c>
      <c r="B28" t="s">
        <v>9</v>
      </c>
      <c r="C28" t="s">
        <v>9</v>
      </c>
      <c r="D28" s="45">
        <v>43168</v>
      </c>
      <c r="E28" t="s">
        <v>12</v>
      </c>
      <c r="F28">
        <v>0</v>
      </c>
      <c r="G28" t="s">
        <v>16</v>
      </c>
    </row>
    <row r="29" spans="1:7">
      <c r="A29" t="s">
        <v>10</v>
      </c>
      <c r="B29" t="s">
        <v>11</v>
      </c>
      <c r="C29" t="s">
        <v>11</v>
      </c>
      <c r="D29" s="45">
        <v>43273</v>
      </c>
      <c r="E29" t="s">
        <v>12</v>
      </c>
      <c r="F29">
        <v>0</v>
      </c>
      <c r="G29" t="s">
        <v>13</v>
      </c>
    </row>
    <row r="30" spans="1:7">
      <c r="A30" t="s">
        <v>8</v>
      </c>
      <c r="D30" s="45">
        <v>43378</v>
      </c>
      <c r="E30" t="s">
        <v>12</v>
      </c>
      <c r="F30">
        <v>0</v>
      </c>
      <c r="G30" t="s">
        <v>13</v>
      </c>
    </row>
    <row r="31" spans="1:7">
      <c r="A31" t="s">
        <v>10</v>
      </c>
      <c r="B31" t="s">
        <v>11</v>
      </c>
      <c r="C31" t="s">
        <v>11</v>
      </c>
      <c r="D31" s="45">
        <v>43146</v>
      </c>
      <c r="E31" t="s">
        <v>12</v>
      </c>
      <c r="F31">
        <v>0</v>
      </c>
      <c r="G31" t="s">
        <v>13</v>
      </c>
    </row>
    <row r="32" spans="1:7">
      <c r="A32" t="s">
        <v>24</v>
      </c>
      <c r="B32" t="s">
        <v>9</v>
      </c>
      <c r="C32" t="s">
        <v>9</v>
      </c>
      <c r="D32" s="45">
        <v>43207</v>
      </c>
      <c r="E32" t="s">
        <v>12</v>
      </c>
      <c r="F32">
        <v>0</v>
      </c>
      <c r="G32" t="s">
        <v>13</v>
      </c>
    </row>
    <row r="33" spans="1:7">
      <c r="A33" t="s">
        <v>8</v>
      </c>
      <c r="B33" t="s">
        <v>17</v>
      </c>
      <c r="C33" t="s">
        <v>17</v>
      </c>
      <c r="D33" s="45">
        <v>43294</v>
      </c>
      <c r="E33" t="s">
        <v>12</v>
      </c>
      <c r="F33">
        <v>0</v>
      </c>
      <c r="G33" t="s">
        <v>13</v>
      </c>
    </row>
    <row r="34" spans="1:7">
      <c r="A34" t="s">
        <v>8</v>
      </c>
      <c r="B34" t="s">
        <v>9</v>
      </c>
      <c r="C34" t="s">
        <v>9</v>
      </c>
      <c r="D34" s="45">
        <v>43190</v>
      </c>
      <c r="E34" t="s">
        <v>12</v>
      </c>
      <c r="F34">
        <v>0</v>
      </c>
      <c r="G34" t="s">
        <v>13</v>
      </c>
    </row>
    <row r="35" spans="1:7">
      <c r="A35" t="s">
        <v>10</v>
      </c>
      <c r="B35" t="s">
        <v>9</v>
      </c>
      <c r="C35" t="s">
        <v>9</v>
      </c>
      <c r="D35" s="45">
        <v>43136</v>
      </c>
      <c r="E35" t="e">
        <v>#N/A</v>
      </c>
      <c r="F35" t="e">
        <v>#N/A</v>
      </c>
      <c r="G35" t="e">
        <v>#N/A</v>
      </c>
    </row>
    <row r="36" spans="1:7">
      <c r="A36" t="s">
        <v>25</v>
      </c>
      <c r="B36" t="s">
        <v>26</v>
      </c>
      <c r="C36" t="s">
        <v>26</v>
      </c>
      <c r="D36" s="45">
        <v>43222</v>
      </c>
      <c r="E36" t="e">
        <v>#N/A</v>
      </c>
      <c r="F36" t="e">
        <v>#N/A</v>
      </c>
      <c r="G36" t="e">
        <v>#N/A</v>
      </c>
    </row>
    <row r="37" spans="1:7">
      <c r="A37" t="s">
        <v>16</v>
      </c>
      <c r="B37" t="s">
        <v>9</v>
      </c>
      <c r="C37" t="s">
        <v>9</v>
      </c>
      <c r="D37" s="45">
        <v>43236</v>
      </c>
      <c r="E37" t="s">
        <v>12</v>
      </c>
      <c r="F37">
        <v>0</v>
      </c>
      <c r="G37" t="s">
        <v>10</v>
      </c>
    </row>
    <row r="38" spans="1:7">
      <c r="A38" t="s">
        <v>10</v>
      </c>
      <c r="B38" t="s">
        <v>9</v>
      </c>
      <c r="C38" t="s">
        <v>9</v>
      </c>
      <c r="D38" s="45">
        <v>43354</v>
      </c>
      <c r="E38" t="s">
        <v>12</v>
      </c>
      <c r="F38">
        <v>0</v>
      </c>
      <c r="G38" t="s">
        <v>13</v>
      </c>
    </row>
    <row r="39" spans="1:7">
      <c r="A39" t="s">
        <v>10</v>
      </c>
      <c r="D39" s="45">
        <v>43228</v>
      </c>
      <c r="E39" t="s">
        <v>12</v>
      </c>
      <c r="F39">
        <v>0</v>
      </c>
      <c r="G39" t="s">
        <v>13</v>
      </c>
    </row>
    <row r="40" spans="1:7">
      <c r="A40" t="s">
        <v>14</v>
      </c>
      <c r="B40" t="s">
        <v>15</v>
      </c>
      <c r="C40" t="s">
        <v>15</v>
      </c>
      <c r="D40" s="45">
        <v>43117</v>
      </c>
      <c r="E40" t="s">
        <v>12</v>
      </c>
      <c r="F40">
        <v>0</v>
      </c>
      <c r="G40" t="s">
        <v>13</v>
      </c>
    </row>
    <row r="41" spans="1:7">
      <c r="A41" t="s">
        <v>10</v>
      </c>
      <c r="B41" t="s">
        <v>15</v>
      </c>
      <c r="C41" t="s">
        <v>15</v>
      </c>
      <c r="D41" s="45">
        <v>43357</v>
      </c>
      <c r="E41" t="s">
        <v>12</v>
      </c>
      <c r="F41">
        <v>0</v>
      </c>
      <c r="G41" t="s">
        <v>8</v>
      </c>
    </row>
    <row r="42" spans="1:7">
      <c r="A42" t="s">
        <v>13</v>
      </c>
      <c r="B42" t="s">
        <v>9</v>
      </c>
      <c r="C42" t="s">
        <v>9</v>
      </c>
      <c r="D42" s="45">
        <v>43129</v>
      </c>
      <c r="E42" t="e">
        <v>#N/A</v>
      </c>
      <c r="F42" t="e">
        <v>#N/A</v>
      </c>
      <c r="G42" t="e">
        <v>#N/A</v>
      </c>
    </row>
    <row r="43" spans="1:7">
      <c r="A43" t="s">
        <v>14</v>
      </c>
      <c r="B43" t="s">
        <v>11</v>
      </c>
      <c r="C43" t="s">
        <v>11</v>
      </c>
      <c r="D43" s="45">
        <v>43180</v>
      </c>
      <c r="E43" t="s">
        <v>12</v>
      </c>
      <c r="F43">
        <v>0</v>
      </c>
      <c r="G43" t="s">
        <v>25</v>
      </c>
    </row>
    <row r="44" spans="1:7">
      <c r="A44" t="s">
        <v>16</v>
      </c>
      <c r="B44" t="s">
        <v>9</v>
      </c>
      <c r="C44" t="s">
        <v>9</v>
      </c>
      <c r="D44" s="45">
        <v>43124</v>
      </c>
      <c r="E44" t="s">
        <v>12</v>
      </c>
      <c r="F44">
        <v>0</v>
      </c>
      <c r="G44" t="s">
        <v>25</v>
      </c>
    </row>
    <row r="45" spans="1:7">
      <c r="A45" t="s">
        <v>10</v>
      </c>
      <c r="B45" t="s">
        <v>9</v>
      </c>
      <c r="C45" t="s">
        <v>9</v>
      </c>
      <c r="D45" s="45">
        <v>43229</v>
      </c>
      <c r="E45" t="s">
        <v>12</v>
      </c>
      <c r="F45">
        <v>0</v>
      </c>
      <c r="G45" t="s">
        <v>14</v>
      </c>
    </row>
    <row r="46" spans="1:7">
      <c r="A46" t="s">
        <v>8</v>
      </c>
      <c r="B46" t="s">
        <v>18</v>
      </c>
      <c r="C46" t="s">
        <v>18</v>
      </c>
      <c r="D46" s="45">
        <v>43311</v>
      </c>
      <c r="E46" t="s">
        <v>12</v>
      </c>
      <c r="F46">
        <v>0</v>
      </c>
      <c r="G46" t="s">
        <v>8</v>
      </c>
    </row>
    <row r="47" spans="1:7">
      <c r="A47" t="s">
        <v>10</v>
      </c>
      <c r="B47" t="s">
        <v>18</v>
      </c>
      <c r="C47" t="s">
        <v>18</v>
      </c>
      <c r="D47" s="45">
        <v>43361</v>
      </c>
      <c r="E47" t="s">
        <v>27</v>
      </c>
      <c r="F47">
        <v>0</v>
      </c>
      <c r="G47" t="s">
        <v>10</v>
      </c>
    </row>
    <row r="48" spans="1:7">
      <c r="A48" t="s">
        <v>16</v>
      </c>
      <c r="B48" t="s">
        <v>9</v>
      </c>
      <c r="C48" t="s">
        <v>9</v>
      </c>
      <c r="D48" s="45">
        <v>43279</v>
      </c>
      <c r="E48" t="s">
        <v>12</v>
      </c>
      <c r="F48">
        <v>0</v>
      </c>
      <c r="G48" t="s">
        <v>16</v>
      </c>
    </row>
    <row r="49" spans="1:7">
      <c r="A49" t="s">
        <v>10</v>
      </c>
      <c r="B49" t="s">
        <v>15</v>
      </c>
      <c r="C49" t="s">
        <v>15</v>
      </c>
      <c r="D49" s="45">
        <v>43311</v>
      </c>
      <c r="E49" t="s">
        <v>12</v>
      </c>
      <c r="F49">
        <v>0</v>
      </c>
      <c r="G49" t="s">
        <v>13</v>
      </c>
    </row>
    <row r="50" spans="1:7">
      <c r="A50" t="s">
        <v>13</v>
      </c>
      <c r="B50" t="s">
        <v>9</v>
      </c>
      <c r="C50" t="s">
        <v>9</v>
      </c>
      <c r="D50" s="45">
        <v>43370</v>
      </c>
      <c r="E50" t="s">
        <v>12</v>
      </c>
      <c r="F50">
        <v>0</v>
      </c>
      <c r="G50" t="s">
        <v>13</v>
      </c>
    </row>
    <row r="51" spans="1:7">
      <c r="A51" t="s">
        <v>8</v>
      </c>
      <c r="B51" t="s">
        <v>9</v>
      </c>
      <c r="C51" t="s">
        <v>9</v>
      </c>
      <c r="D51" s="45">
        <v>43292</v>
      </c>
      <c r="E51" t="s">
        <v>12</v>
      </c>
      <c r="F51">
        <v>0</v>
      </c>
      <c r="G51" t="s">
        <v>8</v>
      </c>
    </row>
    <row r="52" spans="1:7">
      <c r="A52" t="s">
        <v>14</v>
      </c>
      <c r="B52" t="s">
        <v>11</v>
      </c>
      <c r="C52" t="s">
        <v>11</v>
      </c>
      <c r="D52" s="45">
        <v>43229</v>
      </c>
      <c r="E52" t="s">
        <v>12</v>
      </c>
      <c r="F52">
        <v>0</v>
      </c>
      <c r="G52" t="s">
        <v>13</v>
      </c>
    </row>
    <row r="53" spans="1:7">
      <c r="A53" t="s">
        <v>8</v>
      </c>
      <c r="D53" s="45">
        <v>43406</v>
      </c>
      <c r="E53" t="e">
        <v>#N/A</v>
      </c>
      <c r="F53" t="e">
        <v>#N/A</v>
      </c>
      <c r="G53" t="e">
        <v>#N/A</v>
      </c>
    </row>
    <row r="54" spans="1:7">
      <c r="A54" t="s">
        <v>19</v>
      </c>
      <c r="B54" t="s">
        <v>20</v>
      </c>
      <c r="C54" t="s">
        <v>20</v>
      </c>
      <c r="D54" s="45">
        <v>43266</v>
      </c>
      <c r="E54" t="e">
        <v>#N/A</v>
      </c>
      <c r="F54" t="e">
        <v>#N/A</v>
      </c>
      <c r="G54" t="e">
        <v>#N/A</v>
      </c>
    </row>
    <row r="55" spans="1:7">
      <c r="A55" t="s">
        <v>16</v>
      </c>
      <c r="B55" t="s">
        <v>9</v>
      </c>
      <c r="C55" t="s">
        <v>9</v>
      </c>
      <c r="D55" s="45">
        <v>43326</v>
      </c>
      <c r="E55" t="s">
        <v>12</v>
      </c>
      <c r="F55">
        <v>0</v>
      </c>
      <c r="G55" t="s">
        <v>16</v>
      </c>
    </row>
    <row r="56" spans="1:7">
      <c r="A56" t="s">
        <v>13</v>
      </c>
      <c r="B56" t="s">
        <v>17</v>
      </c>
      <c r="C56" t="s">
        <v>17</v>
      </c>
      <c r="D56" s="45">
        <v>43326</v>
      </c>
      <c r="E56" t="s">
        <v>12</v>
      </c>
      <c r="F56">
        <v>0</v>
      </c>
      <c r="G56" t="s">
        <v>8</v>
      </c>
    </row>
    <row r="57" spans="1:7">
      <c r="A57" t="s">
        <v>13</v>
      </c>
      <c r="B57" t="s">
        <v>17</v>
      </c>
      <c r="C57" t="s">
        <v>17</v>
      </c>
      <c r="D57" s="45">
        <v>43179</v>
      </c>
      <c r="E57" t="s">
        <v>12</v>
      </c>
      <c r="F57">
        <v>0</v>
      </c>
      <c r="G57" t="s">
        <v>10</v>
      </c>
    </row>
    <row r="58" spans="1:7">
      <c r="A58" t="s">
        <v>10</v>
      </c>
      <c r="D58" s="45">
        <v>43281</v>
      </c>
      <c r="E58" t="s">
        <v>12</v>
      </c>
      <c r="F58">
        <v>0</v>
      </c>
      <c r="G58" t="s">
        <v>14</v>
      </c>
    </row>
    <row r="59" spans="1:7">
      <c r="A59" t="s">
        <v>13</v>
      </c>
      <c r="B59" t="s">
        <v>17</v>
      </c>
      <c r="C59" t="s">
        <v>17</v>
      </c>
      <c r="D59" s="45">
        <v>43403</v>
      </c>
      <c r="E59" t="s">
        <v>12</v>
      </c>
      <c r="F59">
        <v>0</v>
      </c>
      <c r="G59" t="s">
        <v>8</v>
      </c>
    </row>
    <row r="60" spans="1:7">
      <c r="A60" t="s">
        <v>10</v>
      </c>
      <c r="B60" t="s">
        <v>11</v>
      </c>
      <c r="C60" t="s">
        <v>11</v>
      </c>
      <c r="D60" s="45">
        <v>43278</v>
      </c>
      <c r="E60" t="s">
        <v>12</v>
      </c>
      <c r="F60">
        <v>0</v>
      </c>
      <c r="G60" t="s">
        <v>8</v>
      </c>
    </row>
    <row r="61" spans="1:7">
      <c r="A61" t="s">
        <v>13</v>
      </c>
      <c r="B61" t="s">
        <v>17</v>
      </c>
      <c r="C61" t="s">
        <v>17</v>
      </c>
      <c r="D61" s="45">
        <v>43172</v>
      </c>
      <c r="E61" t="s">
        <v>12</v>
      </c>
      <c r="F61">
        <v>0</v>
      </c>
      <c r="G61" t="s">
        <v>10</v>
      </c>
    </row>
    <row r="62" spans="1:7">
      <c r="A62" t="s">
        <v>16</v>
      </c>
      <c r="B62" t="s">
        <v>9</v>
      </c>
      <c r="C62" t="s">
        <v>9</v>
      </c>
      <c r="D62" s="45">
        <v>43279</v>
      </c>
      <c r="E62" t="s">
        <v>12</v>
      </c>
      <c r="F62">
        <v>0</v>
      </c>
      <c r="G62" t="s">
        <v>10</v>
      </c>
    </row>
    <row r="63" spans="1:7">
      <c r="A63" t="s">
        <v>10</v>
      </c>
      <c r="B63" t="s">
        <v>11</v>
      </c>
      <c r="C63" t="s">
        <v>11</v>
      </c>
      <c r="D63" s="45">
        <v>43267</v>
      </c>
      <c r="E63" t="s">
        <v>12</v>
      </c>
      <c r="F63">
        <v>0</v>
      </c>
      <c r="G63" t="s">
        <v>10</v>
      </c>
    </row>
    <row r="64" spans="1:7">
      <c r="A64" t="s">
        <v>10</v>
      </c>
      <c r="B64" t="s">
        <v>11</v>
      </c>
      <c r="C64" t="s">
        <v>11</v>
      </c>
      <c r="D64" s="45">
        <v>43176</v>
      </c>
      <c r="E64" t="e">
        <v>#N/A</v>
      </c>
      <c r="F64" t="e">
        <v>#N/A</v>
      </c>
      <c r="G64" t="e">
        <v>#N/A</v>
      </c>
    </row>
    <row r="65" spans="1:7">
      <c r="A65" t="s">
        <v>10</v>
      </c>
      <c r="D65" s="45">
        <v>43281</v>
      </c>
      <c r="E65" t="s">
        <v>12</v>
      </c>
      <c r="F65">
        <v>0</v>
      </c>
      <c r="G65" t="s">
        <v>8</v>
      </c>
    </row>
    <row r="66" spans="1:7">
      <c r="A66" t="s">
        <v>8</v>
      </c>
      <c r="B66" t="s">
        <v>18</v>
      </c>
      <c r="C66" t="s">
        <v>18</v>
      </c>
      <c r="D66" s="45">
        <v>43140</v>
      </c>
      <c r="E66" t="s">
        <v>12</v>
      </c>
      <c r="F66">
        <v>0</v>
      </c>
      <c r="G66" t="s">
        <v>8</v>
      </c>
    </row>
    <row r="67" spans="1:7">
      <c r="A67" t="s">
        <v>13</v>
      </c>
      <c r="B67" t="s">
        <v>17</v>
      </c>
      <c r="C67" t="s">
        <v>17</v>
      </c>
      <c r="D67" s="45">
        <v>43397</v>
      </c>
      <c r="E67" t="e">
        <v>#N/A</v>
      </c>
      <c r="F67" t="e">
        <v>#N/A</v>
      </c>
      <c r="G67" t="e">
        <v>#N/A</v>
      </c>
    </row>
    <row r="68" spans="1:7">
      <c r="A68" t="s">
        <v>13</v>
      </c>
      <c r="B68" t="s">
        <v>17</v>
      </c>
      <c r="C68" t="s">
        <v>17</v>
      </c>
      <c r="D68" s="45">
        <v>43165</v>
      </c>
      <c r="E68" t="s">
        <v>12</v>
      </c>
      <c r="F68">
        <v>0</v>
      </c>
      <c r="G68" t="s">
        <v>16</v>
      </c>
    </row>
    <row r="69" spans="1:7">
      <c r="A69" t="s">
        <v>13</v>
      </c>
      <c r="B69" t="s">
        <v>9</v>
      </c>
      <c r="C69" t="s">
        <v>9</v>
      </c>
      <c r="D69" s="45">
        <v>43370</v>
      </c>
      <c r="E69" t="s">
        <v>27</v>
      </c>
      <c r="F69">
        <v>0</v>
      </c>
      <c r="G69" t="s">
        <v>10</v>
      </c>
    </row>
    <row r="70" spans="1:7">
      <c r="A70" t="s">
        <v>10</v>
      </c>
      <c r="B70" t="s">
        <v>15</v>
      </c>
      <c r="C70" t="s">
        <v>15</v>
      </c>
      <c r="D70" s="45">
        <v>43461</v>
      </c>
      <c r="E70" t="s">
        <v>12</v>
      </c>
      <c r="F70">
        <v>0</v>
      </c>
      <c r="G70" t="s">
        <v>14</v>
      </c>
    </row>
    <row r="71" spans="1:7">
      <c r="A71" t="s">
        <v>8</v>
      </c>
      <c r="B71" t="s">
        <v>18</v>
      </c>
      <c r="C71" t="s">
        <v>18</v>
      </c>
      <c r="D71" s="45">
        <v>43181</v>
      </c>
      <c r="E71" t="e">
        <v>#N/A</v>
      </c>
      <c r="F71" t="e">
        <v>#N/A</v>
      </c>
      <c r="G71" t="e">
        <v>#N/A</v>
      </c>
    </row>
    <row r="72" spans="1:7">
      <c r="A72" t="s">
        <v>19</v>
      </c>
      <c r="B72" t="s">
        <v>9</v>
      </c>
      <c r="C72" t="s">
        <v>9</v>
      </c>
      <c r="D72" s="45">
        <v>43307</v>
      </c>
      <c r="E72" t="s">
        <v>12</v>
      </c>
      <c r="F72">
        <v>0</v>
      </c>
      <c r="G72" t="s">
        <v>8</v>
      </c>
    </row>
    <row r="73" spans="1:7">
      <c r="A73" t="s">
        <v>8</v>
      </c>
      <c r="B73" t="s">
        <v>18</v>
      </c>
      <c r="C73" t="s">
        <v>18</v>
      </c>
      <c r="D73" s="45">
        <v>43263</v>
      </c>
      <c r="E73" t="s">
        <v>12</v>
      </c>
      <c r="F73">
        <v>0</v>
      </c>
      <c r="G73" t="s">
        <v>8</v>
      </c>
    </row>
    <row r="74" spans="1:7">
      <c r="A74" t="s">
        <v>13</v>
      </c>
      <c r="B74" t="s">
        <v>9</v>
      </c>
      <c r="C74" t="s">
        <v>9</v>
      </c>
      <c r="D74" s="45">
        <v>43325</v>
      </c>
      <c r="E74" t="s">
        <v>12</v>
      </c>
      <c r="F74">
        <v>0</v>
      </c>
      <c r="G74" t="s">
        <v>10</v>
      </c>
    </row>
    <row r="75" spans="1:7">
      <c r="A75" t="s">
        <v>14</v>
      </c>
      <c r="B75" t="s">
        <v>15</v>
      </c>
      <c r="C75" t="s">
        <v>15</v>
      </c>
      <c r="D75" s="45">
        <v>43301</v>
      </c>
      <c r="E75" t="e">
        <v>#N/A</v>
      </c>
      <c r="F75" t="e">
        <v>#N/A</v>
      </c>
      <c r="G75" t="e">
        <v>#N/A</v>
      </c>
    </row>
    <row r="76" spans="1:7">
      <c r="A76" t="s">
        <v>8</v>
      </c>
      <c r="B76" t="s">
        <v>18</v>
      </c>
      <c r="C76" t="s">
        <v>18</v>
      </c>
      <c r="D76" s="45">
        <v>43164</v>
      </c>
      <c r="E76" t="s">
        <v>12</v>
      </c>
      <c r="F76">
        <v>0</v>
      </c>
      <c r="G76" t="s">
        <v>13</v>
      </c>
    </row>
    <row r="77" spans="1:7">
      <c r="A77" t="s">
        <v>10</v>
      </c>
      <c r="B77" t="s">
        <v>11</v>
      </c>
      <c r="C77" t="s">
        <v>11</v>
      </c>
      <c r="D77" s="45">
        <v>43270</v>
      </c>
      <c r="E77" t="s">
        <v>12</v>
      </c>
      <c r="F77">
        <v>0</v>
      </c>
      <c r="G77" t="s">
        <v>14</v>
      </c>
    </row>
    <row r="78" spans="1:7">
      <c r="A78" t="s">
        <v>8</v>
      </c>
      <c r="B78" t="s">
        <v>17</v>
      </c>
      <c r="C78" t="s">
        <v>17</v>
      </c>
      <c r="D78" s="45">
        <v>43185</v>
      </c>
      <c r="E78" t="s">
        <v>12</v>
      </c>
      <c r="F78">
        <v>0</v>
      </c>
      <c r="G78" t="s">
        <v>13</v>
      </c>
    </row>
    <row r="79" spans="1:7">
      <c r="A79" t="s">
        <v>16</v>
      </c>
      <c r="B79" t="s">
        <v>9</v>
      </c>
      <c r="C79" t="s">
        <v>9</v>
      </c>
      <c r="D79" s="45">
        <v>43224</v>
      </c>
      <c r="E79" t="s">
        <v>12</v>
      </c>
      <c r="F79">
        <v>0</v>
      </c>
      <c r="G79" t="s">
        <v>25</v>
      </c>
    </row>
    <row r="80" spans="1:7">
      <c r="A80" t="s">
        <v>13</v>
      </c>
      <c r="B80" t="s">
        <v>9</v>
      </c>
      <c r="C80" t="s">
        <v>9</v>
      </c>
      <c r="D80" s="45">
        <v>43360</v>
      </c>
      <c r="E80" t="s">
        <v>12</v>
      </c>
      <c r="F80">
        <v>0</v>
      </c>
      <c r="G80" t="s">
        <v>10</v>
      </c>
    </row>
    <row r="81" spans="1:8">
      <c r="A81" t="s">
        <v>8</v>
      </c>
      <c r="B81" t="s">
        <v>9</v>
      </c>
      <c r="C81" t="s">
        <v>9</v>
      </c>
      <c r="D81" s="45">
        <v>43432</v>
      </c>
      <c r="E81" t="s">
        <v>12</v>
      </c>
      <c r="F81">
        <v>0</v>
      </c>
      <c r="G81" t="s">
        <v>10</v>
      </c>
    </row>
    <row r="82" spans="1:8">
      <c r="A82" t="s">
        <v>13</v>
      </c>
      <c r="B82" t="s">
        <v>9</v>
      </c>
      <c r="C82" t="s">
        <v>9</v>
      </c>
      <c r="D82" s="45">
        <v>43144</v>
      </c>
      <c r="E82" t="s">
        <v>12</v>
      </c>
      <c r="F82">
        <v>0</v>
      </c>
      <c r="G82" t="s">
        <v>8</v>
      </c>
    </row>
    <row r="83" spans="1:8">
      <c r="A83" t="s">
        <v>13</v>
      </c>
      <c r="B83" t="s">
        <v>9</v>
      </c>
      <c r="C83" t="s">
        <v>9</v>
      </c>
      <c r="D83" s="45">
        <v>43325</v>
      </c>
      <c r="E83" t="s">
        <v>12</v>
      </c>
      <c r="F83">
        <v>0</v>
      </c>
      <c r="G83" t="s">
        <v>10</v>
      </c>
    </row>
    <row r="84" spans="1:8">
      <c r="A84" t="s">
        <v>14</v>
      </c>
      <c r="B84" t="s">
        <v>15</v>
      </c>
      <c r="C84" t="s">
        <v>15</v>
      </c>
      <c r="D84" s="45">
        <v>43185</v>
      </c>
      <c r="E84" t="s">
        <v>12</v>
      </c>
      <c r="F84">
        <v>0</v>
      </c>
      <c r="G84" t="s">
        <v>16</v>
      </c>
    </row>
    <row r="85" spans="1:8">
      <c r="A85" t="s">
        <v>14</v>
      </c>
      <c r="B85" t="s">
        <v>15</v>
      </c>
      <c r="C85" t="s">
        <v>15</v>
      </c>
      <c r="D85" s="45">
        <v>43423</v>
      </c>
      <c r="E85" t="s">
        <v>12</v>
      </c>
      <c r="F85">
        <v>0</v>
      </c>
      <c r="G85" t="s">
        <v>10</v>
      </c>
    </row>
    <row r="86" spans="1:8">
      <c r="A86" t="s">
        <v>8</v>
      </c>
      <c r="B86" t="s">
        <v>9</v>
      </c>
      <c r="C86" t="s">
        <v>9</v>
      </c>
      <c r="D86" s="45">
        <v>43451</v>
      </c>
      <c r="E86" t="e">
        <v>#N/A</v>
      </c>
      <c r="F86" t="e">
        <v>#N/A</v>
      </c>
      <c r="G86" t="e">
        <v>#N/A</v>
      </c>
    </row>
    <row r="87" spans="1:8">
      <c r="A87" t="s">
        <v>8</v>
      </c>
      <c r="B87" t="s">
        <v>17</v>
      </c>
      <c r="C87" t="s">
        <v>17</v>
      </c>
      <c r="D87" s="45">
        <v>43236</v>
      </c>
      <c r="E87" t="s">
        <v>12</v>
      </c>
      <c r="F87">
        <v>0</v>
      </c>
      <c r="G87" t="s">
        <v>13</v>
      </c>
    </row>
    <row r="88" spans="1:8">
      <c r="A88" t="s">
        <v>14</v>
      </c>
      <c r="B88" t="s">
        <v>11</v>
      </c>
      <c r="C88" t="s">
        <v>11</v>
      </c>
      <c r="D88" s="45">
        <v>43166</v>
      </c>
      <c r="E88" t="s">
        <v>12</v>
      </c>
      <c r="F88">
        <v>0</v>
      </c>
      <c r="G88" t="s">
        <v>8</v>
      </c>
    </row>
    <row r="89" spans="1:8">
      <c r="A89" t="s">
        <v>13</v>
      </c>
      <c r="B89" t="s">
        <v>17</v>
      </c>
      <c r="C89" t="s">
        <v>17</v>
      </c>
      <c r="D89" s="45">
        <v>43214</v>
      </c>
      <c r="E89" t="s">
        <v>12</v>
      </c>
      <c r="F89">
        <v>0</v>
      </c>
      <c r="G89" t="s">
        <v>8</v>
      </c>
    </row>
    <row r="90" spans="1:8">
      <c r="A90" t="s">
        <v>8</v>
      </c>
      <c r="B90" t="s">
        <v>17</v>
      </c>
      <c r="C90" t="s">
        <v>17</v>
      </c>
      <c r="D90" s="45">
        <v>43322</v>
      </c>
      <c r="E90" t="s">
        <v>12</v>
      </c>
      <c r="F90">
        <v>0</v>
      </c>
      <c r="G90" t="s">
        <v>10</v>
      </c>
    </row>
    <row r="91" spans="1:8">
      <c r="A91" t="s">
        <v>13</v>
      </c>
      <c r="B91" t="s">
        <v>9</v>
      </c>
      <c r="C91" t="s">
        <v>9</v>
      </c>
      <c r="D91" s="45">
        <v>43319</v>
      </c>
      <c r="E91" t="s">
        <v>12</v>
      </c>
      <c r="F91">
        <v>0</v>
      </c>
      <c r="G91" t="s">
        <v>10</v>
      </c>
    </row>
    <row r="92" spans="1:8">
      <c r="A92" t="s">
        <v>13</v>
      </c>
      <c r="B92" t="s">
        <v>9</v>
      </c>
      <c r="C92" t="s">
        <v>9</v>
      </c>
      <c r="D92" s="45">
        <v>43174</v>
      </c>
      <c r="E92" t="e">
        <v>#N/A</v>
      </c>
      <c r="F92" t="e">
        <v>#N/A</v>
      </c>
      <c r="G92" t="e">
        <v>#N/A</v>
      </c>
    </row>
    <row r="93" spans="1:8">
      <c r="A93" t="s">
        <v>8</v>
      </c>
      <c r="D93" s="45">
        <v>43130</v>
      </c>
      <c r="E93" t="s">
        <v>12</v>
      </c>
      <c r="F93">
        <v>0</v>
      </c>
      <c r="G93" t="s">
        <v>25</v>
      </c>
    </row>
    <row r="94" spans="1:8">
      <c r="A94" t="s">
        <v>10</v>
      </c>
      <c r="B94" t="s">
        <v>18</v>
      </c>
      <c r="C94" t="s">
        <v>18</v>
      </c>
      <c r="D94" s="45">
        <v>43311</v>
      </c>
      <c r="E94" t="s">
        <v>12</v>
      </c>
      <c r="F94">
        <v>0</v>
      </c>
      <c r="G94" t="s">
        <v>13</v>
      </c>
    </row>
    <row r="95" spans="1:8">
      <c r="A95" t="s">
        <v>8</v>
      </c>
      <c r="B95" t="s">
        <v>17</v>
      </c>
      <c r="C95" t="s">
        <v>17</v>
      </c>
      <c r="D95" s="45">
        <v>43248</v>
      </c>
      <c r="E95" t="e">
        <v>#N/A</v>
      </c>
      <c r="F95" t="e">
        <v>#N/A</v>
      </c>
      <c r="G95" t="e">
        <v>#N/A</v>
      </c>
    </row>
    <row r="96" spans="1:8">
      <c r="A96" t="s">
        <v>10</v>
      </c>
      <c r="B96" t="s">
        <v>15</v>
      </c>
      <c r="C96" t="s">
        <v>15</v>
      </c>
      <c r="D96" s="45">
        <v>43341</v>
      </c>
      <c r="E96" t="s">
        <v>28</v>
      </c>
      <c r="F96">
        <v>43504</v>
      </c>
      <c r="G96" t="s">
        <v>8</v>
      </c>
      <c r="H96" t="s">
        <v>23</v>
      </c>
    </row>
    <row r="97" spans="1:8">
      <c r="A97" t="s">
        <v>10</v>
      </c>
      <c r="B97" t="s">
        <v>9</v>
      </c>
      <c r="C97" t="s">
        <v>9</v>
      </c>
      <c r="D97" s="45">
        <v>43421</v>
      </c>
      <c r="E97" t="e">
        <v>#N/A</v>
      </c>
      <c r="F97" t="e">
        <v>#N/A</v>
      </c>
      <c r="G97" t="e">
        <v>#N/A</v>
      </c>
    </row>
    <row r="98" spans="1:8">
      <c r="A98" t="s">
        <v>13</v>
      </c>
      <c r="B98" t="s">
        <v>9</v>
      </c>
      <c r="C98" t="s">
        <v>9</v>
      </c>
      <c r="D98" s="45">
        <v>43165</v>
      </c>
      <c r="E98" t="e">
        <v>#N/A</v>
      </c>
      <c r="F98" t="e">
        <v>#N/A</v>
      </c>
      <c r="G98" t="e">
        <v>#N/A</v>
      </c>
    </row>
    <row r="99" spans="1:8">
      <c r="A99" t="s">
        <v>8</v>
      </c>
      <c r="B99" t="s">
        <v>9</v>
      </c>
      <c r="C99" t="s">
        <v>9</v>
      </c>
      <c r="D99" s="45">
        <v>43398</v>
      </c>
      <c r="E99" t="s">
        <v>12</v>
      </c>
      <c r="F99">
        <v>0</v>
      </c>
      <c r="G99" t="s">
        <v>13</v>
      </c>
    </row>
    <row r="100" spans="1:8">
      <c r="A100" t="s">
        <v>8</v>
      </c>
      <c r="D100" s="45">
        <v>43290</v>
      </c>
      <c r="E100" t="s">
        <v>29</v>
      </c>
      <c r="F100">
        <v>0</v>
      </c>
      <c r="G100" t="s">
        <v>10</v>
      </c>
    </row>
    <row r="101" spans="1:8">
      <c r="A101" t="s">
        <v>14</v>
      </c>
      <c r="B101" t="s">
        <v>15</v>
      </c>
      <c r="C101" t="s">
        <v>15</v>
      </c>
      <c r="D101" s="45">
        <v>43458</v>
      </c>
      <c r="E101" t="s">
        <v>12</v>
      </c>
      <c r="F101">
        <v>0</v>
      </c>
      <c r="G101" t="s">
        <v>10</v>
      </c>
    </row>
    <row r="102" spans="1:8">
      <c r="A102" t="s">
        <v>13</v>
      </c>
      <c r="B102" t="s">
        <v>17</v>
      </c>
      <c r="C102" t="s">
        <v>17</v>
      </c>
      <c r="D102" s="45">
        <v>43115</v>
      </c>
      <c r="E102" t="s">
        <v>12</v>
      </c>
      <c r="F102">
        <v>0</v>
      </c>
      <c r="G102" t="s">
        <v>14</v>
      </c>
    </row>
    <row r="103" spans="1:8">
      <c r="A103" t="s">
        <v>19</v>
      </c>
      <c r="B103" t="s">
        <v>26</v>
      </c>
      <c r="C103" t="s">
        <v>26</v>
      </c>
      <c r="D103" s="45">
        <v>43102</v>
      </c>
      <c r="E103" t="s">
        <v>12</v>
      </c>
      <c r="F103">
        <v>0</v>
      </c>
      <c r="G103" t="s">
        <v>14</v>
      </c>
    </row>
    <row r="104" spans="1:8">
      <c r="A104" t="s">
        <v>10</v>
      </c>
      <c r="B104" t="s">
        <v>18</v>
      </c>
      <c r="C104" t="s">
        <v>18</v>
      </c>
      <c r="D104" s="45">
        <v>43460</v>
      </c>
      <c r="E104" t="e">
        <v>#N/A</v>
      </c>
      <c r="F104" t="e">
        <v>#N/A</v>
      </c>
      <c r="G104" t="e">
        <v>#N/A</v>
      </c>
    </row>
    <row r="105" spans="1:8">
      <c r="A105" t="s">
        <v>14</v>
      </c>
      <c r="B105" t="s">
        <v>15</v>
      </c>
      <c r="C105" t="s">
        <v>15</v>
      </c>
      <c r="D105" s="45">
        <v>43178</v>
      </c>
      <c r="E105" t="s">
        <v>28</v>
      </c>
      <c r="F105">
        <v>43624</v>
      </c>
      <c r="G105" t="s">
        <v>8</v>
      </c>
      <c r="H105" t="s">
        <v>23</v>
      </c>
    </row>
    <row r="106" spans="1:8">
      <c r="A106" t="s">
        <v>13</v>
      </c>
      <c r="B106" t="s">
        <v>17</v>
      </c>
      <c r="C106" t="s">
        <v>17</v>
      </c>
      <c r="D106" s="45">
        <v>43168</v>
      </c>
      <c r="E106" t="s">
        <v>27</v>
      </c>
      <c r="F106">
        <v>0</v>
      </c>
      <c r="G106" t="s">
        <v>14</v>
      </c>
    </row>
    <row r="107" spans="1:8">
      <c r="A107" t="s">
        <v>10</v>
      </c>
      <c r="B107" t="s">
        <v>9</v>
      </c>
      <c r="C107" t="s">
        <v>9</v>
      </c>
      <c r="D107" s="45">
        <v>43133</v>
      </c>
      <c r="E107" t="s">
        <v>12</v>
      </c>
      <c r="F107">
        <v>0</v>
      </c>
      <c r="G107" t="s">
        <v>13</v>
      </c>
    </row>
    <row r="108" spans="1:8">
      <c r="A108" t="s">
        <v>10</v>
      </c>
      <c r="B108" t="s">
        <v>11</v>
      </c>
      <c r="C108" t="s">
        <v>11</v>
      </c>
      <c r="D108" s="45">
        <v>43140</v>
      </c>
      <c r="E108" t="e">
        <v>#N/A</v>
      </c>
      <c r="F108" t="e">
        <v>#N/A</v>
      </c>
      <c r="G108" t="e">
        <v>#N/A</v>
      </c>
    </row>
    <row r="109" spans="1:8">
      <c r="A109" t="s">
        <v>14</v>
      </c>
      <c r="B109" t="s">
        <v>15</v>
      </c>
      <c r="C109" t="s">
        <v>15</v>
      </c>
      <c r="D109" s="45">
        <v>43434</v>
      </c>
      <c r="E109" t="e">
        <v>#N/A</v>
      </c>
      <c r="F109" t="e">
        <v>#N/A</v>
      </c>
      <c r="G109" t="e">
        <v>#N/A</v>
      </c>
    </row>
    <row r="110" spans="1:8">
      <c r="A110" t="s">
        <v>16</v>
      </c>
      <c r="B110" t="s">
        <v>9</v>
      </c>
      <c r="C110" t="s">
        <v>9</v>
      </c>
      <c r="D110" s="45">
        <v>43287</v>
      </c>
      <c r="E110" t="s">
        <v>28</v>
      </c>
      <c r="F110">
        <v>43899</v>
      </c>
      <c r="G110" t="s">
        <v>24</v>
      </c>
      <c r="H110" t="s">
        <v>23</v>
      </c>
    </row>
    <row r="111" spans="1:8">
      <c r="A111" t="s">
        <v>14</v>
      </c>
      <c r="B111" t="s">
        <v>9</v>
      </c>
      <c r="C111" t="s">
        <v>9</v>
      </c>
      <c r="D111" s="45">
        <v>43264</v>
      </c>
      <c r="E111" t="s">
        <v>12</v>
      </c>
      <c r="F111">
        <v>0</v>
      </c>
      <c r="G111" t="s">
        <v>8</v>
      </c>
    </row>
    <row r="112" spans="1:8">
      <c r="A112" t="s">
        <v>16</v>
      </c>
      <c r="B112" t="s">
        <v>9</v>
      </c>
      <c r="C112" t="s">
        <v>9</v>
      </c>
      <c r="D112" s="45">
        <v>43244</v>
      </c>
      <c r="E112" t="e">
        <v>#N/A</v>
      </c>
      <c r="F112" t="e">
        <v>#N/A</v>
      </c>
      <c r="G112" t="e">
        <v>#N/A</v>
      </c>
    </row>
    <row r="113" spans="1:7">
      <c r="A113" t="s">
        <v>8</v>
      </c>
      <c r="B113" t="s">
        <v>17</v>
      </c>
      <c r="C113" t="s">
        <v>17</v>
      </c>
      <c r="D113" s="45">
        <v>43350</v>
      </c>
      <c r="E113" t="s">
        <v>12</v>
      </c>
      <c r="F113">
        <v>0</v>
      </c>
      <c r="G113" t="s">
        <v>8</v>
      </c>
    </row>
    <row r="114" spans="1:7">
      <c r="A114" t="s">
        <v>14</v>
      </c>
      <c r="B114" t="s">
        <v>9</v>
      </c>
      <c r="C114" t="s">
        <v>9</v>
      </c>
      <c r="D114" s="45">
        <v>43190</v>
      </c>
      <c r="E114" t="s">
        <v>12</v>
      </c>
      <c r="F114">
        <v>0</v>
      </c>
      <c r="G114" t="s">
        <v>8</v>
      </c>
    </row>
    <row r="115" spans="1:7">
      <c r="A115" t="s">
        <v>10</v>
      </c>
      <c r="B115" t="s">
        <v>9</v>
      </c>
      <c r="C115" t="s">
        <v>9</v>
      </c>
      <c r="D115" s="45">
        <v>43214</v>
      </c>
      <c r="E115" t="s">
        <v>12</v>
      </c>
      <c r="F115">
        <v>0</v>
      </c>
      <c r="G115" t="s">
        <v>8</v>
      </c>
    </row>
    <row r="116" spans="1:7">
      <c r="A116" t="s">
        <v>10</v>
      </c>
      <c r="B116" t="s">
        <v>9</v>
      </c>
      <c r="C116" t="s">
        <v>9</v>
      </c>
      <c r="D116" s="45">
        <v>43372</v>
      </c>
      <c r="E116" t="s">
        <v>12</v>
      </c>
      <c r="F116">
        <v>0</v>
      </c>
      <c r="G116" t="s">
        <v>8</v>
      </c>
    </row>
    <row r="117" spans="1:7">
      <c r="A117" t="s">
        <v>10</v>
      </c>
      <c r="B117" t="s">
        <v>11</v>
      </c>
      <c r="C117" t="s">
        <v>11</v>
      </c>
      <c r="D117" s="45">
        <v>43266</v>
      </c>
      <c r="E117" t="s">
        <v>12</v>
      </c>
      <c r="F117">
        <v>0</v>
      </c>
      <c r="G117" t="s">
        <v>13</v>
      </c>
    </row>
    <row r="118" spans="1:7">
      <c r="A118" t="s">
        <v>13</v>
      </c>
      <c r="B118" t="s">
        <v>17</v>
      </c>
      <c r="C118" t="s">
        <v>17</v>
      </c>
      <c r="D118" s="45">
        <v>43180</v>
      </c>
      <c r="E118" t="e">
        <v>#N/A</v>
      </c>
      <c r="F118" t="e">
        <v>#N/A</v>
      </c>
      <c r="G118" t="e">
        <v>#N/A</v>
      </c>
    </row>
    <row r="119" spans="1:7">
      <c r="A119" t="s">
        <v>13</v>
      </c>
      <c r="B119" t="s">
        <v>9</v>
      </c>
      <c r="C119" t="s">
        <v>9</v>
      </c>
      <c r="D119" s="45">
        <v>43298</v>
      </c>
      <c r="E119" t="s">
        <v>12</v>
      </c>
      <c r="F119">
        <v>0</v>
      </c>
      <c r="G119" t="s">
        <v>8</v>
      </c>
    </row>
    <row r="120" spans="1:7">
      <c r="A120" t="s">
        <v>8</v>
      </c>
      <c r="B120" t="s">
        <v>18</v>
      </c>
      <c r="C120" t="s">
        <v>18</v>
      </c>
      <c r="D120" s="45">
        <v>43181</v>
      </c>
      <c r="E120" t="e">
        <v>#N/A</v>
      </c>
      <c r="F120" t="e">
        <v>#N/A</v>
      </c>
      <c r="G120" t="e">
        <v>#N/A</v>
      </c>
    </row>
    <row r="121" spans="1:7">
      <c r="A121" t="s">
        <v>10</v>
      </c>
      <c r="B121" t="s">
        <v>11</v>
      </c>
      <c r="C121" t="s">
        <v>11</v>
      </c>
      <c r="D121" s="45">
        <v>43181</v>
      </c>
      <c r="E121" t="s">
        <v>12</v>
      </c>
      <c r="F121">
        <v>0</v>
      </c>
      <c r="G121" t="s">
        <v>8</v>
      </c>
    </row>
    <row r="122" spans="1:7">
      <c r="A122" t="s">
        <v>8</v>
      </c>
      <c r="B122" t="s">
        <v>17</v>
      </c>
      <c r="C122" t="s">
        <v>17</v>
      </c>
      <c r="D122" s="45">
        <v>43441</v>
      </c>
      <c r="E122" t="s">
        <v>12</v>
      </c>
      <c r="F122">
        <v>0</v>
      </c>
      <c r="G122" t="s">
        <v>8</v>
      </c>
    </row>
    <row r="123" spans="1:7">
      <c r="A123" t="s">
        <v>10</v>
      </c>
      <c r="B123" t="s">
        <v>11</v>
      </c>
      <c r="C123" t="s">
        <v>11</v>
      </c>
      <c r="D123" s="45">
        <v>43190</v>
      </c>
      <c r="E123" t="s">
        <v>12</v>
      </c>
      <c r="F123">
        <v>0</v>
      </c>
      <c r="G123" t="s">
        <v>13</v>
      </c>
    </row>
    <row r="124" spans="1:7">
      <c r="A124" t="s">
        <v>10</v>
      </c>
      <c r="B124" t="s">
        <v>11</v>
      </c>
      <c r="C124" t="s">
        <v>11</v>
      </c>
      <c r="D124" s="45">
        <v>43370</v>
      </c>
      <c r="E124" t="s">
        <v>12</v>
      </c>
      <c r="F124">
        <v>0</v>
      </c>
      <c r="G124" t="s">
        <v>8</v>
      </c>
    </row>
    <row r="125" spans="1:7">
      <c r="A125" t="s">
        <v>25</v>
      </c>
      <c r="B125" t="s">
        <v>20</v>
      </c>
      <c r="C125" t="s">
        <v>20</v>
      </c>
      <c r="D125" s="45">
        <v>43348</v>
      </c>
      <c r="E125" t="s">
        <v>29</v>
      </c>
      <c r="F125">
        <v>0</v>
      </c>
      <c r="G125" t="s">
        <v>14</v>
      </c>
    </row>
    <row r="126" spans="1:7">
      <c r="A126" t="s">
        <v>10</v>
      </c>
      <c r="B126" t="s">
        <v>15</v>
      </c>
      <c r="C126" t="s">
        <v>15</v>
      </c>
      <c r="D126" s="45">
        <v>43326</v>
      </c>
      <c r="E126" t="s">
        <v>12</v>
      </c>
      <c r="F126">
        <v>0</v>
      </c>
      <c r="G126" t="s">
        <v>10</v>
      </c>
    </row>
    <row r="127" spans="1:7">
      <c r="A127" t="s">
        <v>8</v>
      </c>
      <c r="B127" t="s">
        <v>18</v>
      </c>
      <c r="C127" t="s">
        <v>18</v>
      </c>
      <c r="D127" s="45">
        <v>43419</v>
      </c>
      <c r="E127" t="s">
        <v>12</v>
      </c>
      <c r="F127">
        <v>0</v>
      </c>
      <c r="G127" t="s">
        <v>10</v>
      </c>
    </row>
    <row r="128" spans="1:7">
      <c r="A128" t="s">
        <v>14</v>
      </c>
      <c r="B128" t="s">
        <v>15</v>
      </c>
      <c r="C128" t="s">
        <v>15</v>
      </c>
      <c r="D128" s="45">
        <v>43194</v>
      </c>
      <c r="E128" t="s">
        <v>12</v>
      </c>
      <c r="F128">
        <v>0</v>
      </c>
      <c r="G128" t="s">
        <v>10</v>
      </c>
    </row>
    <row r="129" spans="1:8">
      <c r="A129" t="s">
        <v>14</v>
      </c>
      <c r="B129" t="s">
        <v>15</v>
      </c>
      <c r="C129" t="s">
        <v>15</v>
      </c>
      <c r="D129" s="45">
        <v>43315</v>
      </c>
      <c r="E129" t="s">
        <v>12</v>
      </c>
      <c r="F129">
        <v>0</v>
      </c>
      <c r="G129" t="s">
        <v>16</v>
      </c>
    </row>
    <row r="130" spans="1:8">
      <c r="A130" t="s">
        <v>22</v>
      </c>
      <c r="D130" s="45">
        <v>43299</v>
      </c>
      <c r="E130" t="s">
        <v>12</v>
      </c>
      <c r="F130">
        <v>0</v>
      </c>
      <c r="G130" t="s">
        <v>16</v>
      </c>
    </row>
    <row r="131" spans="1:8">
      <c r="A131" t="s">
        <v>10</v>
      </c>
      <c r="B131" t="s">
        <v>9</v>
      </c>
      <c r="C131" t="s">
        <v>9</v>
      </c>
      <c r="D131" s="45">
        <v>43410</v>
      </c>
      <c r="E131" t="s">
        <v>34</v>
      </c>
      <c r="F131">
        <v>44810</v>
      </c>
      <c r="G131" t="s">
        <v>14</v>
      </c>
      <c r="H131" t="s">
        <v>23</v>
      </c>
    </row>
    <row r="132" spans="1:8">
      <c r="A132" t="s">
        <v>10</v>
      </c>
      <c r="B132" t="s">
        <v>11</v>
      </c>
      <c r="C132" t="s">
        <v>11</v>
      </c>
      <c r="D132" s="45">
        <v>43147</v>
      </c>
      <c r="E132" t="s">
        <v>12</v>
      </c>
      <c r="F132">
        <v>0</v>
      </c>
      <c r="G132" t="s">
        <v>14</v>
      </c>
    </row>
    <row r="133" spans="1:8">
      <c r="A133" t="s">
        <v>10</v>
      </c>
      <c r="B133" t="s">
        <v>11</v>
      </c>
      <c r="C133" t="s">
        <v>11</v>
      </c>
      <c r="D133" s="45">
        <v>43146</v>
      </c>
      <c r="E133" t="s">
        <v>12</v>
      </c>
      <c r="F133">
        <v>0</v>
      </c>
      <c r="G133" t="s">
        <v>14</v>
      </c>
    </row>
    <row r="134" spans="1:8">
      <c r="A134" t="s">
        <v>13</v>
      </c>
      <c r="B134" t="s">
        <v>9</v>
      </c>
      <c r="C134" t="s">
        <v>9</v>
      </c>
      <c r="D134" s="45">
        <v>43437</v>
      </c>
      <c r="E134" t="s">
        <v>12</v>
      </c>
      <c r="F134">
        <v>0</v>
      </c>
      <c r="G134" t="s">
        <v>10</v>
      </c>
    </row>
    <row r="135" spans="1:8">
      <c r="A135" t="s">
        <v>14</v>
      </c>
      <c r="B135" t="s">
        <v>15</v>
      </c>
      <c r="C135" t="s">
        <v>15</v>
      </c>
      <c r="D135" s="45">
        <v>43160</v>
      </c>
      <c r="E135" t="s">
        <v>12</v>
      </c>
      <c r="F135">
        <v>0</v>
      </c>
      <c r="G135" t="s">
        <v>10</v>
      </c>
    </row>
    <row r="136" spans="1:8">
      <c r="A136" t="s">
        <v>8</v>
      </c>
      <c r="B136" t="s">
        <v>18</v>
      </c>
      <c r="C136" t="s">
        <v>18</v>
      </c>
      <c r="D136" s="45">
        <v>43433</v>
      </c>
      <c r="E136" t="s">
        <v>12</v>
      </c>
      <c r="F136">
        <v>0</v>
      </c>
      <c r="G136" t="s">
        <v>16</v>
      </c>
    </row>
    <row r="137" spans="1:8">
      <c r="A137" t="s">
        <v>16</v>
      </c>
      <c r="B137" t="s">
        <v>9</v>
      </c>
      <c r="C137" t="s">
        <v>9</v>
      </c>
      <c r="D137" s="45">
        <v>43180</v>
      </c>
      <c r="E137" t="s">
        <v>12</v>
      </c>
      <c r="F137">
        <v>0</v>
      </c>
      <c r="G137" t="s">
        <v>13</v>
      </c>
    </row>
    <row r="138" spans="1:8">
      <c r="A138" t="s">
        <v>13</v>
      </c>
      <c r="B138" t="s">
        <v>17</v>
      </c>
      <c r="C138" t="s">
        <v>17</v>
      </c>
      <c r="D138" s="45">
        <v>43152</v>
      </c>
      <c r="E138" t="s">
        <v>12</v>
      </c>
      <c r="F138">
        <v>0</v>
      </c>
      <c r="G138" t="s">
        <v>13</v>
      </c>
    </row>
    <row r="139" spans="1:8">
      <c r="A139" t="s">
        <v>10</v>
      </c>
      <c r="B139" t="s">
        <v>17</v>
      </c>
      <c r="C139" t="s">
        <v>17</v>
      </c>
      <c r="D139" s="45">
        <v>43256</v>
      </c>
      <c r="E139" t="s">
        <v>12</v>
      </c>
      <c r="F139">
        <v>0</v>
      </c>
      <c r="G139" t="s">
        <v>13</v>
      </c>
    </row>
    <row r="140" spans="1:8">
      <c r="A140" t="s">
        <v>10</v>
      </c>
      <c r="D140" s="45">
        <v>43251</v>
      </c>
      <c r="E140" t="e">
        <v>#N/A</v>
      </c>
      <c r="F140" t="e">
        <v>#N/A</v>
      </c>
      <c r="G140" t="e">
        <v>#N/A</v>
      </c>
    </row>
    <row r="141" spans="1:8">
      <c r="A141" t="s">
        <v>10</v>
      </c>
      <c r="B141" t="s">
        <v>9</v>
      </c>
      <c r="C141" t="s">
        <v>9</v>
      </c>
      <c r="D141" s="45">
        <v>43322</v>
      </c>
      <c r="E141" t="s">
        <v>12</v>
      </c>
      <c r="F141">
        <v>0</v>
      </c>
      <c r="G141" t="s">
        <v>8</v>
      </c>
    </row>
    <row r="142" spans="1:8">
      <c r="A142" t="s">
        <v>10</v>
      </c>
      <c r="B142" t="s">
        <v>9</v>
      </c>
      <c r="C142" t="s">
        <v>9</v>
      </c>
      <c r="D142" s="45">
        <v>43185</v>
      </c>
      <c r="E142" t="s">
        <v>12</v>
      </c>
      <c r="F142">
        <v>0</v>
      </c>
      <c r="G142" t="s">
        <v>8</v>
      </c>
    </row>
    <row r="143" spans="1:8">
      <c r="A143" t="s">
        <v>13</v>
      </c>
      <c r="B143" t="s">
        <v>17</v>
      </c>
      <c r="C143" t="s">
        <v>17</v>
      </c>
      <c r="D143" s="45">
        <v>43328</v>
      </c>
      <c r="E143" t="s">
        <v>12</v>
      </c>
      <c r="F143">
        <v>0</v>
      </c>
      <c r="G143" t="s">
        <v>8</v>
      </c>
    </row>
    <row r="144" spans="1:8">
      <c r="A144" t="s">
        <v>8</v>
      </c>
      <c r="B144" t="s">
        <v>17</v>
      </c>
      <c r="C144" t="s">
        <v>17</v>
      </c>
      <c r="D144" s="45">
        <v>43171</v>
      </c>
      <c r="E144" t="e">
        <v>#N/A</v>
      </c>
      <c r="F144" t="e">
        <v>#N/A</v>
      </c>
      <c r="G144" t="e">
        <v>#N/A</v>
      </c>
    </row>
    <row r="145" spans="1:7">
      <c r="A145" t="s">
        <v>10</v>
      </c>
      <c r="B145" t="s">
        <v>18</v>
      </c>
      <c r="C145" t="s">
        <v>18</v>
      </c>
      <c r="D145" s="45">
        <v>43139</v>
      </c>
      <c r="E145" t="s">
        <v>12</v>
      </c>
      <c r="F145">
        <v>0</v>
      </c>
      <c r="G145" t="s">
        <v>14</v>
      </c>
    </row>
    <row r="146" spans="1:7">
      <c r="A146" t="s">
        <v>8</v>
      </c>
      <c r="B146" t="s">
        <v>18</v>
      </c>
      <c r="C146" t="s">
        <v>18</v>
      </c>
      <c r="D146" s="45">
        <v>43363</v>
      </c>
      <c r="E146" t="s">
        <v>12</v>
      </c>
      <c r="F146">
        <v>0</v>
      </c>
      <c r="G146" t="s">
        <v>10</v>
      </c>
    </row>
    <row r="147" spans="1:7">
      <c r="A147" t="s">
        <v>13</v>
      </c>
      <c r="B147" t="s">
        <v>9</v>
      </c>
      <c r="C147" t="s">
        <v>9</v>
      </c>
      <c r="D147" s="45">
        <v>43259</v>
      </c>
      <c r="E147" t="s">
        <v>12</v>
      </c>
      <c r="F147">
        <v>0</v>
      </c>
      <c r="G147" t="s">
        <v>13</v>
      </c>
    </row>
    <row r="148" spans="1:7">
      <c r="A148" t="s">
        <v>10</v>
      </c>
      <c r="B148" t="s">
        <v>11</v>
      </c>
      <c r="C148" t="s">
        <v>11</v>
      </c>
      <c r="D148" s="45">
        <v>43263</v>
      </c>
      <c r="E148" t="s">
        <v>12</v>
      </c>
      <c r="F148">
        <v>0</v>
      </c>
      <c r="G148" t="s">
        <v>8</v>
      </c>
    </row>
    <row r="149" spans="1:7">
      <c r="A149" t="s">
        <v>8</v>
      </c>
      <c r="B149" t="s">
        <v>18</v>
      </c>
      <c r="C149" t="s">
        <v>18</v>
      </c>
      <c r="D149" s="45">
        <v>43185</v>
      </c>
      <c r="E149" t="s">
        <v>12</v>
      </c>
      <c r="F149">
        <v>0</v>
      </c>
      <c r="G149" t="s">
        <v>10</v>
      </c>
    </row>
    <row r="150" spans="1:7">
      <c r="A150" t="s">
        <v>10</v>
      </c>
      <c r="B150" t="s">
        <v>11</v>
      </c>
      <c r="C150" t="s">
        <v>11</v>
      </c>
      <c r="D150" s="45">
        <v>43333</v>
      </c>
      <c r="E150" t="s">
        <v>12</v>
      </c>
      <c r="F150">
        <v>0</v>
      </c>
      <c r="G150" t="s">
        <v>13</v>
      </c>
    </row>
    <row r="151" spans="1:7">
      <c r="A151" t="s">
        <v>8</v>
      </c>
      <c r="B151" t="s">
        <v>17</v>
      </c>
      <c r="C151" t="s">
        <v>17</v>
      </c>
      <c r="D151" s="45">
        <v>43131</v>
      </c>
      <c r="E151" t="s">
        <v>12</v>
      </c>
      <c r="F151">
        <v>0</v>
      </c>
      <c r="G151" t="s">
        <v>14</v>
      </c>
    </row>
    <row r="152" spans="1:7">
      <c r="A152" t="s">
        <v>13</v>
      </c>
      <c r="B152" t="s">
        <v>17</v>
      </c>
      <c r="C152" t="s">
        <v>17</v>
      </c>
      <c r="D152" s="45">
        <v>43301</v>
      </c>
      <c r="E152" t="s">
        <v>12</v>
      </c>
      <c r="F152">
        <v>0</v>
      </c>
      <c r="G152" t="s">
        <v>16</v>
      </c>
    </row>
    <row r="153" spans="1:7">
      <c r="A153" t="s">
        <v>8</v>
      </c>
      <c r="B153" t="s">
        <v>9</v>
      </c>
      <c r="C153" t="s">
        <v>9</v>
      </c>
      <c r="D153" s="45">
        <v>43369</v>
      </c>
      <c r="E153" t="s">
        <v>12</v>
      </c>
      <c r="F153">
        <v>0</v>
      </c>
      <c r="G153" t="s">
        <v>16</v>
      </c>
    </row>
    <row r="154" spans="1:7">
      <c r="A154" t="s">
        <v>10</v>
      </c>
      <c r="B154" t="s">
        <v>15</v>
      </c>
      <c r="C154" t="s">
        <v>15</v>
      </c>
      <c r="D154" s="45">
        <v>43349</v>
      </c>
      <c r="E154" t="s">
        <v>12</v>
      </c>
      <c r="F154">
        <v>0</v>
      </c>
      <c r="G154" t="s">
        <v>8</v>
      </c>
    </row>
    <row r="155" spans="1:7">
      <c r="A155" t="s">
        <v>8</v>
      </c>
      <c r="D155" s="45">
        <v>43307</v>
      </c>
      <c r="E155" t="s">
        <v>12</v>
      </c>
      <c r="F155">
        <v>0</v>
      </c>
      <c r="G155" t="s">
        <v>13</v>
      </c>
    </row>
    <row r="156" spans="1:7">
      <c r="A156" t="s">
        <v>8</v>
      </c>
      <c r="B156" t="s">
        <v>18</v>
      </c>
      <c r="C156" t="s">
        <v>18</v>
      </c>
      <c r="D156" s="45">
        <v>43256</v>
      </c>
      <c r="E156" t="e">
        <v>#N/A</v>
      </c>
      <c r="F156" t="e">
        <v>#N/A</v>
      </c>
      <c r="G156" t="e">
        <v>#N/A</v>
      </c>
    </row>
    <row r="157" spans="1:7">
      <c r="A157" t="s">
        <v>14</v>
      </c>
      <c r="B157" t="s">
        <v>15</v>
      </c>
      <c r="C157" t="s">
        <v>15</v>
      </c>
      <c r="D157" s="45">
        <v>43447</v>
      </c>
      <c r="E157" t="s">
        <v>12</v>
      </c>
      <c r="F157">
        <v>0</v>
      </c>
      <c r="G157" t="s">
        <v>8</v>
      </c>
    </row>
    <row r="158" spans="1:7">
      <c r="A158" t="s">
        <v>14</v>
      </c>
      <c r="B158" t="s">
        <v>15</v>
      </c>
      <c r="C158" t="s">
        <v>15</v>
      </c>
      <c r="D158" s="45">
        <v>43190</v>
      </c>
      <c r="E158" t="s">
        <v>12</v>
      </c>
      <c r="F158">
        <v>0</v>
      </c>
      <c r="G158" t="s">
        <v>14</v>
      </c>
    </row>
    <row r="159" spans="1:7">
      <c r="A159" t="s">
        <v>10</v>
      </c>
      <c r="B159" t="s">
        <v>11</v>
      </c>
      <c r="C159" t="s">
        <v>11</v>
      </c>
      <c r="D159" s="45">
        <v>43166</v>
      </c>
      <c r="E159" t="s">
        <v>12</v>
      </c>
      <c r="F159">
        <v>0</v>
      </c>
      <c r="G159" t="s">
        <v>13</v>
      </c>
    </row>
    <row r="160" spans="1:7">
      <c r="A160" t="s">
        <v>13</v>
      </c>
      <c r="B160" t="s">
        <v>17</v>
      </c>
      <c r="C160" t="s">
        <v>17</v>
      </c>
      <c r="D160" s="45">
        <v>43208</v>
      </c>
      <c r="E160" t="s">
        <v>12</v>
      </c>
      <c r="F160">
        <v>0</v>
      </c>
      <c r="G160" t="s">
        <v>13</v>
      </c>
    </row>
    <row r="161" spans="1:7">
      <c r="A161" t="s">
        <v>8</v>
      </c>
      <c r="B161" t="s">
        <v>18</v>
      </c>
      <c r="C161" t="s">
        <v>18</v>
      </c>
      <c r="D161" s="45">
        <v>43132</v>
      </c>
      <c r="E161" t="s">
        <v>12</v>
      </c>
      <c r="F161">
        <v>0</v>
      </c>
      <c r="G161" t="s">
        <v>8</v>
      </c>
    </row>
    <row r="162" spans="1:7">
      <c r="A162" t="s">
        <v>10</v>
      </c>
      <c r="B162" t="s">
        <v>9</v>
      </c>
      <c r="C162" t="s">
        <v>9</v>
      </c>
      <c r="D162" s="45">
        <v>43333</v>
      </c>
      <c r="E162" t="s">
        <v>12</v>
      </c>
      <c r="F162">
        <v>0</v>
      </c>
      <c r="G162" t="s">
        <v>10</v>
      </c>
    </row>
    <row r="163" spans="1:7">
      <c r="A163" t="s">
        <v>13</v>
      </c>
      <c r="B163" t="s">
        <v>17</v>
      </c>
      <c r="C163" t="s">
        <v>17</v>
      </c>
      <c r="D163" s="45">
        <v>43322</v>
      </c>
      <c r="E163" t="s">
        <v>12</v>
      </c>
      <c r="F163">
        <v>0</v>
      </c>
      <c r="G163" t="s">
        <v>10</v>
      </c>
    </row>
    <row r="164" spans="1:7">
      <c r="A164" t="s">
        <v>10</v>
      </c>
      <c r="B164" t="s">
        <v>11</v>
      </c>
      <c r="C164" t="s">
        <v>11</v>
      </c>
      <c r="D164" s="45">
        <v>43182</v>
      </c>
      <c r="E164" t="s">
        <v>12</v>
      </c>
      <c r="F164">
        <v>0</v>
      </c>
      <c r="G164" t="s">
        <v>14</v>
      </c>
    </row>
    <row r="165" spans="1:7">
      <c r="A165" t="s">
        <v>24</v>
      </c>
      <c r="B165" t="s">
        <v>37</v>
      </c>
      <c r="C165" t="s">
        <v>37</v>
      </c>
      <c r="D165" s="45">
        <v>43190</v>
      </c>
      <c r="E165" t="s">
        <v>12</v>
      </c>
      <c r="F165">
        <v>0</v>
      </c>
      <c r="G165" t="s">
        <v>13</v>
      </c>
    </row>
    <row r="166" spans="1:7">
      <c r="A166" t="s">
        <v>8</v>
      </c>
      <c r="B166" t="s">
        <v>18</v>
      </c>
      <c r="C166" t="s">
        <v>18</v>
      </c>
      <c r="D166" s="45">
        <v>43123</v>
      </c>
      <c r="E166" t="s">
        <v>12</v>
      </c>
      <c r="F166">
        <v>0</v>
      </c>
      <c r="G166" t="s">
        <v>10</v>
      </c>
    </row>
    <row r="167" spans="1:7">
      <c r="A167" t="s">
        <v>10</v>
      </c>
      <c r="B167" t="s">
        <v>9</v>
      </c>
      <c r="C167" t="s">
        <v>9</v>
      </c>
      <c r="D167" s="45">
        <v>43173</v>
      </c>
      <c r="E167" t="s">
        <v>12</v>
      </c>
      <c r="F167">
        <v>0</v>
      </c>
      <c r="G167" t="s">
        <v>10</v>
      </c>
    </row>
    <row r="168" spans="1:7">
      <c r="A168" t="s">
        <v>10</v>
      </c>
      <c r="B168" t="s">
        <v>9</v>
      </c>
      <c r="C168" t="s">
        <v>9</v>
      </c>
      <c r="D168" s="45">
        <v>43119</v>
      </c>
      <c r="E168" t="s">
        <v>12</v>
      </c>
      <c r="F168">
        <v>0</v>
      </c>
      <c r="G168" t="s">
        <v>14</v>
      </c>
    </row>
    <row r="169" spans="1:7">
      <c r="A169" t="s">
        <v>8</v>
      </c>
      <c r="B169" t="s">
        <v>18</v>
      </c>
      <c r="C169" t="s">
        <v>18</v>
      </c>
      <c r="D169" s="45">
        <v>43354</v>
      </c>
      <c r="E169" t="s">
        <v>12</v>
      </c>
      <c r="F169">
        <v>0</v>
      </c>
      <c r="G169" t="s">
        <v>10</v>
      </c>
    </row>
    <row r="170" spans="1:7">
      <c r="A170" t="s">
        <v>13</v>
      </c>
      <c r="B170" t="s">
        <v>17</v>
      </c>
      <c r="C170" t="s">
        <v>17</v>
      </c>
      <c r="D170" s="45">
        <v>43404</v>
      </c>
      <c r="E170" t="s">
        <v>12</v>
      </c>
      <c r="F170">
        <v>0</v>
      </c>
      <c r="G170" t="s">
        <v>13</v>
      </c>
    </row>
    <row r="171" spans="1:7">
      <c r="A171" t="s">
        <v>8</v>
      </c>
      <c r="B171" t="s">
        <v>18</v>
      </c>
      <c r="C171" t="s">
        <v>18</v>
      </c>
      <c r="D171" s="45">
        <v>43180</v>
      </c>
      <c r="E171" t="s">
        <v>12</v>
      </c>
      <c r="F171">
        <v>0</v>
      </c>
      <c r="G171" t="s">
        <v>8</v>
      </c>
    </row>
    <row r="172" spans="1:7">
      <c r="A172" t="s">
        <v>10</v>
      </c>
      <c r="B172" t="s">
        <v>9</v>
      </c>
      <c r="C172" t="s">
        <v>9</v>
      </c>
      <c r="D172" s="45">
        <v>43143</v>
      </c>
      <c r="E172" t="s">
        <v>12</v>
      </c>
      <c r="F172">
        <v>0</v>
      </c>
      <c r="G172" t="s">
        <v>8</v>
      </c>
    </row>
    <row r="173" spans="1:7">
      <c r="A173" t="s">
        <v>14</v>
      </c>
      <c r="B173" t="s">
        <v>15</v>
      </c>
      <c r="C173" t="s">
        <v>15</v>
      </c>
      <c r="D173" s="45">
        <v>43181</v>
      </c>
      <c r="E173" t="e">
        <v>#N/A</v>
      </c>
      <c r="F173" t="e">
        <v>#N/A</v>
      </c>
      <c r="G173" t="e">
        <v>#N/A</v>
      </c>
    </row>
    <row r="174" spans="1:7">
      <c r="A174" t="s">
        <v>8</v>
      </c>
      <c r="B174" t="s">
        <v>9</v>
      </c>
      <c r="C174" t="s">
        <v>9</v>
      </c>
      <c r="D174" s="45">
        <v>43418</v>
      </c>
      <c r="E174" t="e">
        <v>#N/A</v>
      </c>
      <c r="F174" t="e">
        <v>#N/A</v>
      </c>
      <c r="G174" t="e">
        <v>#N/A</v>
      </c>
    </row>
  </sheetData>
  <autoFilter ref="A1:M174"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B6" sqref="B6"/>
    </sheetView>
  </sheetViews>
  <sheetFormatPr defaultColWidth="8.77734375" defaultRowHeight="14.4"/>
  <cols>
    <col min="1" max="1" width="19.21875" customWidth="1"/>
    <col min="2" max="2" width="12.77734375"/>
    <col min="3" max="3" width="20.5546875" customWidth="1"/>
    <col min="4" max="4" width="28.5546875" customWidth="1"/>
  </cols>
  <sheetData>
    <row r="1" spans="1:4">
      <c r="A1" t="s">
        <v>0</v>
      </c>
      <c r="B1" t="s">
        <v>41</v>
      </c>
      <c r="C1" t="s">
        <v>42</v>
      </c>
      <c r="D1" t="s">
        <v>39</v>
      </c>
    </row>
    <row r="2" spans="1:4">
      <c r="A2" t="s">
        <v>43</v>
      </c>
      <c r="B2">
        <v>0</v>
      </c>
      <c r="C2">
        <v>0</v>
      </c>
      <c r="D2">
        <v>0</v>
      </c>
    </row>
    <row r="3" spans="1:4">
      <c r="A3" t="s">
        <v>16</v>
      </c>
      <c r="B3">
        <f t="shared" ref="B3:B11" si="0">D3/C3</f>
        <v>0</v>
      </c>
      <c r="C3">
        <v>11</v>
      </c>
      <c r="D3">
        <v>0</v>
      </c>
    </row>
    <row r="4" spans="1:4">
      <c r="A4" t="s">
        <v>13</v>
      </c>
      <c r="B4">
        <f t="shared" si="0"/>
        <v>2.9411764705882353E-2</v>
      </c>
      <c r="C4">
        <v>34</v>
      </c>
      <c r="D4">
        <v>1</v>
      </c>
    </row>
    <row r="5" spans="1:4">
      <c r="A5" t="s">
        <v>8</v>
      </c>
      <c r="B5">
        <f t="shared" si="0"/>
        <v>0</v>
      </c>
      <c r="C5">
        <v>44</v>
      </c>
      <c r="D5">
        <v>0</v>
      </c>
    </row>
    <row r="6" spans="1:4">
      <c r="A6" t="s">
        <v>10</v>
      </c>
      <c r="B6">
        <f t="shared" si="0"/>
        <v>3.7735849056603772E-2</v>
      </c>
      <c r="C6">
        <v>53</v>
      </c>
      <c r="D6">
        <v>2</v>
      </c>
    </row>
    <row r="7" spans="1:4">
      <c r="A7" t="s">
        <v>14</v>
      </c>
      <c r="B7">
        <f t="shared" si="0"/>
        <v>9.5238095238095233E-2</v>
      </c>
      <c r="C7">
        <v>21</v>
      </c>
      <c r="D7">
        <v>2</v>
      </c>
    </row>
    <row r="8" spans="1:4">
      <c r="A8" t="s">
        <v>25</v>
      </c>
      <c r="B8">
        <f t="shared" si="0"/>
        <v>0.25</v>
      </c>
      <c r="C8">
        <v>4</v>
      </c>
      <c r="D8">
        <v>1</v>
      </c>
    </row>
    <row r="9" spans="1:4">
      <c r="A9" t="s">
        <v>19</v>
      </c>
      <c r="B9">
        <f t="shared" si="0"/>
        <v>0.33333333333333331</v>
      </c>
      <c r="C9">
        <v>3</v>
      </c>
      <c r="D9">
        <v>1</v>
      </c>
    </row>
    <row r="10" spans="1:4">
      <c r="A10" t="s">
        <v>24</v>
      </c>
      <c r="B10">
        <f t="shared" si="0"/>
        <v>1</v>
      </c>
      <c r="C10">
        <v>2</v>
      </c>
      <c r="D10">
        <v>2</v>
      </c>
    </row>
    <row r="11" spans="1:4">
      <c r="A11" t="s">
        <v>22</v>
      </c>
      <c r="B11">
        <f t="shared" si="0"/>
        <v>1</v>
      </c>
      <c r="C11">
        <v>1</v>
      </c>
      <c r="D11">
        <v>1</v>
      </c>
    </row>
    <row r="12" spans="1:4">
      <c r="A12" t="s">
        <v>35</v>
      </c>
      <c r="B12">
        <v>0</v>
      </c>
      <c r="C12">
        <v>0</v>
      </c>
      <c r="D12">
        <v>0</v>
      </c>
    </row>
    <row r="13" spans="1:4">
      <c r="A13" t="s">
        <v>44</v>
      </c>
      <c r="B13">
        <v>0</v>
      </c>
      <c r="C13">
        <v>0</v>
      </c>
      <c r="D13">
        <v>0</v>
      </c>
    </row>
  </sheetData>
  <pageMargins left="0.75" right="0.75" top="1" bottom="1" header="0.5" footer="0.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3"/>
  <sheetViews>
    <sheetView topLeftCell="E1" workbookViewId="0">
      <selection activeCell="M20" sqref="M20"/>
    </sheetView>
  </sheetViews>
  <sheetFormatPr defaultColWidth="8.77734375" defaultRowHeight="14.4"/>
  <cols>
    <col min="1" max="1" width="17.88671875" customWidth="1"/>
    <col min="2" max="2" width="45.109375" customWidth="1"/>
    <col min="3" max="3" width="24.77734375" customWidth="1"/>
    <col min="4" max="4" width="42.5546875" customWidth="1"/>
    <col min="5" max="5" width="35.88671875" customWidth="1"/>
    <col min="6" max="6" width="30.5546875" customWidth="1"/>
    <col min="7" max="7" width="29" customWidth="1"/>
    <col min="8" max="8" width="31.77734375" customWidth="1"/>
    <col min="9" max="9" width="20.77734375" customWidth="1"/>
    <col min="10" max="10" width="9.5546875" bestFit="1" customWidth="1"/>
    <col min="11" max="11" width="12.77734375"/>
    <col min="12" max="12" width="27" customWidth="1"/>
    <col min="13" max="13" width="14"/>
    <col min="24" max="24" width="12.77734375"/>
  </cols>
  <sheetData>
    <row r="1" spans="1:21">
      <c r="A1" s="20" t="s">
        <v>45</v>
      </c>
      <c r="B1" s="20" t="s">
        <v>46</v>
      </c>
      <c r="C1" s="20" t="s">
        <v>47</v>
      </c>
      <c r="D1" s="20" t="s">
        <v>48</v>
      </c>
      <c r="E1" s="30" t="s">
        <v>49</v>
      </c>
      <c r="F1" s="30" t="s">
        <v>50</v>
      </c>
      <c r="G1" s="30" t="s">
        <v>51</v>
      </c>
      <c r="H1" s="30" t="s">
        <v>52</v>
      </c>
      <c r="I1" s="30" t="s">
        <v>53</v>
      </c>
      <c r="J1" s="30" t="s">
        <v>54</v>
      </c>
      <c r="K1" s="20" t="s">
        <v>55</v>
      </c>
      <c r="L1" s="20" t="s">
        <v>56</v>
      </c>
      <c r="M1" s="15"/>
      <c r="N1" s="15"/>
      <c r="O1" s="15"/>
      <c r="P1" s="15"/>
      <c r="Q1" s="15"/>
      <c r="R1" s="15"/>
      <c r="S1" s="15"/>
      <c r="T1" s="15"/>
      <c r="U1" s="15"/>
    </row>
    <row r="2" spans="1:21">
      <c r="A2" s="20"/>
      <c r="B2" s="20"/>
      <c r="C2" s="20"/>
      <c r="D2" s="20"/>
      <c r="E2" s="30"/>
      <c r="F2" s="30"/>
      <c r="G2" s="30"/>
      <c r="H2" s="30"/>
      <c r="I2" s="30"/>
      <c r="J2" s="30"/>
      <c r="K2" s="20"/>
      <c r="L2" s="20"/>
      <c r="M2" s="15"/>
      <c r="N2" s="15"/>
      <c r="O2" s="15"/>
      <c r="P2" s="15"/>
      <c r="Q2" s="15"/>
      <c r="R2" s="15"/>
      <c r="S2" s="15"/>
      <c r="T2" s="15"/>
      <c r="U2" s="15"/>
    </row>
    <row r="3" spans="1:21">
      <c r="A3" s="29" t="s">
        <v>44</v>
      </c>
      <c r="B3" s="29">
        <v>0</v>
      </c>
      <c r="C3" s="29">
        <v>0</v>
      </c>
      <c r="D3" s="29">
        <f t="shared" ref="D3:D14" si="0">B3-C3</f>
        <v>0</v>
      </c>
      <c r="E3" s="31">
        <v>0</v>
      </c>
      <c r="F3" s="32">
        <v>0</v>
      </c>
      <c r="G3" s="33">
        <f>SUM(C$3:C3)/C$15</f>
        <v>0</v>
      </c>
      <c r="H3" s="33">
        <f>SUM(D$3:D3)/D$15</f>
        <v>0</v>
      </c>
      <c r="I3" s="32">
        <f t="shared" ref="I3:I14" si="1">G3-H3</f>
        <v>0</v>
      </c>
      <c r="J3" s="29">
        <f t="shared" ref="J3:J14" si="2">G3</f>
        <v>0</v>
      </c>
      <c r="K3" s="29">
        <f t="shared" ref="K3:K14" si="3">H3</f>
        <v>0</v>
      </c>
      <c r="L3" s="33">
        <f>(K4-K3)*(J4+J3)/2</f>
        <v>0</v>
      </c>
      <c r="M3" s="15"/>
      <c r="N3" s="15"/>
      <c r="O3" s="15"/>
      <c r="P3" s="15"/>
      <c r="Q3" s="15"/>
      <c r="R3" s="15"/>
      <c r="S3" s="15"/>
      <c r="T3" s="15"/>
      <c r="U3" s="15"/>
    </row>
    <row r="4" spans="1:21">
      <c r="A4" s="29" t="s">
        <v>35</v>
      </c>
      <c r="B4" s="29">
        <v>0</v>
      </c>
      <c r="C4" s="29">
        <v>0</v>
      </c>
      <c r="D4" s="29">
        <f t="shared" si="0"/>
        <v>0</v>
      </c>
      <c r="E4" s="31">
        <v>0</v>
      </c>
      <c r="F4" s="32">
        <v>0</v>
      </c>
      <c r="G4" s="33">
        <f>SUM(C$3:C4)/C$15</f>
        <v>0</v>
      </c>
      <c r="H4" s="33">
        <f>SUM(D$3:D4)/D$15</f>
        <v>0</v>
      </c>
      <c r="I4" s="32">
        <f t="shared" si="1"/>
        <v>0</v>
      </c>
      <c r="J4" s="29">
        <f t="shared" si="2"/>
        <v>0</v>
      </c>
      <c r="K4" s="29">
        <f t="shared" si="3"/>
        <v>0</v>
      </c>
      <c r="L4" s="33">
        <f t="shared" ref="L4:L13" si="4">(K5-K4)*(J5+J4)/2</f>
        <v>0</v>
      </c>
      <c r="M4" s="15">
        <f>(L4-L3)*(K4+K3)/2</f>
        <v>0</v>
      </c>
      <c r="N4" s="15"/>
      <c r="O4" s="15"/>
      <c r="P4" s="15"/>
      <c r="Q4" s="15"/>
      <c r="R4" s="15"/>
      <c r="S4" s="15"/>
      <c r="T4" s="15"/>
      <c r="U4" s="15"/>
    </row>
    <row r="5" spans="1:21">
      <c r="A5" s="29" t="s">
        <v>22</v>
      </c>
      <c r="B5" s="29">
        <v>1</v>
      </c>
      <c r="C5" s="29">
        <v>1</v>
      </c>
      <c r="D5" s="29">
        <f t="shared" si="0"/>
        <v>0</v>
      </c>
      <c r="E5" s="31">
        <f t="shared" ref="E5:E13" si="5">C5/B5</f>
        <v>1</v>
      </c>
      <c r="F5" s="32">
        <f t="shared" ref="F5:F13" si="6">D5/B5</f>
        <v>0</v>
      </c>
      <c r="G5" s="33">
        <f>SUM(C$3:C5)/C$15</f>
        <v>0.1</v>
      </c>
      <c r="H5" s="33">
        <f>SUM(D$3:D5)/D$15</f>
        <v>0</v>
      </c>
      <c r="I5" s="32">
        <f t="shared" si="1"/>
        <v>0.1</v>
      </c>
      <c r="J5" s="29">
        <f t="shared" si="2"/>
        <v>0.1</v>
      </c>
      <c r="K5" s="29">
        <f t="shared" si="3"/>
        <v>0</v>
      </c>
      <c r="L5" s="33">
        <f t="shared" si="4"/>
        <v>0</v>
      </c>
      <c r="M5" s="15"/>
      <c r="N5" s="15"/>
      <c r="O5" s="15"/>
      <c r="P5" s="15"/>
      <c r="Q5" s="15"/>
      <c r="R5" s="15"/>
      <c r="S5" s="15"/>
      <c r="T5" s="15"/>
      <c r="U5" s="15"/>
    </row>
    <row r="6" spans="1:21">
      <c r="A6" s="29" t="s">
        <v>24</v>
      </c>
      <c r="B6" s="29">
        <v>2</v>
      </c>
      <c r="C6" s="29">
        <v>2</v>
      </c>
      <c r="D6" s="29">
        <f t="shared" si="0"/>
        <v>0</v>
      </c>
      <c r="E6" s="31">
        <f t="shared" si="5"/>
        <v>1</v>
      </c>
      <c r="F6" s="32">
        <f>D6/B6</f>
        <v>0</v>
      </c>
      <c r="G6" s="33">
        <f>SUM(C$3:C6)/C$15</f>
        <v>0.3</v>
      </c>
      <c r="H6" s="33">
        <f>SUM(D$3:D6)/D$15</f>
        <v>0</v>
      </c>
      <c r="I6" s="32">
        <f t="shared" si="1"/>
        <v>0.3</v>
      </c>
      <c r="J6" s="29">
        <f t="shared" si="2"/>
        <v>0.3</v>
      </c>
      <c r="K6" s="29">
        <f t="shared" si="3"/>
        <v>0</v>
      </c>
      <c r="L6" s="33">
        <f t="shared" si="4"/>
        <v>4.2944785276073615E-3</v>
      </c>
      <c r="M6" s="15"/>
      <c r="N6" s="15"/>
      <c r="O6" s="15"/>
      <c r="P6" s="15"/>
      <c r="Q6" s="15"/>
      <c r="R6" s="15"/>
      <c r="S6" s="15"/>
      <c r="T6" s="15"/>
      <c r="U6" s="15"/>
    </row>
    <row r="7" spans="1:21">
      <c r="A7" s="29" t="s">
        <v>19</v>
      </c>
      <c r="B7" s="29">
        <v>3</v>
      </c>
      <c r="C7" s="29">
        <v>1</v>
      </c>
      <c r="D7" s="29">
        <f t="shared" si="0"/>
        <v>2</v>
      </c>
      <c r="E7" s="31">
        <f t="shared" si="5"/>
        <v>0.33333333333333331</v>
      </c>
      <c r="F7" s="32">
        <f t="shared" si="6"/>
        <v>0.66666666666666663</v>
      </c>
      <c r="G7" s="33">
        <f>SUM(C$3:C7)/C$15</f>
        <v>0.4</v>
      </c>
      <c r="H7" s="33">
        <f>SUM(D$3:D7)/D$15</f>
        <v>1.2269938650306749E-2</v>
      </c>
      <c r="I7" s="32">
        <f t="shared" si="1"/>
        <v>0.38773006134969329</v>
      </c>
      <c r="J7" s="29">
        <f t="shared" si="2"/>
        <v>0.4</v>
      </c>
      <c r="K7" s="29">
        <f t="shared" si="3"/>
        <v>1.2269938650306749E-2</v>
      </c>
      <c r="L7" s="33">
        <f t="shared" si="4"/>
        <v>8.2822085889570542E-3</v>
      </c>
      <c r="M7" s="15"/>
      <c r="N7" s="15"/>
      <c r="O7" s="15"/>
      <c r="P7" s="15"/>
      <c r="Q7" s="15"/>
      <c r="R7" s="15"/>
      <c r="S7" s="15"/>
      <c r="T7" s="15"/>
      <c r="U7" s="15"/>
    </row>
    <row r="8" spans="1:21">
      <c r="A8" s="29" t="s">
        <v>25</v>
      </c>
      <c r="B8" s="29">
        <v>4</v>
      </c>
      <c r="C8" s="29">
        <v>1</v>
      </c>
      <c r="D8" s="29">
        <f t="shared" si="0"/>
        <v>3</v>
      </c>
      <c r="E8" s="31">
        <f>C8/B8</f>
        <v>0.25</v>
      </c>
      <c r="F8" s="32">
        <f>D8/B8</f>
        <v>0.75</v>
      </c>
      <c r="G8" s="33">
        <f>SUM(C$3:C8)/C$15</f>
        <v>0.5</v>
      </c>
      <c r="H8" s="33">
        <f>SUM(D$3:D8)/D$15</f>
        <v>3.0674846625766871E-2</v>
      </c>
      <c r="I8" s="32">
        <f t="shared" si="1"/>
        <v>0.46932515337423314</v>
      </c>
      <c r="J8" s="29">
        <f t="shared" si="2"/>
        <v>0.5</v>
      </c>
      <c r="K8" s="29">
        <f t="shared" si="3"/>
        <v>3.0674846625766871E-2</v>
      </c>
      <c r="L8" s="33">
        <f t="shared" si="4"/>
        <v>6.9938650306748465E-2</v>
      </c>
      <c r="M8" s="15"/>
      <c r="N8" s="15"/>
      <c r="O8" s="15"/>
      <c r="P8" s="15"/>
      <c r="Q8" s="15"/>
      <c r="R8" s="15"/>
      <c r="S8" s="15"/>
      <c r="T8" s="15"/>
      <c r="U8" s="15"/>
    </row>
    <row r="9" spans="1:21">
      <c r="A9" s="29" t="s">
        <v>14</v>
      </c>
      <c r="B9" s="29">
        <v>21</v>
      </c>
      <c r="C9" s="29">
        <v>2</v>
      </c>
      <c r="D9" s="29">
        <f t="shared" si="0"/>
        <v>19</v>
      </c>
      <c r="E9" s="31">
        <f t="shared" si="5"/>
        <v>9.5238095238095233E-2</v>
      </c>
      <c r="F9" s="32">
        <f t="shared" si="6"/>
        <v>0.90476190476190477</v>
      </c>
      <c r="G9" s="33">
        <f>SUM(C$3:C9)/C$15</f>
        <v>0.7</v>
      </c>
      <c r="H9" s="33">
        <f>SUM(D$3:D9)/D$15</f>
        <v>0.14723926380368099</v>
      </c>
      <c r="I9" s="32">
        <f t="shared" si="1"/>
        <v>0.55276073619631894</v>
      </c>
      <c r="J9" s="29">
        <f t="shared" si="2"/>
        <v>0.7</v>
      </c>
      <c r="K9" s="29">
        <f t="shared" si="3"/>
        <v>0.14723926380368099</v>
      </c>
      <c r="L9" s="33">
        <f t="shared" si="4"/>
        <v>0.25030674846625767</v>
      </c>
      <c r="M9" s="15"/>
      <c r="N9" s="15"/>
      <c r="O9" s="15"/>
      <c r="P9" s="15"/>
      <c r="Q9" s="15"/>
      <c r="R9" s="15"/>
      <c r="S9" s="15"/>
      <c r="T9" s="15"/>
      <c r="U9" s="15"/>
    </row>
    <row r="10" spans="1:21">
      <c r="A10" s="29" t="s">
        <v>10</v>
      </c>
      <c r="B10" s="29">
        <v>53</v>
      </c>
      <c r="C10" s="29">
        <v>2</v>
      </c>
      <c r="D10" s="29">
        <f t="shared" si="0"/>
        <v>51</v>
      </c>
      <c r="E10" s="31">
        <f t="shared" si="5"/>
        <v>3.7735849056603772E-2</v>
      </c>
      <c r="F10" s="32">
        <f t="shared" si="6"/>
        <v>0.96226415094339623</v>
      </c>
      <c r="G10" s="33">
        <f>SUM(C$3:C10)/C$15</f>
        <v>0.9</v>
      </c>
      <c r="H10" s="33">
        <f>SUM(D$3:D10)/D$15</f>
        <v>0.46012269938650308</v>
      </c>
      <c r="I10" s="32">
        <f t="shared" si="1"/>
        <v>0.43987730061349695</v>
      </c>
      <c r="J10" s="29">
        <f t="shared" si="2"/>
        <v>0.9</v>
      </c>
      <c r="K10" s="29">
        <f t="shared" si="3"/>
        <v>0.46012269938650308</v>
      </c>
      <c r="L10" s="33">
        <f t="shared" si="4"/>
        <v>0.24294478527607363</v>
      </c>
      <c r="M10" s="15"/>
      <c r="N10" s="15"/>
      <c r="O10" s="15"/>
      <c r="P10" s="15"/>
      <c r="Q10" s="15"/>
      <c r="R10" s="15"/>
      <c r="S10" s="15"/>
      <c r="T10" s="15"/>
      <c r="U10" s="15"/>
    </row>
    <row r="11" spans="1:21">
      <c r="A11" s="29" t="s">
        <v>8</v>
      </c>
      <c r="B11" s="29">
        <v>44</v>
      </c>
      <c r="C11" s="29">
        <v>0</v>
      </c>
      <c r="D11" s="29">
        <f t="shared" si="0"/>
        <v>44</v>
      </c>
      <c r="E11" s="31">
        <f t="shared" si="5"/>
        <v>0</v>
      </c>
      <c r="F11" s="32">
        <f t="shared" si="6"/>
        <v>1</v>
      </c>
      <c r="G11" s="33">
        <f>SUM(C$3:C11)/C$15</f>
        <v>0.9</v>
      </c>
      <c r="H11" s="33">
        <f>SUM(D$3:D11)/D$15</f>
        <v>0.73006134969325154</v>
      </c>
      <c r="I11" s="32">
        <f t="shared" si="1"/>
        <v>0.16993865030674848</v>
      </c>
      <c r="J11" s="29">
        <f t="shared" si="2"/>
        <v>0.9</v>
      </c>
      <c r="K11" s="29">
        <f t="shared" si="3"/>
        <v>0.73006134969325154</v>
      </c>
      <c r="L11" s="33">
        <f t="shared" si="4"/>
        <v>0.19233128834355823</v>
      </c>
      <c r="M11" s="15"/>
      <c r="N11" s="15"/>
      <c r="O11" s="15"/>
      <c r="P11" s="15"/>
      <c r="Q11" s="15"/>
      <c r="R11" s="15"/>
      <c r="S11" s="15"/>
      <c r="T11" s="15"/>
      <c r="U11" s="15"/>
    </row>
    <row r="12" spans="1:21">
      <c r="A12" s="29" t="s">
        <v>13</v>
      </c>
      <c r="B12" s="29">
        <v>34</v>
      </c>
      <c r="C12" s="29">
        <v>1</v>
      </c>
      <c r="D12" s="29">
        <f t="shared" si="0"/>
        <v>33</v>
      </c>
      <c r="E12" s="31">
        <f t="shared" si="5"/>
        <v>2.9411764705882353E-2</v>
      </c>
      <c r="F12" s="32">
        <f t="shared" si="6"/>
        <v>0.97058823529411764</v>
      </c>
      <c r="G12" s="33">
        <f>SUM(C$3:C12)/C$15</f>
        <v>1</v>
      </c>
      <c r="H12" s="33">
        <f>SUM(D$3:D12)/D$15</f>
        <v>0.93251533742331283</v>
      </c>
      <c r="I12" s="32">
        <f t="shared" si="1"/>
        <v>6.7484662576687171E-2</v>
      </c>
      <c r="J12" s="29">
        <f t="shared" si="2"/>
        <v>1</v>
      </c>
      <c r="K12" s="29">
        <f t="shared" si="3"/>
        <v>0.93251533742331283</v>
      </c>
      <c r="L12" s="33">
        <f t="shared" si="4"/>
        <v>6.7484662576687171E-2</v>
      </c>
      <c r="M12" s="15"/>
      <c r="N12" s="15"/>
      <c r="O12" s="15"/>
      <c r="P12" s="15"/>
      <c r="Q12" s="15"/>
      <c r="R12" s="15"/>
      <c r="S12" s="15"/>
      <c r="T12" s="15"/>
      <c r="U12" s="15"/>
    </row>
    <row r="13" spans="1:21">
      <c r="A13" s="29" t="s">
        <v>16</v>
      </c>
      <c r="B13" s="29">
        <v>11</v>
      </c>
      <c r="C13" s="29">
        <v>0</v>
      </c>
      <c r="D13" s="29">
        <f t="shared" si="0"/>
        <v>11</v>
      </c>
      <c r="E13" s="31">
        <f t="shared" si="5"/>
        <v>0</v>
      </c>
      <c r="F13" s="32">
        <f t="shared" si="6"/>
        <v>1</v>
      </c>
      <c r="G13" s="33">
        <f>SUM(C$3:C13)/C$15</f>
        <v>1</v>
      </c>
      <c r="H13" s="33">
        <f>SUM(D$3:D13)/D$15</f>
        <v>1</v>
      </c>
      <c r="I13" s="32">
        <f t="shared" si="1"/>
        <v>0</v>
      </c>
      <c r="J13" s="29">
        <f t="shared" si="2"/>
        <v>1</v>
      </c>
      <c r="K13" s="29">
        <f t="shared" si="3"/>
        <v>1</v>
      </c>
      <c r="L13" s="33">
        <f t="shared" si="4"/>
        <v>0</v>
      </c>
      <c r="M13" s="15"/>
      <c r="N13" s="15"/>
      <c r="O13" s="15"/>
      <c r="P13" s="15"/>
      <c r="Q13" s="15"/>
      <c r="R13" s="15"/>
      <c r="S13" s="15"/>
      <c r="T13" s="15"/>
      <c r="U13" s="15"/>
    </row>
    <row r="14" spans="1:21">
      <c r="A14" s="34" t="s">
        <v>43</v>
      </c>
      <c r="B14" s="34">
        <v>0</v>
      </c>
      <c r="C14" s="34">
        <v>0</v>
      </c>
      <c r="D14" s="29">
        <f t="shared" si="0"/>
        <v>0</v>
      </c>
      <c r="E14" s="31">
        <v>0</v>
      </c>
      <c r="F14" s="32">
        <v>0</v>
      </c>
      <c r="G14" s="33">
        <f>SUM(C$3:C14)/C$15</f>
        <v>1</v>
      </c>
      <c r="H14" s="33">
        <f>SUM(D$3:D14)/D$15</f>
        <v>1</v>
      </c>
      <c r="I14" s="32">
        <f t="shared" si="1"/>
        <v>0</v>
      </c>
      <c r="J14" s="29">
        <f t="shared" si="2"/>
        <v>1</v>
      </c>
      <c r="K14" s="29">
        <f t="shared" si="3"/>
        <v>1</v>
      </c>
      <c r="L14" s="33">
        <f>0.5*K3*J3</f>
        <v>0</v>
      </c>
      <c r="M14" s="15"/>
      <c r="N14" s="15"/>
      <c r="O14" s="15"/>
      <c r="P14" s="15"/>
      <c r="Q14" s="15"/>
      <c r="R14" s="15"/>
      <c r="S14" s="15"/>
      <c r="T14" s="15"/>
      <c r="U14" s="15"/>
    </row>
    <row r="15" spans="1:21" s="18" customFormat="1">
      <c r="A15" s="35" t="s">
        <v>88</v>
      </c>
      <c r="B15" s="35">
        <f>SUM(B3:B14)</f>
        <v>173</v>
      </c>
      <c r="C15" s="35">
        <f>SUM(C3:C14)</f>
        <v>10</v>
      </c>
      <c r="D15" s="35">
        <f>SUM(D3:D14)</f>
        <v>163</v>
      </c>
      <c r="E15" s="35"/>
      <c r="F15" s="35"/>
      <c r="G15" s="35"/>
      <c r="H15" s="35"/>
      <c r="I15" s="35">
        <f>MAX(I3:I14)</f>
        <v>0.55276073619631894</v>
      </c>
      <c r="J15" s="35"/>
      <c r="K15" s="35"/>
      <c r="L15" s="37">
        <f>SUM(L3:L14)</f>
        <v>0.83558282208588963</v>
      </c>
      <c r="M15" s="38"/>
      <c r="N15" s="38"/>
      <c r="O15" s="38"/>
      <c r="P15" s="38"/>
      <c r="Q15" s="38"/>
      <c r="R15" s="38"/>
      <c r="S15" s="38"/>
      <c r="T15" s="38"/>
      <c r="U15" s="38"/>
    </row>
    <row r="16" spans="1:21">
      <c r="A16" s="15"/>
      <c r="B16" s="15"/>
      <c r="C16" s="15"/>
      <c r="D16" s="15"/>
      <c r="E16" s="15"/>
      <c r="F16" s="15"/>
      <c r="G16" s="15"/>
      <c r="H16" s="15"/>
      <c r="I16" s="15"/>
      <c r="J16" s="15"/>
      <c r="K16" s="15"/>
      <c r="L16" s="15">
        <f>2*L15-1</f>
        <v>0.67116564417177926</v>
      </c>
      <c r="M16" s="15"/>
      <c r="N16" s="15"/>
      <c r="O16" s="15"/>
      <c r="T16" s="15"/>
      <c r="U16" s="15"/>
    </row>
    <row r="17" spans="1:24">
      <c r="A17" s="15"/>
      <c r="B17" s="15"/>
      <c r="C17" s="36"/>
      <c r="D17" s="15"/>
      <c r="E17" s="15"/>
      <c r="F17" s="15"/>
      <c r="G17" s="15"/>
      <c r="H17" s="15"/>
      <c r="I17" s="15"/>
      <c r="J17" s="15"/>
      <c r="K17" s="15"/>
      <c r="L17" s="38"/>
      <c r="M17" s="39"/>
      <c r="N17" s="15"/>
      <c r="O17" s="15"/>
      <c r="P17" s="29" t="s">
        <v>57</v>
      </c>
      <c r="Q17" s="29"/>
      <c r="R17" s="29"/>
      <c r="S17" s="29" t="s">
        <v>58</v>
      </c>
      <c r="T17" s="43"/>
      <c r="U17" s="29"/>
      <c r="W17" s="18" t="s">
        <v>60</v>
      </c>
      <c r="X17" s="18"/>
    </row>
    <row r="18" spans="1:24">
      <c r="A18" s="15"/>
      <c r="B18" s="15"/>
      <c r="C18" s="36"/>
      <c r="D18" s="15"/>
      <c r="E18" s="15"/>
      <c r="F18" s="15"/>
      <c r="G18" s="15"/>
      <c r="H18" s="15"/>
      <c r="I18" s="15"/>
      <c r="J18" s="15"/>
      <c r="K18" s="15"/>
      <c r="L18" s="38" t="s">
        <v>61</v>
      </c>
      <c r="M18" s="39">
        <f>L16</f>
        <v>0.67116564417177926</v>
      </c>
      <c r="N18" s="15"/>
      <c r="O18" s="15"/>
      <c r="P18" s="40" t="s">
        <v>62</v>
      </c>
      <c r="Q18" s="40" t="s">
        <v>63</v>
      </c>
      <c r="R18" s="29"/>
      <c r="S18" s="40" t="s">
        <v>62</v>
      </c>
      <c r="T18" s="40" t="s">
        <v>63</v>
      </c>
      <c r="U18" s="29"/>
      <c r="W18" s="18" t="s">
        <v>64</v>
      </c>
      <c r="X18" s="18">
        <f>1.3581/SQRT(B15)</f>
        <v>0.10325443096763871</v>
      </c>
    </row>
    <row r="19" spans="1:24">
      <c r="A19" s="15"/>
      <c r="B19" s="15"/>
      <c r="C19" s="15"/>
      <c r="D19" s="15"/>
      <c r="E19" s="15"/>
      <c r="F19" s="15"/>
      <c r="G19" s="15"/>
      <c r="H19" s="15"/>
      <c r="I19" s="15"/>
      <c r="J19" s="15"/>
      <c r="K19" s="15"/>
      <c r="L19" s="38" t="s">
        <v>65</v>
      </c>
      <c r="M19" s="41">
        <f>L15</f>
        <v>0.83558282208588963</v>
      </c>
      <c r="N19" s="15"/>
      <c r="O19" s="15"/>
      <c r="P19" s="24">
        <v>0</v>
      </c>
      <c r="Q19" s="24" t="s">
        <v>66</v>
      </c>
      <c r="R19" s="29"/>
      <c r="S19" s="24">
        <v>0</v>
      </c>
      <c r="T19" s="44" t="s">
        <v>67</v>
      </c>
      <c r="U19" s="29"/>
      <c r="W19" s="18" t="s">
        <v>69</v>
      </c>
      <c r="X19" s="18">
        <f>C15/B15</f>
        <v>5.7803468208092484E-2</v>
      </c>
    </row>
    <row r="20" spans="1:24">
      <c r="A20" s="15"/>
      <c r="B20" s="15"/>
      <c r="C20" s="15"/>
      <c r="D20" s="15"/>
      <c r="E20" s="15"/>
      <c r="F20" s="15"/>
      <c r="G20" s="15"/>
      <c r="H20" s="15"/>
      <c r="I20" s="15"/>
      <c r="J20" s="15"/>
      <c r="K20" s="15"/>
      <c r="L20" s="38" t="s">
        <v>58</v>
      </c>
      <c r="M20" s="38">
        <f>I15</f>
        <v>0.55276073619631894</v>
      </c>
      <c r="N20" s="15"/>
      <c r="O20" s="15"/>
      <c r="P20" s="24">
        <v>0.25</v>
      </c>
      <c r="Q20" s="24" t="s">
        <v>70</v>
      </c>
      <c r="R20" s="29"/>
      <c r="S20" s="24">
        <v>0.25</v>
      </c>
      <c r="T20" s="44" t="s">
        <v>71</v>
      </c>
      <c r="U20" s="29"/>
      <c r="W20" s="18" t="s">
        <v>73</v>
      </c>
      <c r="X20" s="18">
        <f>SQRT(2)/4</f>
        <v>0.35355339059327379</v>
      </c>
    </row>
    <row r="21" spans="1:24">
      <c r="A21" s="15"/>
      <c r="B21" s="15"/>
      <c r="C21" s="15"/>
      <c r="D21" s="15"/>
      <c r="E21" s="15"/>
      <c r="F21" s="15"/>
      <c r="G21" s="15"/>
      <c r="H21" s="15"/>
      <c r="I21" s="15"/>
      <c r="J21" s="15"/>
      <c r="K21" s="15"/>
      <c r="L21" s="38" t="s">
        <v>99</v>
      </c>
      <c r="M21" s="38">
        <f>X20*M20</f>
        <v>0.19543043246904271</v>
      </c>
      <c r="N21" s="15"/>
      <c r="O21" s="15"/>
      <c r="P21" s="24">
        <v>0.4</v>
      </c>
      <c r="Q21" s="24" t="s">
        <v>75</v>
      </c>
      <c r="R21" s="29"/>
      <c r="S21" s="24">
        <v>0.5</v>
      </c>
      <c r="T21" s="44" t="s">
        <v>76</v>
      </c>
      <c r="U21" s="29"/>
      <c r="W21" s="18" t="s">
        <v>78</v>
      </c>
      <c r="X21" s="18"/>
    </row>
    <row r="22" spans="1:24">
      <c r="A22" s="15"/>
      <c r="B22" s="15"/>
      <c r="C22" s="15"/>
      <c r="D22" s="15"/>
      <c r="E22" s="15"/>
      <c r="F22" s="15"/>
      <c r="G22" s="15"/>
      <c r="H22" s="15"/>
      <c r="I22" s="15"/>
      <c r="J22" s="15"/>
      <c r="K22" s="15"/>
      <c r="L22" s="38" t="s">
        <v>79</v>
      </c>
      <c r="M22" s="38">
        <f>X20*X18/(SQRT(X19*(1-X19)))</f>
        <v>0.15642854474550458</v>
      </c>
      <c r="N22" s="15"/>
      <c r="O22" s="15"/>
      <c r="P22" s="24">
        <v>0.6</v>
      </c>
      <c r="Q22" s="24" t="s">
        <v>80</v>
      </c>
      <c r="R22" s="29"/>
      <c r="S22" s="24">
        <v>0.75</v>
      </c>
      <c r="T22" s="44" t="s">
        <v>81</v>
      </c>
      <c r="U22" s="29"/>
    </row>
    <row r="23" spans="1:24">
      <c r="A23" s="15"/>
      <c r="B23" s="15"/>
      <c r="C23" s="15"/>
      <c r="D23" s="15"/>
      <c r="E23" s="15"/>
      <c r="F23" s="15"/>
      <c r="G23" s="15"/>
      <c r="H23" s="15"/>
      <c r="I23" s="15"/>
      <c r="J23" s="15"/>
      <c r="K23" s="15"/>
      <c r="L23" s="15"/>
      <c r="M23" s="15"/>
      <c r="N23" s="15"/>
      <c r="O23" s="15"/>
      <c r="P23" s="24">
        <v>0.8</v>
      </c>
      <c r="Q23" s="24" t="s">
        <v>83</v>
      </c>
      <c r="R23" s="29"/>
      <c r="S23" s="24">
        <v>1</v>
      </c>
      <c r="T23" s="44" t="s">
        <v>84</v>
      </c>
      <c r="U23" s="29"/>
    </row>
    <row r="24" spans="1:24">
      <c r="A24" s="15"/>
      <c r="B24" s="15"/>
      <c r="C24" s="15"/>
      <c r="D24" s="15"/>
      <c r="E24" s="15"/>
      <c r="F24" s="15"/>
      <c r="G24" s="15"/>
      <c r="H24" s="15"/>
      <c r="I24" s="15"/>
      <c r="J24" s="15"/>
      <c r="K24" s="15"/>
      <c r="L24" s="15"/>
      <c r="M24" s="15"/>
      <c r="N24" s="15"/>
      <c r="O24" s="15"/>
      <c r="P24" s="24">
        <v>1</v>
      </c>
      <c r="Q24" s="24"/>
      <c r="R24" s="29"/>
      <c r="S24" s="29"/>
      <c r="T24" s="29"/>
      <c r="U24" s="29"/>
    </row>
    <row r="25" spans="1:24" ht="43.2">
      <c r="A25" s="15"/>
      <c r="B25" s="15"/>
      <c r="C25" s="15"/>
      <c r="D25" s="15"/>
      <c r="E25" s="15"/>
      <c r="F25" s="15"/>
      <c r="G25" s="15"/>
      <c r="H25" s="15"/>
      <c r="I25" s="15"/>
      <c r="J25" s="15"/>
      <c r="K25" s="15"/>
      <c r="L25" s="42" t="s">
        <v>86</v>
      </c>
      <c r="M25" s="15"/>
      <c r="N25" s="15"/>
      <c r="O25" s="15"/>
      <c r="P25" s="15"/>
      <c r="Q25" s="15"/>
      <c r="R25" s="15"/>
      <c r="S25" s="15"/>
      <c r="T25" s="15"/>
      <c r="U25" s="15"/>
    </row>
    <row r="26" spans="1:24" ht="57.6">
      <c r="A26" s="15"/>
      <c r="B26" s="15"/>
      <c r="C26" s="15"/>
      <c r="D26" s="15"/>
      <c r="E26" s="15"/>
      <c r="F26" s="15"/>
      <c r="G26" s="15"/>
      <c r="H26" s="15"/>
      <c r="I26" s="15"/>
      <c r="J26" s="15"/>
      <c r="K26" s="15"/>
      <c r="L26" s="42" t="s">
        <v>87</v>
      </c>
      <c r="M26" s="15"/>
      <c r="N26" s="15"/>
      <c r="O26" s="15"/>
      <c r="P26" s="15" t="s">
        <v>59</v>
      </c>
      <c r="Q26" s="15"/>
      <c r="R26" s="15"/>
      <c r="S26" s="15"/>
      <c r="T26" s="15"/>
      <c r="U26" s="15"/>
    </row>
    <row r="27" spans="1:24">
      <c r="A27" s="15"/>
      <c r="B27" s="15"/>
      <c r="C27" s="15"/>
      <c r="D27" s="15"/>
      <c r="E27" s="15"/>
      <c r="F27" s="15"/>
      <c r="G27" s="15"/>
      <c r="H27" s="15"/>
      <c r="I27" s="15"/>
      <c r="J27" s="15"/>
      <c r="K27" s="15"/>
      <c r="L27" s="42"/>
      <c r="M27" s="15"/>
      <c r="N27" s="15"/>
      <c r="O27" s="15"/>
      <c r="P27" s="40" t="s">
        <v>62</v>
      </c>
      <c r="Q27" s="40" t="s">
        <v>63</v>
      </c>
      <c r="R27" s="15"/>
      <c r="S27" s="15"/>
      <c r="T27" s="15"/>
      <c r="U27" s="15"/>
    </row>
    <row r="28" spans="1:24">
      <c r="A28" s="15"/>
      <c r="B28" s="15"/>
      <c r="C28" s="15"/>
      <c r="D28" s="15"/>
      <c r="E28" s="15"/>
      <c r="F28" s="15"/>
      <c r="G28" s="15"/>
      <c r="H28" s="15"/>
      <c r="I28" s="15"/>
      <c r="J28" s="15"/>
      <c r="K28" s="15"/>
      <c r="L28" s="15"/>
      <c r="M28" s="15"/>
      <c r="N28" s="15"/>
      <c r="O28" s="15"/>
      <c r="P28" s="24">
        <v>0.5</v>
      </c>
      <c r="Q28" s="44" t="s">
        <v>68</v>
      </c>
      <c r="R28" s="15"/>
      <c r="S28" s="15"/>
      <c r="T28" s="15"/>
      <c r="U28" s="15"/>
    </row>
    <row r="29" spans="1:24">
      <c r="A29" s="15"/>
      <c r="B29" s="15"/>
      <c r="C29" s="15"/>
      <c r="D29" s="15"/>
      <c r="E29" s="15"/>
      <c r="F29" s="15"/>
      <c r="G29" s="15"/>
      <c r="H29" s="15"/>
      <c r="I29" s="15"/>
      <c r="J29" s="15"/>
      <c r="K29" s="15"/>
      <c r="L29" s="15"/>
      <c r="M29" s="15"/>
      <c r="N29" s="15"/>
      <c r="O29" s="15"/>
      <c r="P29" s="24">
        <v>0.6</v>
      </c>
      <c r="Q29" s="44" t="s">
        <v>72</v>
      </c>
      <c r="R29" s="15"/>
      <c r="S29" s="15"/>
      <c r="T29" s="15"/>
      <c r="U29" s="15"/>
    </row>
    <row r="30" spans="1:24">
      <c r="A30" s="15"/>
      <c r="B30" s="15"/>
      <c r="C30" s="15"/>
      <c r="D30" s="15"/>
      <c r="E30" s="15"/>
      <c r="F30" s="15"/>
      <c r="G30" s="15"/>
      <c r="H30" s="15"/>
      <c r="I30" s="15"/>
      <c r="J30" s="15"/>
      <c r="K30" s="15"/>
      <c r="L30" s="15"/>
      <c r="M30" s="15"/>
      <c r="N30" s="15"/>
      <c r="O30" s="15"/>
      <c r="P30" s="24">
        <v>0.75</v>
      </c>
      <c r="Q30" s="44" t="s">
        <v>77</v>
      </c>
      <c r="R30" s="15"/>
      <c r="S30" s="15"/>
      <c r="T30" s="15"/>
      <c r="U30" s="15"/>
    </row>
    <row r="31" spans="1:24">
      <c r="A31" s="15"/>
      <c r="B31" s="15"/>
      <c r="C31" s="15"/>
      <c r="D31" s="15"/>
      <c r="E31" s="15"/>
      <c r="F31" s="15"/>
      <c r="G31" s="15"/>
      <c r="H31" s="15"/>
      <c r="I31" s="15"/>
      <c r="J31" s="15"/>
      <c r="K31" s="15"/>
      <c r="L31" s="15"/>
      <c r="M31" s="15"/>
      <c r="N31" s="15"/>
      <c r="O31" s="15"/>
      <c r="P31" s="24">
        <v>0.9</v>
      </c>
      <c r="Q31" s="44" t="s">
        <v>82</v>
      </c>
      <c r="R31" s="15"/>
      <c r="S31" s="15"/>
      <c r="T31" s="15"/>
      <c r="U31" s="15"/>
    </row>
    <row r="32" spans="1:24">
      <c r="A32" s="15"/>
      <c r="B32" s="15"/>
      <c r="C32" s="15"/>
      <c r="D32" s="15"/>
      <c r="E32" s="15"/>
      <c r="F32" s="15"/>
      <c r="G32" s="15"/>
      <c r="H32" s="15"/>
      <c r="I32" s="15"/>
      <c r="J32" s="15"/>
      <c r="K32" s="15"/>
      <c r="L32" s="15"/>
      <c r="M32" s="15"/>
      <c r="N32" s="15"/>
      <c r="O32" s="15"/>
      <c r="P32" s="24">
        <v>1</v>
      </c>
      <c r="Q32" s="44" t="s">
        <v>85</v>
      </c>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7"/>
  <sheetViews>
    <sheetView workbookViewId="0">
      <selection activeCell="C20" sqref="C20"/>
    </sheetView>
  </sheetViews>
  <sheetFormatPr defaultColWidth="8.77734375" defaultRowHeight="14.4"/>
  <cols>
    <col min="1" max="1" width="17.88671875" bestFit="1" customWidth="1"/>
    <col min="2" max="2" width="21" customWidth="1"/>
    <col min="3" max="3" width="59.109375" customWidth="1"/>
    <col min="4" max="4" width="20.77734375" customWidth="1"/>
    <col min="5" max="5" width="40" customWidth="1"/>
  </cols>
  <sheetData>
    <row r="1" spans="1:7">
      <c r="A1" s="21" t="s">
        <v>45</v>
      </c>
      <c r="B1" s="21" t="s">
        <v>89</v>
      </c>
      <c r="C1" s="22" t="s">
        <v>90</v>
      </c>
      <c r="D1" s="23"/>
      <c r="E1" s="23"/>
      <c r="F1" s="23"/>
      <c r="G1" s="23"/>
    </row>
    <row r="2" spans="1:7">
      <c r="A2" s="24" t="s">
        <v>43</v>
      </c>
      <c r="B2" s="25">
        <v>0</v>
      </c>
      <c r="C2" s="26">
        <f>B2/(SUM(B$2:B$13))</f>
        <v>0</v>
      </c>
      <c r="D2" s="23"/>
      <c r="E2" s="23"/>
      <c r="F2" s="23"/>
      <c r="G2" s="23"/>
    </row>
    <row r="3" spans="1:7">
      <c r="A3" s="24" t="s">
        <v>16</v>
      </c>
      <c r="B3" s="25">
        <v>11</v>
      </c>
      <c r="C3" s="26">
        <f>B3/(SUM(B$2:B$13))</f>
        <v>6.358381502890173E-2</v>
      </c>
      <c r="D3" s="27" t="s">
        <v>91</v>
      </c>
      <c r="E3" s="28">
        <f>SUMSQ(C2:C13)</f>
        <v>0.2169467740318754</v>
      </c>
      <c r="F3" s="23"/>
      <c r="G3" s="23"/>
    </row>
    <row r="4" spans="1:7">
      <c r="A4" s="24" t="s">
        <v>13</v>
      </c>
      <c r="B4" s="25">
        <v>34</v>
      </c>
      <c r="C4" s="26">
        <f>B4/(SUM(B$2:B$13))</f>
        <v>0.19653179190751446</v>
      </c>
      <c r="D4" s="23"/>
      <c r="E4" s="23"/>
      <c r="F4" s="23"/>
      <c r="G4" s="23"/>
    </row>
    <row r="5" spans="1:7">
      <c r="A5" s="24" t="s">
        <v>8</v>
      </c>
      <c r="B5" s="25">
        <v>44</v>
      </c>
      <c r="C5" s="26">
        <f>B5/(SUM(B$2:B$13))</f>
        <v>0.25433526011560692</v>
      </c>
      <c r="D5" s="23"/>
      <c r="E5" s="23"/>
      <c r="F5" s="23"/>
      <c r="G5" s="23"/>
    </row>
    <row r="6" spans="1:7">
      <c r="A6" s="24" t="s">
        <v>10</v>
      </c>
      <c r="B6" s="25">
        <v>53</v>
      </c>
      <c r="C6" s="26">
        <f>B6/(SUM(B$2:B$13))</f>
        <v>0.30635838150289019</v>
      </c>
      <c r="D6" s="23"/>
      <c r="E6" s="23"/>
      <c r="F6" s="23"/>
      <c r="G6" s="23"/>
    </row>
    <row r="7" spans="1:7">
      <c r="A7" s="24" t="s">
        <v>14</v>
      </c>
      <c r="B7" s="25">
        <v>21</v>
      </c>
      <c r="C7" s="26">
        <f>B7/(SUM(B$2:B$13))</f>
        <v>0.12138728323699421</v>
      </c>
      <c r="D7" s="23"/>
      <c r="E7" s="23"/>
      <c r="F7" s="23"/>
      <c r="G7" s="23"/>
    </row>
    <row r="8" spans="1:7">
      <c r="A8" s="24" t="s">
        <v>25</v>
      </c>
      <c r="B8" s="25">
        <v>4</v>
      </c>
      <c r="C8" s="26">
        <f>B8/(SUM(B$2:B$13))</f>
        <v>2.3121387283236993E-2</v>
      </c>
      <c r="D8" s="23"/>
      <c r="E8" s="23"/>
      <c r="F8" s="23"/>
      <c r="G8" s="23"/>
    </row>
    <row r="9" spans="1:7">
      <c r="A9" s="24" t="s">
        <v>19</v>
      </c>
      <c r="B9" s="25">
        <v>3</v>
      </c>
      <c r="C9" s="26">
        <f>B9/(SUM(B$2:B$13))</f>
        <v>1.7341040462427744E-2</v>
      </c>
      <c r="D9" s="23"/>
      <c r="E9" s="23"/>
      <c r="F9" s="23"/>
      <c r="G9" s="23"/>
    </row>
    <row r="10" spans="1:7">
      <c r="A10" s="24" t="s">
        <v>24</v>
      </c>
      <c r="B10" s="25">
        <v>2</v>
      </c>
      <c r="C10" s="26">
        <f>B10/(SUM(B$2:B$13))</f>
        <v>1.1560693641618497E-2</v>
      </c>
      <c r="D10" s="23"/>
      <c r="E10" s="23"/>
      <c r="F10" s="23"/>
      <c r="G10" s="23"/>
    </row>
    <row r="11" spans="1:7">
      <c r="A11" s="24" t="s">
        <v>22</v>
      </c>
      <c r="B11" s="25">
        <v>1</v>
      </c>
      <c r="C11" s="26">
        <f>B11/(SUM(B$2:B$13))</f>
        <v>5.7803468208092483E-3</v>
      </c>
      <c r="D11" s="23"/>
      <c r="E11" s="21" t="s">
        <v>62</v>
      </c>
      <c r="F11" s="21" t="s">
        <v>92</v>
      </c>
      <c r="G11" s="23"/>
    </row>
    <row r="12" spans="1:7">
      <c r="A12" s="24" t="s">
        <v>35</v>
      </c>
      <c r="B12" s="25">
        <v>0</v>
      </c>
      <c r="C12" s="26">
        <f>B12/(SUM(B$2:B$13))</f>
        <v>0</v>
      </c>
      <c r="D12" s="23"/>
      <c r="E12" s="24">
        <v>0</v>
      </c>
      <c r="F12" s="29" t="s">
        <v>93</v>
      </c>
      <c r="G12" s="23"/>
    </row>
    <row r="13" spans="1:7">
      <c r="A13" s="24" t="s">
        <v>44</v>
      </c>
      <c r="B13" s="25">
        <v>0</v>
      </c>
      <c r="C13" s="26">
        <f>B13/(SUM(B$2:B$13))</f>
        <v>0</v>
      </c>
      <c r="D13" s="23"/>
      <c r="E13" s="24">
        <v>0.01</v>
      </c>
      <c r="F13" s="29" t="s">
        <v>94</v>
      </c>
      <c r="G13" s="23"/>
    </row>
    <row r="14" spans="1:7">
      <c r="A14" s="23"/>
      <c r="B14" s="23"/>
      <c r="C14" s="23"/>
      <c r="D14" s="23"/>
      <c r="E14" s="24">
        <v>0.1</v>
      </c>
      <c r="F14" s="29" t="s">
        <v>95</v>
      </c>
      <c r="G14" s="23"/>
    </row>
    <row r="15" spans="1:7">
      <c r="A15" s="23"/>
      <c r="B15" s="23"/>
      <c r="C15" s="23"/>
      <c r="D15" s="23"/>
      <c r="E15" s="24">
        <v>0.2</v>
      </c>
      <c r="F15" s="29" t="s">
        <v>96</v>
      </c>
      <c r="G15" s="23"/>
    </row>
    <row r="16" spans="1:7">
      <c r="A16" s="23"/>
      <c r="B16" s="25"/>
      <c r="C16" s="23"/>
      <c r="D16" s="23"/>
      <c r="E16" s="24">
        <v>1</v>
      </c>
      <c r="F16" s="29"/>
      <c r="G16" s="23"/>
    </row>
    <row r="17" spans="2:2">
      <c r="B17" s="25"/>
    </row>
    <row r="18" spans="2:2">
      <c r="B18" s="25"/>
    </row>
    <row r="19" spans="2:2">
      <c r="B19" s="25"/>
    </row>
    <row r="20" spans="2:2">
      <c r="B20" s="25"/>
    </row>
    <row r="21" spans="2:2">
      <c r="B21" s="25"/>
    </row>
    <row r="22" spans="2:2">
      <c r="B22" s="25"/>
    </row>
    <row r="23" spans="2:2">
      <c r="B23" s="25"/>
    </row>
    <row r="24" spans="2:2">
      <c r="B24" s="25"/>
    </row>
    <row r="25" spans="2:2">
      <c r="B25" s="25"/>
    </row>
    <row r="26" spans="2:2">
      <c r="B26" s="25"/>
    </row>
    <row r="27" spans="2:2">
      <c r="B27" s="25"/>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53"/>
  <sheetViews>
    <sheetView topLeftCell="G1" workbookViewId="0">
      <selection activeCell="J11" sqref="J11"/>
    </sheetView>
  </sheetViews>
  <sheetFormatPr defaultColWidth="8.77734375" defaultRowHeight="14.4"/>
  <cols>
    <col min="4" max="4" width="11" style="45"/>
    <col min="7" max="7" width="29.77734375" customWidth="1"/>
    <col min="10" max="10" width="19.6640625"/>
    <col min="11" max="12" width="26.109375"/>
  </cols>
  <sheetData>
    <row r="1" spans="1:12">
      <c r="A1" t="s">
        <v>0</v>
      </c>
      <c r="B1" t="s">
        <v>1</v>
      </c>
      <c r="C1" t="s">
        <v>2</v>
      </c>
      <c r="D1" s="45" t="s">
        <v>3</v>
      </c>
      <c r="E1" t="s">
        <v>4</v>
      </c>
      <c r="F1" t="s">
        <v>5</v>
      </c>
      <c r="G1" t="s">
        <v>6</v>
      </c>
      <c r="H1" t="s">
        <v>7</v>
      </c>
      <c r="J1" t="s">
        <v>0</v>
      </c>
      <c r="K1" t="s">
        <v>38</v>
      </c>
      <c r="L1" t="s">
        <v>39</v>
      </c>
    </row>
    <row r="2" spans="1:12">
      <c r="A2" t="s">
        <v>8</v>
      </c>
      <c r="B2" t="s">
        <v>9</v>
      </c>
      <c r="C2" t="s">
        <v>9</v>
      </c>
      <c r="D2" s="45">
        <v>43731</v>
      </c>
      <c r="E2" t="s">
        <v>12</v>
      </c>
      <c r="F2">
        <v>0</v>
      </c>
      <c r="G2" t="s">
        <v>14</v>
      </c>
      <c r="J2" t="s">
        <v>16</v>
      </c>
      <c r="K2">
        <v>11</v>
      </c>
      <c r="L2">
        <v>1</v>
      </c>
    </row>
    <row r="3" spans="1:12">
      <c r="A3" t="s">
        <v>13</v>
      </c>
      <c r="B3" t="s">
        <v>9</v>
      </c>
      <c r="C3" t="s">
        <v>9</v>
      </c>
      <c r="D3" s="45">
        <v>43795</v>
      </c>
      <c r="E3" t="s">
        <v>12</v>
      </c>
      <c r="F3">
        <v>0</v>
      </c>
      <c r="G3" t="s">
        <v>14</v>
      </c>
      <c r="J3" t="s">
        <v>13</v>
      </c>
      <c r="K3">
        <v>34</v>
      </c>
    </row>
    <row r="4" spans="1:12">
      <c r="A4" t="s">
        <v>10</v>
      </c>
      <c r="B4" t="s">
        <v>11</v>
      </c>
      <c r="C4" t="s">
        <v>11</v>
      </c>
      <c r="D4" s="45">
        <v>43728</v>
      </c>
      <c r="E4" t="e">
        <v>#N/A</v>
      </c>
      <c r="F4" t="e">
        <v>#N/A</v>
      </c>
      <c r="G4" t="e">
        <v>#N/A</v>
      </c>
      <c r="J4" t="s">
        <v>8</v>
      </c>
      <c r="K4">
        <v>37</v>
      </c>
    </row>
    <row r="5" spans="1:12">
      <c r="A5" t="s">
        <v>16</v>
      </c>
      <c r="B5" t="s">
        <v>9</v>
      </c>
      <c r="C5" t="s">
        <v>9</v>
      </c>
      <c r="D5" s="45">
        <v>43476</v>
      </c>
      <c r="E5" t="s">
        <v>12</v>
      </c>
      <c r="F5">
        <v>0</v>
      </c>
      <c r="G5" t="s">
        <v>8</v>
      </c>
      <c r="J5" t="s">
        <v>10</v>
      </c>
      <c r="K5">
        <v>38</v>
      </c>
      <c r="L5">
        <v>1</v>
      </c>
    </row>
    <row r="6" spans="1:12">
      <c r="A6" t="s">
        <v>19</v>
      </c>
      <c r="B6" t="s">
        <v>20</v>
      </c>
      <c r="C6" t="s">
        <v>20</v>
      </c>
      <c r="D6" s="45">
        <v>43721</v>
      </c>
      <c r="E6" t="s">
        <v>12</v>
      </c>
      <c r="F6">
        <v>0</v>
      </c>
      <c r="G6" t="s">
        <v>13</v>
      </c>
      <c r="J6" t="s">
        <v>14</v>
      </c>
      <c r="K6">
        <v>27</v>
      </c>
    </row>
    <row r="7" spans="1:12">
      <c r="A7" t="s">
        <v>13</v>
      </c>
      <c r="B7" t="s">
        <v>9</v>
      </c>
      <c r="C7" t="s">
        <v>9</v>
      </c>
      <c r="D7" s="45">
        <v>43794</v>
      </c>
      <c r="E7" t="s">
        <v>12</v>
      </c>
      <c r="F7">
        <v>0</v>
      </c>
      <c r="G7" t="s">
        <v>13</v>
      </c>
      <c r="J7" t="s">
        <v>25</v>
      </c>
      <c r="K7">
        <v>2</v>
      </c>
    </row>
    <row r="8" spans="1:12">
      <c r="A8" t="s">
        <v>10</v>
      </c>
      <c r="B8" t="s">
        <v>18</v>
      </c>
      <c r="C8" t="s">
        <v>18</v>
      </c>
      <c r="D8" s="45">
        <v>43655</v>
      </c>
      <c r="E8" t="s">
        <v>12</v>
      </c>
      <c r="F8">
        <v>0</v>
      </c>
      <c r="G8" t="s">
        <v>16</v>
      </c>
      <c r="J8" t="s">
        <v>19</v>
      </c>
      <c r="K8">
        <v>3</v>
      </c>
    </row>
    <row r="9" spans="1:12">
      <c r="A9" t="s">
        <v>10</v>
      </c>
      <c r="B9" t="s">
        <v>18</v>
      </c>
      <c r="C9" t="s">
        <v>18</v>
      </c>
      <c r="D9" s="45">
        <v>43698</v>
      </c>
      <c r="E9" t="s">
        <v>12</v>
      </c>
      <c r="F9">
        <v>0</v>
      </c>
      <c r="G9" t="s">
        <v>14</v>
      </c>
      <c r="J9" t="s">
        <v>40</v>
      </c>
      <c r="K9">
        <v>152</v>
      </c>
      <c r="L9">
        <v>2</v>
      </c>
    </row>
    <row r="10" spans="1:12">
      <c r="A10" t="s">
        <v>10</v>
      </c>
      <c r="B10" t="s">
        <v>11</v>
      </c>
      <c r="C10" t="s">
        <v>11</v>
      </c>
      <c r="D10" s="45">
        <v>43501</v>
      </c>
      <c r="E10" t="s">
        <v>21</v>
      </c>
      <c r="F10">
        <v>44386</v>
      </c>
      <c r="G10" t="s">
        <v>22</v>
      </c>
      <c r="H10" t="s">
        <v>23</v>
      </c>
    </row>
    <row r="11" spans="1:12">
      <c r="A11" t="s">
        <v>8</v>
      </c>
      <c r="B11" t="s">
        <v>9</v>
      </c>
      <c r="C11" t="s">
        <v>9</v>
      </c>
      <c r="D11" s="45">
        <v>43563</v>
      </c>
      <c r="E11" t="s">
        <v>12</v>
      </c>
      <c r="F11">
        <v>0</v>
      </c>
      <c r="G11" t="s">
        <v>13</v>
      </c>
    </row>
    <row r="12" spans="1:12">
      <c r="A12" t="s">
        <v>8</v>
      </c>
      <c r="B12" t="s">
        <v>9</v>
      </c>
      <c r="C12" t="s">
        <v>9</v>
      </c>
      <c r="D12" s="45">
        <v>43591</v>
      </c>
      <c r="E12" t="e">
        <v>#N/A</v>
      </c>
      <c r="F12" t="e">
        <v>#N/A</v>
      </c>
      <c r="G12" t="e">
        <v>#N/A</v>
      </c>
    </row>
    <row r="13" spans="1:12">
      <c r="A13" t="s">
        <v>10</v>
      </c>
      <c r="B13" t="s">
        <v>9</v>
      </c>
      <c r="C13" t="s">
        <v>9</v>
      </c>
      <c r="D13" s="45">
        <v>43670</v>
      </c>
      <c r="E13" t="s">
        <v>12</v>
      </c>
      <c r="F13">
        <v>0</v>
      </c>
      <c r="G13" t="s">
        <v>16</v>
      </c>
    </row>
    <row r="14" spans="1:12">
      <c r="A14" t="s">
        <v>19</v>
      </c>
      <c r="B14" t="s">
        <v>9</v>
      </c>
      <c r="C14" t="s">
        <v>9</v>
      </c>
      <c r="D14" s="45">
        <v>43563</v>
      </c>
      <c r="E14" t="e">
        <v>#N/A</v>
      </c>
      <c r="F14" t="e">
        <v>#N/A</v>
      </c>
      <c r="G14" t="e">
        <v>#N/A</v>
      </c>
    </row>
    <row r="15" spans="1:12">
      <c r="A15" t="s">
        <v>8</v>
      </c>
      <c r="B15" t="s">
        <v>18</v>
      </c>
      <c r="C15" t="s">
        <v>18</v>
      </c>
      <c r="D15" s="45">
        <v>43586</v>
      </c>
      <c r="E15" t="s">
        <v>12</v>
      </c>
      <c r="F15">
        <v>0</v>
      </c>
      <c r="G15" t="s">
        <v>8</v>
      </c>
    </row>
    <row r="16" spans="1:12">
      <c r="A16" t="s">
        <v>8</v>
      </c>
      <c r="B16" t="s">
        <v>9</v>
      </c>
      <c r="C16" t="s">
        <v>9</v>
      </c>
      <c r="D16" s="45">
        <v>43796</v>
      </c>
      <c r="E16" t="s">
        <v>12</v>
      </c>
      <c r="F16">
        <v>0</v>
      </c>
      <c r="G16" t="s">
        <v>8</v>
      </c>
    </row>
    <row r="17" spans="1:7">
      <c r="A17" t="s">
        <v>13</v>
      </c>
      <c r="B17" t="s">
        <v>9</v>
      </c>
      <c r="C17" t="s">
        <v>9</v>
      </c>
      <c r="D17" s="45">
        <v>43552</v>
      </c>
      <c r="E17" t="s">
        <v>12</v>
      </c>
      <c r="F17">
        <v>0</v>
      </c>
      <c r="G17" t="s">
        <v>10</v>
      </c>
    </row>
    <row r="18" spans="1:7">
      <c r="A18" t="s">
        <v>13</v>
      </c>
      <c r="B18" t="s">
        <v>17</v>
      </c>
      <c r="C18" t="s">
        <v>17</v>
      </c>
      <c r="D18" s="45">
        <v>43483</v>
      </c>
      <c r="E18" t="s">
        <v>12</v>
      </c>
      <c r="F18">
        <v>0</v>
      </c>
      <c r="G18" t="s">
        <v>10</v>
      </c>
    </row>
    <row r="19" spans="1:7">
      <c r="A19" t="s">
        <v>13</v>
      </c>
      <c r="B19" t="s">
        <v>9</v>
      </c>
      <c r="C19" t="s">
        <v>9</v>
      </c>
      <c r="D19" s="45">
        <v>43592</v>
      </c>
      <c r="E19" t="s">
        <v>12</v>
      </c>
      <c r="F19">
        <v>0</v>
      </c>
      <c r="G19" t="s">
        <v>8</v>
      </c>
    </row>
    <row r="20" spans="1:7">
      <c r="A20" t="s">
        <v>10</v>
      </c>
      <c r="B20" t="s">
        <v>11</v>
      </c>
      <c r="C20" t="s">
        <v>11</v>
      </c>
      <c r="D20" s="45">
        <v>43578</v>
      </c>
      <c r="E20" t="s">
        <v>12</v>
      </c>
      <c r="F20">
        <v>0</v>
      </c>
      <c r="G20" t="s">
        <v>8</v>
      </c>
    </row>
    <row r="21" spans="1:7">
      <c r="A21" t="s">
        <v>13</v>
      </c>
      <c r="B21" t="s">
        <v>17</v>
      </c>
      <c r="C21" t="s">
        <v>17</v>
      </c>
      <c r="D21" s="45">
        <v>43550</v>
      </c>
      <c r="E21" t="s">
        <v>12</v>
      </c>
      <c r="F21">
        <v>0</v>
      </c>
      <c r="G21" t="s">
        <v>16</v>
      </c>
    </row>
    <row r="22" spans="1:7">
      <c r="A22" t="s">
        <v>10</v>
      </c>
      <c r="B22" t="s">
        <v>18</v>
      </c>
      <c r="C22" t="s">
        <v>18</v>
      </c>
      <c r="D22" s="45">
        <v>43529</v>
      </c>
      <c r="E22" t="s">
        <v>12</v>
      </c>
      <c r="F22">
        <v>0</v>
      </c>
      <c r="G22" t="s">
        <v>16</v>
      </c>
    </row>
    <row r="23" spans="1:7">
      <c r="A23" t="s">
        <v>13</v>
      </c>
      <c r="B23" t="s">
        <v>9</v>
      </c>
      <c r="C23" t="s">
        <v>9</v>
      </c>
      <c r="D23" s="45">
        <v>43565</v>
      </c>
      <c r="E23" t="s">
        <v>12</v>
      </c>
      <c r="F23">
        <v>0</v>
      </c>
      <c r="G23" t="s">
        <v>13</v>
      </c>
    </row>
    <row r="24" spans="1:7">
      <c r="A24" t="s">
        <v>10</v>
      </c>
      <c r="B24" t="s">
        <v>15</v>
      </c>
      <c r="C24" t="s">
        <v>15</v>
      </c>
      <c r="D24" s="45">
        <v>43686</v>
      </c>
      <c r="E24" t="s">
        <v>12</v>
      </c>
      <c r="F24">
        <v>0</v>
      </c>
      <c r="G24" t="s">
        <v>16</v>
      </c>
    </row>
    <row r="25" spans="1:7">
      <c r="A25" t="s">
        <v>8</v>
      </c>
      <c r="B25" t="s">
        <v>9</v>
      </c>
      <c r="C25" t="s">
        <v>9</v>
      </c>
      <c r="D25" s="45">
        <v>43479</v>
      </c>
      <c r="E25" t="s">
        <v>12</v>
      </c>
      <c r="F25">
        <v>0</v>
      </c>
      <c r="G25" t="s">
        <v>8</v>
      </c>
    </row>
    <row r="26" spans="1:7">
      <c r="A26" t="s">
        <v>8</v>
      </c>
      <c r="B26" t="s">
        <v>17</v>
      </c>
      <c r="C26" t="s">
        <v>17</v>
      </c>
      <c r="D26" s="45">
        <v>43738</v>
      </c>
      <c r="E26" t="s">
        <v>12</v>
      </c>
      <c r="F26">
        <v>0</v>
      </c>
      <c r="G26" t="s">
        <v>13</v>
      </c>
    </row>
    <row r="27" spans="1:7">
      <c r="A27" t="s">
        <v>13</v>
      </c>
      <c r="B27" t="s">
        <v>17</v>
      </c>
      <c r="C27" t="s">
        <v>17</v>
      </c>
      <c r="D27" s="45">
        <v>43782</v>
      </c>
      <c r="E27" t="e">
        <v>#N/A</v>
      </c>
      <c r="F27" t="e">
        <v>#N/A</v>
      </c>
      <c r="G27" t="e">
        <v>#N/A</v>
      </c>
    </row>
    <row r="28" spans="1:7">
      <c r="A28" t="s">
        <v>16</v>
      </c>
      <c r="B28" t="s">
        <v>9</v>
      </c>
      <c r="C28" t="s">
        <v>9</v>
      </c>
      <c r="D28" s="45">
        <v>43516</v>
      </c>
      <c r="E28" t="s">
        <v>12</v>
      </c>
      <c r="F28">
        <v>0</v>
      </c>
      <c r="G28" t="s">
        <v>16</v>
      </c>
    </row>
    <row r="29" spans="1:7">
      <c r="A29" t="s">
        <v>14</v>
      </c>
      <c r="B29" t="s">
        <v>9</v>
      </c>
      <c r="C29" t="s">
        <v>9</v>
      </c>
      <c r="D29" s="45">
        <v>43724</v>
      </c>
      <c r="E29" t="s">
        <v>12</v>
      </c>
      <c r="F29">
        <v>0</v>
      </c>
      <c r="G29" t="s">
        <v>8</v>
      </c>
    </row>
    <row r="30" spans="1:7">
      <c r="A30" t="s">
        <v>16</v>
      </c>
      <c r="B30" t="s">
        <v>9</v>
      </c>
      <c r="C30" t="s">
        <v>9</v>
      </c>
      <c r="D30" s="45">
        <v>43565</v>
      </c>
      <c r="E30" t="s">
        <v>12</v>
      </c>
      <c r="F30">
        <v>0</v>
      </c>
      <c r="G30" t="s">
        <v>8</v>
      </c>
    </row>
    <row r="31" spans="1:7">
      <c r="A31" t="s">
        <v>14</v>
      </c>
      <c r="B31" t="s">
        <v>9</v>
      </c>
      <c r="C31" t="s">
        <v>9</v>
      </c>
      <c r="D31" s="45">
        <v>43794</v>
      </c>
      <c r="E31" t="s">
        <v>12</v>
      </c>
      <c r="F31">
        <v>0</v>
      </c>
      <c r="G31" t="s">
        <v>10</v>
      </c>
    </row>
    <row r="32" spans="1:7">
      <c r="A32" t="s">
        <v>10</v>
      </c>
      <c r="B32" t="s">
        <v>18</v>
      </c>
      <c r="C32" t="s">
        <v>18</v>
      </c>
      <c r="D32" s="45">
        <v>43538</v>
      </c>
      <c r="E32" t="s">
        <v>12</v>
      </c>
      <c r="F32">
        <v>0</v>
      </c>
      <c r="G32" t="s">
        <v>10</v>
      </c>
    </row>
    <row r="33" spans="1:8">
      <c r="A33" t="s">
        <v>14</v>
      </c>
      <c r="B33" t="s">
        <v>15</v>
      </c>
      <c r="C33" t="s">
        <v>15</v>
      </c>
      <c r="D33" s="45">
        <v>43524</v>
      </c>
      <c r="E33" t="s">
        <v>12</v>
      </c>
      <c r="F33">
        <v>0</v>
      </c>
      <c r="G33" t="s">
        <v>8</v>
      </c>
    </row>
    <row r="34" spans="1:8">
      <c r="A34" t="s">
        <v>10</v>
      </c>
      <c r="B34" t="s">
        <v>18</v>
      </c>
      <c r="C34" t="s">
        <v>18</v>
      </c>
      <c r="D34" s="45">
        <v>43776</v>
      </c>
      <c r="E34" t="s">
        <v>12</v>
      </c>
      <c r="F34">
        <v>0</v>
      </c>
      <c r="G34" t="s">
        <v>13</v>
      </c>
    </row>
    <row r="35" spans="1:8">
      <c r="A35" t="s">
        <v>10</v>
      </c>
      <c r="D35" s="45">
        <v>43691</v>
      </c>
      <c r="E35" t="s">
        <v>12</v>
      </c>
      <c r="F35">
        <v>0</v>
      </c>
      <c r="G35" t="s">
        <v>14</v>
      </c>
    </row>
    <row r="36" spans="1:8">
      <c r="A36" t="s">
        <v>14</v>
      </c>
      <c r="B36" t="s">
        <v>9</v>
      </c>
      <c r="C36" t="s">
        <v>9</v>
      </c>
      <c r="D36" s="45">
        <v>43509</v>
      </c>
      <c r="E36" t="e">
        <v>#N/A</v>
      </c>
      <c r="F36" t="e">
        <v>#N/A</v>
      </c>
      <c r="G36" t="e">
        <v>#N/A</v>
      </c>
    </row>
    <row r="37" spans="1:8">
      <c r="A37" t="s">
        <v>16</v>
      </c>
      <c r="B37" t="s">
        <v>9</v>
      </c>
      <c r="C37" t="s">
        <v>9</v>
      </c>
      <c r="D37" s="45">
        <v>43577</v>
      </c>
      <c r="E37" t="s">
        <v>28</v>
      </c>
      <c r="F37">
        <v>43443</v>
      </c>
      <c r="G37" t="s">
        <v>24</v>
      </c>
      <c r="H37" t="s">
        <v>23</v>
      </c>
    </row>
    <row r="38" spans="1:8">
      <c r="A38" t="s">
        <v>8</v>
      </c>
      <c r="B38" t="s">
        <v>9</v>
      </c>
      <c r="C38" t="s">
        <v>9</v>
      </c>
      <c r="D38" s="45">
        <v>43791</v>
      </c>
      <c r="E38" t="s">
        <v>12</v>
      </c>
      <c r="F38">
        <v>0</v>
      </c>
      <c r="G38" t="s">
        <v>16</v>
      </c>
    </row>
    <row r="39" spans="1:8">
      <c r="A39" t="s">
        <v>8</v>
      </c>
      <c r="B39" t="s">
        <v>9</v>
      </c>
      <c r="C39" t="s">
        <v>9</v>
      </c>
      <c r="D39" s="45">
        <v>43717</v>
      </c>
      <c r="E39" t="s">
        <v>12</v>
      </c>
      <c r="F39">
        <v>0</v>
      </c>
      <c r="G39" t="s">
        <v>8</v>
      </c>
    </row>
    <row r="40" spans="1:8">
      <c r="A40" t="s">
        <v>10</v>
      </c>
      <c r="B40" t="s">
        <v>11</v>
      </c>
      <c r="C40" t="s">
        <v>11</v>
      </c>
      <c r="D40" s="45">
        <v>43789</v>
      </c>
      <c r="E40" t="s">
        <v>12</v>
      </c>
      <c r="F40">
        <v>0</v>
      </c>
      <c r="G40" t="s">
        <v>8</v>
      </c>
    </row>
    <row r="41" spans="1:8">
      <c r="A41" t="s">
        <v>10</v>
      </c>
      <c r="B41" t="s">
        <v>11</v>
      </c>
      <c r="C41" t="s">
        <v>11</v>
      </c>
      <c r="D41" s="45">
        <v>43657</v>
      </c>
      <c r="E41" t="s">
        <v>12</v>
      </c>
      <c r="F41">
        <v>0</v>
      </c>
      <c r="G41" t="s">
        <v>16</v>
      </c>
    </row>
    <row r="42" spans="1:8">
      <c r="A42" t="s">
        <v>14</v>
      </c>
      <c r="B42" t="s">
        <v>9</v>
      </c>
      <c r="C42" t="s">
        <v>9</v>
      </c>
      <c r="D42" s="45">
        <v>43826</v>
      </c>
      <c r="E42" t="e">
        <v>#N/A</v>
      </c>
      <c r="F42" t="e">
        <v>#N/A</v>
      </c>
      <c r="G42" t="e">
        <v>#N/A</v>
      </c>
    </row>
    <row r="43" spans="1:8">
      <c r="A43" t="s">
        <v>14</v>
      </c>
      <c r="B43" t="s">
        <v>11</v>
      </c>
      <c r="C43" t="s">
        <v>11</v>
      </c>
      <c r="D43" s="45">
        <v>43794</v>
      </c>
      <c r="E43" t="s">
        <v>12</v>
      </c>
      <c r="F43">
        <v>0</v>
      </c>
      <c r="G43" t="s">
        <v>13</v>
      </c>
    </row>
    <row r="44" spans="1:8">
      <c r="A44" t="s">
        <v>16</v>
      </c>
      <c r="B44" t="s">
        <v>9</v>
      </c>
      <c r="C44" t="s">
        <v>9</v>
      </c>
      <c r="D44" s="45">
        <v>43522</v>
      </c>
      <c r="E44" t="s">
        <v>12</v>
      </c>
      <c r="F44">
        <v>0</v>
      </c>
      <c r="G44" t="s">
        <v>13</v>
      </c>
    </row>
    <row r="45" spans="1:8">
      <c r="A45" t="s">
        <v>8</v>
      </c>
      <c r="B45" t="s">
        <v>17</v>
      </c>
      <c r="C45" t="s">
        <v>17</v>
      </c>
      <c r="D45" s="45">
        <v>43552</v>
      </c>
      <c r="E45" t="s">
        <v>12</v>
      </c>
      <c r="F45">
        <v>0</v>
      </c>
      <c r="G45" t="s">
        <v>8</v>
      </c>
    </row>
    <row r="46" spans="1:8">
      <c r="A46" t="s">
        <v>14</v>
      </c>
      <c r="B46" t="s">
        <v>9</v>
      </c>
      <c r="C46" t="s">
        <v>9</v>
      </c>
      <c r="D46" s="45">
        <v>43585</v>
      </c>
      <c r="E46" t="s">
        <v>12</v>
      </c>
      <c r="F46">
        <v>0</v>
      </c>
      <c r="G46" t="s">
        <v>13</v>
      </c>
    </row>
    <row r="47" spans="1:8">
      <c r="A47" t="s">
        <v>13</v>
      </c>
      <c r="B47" t="s">
        <v>9</v>
      </c>
      <c r="C47" t="s">
        <v>9</v>
      </c>
      <c r="D47" s="45">
        <v>43519</v>
      </c>
      <c r="E47" t="s">
        <v>12</v>
      </c>
      <c r="F47">
        <v>0</v>
      </c>
      <c r="G47" t="s">
        <v>10</v>
      </c>
    </row>
    <row r="48" spans="1:8">
      <c r="A48" t="s">
        <v>13</v>
      </c>
      <c r="B48" t="s">
        <v>17</v>
      </c>
      <c r="C48" t="s">
        <v>17</v>
      </c>
      <c r="D48" s="45">
        <v>43788</v>
      </c>
      <c r="E48" t="s">
        <v>12</v>
      </c>
      <c r="F48">
        <v>0</v>
      </c>
      <c r="G48" t="s">
        <v>8</v>
      </c>
    </row>
    <row r="49" spans="1:7">
      <c r="A49" t="s">
        <v>13</v>
      </c>
      <c r="B49" t="s">
        <v>17</v>
      </c>
      <c r="C49" t="s">
        <v>17</v>
      </c>
      <c r="D49" s="45">
        <v>43507</v>
      </c>
      <c r="E49" t="s">
        <v>12</v>
      </c>
      <c r="F49">
        <v>0</v>
      </c>
      <c r="G49" t="s">
        <v>8</v>
      </c>
    </row>
    <row r="50" spans="1:7">
      <c r="A50" t="s">
        <v>13</v>
      </c>
      <c r="B50" t="s">
        <v>17</v>
      </c>
      <c r="C50" t="s">
        <v>17</v>
      </c>
      <c r="D50" s="45">
        <v>43536</v>
      </c>
      <c r="E50" t="s">
        <v>12</v>
      </c>
      <c r="F50">
        <v>0</v>
      </c>
      <c r="G50" t="s">
        <v>8</v>
      </c>
    </row>
    <row r="51" spans="1:7">
      <c r="A51" t="s">
        <v>13</v>
      </c>
      <c r="B51" t="s">
        <v>9</v>
      </c>
      <c r="C51" t="s">
        <v>9</v>
      </c>
      <c r="D51" s="45">
        <v>43588</v>
      </c>
      <c r="E51" t="s">
        <v>12</v>
      </c>
      <c r="F51">
        <v>0</v>
      </c>
      <c r="G51" t="s">
        <v>8</v>
      </c>
    </row>
    <row r="52" spans="1:7">
      <c r="A52" t="s">
        <v>8</v>
      </c>
      <c r="B52" t="s">
        <v>17</v>
      </c>
      <c r="C52" t="s">
        <v>17</v>
      </c>
      <c r="D52" s="45">
        <v>43539</v>
      </c>
      <c r="E52" t="s">
        <v>12</v>
      </c>
      <c r="F52">
        <v>0</v>
      </c>
      <c r="G52" t="s">
        <v>8</v>
      </c>
    </row>
    <row r="53" spans="1:7">
      <c r="A53" t="s">
        <v>8</v>
      </c>
      <c r="B53" t="s">
        <v>18</v>
      </c>
      <c r="C53" t="s">
        <v>18</v>
      </c>
      <c r="D53" s="45">
        <v>43522</v>
      </c>
      <c r="E53" t="s">
        <v>12</v>
      </c>
      <c r="F53">
        <v>0</v>
      </c>
      <c r="G53" t="s">
        <v>16</v>
      </c>
    </row>
    <row r="54" spans="1:7">
      <c r="A54" t="s">
        <v>13</v>
      </c>
      <c r="B54" t="s">
        <v>9</v>
      </c>
      <c r="C54" t="s">
        <v>9</v>
      </c>
      <c r="D54" s="45">
        <v>43612</v>
      </c>
      <c r="E54" t="s">
        <v>12</v>
      </c>
      <c r="F54">
        <v>0</v>
      </c>
      <c r="G54" t="s">
        <v>16</v>
      </c>
    </row>
    <row r="55" spans="1:7">
      <c r="A55" t="s">
        <v>8</v>
      </c>
      <c r="B55" t="s">
        <v>18</v>
      </c>
      <c r="C55" t="s">
        <v>18</v>
      </c>
      <c r="D55" s="45">
        <v>43591</v>
      </c>
      <c r="E55" t="s">
        <v>12</v>
      </c>
      <c r="F55">
        <v>0</v>
      </c>
      <c r="G55" t="s">
        <v>8</v>
      </c>
    </row>
    <row r="56" spans="1:7">
      <c r="A56" t="s">
        <v>10</v>
      </c>
      <c r="B56" t="s">
        <v>11</v>
      </c>
      <c r="C56" t="s">
        <v>11</v>
      </c>
      <c r="D56" s="45">
        <v>43726</v>
      </c>
      <c r="E56" t="s">
        <v>12</v>
      </c>
      <c r="F56">
        <v>0</v>
      </c>
      <c r="G56" t="s">
        <v>8</v>
      </c>
    </row>
    <row r="57" spans="1:7">
      <c r="A57" t="s">
        <v>19</v>
      </c>
      <c r="B57" t="s">
        <v>20</v>
      </c>
      <c r="C57" t="s">
        <v>20</v>
      </c>
      <c r="D57" s="45">
        <v>43593</v>
      </c>
      <c r="E57" t="s">
        <v>12</v>
      </c>
      <c r="F57">
        <v>0</v>
      </c>
      <c r="G57" t="s">
        <v>16</v>
      </c>
    </row>
    <row r="58" spans="1:7">
      <c r="A58" t="s">
        <v>8</v>
      </c>
      <c r="B58" t="s">
        <v>17</v>
      </c>
      <c r="C58" t="s">
        <v>17</v>
      </c>
      <c r="D58" s="45">
        <v>43591</v>
      </c>
      <c r="E58" t="s">
        <v>12</v>
      </c>
      <c r="F58">
        <v>0</v>
      </c>
      <c r="G58" t="s">
        <v>8</v>
      </c>
    </row>
    <row r="59" spans="1:7">
      <c r="A59" t="s">
        <v>10</v>
      </c>
      <c r="B59" t="s">
        <v>9</v>
      </c>
      <c r="C59" t="s">
        <v>9</v>
      </c>
      <c r="D59" s="45">
        <v>43624</v>
      </c>
      <c r="E59" t="s">
        <v>12</v>
      </c>
      <c r="F59">
        <v>0</v>
      </c>
      <c r="G59" t="s">
        <v>13</v>
      </c>
    </row>
    <row r="60" spans="1:7">
      <c r="A60" t="s">
        <v>10</v>
      </c>
      <c r="B60" t="s">
        <v>9</v>
      </c>
      <c r="C60" t="s">
        <v>9</v>
      </c>
      <c r="D60" s="45">
        <v>43641</v>
      </c>
      <c r="E60" t="s">
        <v>12</v>
      </c>
      <c r="F60">
        <v>0</v>
      </c>
      <c r="G60" t="s">
        <v>10</v>
      </c>
    </row>
    <row r="61" spans="1:7">
      <c r="A61" t="s">
        <v>13</v>
      </c>
      <c r="B61" t="s">
        <v>17</v>
      </c>
      <c r="C61" t="s">
        <v>17</v>
      </c>
      <c r="D61" s="45">
        <v>43622</v>
      </c>
      <c r="E61" t="s">
        <v>12</v>
      </c>
      <c r="F61">
        <v>0</v>
      </c>
      <c r="G61" t="s">
        <v>8</v>
      </c>
    </row>
    <row r="62" spans="1:7">
      <c r="A62" t="s">
        <v>8</v>
      </c>
      <c r="B62" t="s">
        <v>18</v>
      </c>
      <c r="C62" t="s">
        <v>18</v>
      </c>
      <c r="D62" s="45">
        <v>43570</v>
      </c>
      <c r="E62" t="s">
        <v>12</v>
      </c>
      <c r="F62">
        <v>0</v>
      </c>
      <c r="G62" t="s">
        <v>8</v>
      </c>
    </row>
    <row r="63" spans="1:7">
      <c r="A63" t="s">
        <v>13</v>
      </c>
      <c r="B63" t="s">
        <v>9</v>
      </c>
      <c r="C63" t="s">
        <v>9</v>
      </c>
      <c r="D63" s="45">
        <v>43549</v>
      </c>
      <c r="E63" t="e">
        <v>#N/A</v>
      </c>
      <c r="F63" t="e">
        <v>#N/A</v>
      </c>
      <c r="G63" t="e">
        <v>#N/A</v>
      </c>
    </row>
    <row r="64" spans="1:7">
      <c r="A64" t="s">
        <v>10</v>
      </c>
      <c r="B64" t="s">
        <v>9</v>
      </c>
      <c r="C64" t="s">
        <v>9</v>
      </c>
      <c r="D64" s="45">
        <v>43564</v>
      </c>
      <c r="E64" t="e">
        <v>#N/A</v>
      </c>
      <c r="F64" t="e">
        <v>#N/A</v>
      </c>
      <c r="G64" t="e">
        <v>#N/A</v>
      </c>
    </row>
    <row r="65" spans="1:7">
      <c r="A65" t="s">
        <v>13</v>
      </c>
      <c r="B65" t="s">
        <v>17</v>
      </c>
      <c r="C65" t="s">
        <v>17</v>
      </c>
      <c r="D65" s="45">
        <v>43573</v>
      </c>
      <c r="E65" t="e">
        <v>#N/A</v>
      </c>
      <c r="F65" t="e">
        <v>#N/A</v>
      </c>
      <c r="G65" t="e">
        <v>#N/A</v>
      </c>
    </row>
    <row r="66" spans="1:7">
      <c r="A66" t="s">
        <v>10</v>
      </c>
      <c r="B66" t="s">
        <v>11</v>
      </c>
      <c r="C66" t="s">
        <v>11</v>
      </c>
      <c r="D66" s="45">
        <v>43641</v>
      </c>
      <c r="E66" t="e">
        <v>#N/A</v>
      </c>
      <c r="F66" t="e">
        <v>#N/A</v>
      </c>
      <c r="G66" t="e">
        <v>#N/A</v>
      </c>
    </row>
    <row r="67" spans="1:7">
      <c r="A67" t="s">
        <v>10</v>
      </c>
      <c r="B67" t="s">
        <v>18</v>
      </c>
      <c r="C67" t="s">
        <v>18</v>
      </c>
      <c r="D67" s="45">
        <v>43648</v>
      </c>
      <c r="E67" t="s">
        <v>12</v>
      </c>
      <c r="F67">
        <v>0</v>
      </c>
      <c r="G67" t="s">
        <v>14</v>
      </c>
    </row>
    <row r="68" spans="1:7">
      <c r="A68" t="s">
        <v>8</v>
      </c>
      <c r="B68" t="s">
        <v>9</v>
      </c>
      <c r="C68" t="s">
        <v>9</v>
      </c>
      <c r="D68" s="45">
        <v>43823</v>
      </c>
      <c r="E68" t="s">
        <v>12</v>
      </c>
      <c r="F68">
        <v>0</v>
      </c>
      <c r="G68" t="s">
        <v>14</v>
      </c>
    </row>
    <row r="69" spans="1:7">
      <c r="A69" t="s">
        <v>10</v>
      </c>
      <c r="B69" t="s">
        <v>18</v>
      </c>
      <c r="C69" t="s">
        <v>18</v>
      </c>
      <c r="D69" s="45">
        <v>43539</v>
      </c>
      <c r="E69" t="s">
        <v>12</v>
      </c>
      <c r="F69">
        <v>0</v>
      </c>
      <c r="G69" t="s">
        <v>13</v>
      </c>
    </row>
    <row r="70" spans="1:7">
      <c r="A70" t="s">
        <v>13</v>
      </c>
      <c r="B70" t="s">
        <v>17</v>
      </c>
      <c r="C70" t="s">
        <v>17</v>
      </c>
      <c r="D70" s="45">
        <v>43543</v>
      </c>
      <c r="E70" t="s">
        <v>12</v>
      </c>
      <c r="F70">
        <v>0</v>
      </c>
      <c r="G70" t="s">
        <v>10</v>
      </c>
    </row>
    <row r="71" spans="1:7">
      <c r="A71" t="s">
        <v>14</v>
      </c>
      <c r="B71" t="s">
        <v>11</v>
      </c>
      <c r="C71" t="s">
        <v>11</v>
      </c>
      <c r="D71" s="45">
        <v>43777</v>
      </c>
      <c r="E71" t="e">
        <v>#N/A</v>
      </c>
      <c r="F71" t="e">
        <v>#N/A</v>
      </c>
      <c r="G71" t="e">
        <v>#N/A</v>
      </c>
    </row>
    <row r="72" spans="1:7">
      <c r="A72" t="s">
        <v>8</v>
      </c>
      <c r="B72" t="s">
        <v>9</v>
      </c>
      <c r="C72" t="s">
        <v>9</v>
      </c>
      <c r="D72" s="45">
        <v>43507</v>
      </c>
      <c r="E72" t="s">
        <v>12</v>
      </c>
      <c r="F72">
        <v>0</v>
      </c>
      <c r="G72" t="s">
        <v>10</v>
      </c>
    </row>
    <row r="73" spans="1:7">
      <c r="A73" t="s">
        <v>13</v>
      </c>
      <c r="B73" t="s">
        <v>17</v>
      </c>
      <c r="C73" t="s">
        <v>17</v>
      </c>
      <c r="D73" s="45">
        <v>43516</v>
      </c>
      <c r="E73" t="s">
        <v>12</v>
      </c>
      <c r="F73">
        <v>0</v>
      </c>
      <c r="G73" t="s">
        <v>10</v>
      </c>
    </row>
    <row r="74" spans="1:7">
      <c r="A74" t="s">
        <v>10</v>
      </c>
      <c r="B74" t="s">
        <v>18</v>
      </c>
      <c r="C74" t="s">
        <v>18</v>
      </c>
      <c r="D74" s="45">
        <v>43588</v>
      </c>
      <c r="E74" t="s">
        <v>12</v>
      </c>
      <c r="F74">
        <v>0</v>
      </c>
      <c r="G74" t="s">
        <v>8</v>
      </c>
    </row>
    <row r="75" spans="1:7">
      <c r="A75" t="s">
        <v>16</v>
      </c>
      <c r="B75" t="s">
        <v>9</v>
      </c>
      <c r="C75" t="s">
        <v>9</v>
      </c>
      <c r="D75" s="45">
        <v>43790</v>
      </c>
      <c r="E75" t="s">
        <v>12</v>
      </c>
      <c r="F75">
        <v>0</v>
      </c>
      <c r="G75" t="s">
        <v>8</v>
      </c>
    </row>
    <row r="76" spans="1:7">
      <c r="A76" t="s">
        <v>14</v>
      </c>
      <c r="B76" t="s">
        <v>15</v>
      </c>
      <c r="C76" t="s">
        <v>15</v>
      </c>
      <c r="D76" s="45">
        <v>43663</v>
      </c>
      <c r="E76" t="s">
        <v>12</v>
      </c>
      <c r="F76">
        <v>0</v>
      </c>
      <c r="G76" t="s">
        <v>8</v>
      </c>
    </row>
    <row r="77" spans="1:7">
      <c r="A77" t="s">
        <v>8</v>
      </c>
      <c r="B77" t="s">
        <v>18</v>
      </c>
      <c r="C77" t="s">
        <v>18</v>
      </c>
      <c r="D77" s="45">
        <v>43783</v>
      </c>
      <c r="E77" t="s">
        <v>12</v>
      </c>
      <c r="F77">
        <v>0</v>
      </c>
      <c r="G77" t="s">
        <v>10</v>
      </c>
    </row>
    <row r="78" spans="1:7">
      <c r="A78" t="s">
        <v>14</v>
      </c>
      <c r="B78" t="s">
        <v>9</v>
      </c>
      <c r="C78" t="s">
        <v>9</v>
      </c>
      <c r="D78" s="45">
        <v>43804</v>
      </c>
      <c r="E78" t="s">
        <v>12</v>
      </c>
      <c r="F78">
        <v>0</v>
      </c>
      <c r="G78" t="s">
        <v>10</v>
      </c>
    </row>
    <row r="79" spans="1:7">
      <c r="A79" t="s">
        <v>10</v>
      </c>
      <c r="B79" t="s">
        <v>11</v>
      </c>
      <c r="C79" t="s">
        <v>11</v>
      </c>
      <c r="D79" s="45">
        <v>43563</v>
      </c>
      <c r="E79" t="s">
        <v>12</v>
      </c>
      <c r="F79">
        <v>0</v>
      </c>
      <c r="G79" t="s">
        <v>13</v>
      </c>
    </row>
    <row r="80" spans="1:7">
      <c r="A80" t="s">
        <v>10</v>
      </c>
      <c r="B80" t="s">
        <v>15</v>
      </c>
      <c r="C80" t="s">
        <v>15</v>
      </c>
      <c r="D80" s="45">
        <v>43529</v>
      </c>
      <c r="E80" t="s">
        <v>12</v>
      </c>
      <c r="F80">
        <v>0</v>
      </c>
      <c r="G80" t="s">
        <v>16</v>
      </c>
    </row>
    <row r="81" spans="1:7">
      <c r="A81" t="s">
        <v>8</v>
      </c>
      <c r="B81" t="s">
        <v>9</v>
      </c>
      <c r="C81" t="s">
        <v>9</v>
      </c>
      <c r="D81" s="45">
        <v>43677</v>
      </c>
      <c r="E81" t="s">
        <v>12</v>
      </c>
      <c r="F81">
        <v>0</v>
      </c>
      <c r="G81" t="s">
        <v>10</v>
      </c>
    </row>
    <row r="82" spans="1:7">
      <c r="A82" t="s">
        <v>13</v>
      </c>
      <c r="B82" t="s">
        <v>17</v>
      </c>
      <c r="C82" t="s">
        <v>17</v>
      </c>
      <c r="D82" s="45">
        <v>43551</v>
      </c>
      <c r="E82" t="e">
        <v>#N/A</v>
      </c>
      <c r="F82" t="e">
        <v>#N/A</v>
      </c>
      <c r="G82" t="e">
        <v>#N/A</v>
      </c>
    </row>
    <row r="83" spans="1:7">
      <c r="A83" t="s">
        <v>25</v>
      </c>
      <c r="B83" t="s">
        <v>20</v>
      </c>
      <c r="C83" t="s">
        <v>20</v>
      </c>
      <c r="D83" s="45">
        <v>43566</v>
      </c>
      <c r="E83" t="e">
        <v>#N/A</v>
      </c>
      <c r="F83" t="e">
        <v>#N/A</v>
      </c>
      <c r="G83" t="e">
        <v>#N/A</v>
      </c>
    </row>
    <row r="84" spans="1:7">
      <c r="A84" t="s">
        <v>13</v>
      </c>
      <c r="B84" t="s">
        <v>9</v>
      </c>
      <c r="C84" t="s">
        <v>9</v>
      </c>
      <c r="D84" s="45">
        <v>43633</v>
      </c>
      <c r="E84" t="e">
        <v>#N/A</v>
      </c>
      <c r="F84" t="e">
        <v>#N/A</v>
      </c>
      <c r="G84" t="e">
        <v>#N/A</v>
      </c>
    </row>
    <row r="85" spans="1:7">
      <c r="A85" t="s">
        <v>14</v>
      </c>
      <c r="B85" t="s">
        <v>15</v>
      </c>
      <c r="C85" t="s">
        <v>15</v>
      </c>
      <c r="D85" s="45">
        <v>43535</v>
      </c>
      <c r="E85" t="e">
        <v>#N/A</v>
      </c>
      <c r="F85" t="e">
        <v>#N/A</v>
      </c>
      <c r="G85" t="e">
        <v>#N/A</v>
      </c>
    </row>
    <row r="86" spans="1:7">
      <c r="A86" t="s">
        <v>16</v>
      </c>
      <c r="B86" t="s">
        <v>9</v>
      </c>
      <c r="C86" t="s">
        <v>9</v>
      </c>
      <c r="D86" s="45">
        <v>43544</v>
      </c>
      <c r="E86" t="e">
        <v>#N/A</v>
      </c>
      <c r="F86" t="e">
        <v>#N/A</v>
      </c>
      <c r="G86" t="e">
        <v>#N/A</v>
      </c>
    </row>
    <row r="87" spans="1:7">
      <c r="A87" t="s">
        <v>8</v>
      </c>
      <c r="B87" t="s">
        <v>17</v>
      </c>
      <c r="C87" t="s">
        <v>17</v>
      </c>
      <c r="D87" s="45">
        <v>43530</v>
      </c>
      <c r="E87" t="s">
        <v>12</v>
      </c>
      <c r="F87">
        <v>0</v>
      </c>
      <c r="G87" t="s">
        <v>10</v>
      </c>
    </row>
    <row r="88" spans="1:7">
      <c r="A88" t="s">
        <v>8</v>
      </c>
      <c r="B88" t="s">
        <v>9</v>
      </c>
      <c r="C88" t="s">
        <v>9</v>
      </c>
      <c r="D88" s="45">
        <v>43812</v>
      </c>
      <c r="E88" t="s">
        <v>12</v>
      </c>
      <c r="F88">
        <v>0</v>
      </c>
      <c r="G88" t="s">
        <v>10</v>
      </c>
    </row>
    <row r="89" spans="1:7">
      <c r="A89" t="s">
        <v>14</v>
      </c>
      <c r="B89" t="s">
        <v>15</v>
      </c>
      <c r="C89" t="s">
        <v>15</v>
      </c>
      <c r="D89" s="45">
        <v>43782</v>
      </c>
      <c r="E89" t="s">
        <v>12</v>
      </c>
      <c r="F89">
        <v>0</v>
      </c>
      <c r="G89" t="s">
        <v>13</v>
      </c>
    </row>
    <row r="90" spans="1:7">
      <c r="A90" t="s">
        <v>8</v>
      </c>
      <c r="B90" t="s">
        <v>9</v>
      </c>
      <c r="C90" t="s">
        <v>9</v>
      </c>
      <c r="D90" s="45">
        <v>43602</v>
      </c>
      <c r="E90" t="s">
        <v>12</v>
      </c>
      <c r="F90">
        <v>0</v>
      </c>
      <c r="G90" t="s">
        <v>14</v>
      </c>
    </row>
    <row r="91" spans="1:7">
      <c r="A91" t="s">
        <v>10</v>
      </c>
      <c r="B91" t="s">
        <v>15</v>
      </c>
      <c r="C91" t="s">
        <v>15</v>
      </c>
      <c r="D91" s="45">
        <v>43542</v>
      </c>
      <c r="E91" t="s">
        <v>12</v>
      </c>
      <c r="F91">
        <v>0</v>
      </c>
      <c r="G91" t="s">
        <v>14</v>
      </c>
    </row>
    <row r="92" spans="1:7">
      <c r="A92" t="s">
        <v>14</v>
      </c>
      <c r="B92" t="s">
        <v>9</v>
      </c>
      <c r="C92" t="s">
        <v>9</v>
      </c>
      <c r="D92" s="45">
        <v>43811</v>
      </c>
      <c r="E92" t="e">
        <v>#N/A</v>
      </c>
      <c r="F92" t="e">
        <v>#N/A</v>
      </c>
      <c r="G92" t="e">
        <v>#N/A</v>
      </c>
    </row>
    <row r="93" spans="1:7">
      <c r="A93" t="s">
        <v>14</v>
      </c>
      <c r="B93" t="s">
        <v>9</v>
      </c>
      <c r="C93" t="s">
        <v>9</v>
      </c>
      <c r="D93" s="45">
        <v>43518</v>
      </c>
      <c r="E93" t="s">
        <v>12</v>
      </c>
      <c r="F93">
        <v>0</v>
      </c>
      <c r="G93" t="s">
        <v>13</v>
      </c>
    </row>
    <row r="94" spans="1:7">
      <c r="A94" t="s">
        <v>13</v>
      </c>
      <c r="B94" t="s">
        <v>17</v>
      </c>
      <c r="C94" t="s">
        <v>17</v>
      </c>
      <c r="D94" s="45">
        <v>43778</v>
      </c>
      <c r="E94" t="s">
        <v>12</v>
      </c>
      <c r="F94">
        <v>0</v>
      </c>
      <c r="G94" t="s">
        <v>13</v>
      </c>
    </row>
    <row r="95" spans="1:7">
      <c r="A95" t="s">
        <v>10</v>
      </c>
      <c r="B95" t="s">
        <v>11</v>
      </c>
      <c r="C95" t="s">
        <v>11</v>
      </c>
      <c r="D95" s="45">
        <v>43731</v>
      </c>
      <c r="E95" t="s">
        <v>29</v>
      </c>
      <c r="F95">
        <v>0</v>
      </c>
      <c r="G95" t="s">
        <v>10</v>
      </c>
    </row>
    <row r="96" spans="1:7">
      <c r="A96" t="s">
        <v>8</v>
      </c>
      <c r="B96" t="s">
        <v>18</v>
      </c>
      <c r="C96" t="s">
        <v>18</v>
      </c>
      <c r="D96" s="45">
        <v>43539</v>
      </c>
      <c r="E96" t="s">
        <v>29</v>
      </c>
      <c r="F96">
        <v>0</v>
      </c>
      <c r="G96" t="s">
        <v>10</v>
      </c>
    </row>
    <row r="97" spans="1:7">
      <c r="A97" t="s">
        <v>10</v>
      </c>
      <c r="B97" t="s">
        <v>18</v>
      </c>
      <c r="C97" t="s">
        <v>18</v>
      </c>
      <c r="D97" s="45">
        <v>43564</v>
      </c>
      <c r="E97" t="s">
        <v>12</v>
      </c>
      <c r="F97">
        <v>0</v>
      </c>
      <c r="G97" t="s">
        <v>13</v>
      </c>
    </row>
    <row r="98" spans="1:7">
      <c r="A98" t="s">
        <v>13</v>
      </c>
      <c r="B98" t="s">
        <v>9</v>
      </c>
      <c r="C98" t="s">
        <v>9</v>
      </c>
      <c r="D98" s="45">
        <v>43541</v>
      </c>
      <c r="E98" t="s">
        <v>12</v>
      </c>
      <c r="F98">
        <v>0</v>
      </c>
      <c r="G98" t="s">
        <v>10</v>
      </c>
    </row>
    <row r="99" spans="1:7">
      <c r="A99" t="s">
        <v>8</v>
      </c>
      <c r="B99" t="s">
        <v>18</v>
      </c>
      <c r="C99" t="s">
        <v>18</v>
      </c>
      <c r="D99" s="45">
        <v>43796</v>
      </c>
      <c r="E99" t="s">
        <v>12</v>
      </c>
      <c r="F99">
        <v>0</v>
      </c>
      <c r="G99" t="s">
        <v>8</v>
      </c>
    </row>
    <row r="100" spans="1:7">
      <c r="A100" t="s">
        <v>14</v>
      </c>
      <c r="B100" t="s">
        <v>18</v>
      </c>
      <c r="C100" t="s">
        <v>18</v>
      </c>
      <c r="D100" s="45">
        <v>43684</v>
      </c>
      <c r="E100" t="s">
        <v>12</v>
      </c>
      <c r="F100">
        <v>0</v>
      </c>
      <c r="G100" t="s">
        <v>8</v>
      </c>
    </row>
    <row r="101" spans="1:7">
      <c r="A101" t="s">
        <v>10</v>
      </c>
      <c r="B101" t="s">
        <v>9</v>
      </c>
      <c r="C101" t="s">
        <v>9</v>
      </c>
      <c r="D101" s="45">
        <v>43517</v>
      </c>
      <c r="E101" t="s">
        <v>12</v>
      </c>
      <c r="F101">
        <v>0</v>
      </c>
      <c r="G101" t="s">
        <v>8</v>
      </c>
    </row>
    <row r="102" spans="1:7">
      <c r="A102" t="s">
        <v>13</v>
      </c>
      <c r="B102" t="s">
        <v>17</v>
      </c>
      <c r="C102" t="s">
        <v>17</v>
      </c>
      <c r="D102" s="45">
        <v>43777</v>
      </c>
      <c r="E102" t="s">
        <v>12</v>
      </c>
      <c r="F102">
        <v>0</v>
      </c>
      <c r="G102" t="s">
        <v>8</v>
      </c>
    </row>
    <row r="103" spans="1:7">
      <c r="A103" t="s">
        <v>14</v>
      </c>
      <c r="B103" t="s">
        <v>15</v>
      </c>
      <c r="C103" t="s">
        <v>15</v>
      </c>
      <c r="D103" s="45">
        <v>43633</v>
      </c>
      <c r="E103" t="s">
        <v>12</v>
      </c>
      <c r="F103">
        <v>0</v>
      </c>
      <c r="G103" t="s">
        <v>13</v>
      </c>
    </row>
    <row r="104" spans="1:7">
      <c r="A104" t="s">
        <v>16</v>
      </c>
      <c r="B104" t="s">
        <v>9</v>
      </c>
      <c r="C104" t="s">
        <v>9</v>
      </c>
      <c r="D104" s="45">
        <v>43698</v>
      </c>
      <c r="E104" t="s">
        <v>12</v>
      </c>
      <c r="F104">
        <v>0</v>
      </c>
      <c r="G104" t="s">
        <v>13</v>
      </c>
    </row>
    <row r="105" spans="1:7">
      <c r="A105" t="s">
        <v>13</v>
      </c>
      <c r="B105" t="s">
        <v>9</v>
      </c>
      <c r="C105" t="s">
        <v>9</v>
      </c>
      <c r="D105" s="45">
        <v>43669</v>
      </c>
      <c r="E105" t="s">
        <v>12</v>
      </c>
      <c r="F105">
        <v>0</v>
      </c>
      <c r="G105" t="s">
        <v>13</v>
      </c>
    </row>
    <row r="106" spans="1:7">
      <c r="A106" t="s">
        <v>10</v>
      </c>
      <c r="B106" t="s">
        <v>11</v>
      </c>
      <c r="C106" t="s">
        <v>11</v>
      </c>
      <c r="D106" s="45">
        <v>43511</v>
      </c>
      <c r="E106" t="s">
        <v>12</v>
      </c>
      <c r="F106">
        <v>0</v>
      </c>
      <c r="G106" t="s">
        <v>10</v>
      </c>
    </row>
    <row r="107" spans="1:7">
      <c r="A107" t="s">
        <v>13</v>
      </c>
      <c r="B107" t="s">
        <v>17</v>
      </c>
      <c r="C107" t="s">
        <v>17</v>
      </c>
      <c r="D107" s="45">
        <v>43522</v>
      </c>
      <c r="E107" t="s">
        <v>12</v>
      </c>
      <c r="F107">
        <v>0</v>
      </c>
      <c r="G107" t="s">
        <v>8</v>
      </c>
    </row>
    <row r="108" spans="1:7">
      <c r="A108" t="s">
        <v>8</v>
      </c>
      <c r="B108" t="s">
        <v>9</v>
      </c>
      <c r="C108" t="s">
        <v>9</v>
      </c>
      <c r="D108" s="45">
        <v>43537</v>
      </c>
      <c r="E108" t="e">
        <v>#N/A</v>
      </c>
      <c r="F108" t="e">
        <v>#N/A</v>
      </c>
      <c r="G108" t="e">
        <v>#N/A</v>
      </c>
    </row>
    <row r="109" spans="1:7">
      <c r="A109" t="s">
        <v>14</v>
      </c>
      <c r="B109" t="s">
        <v>15</v>
      </c>
      <c r="C109" t="s">
        <v>15</v>
      </c>
      <c r="D109" s="45">
        <v>43760</v>
      </c>
      <c r="E109" t="s">
        <v>12</v>
      </c>
      <c r="F109">
        <v>0</v>
      </c>
      <c r="G109" t="s">
        <v>13</v>
      </c>
    </row>
    <row r="110" spans="1:7">
      <c r="A110" t="s">
        <v>10</v>
      </c>
      <c r="B110" t="s">
        <v>11</v>
      </c>
      <c r="C110" t="s">
        <v>11</v>
      </c>
      <c r="D110" s="45">
        <v>43567</v>
      </c>
      <c r="E110" t="s">
        <v>12</v>
      </c>
      <c r="F110">
        <v>0</v>
      </c>
      <c r="G110" t="s">
        <v>8</v>
      </c>
    </row>
    <row r="111" spans="1:7">
      <c r="A111" t="s">
        <v>8</v>
      </c>
      <c r="B111" t="s">
        <v>9</v>
      </c>
      <c r="C111" t="s">
        <v>9</v>
      </c>
      <c r="D111" s="45">
        <v>43518</v>
      </c>
      <c r="E111" t="s">
        <v>12</v>
      </c>
      <c r="F111">
        <v>0</v>
      </c>
      <c r="G111" t="s">
        <v>8</v>
      </c>
    </row>
    <row r="112" spans="1:7">
      <c r="A112" t="s">
        <v>16</v>
      </c>
      <c r="B112" t="s">
        <v>9</v>
      </c>
      <c r="C112" t="s">
        <v>9</v>
      </c>
      <c r="D112" s="45">
        <v>43503</v>
      </c>
      <c r="E112" t="s">
        <v>12</v>
      </c>
      <c r="F112">
        <v>0</v>
      </c>
      <c r="G112" t="s">
        <v>14</v>
      </c>
    </row>
    <row r="113" spans="1:7">
      <c r="A113" t="s">
        <v>10</v>
      </c>
      <c r="B113" t="s">
        <v>11</v>
      </c>
      <c r="C113" t="s">
        <v>11</v>
      </c>
      <c r="D113" s="45">
        <v>43504</v>
      </c>
      <c r="E113" t="s">
        <v>12</v>
      </c>
      <c r="F113">
        <v>0</v>
      </c>
      <c r="G113" t="s">
        <v>8</v>
      </c>
    </row>
    <row r="114" spans="1:7">
      <c r="A114" t="s">
        <v>8</v>
      </c>
      <c r="B114" t="s">
        <v>18</v>
      </c>
      <c r="C114" t="s">
        <v>18</v>
      </c>
      <c r="D114" s="45">
        <v>43602</v>
      </c>
      <c r="E114" t="s">
        <v>12</v>
      </c>
      <c r="F114">
        <v>0</v>
      </c>
      <c r="G114" t="s">
        <v>8</v>
      </c>
    </row>
    <row r="115" spans="1:7">
      <c r="A115" t="s">
        <v>13</v>
      </c>
      <c r="B115" t="s">
        <v>9</v>
      </c>
      <c r="C115" t="s">
        <v>9</v>
      </c>
      <c r="D115" s="45">
        <v>43591</v>
      </c>
      <c r="E115" t="e">
        <v>#N/A</v>
      </c>
      <c r="F115" t="e">
        <v>#N/A</v>
      </c>
      <c r="G115" t="e">
        <v>#N/A</v>
      </c>
    </row>
    <row r="116" spans="1:7">
      <c r="A116" t="s">
        <v>14</v>
      </c>
      <c r="B116" t="s">
        <v>15</v>
      </c>
      <c r="C116" t="s">
        <v>15</v>
      </c>
      <c r="D116" s="45">
        <v>43666</v>
      </c>
      <c r="E116" t="e">
        <v>#N/A</v>
      </c>
      <c r="F116" t="e">
        <v>#N/A</v>
      </c>
      <c r="G116" t="e">
        <v>#N/A</v>
      </c>
    </row>
    <row r="117" spans="1:7">
      <c r="A117" t="s">
        <v>8</v>
      </c>
      <c r="B117" t="s">
        <v>17</v>
      </c>
      <c r="C117" t="s">
        <v>17</v>
      </c>
      <c r="D117" s="45">
        <v>43686</v>
      </c>
      <c r="E117" t="s">
        <v>12</v>
      </c>
      <c r="F117">
        <v>0</v>
      </c>
      <c r="G117" t="s">
        <v>10</v>
      </c>
    </row>
    <row r="118" spans="1:7">
      <c r="A118" t="s">
        <v>25</v>
      </c>
      <c r="B118" t="s">
        <v>15</v>
      </c>
      <c r="C118" t="s">
        <v>15</v>
      </c>
      <c r="D118" s="45">
        <v>43467</v>
      </c>
      <c r="E118" t="s">
        <v>12</v>
      </c>
      <c r="F118">
        <v>0</v>
      </c>
      <c r="G118" t="s">
        <v>8</v>
      </c>
    </row>
    <row r="119" spans="1:7">
      <c r="A119" t="s">
        <v>10</v>
      </c>
      <c r="B119" t="s">
        <v>15</v>
      </c>
      <c r="C119" t="s">
        <v>15</v>
      </c>
      <c r="D119" s="45">
        <v>43707</v>
      </c>
      <c r="E119" t="s">
        <v>12</v>
      </c>
      <c r="F119">
        <v>0</v>
      </c>
      <c r="G119" t="s">
        <v>8</v>
      </c>
    </row>
    <row r="120" spans="1:7">
      <c r="A120" t="s">
        <v>10</v>
      </c>
      <c r="B120" t="s">
        <v>11</v>
      </c>
      <c r="C120" t="s">
        <v>11</v>
      </c>
      <c r="D120" s="45">
        <v>43482</v>
      </c>
      <c r="E120" t="s">
        <v>12</v>
      </c>
      <c r="F120">
        <v>0</v>
      </c>
      <c r="G120" t="s">
        <v>13</v>
      </c>
    </row>
    <row r="121" spans="1:7">
      <c r="A121" t="s">
        <v>10</v>
      </c>
      <c r="B121" t="s">
        <v>11</v>
      </c>
      <c r="C121" t="s">
        <v>11</v>
      </c>
      <c r="D121" s="45">
        <v>43563</v>
      </c>
      <c r="E121" t="s">
        <v>12</v>
      </c>
      <c r="F121">
        <v>0</v>
      </c>
      <c r="G121" t="s">
        <v>10</v>
      </c>
    </row>
    <row r="122" spans="1:7">
      <c r="A122" t="s">
        <v>8</v>
      </c>
      <c r="B122" t="s">
        <v>18</v>
      </c>
      <c r="C122" t="s">
        <v>18</v>
      </c>
      <c r="D122" s="45">
        <v>43602</v>
      </c>
      <c r="E122" t="s">
        <v>12</v>
      </c>
      <c r="F122">
        <v>0</v>
      </c>
      <c r="G122" t="s">
        <v>16</v>
      </c>
    </row>
    <row r="123" spans="1:7">
      <c r="A123" t="s">
        <v>8</v>
      </c>
      <c r="B123" t="s">
        <v>9</v>
      </c>
      <c r="C123" t="s">
        <v>9</v>
      </c>
      <c r="D123" s="45">
        <v>43487</v>
      </c>
      <c r="E123" t="s">
        <v>12</v>
      </c>
      <c r="F123">
        <v>0</v>
      </c>
      <c r="G123" t="s">
        <v>8</v>
      </c>
    </row>
    <row r="124" spans="1:7">
      <c r="A124" t="s">
        <v>13</v>
      </c>
      <c r="B124" t="s">
        <v>17</v>
      </c>
      <c r="C124" t="s">
        <v>17</v>
      </c>
      <c r="D124" s="45">
        <v>43756</v>
      </c>
      <c r="E124" t="s">
        <v>12</v>
      </c>
      <c r="F124">
        <v>0</v>
      </c>
      <c r="G124" t="s">
        <v>8</v>
      </c>
    </row>
    <row r="125" spans="1:7">
      <c r="A125" t="s">
        <v>8</v>
      </c>
      <c r="B125" t="s">
        <v>18</v>
      </c>
      <c r="C125" t="s">
        <v>18</v>
      </c>
      <c r="D125" s="45">
        <v>43648</v>
      </c>
      <c r="E125" t="s">
        <v>12</v>
      </c>
      <c r="F125">
        <v>0</v>
      </c>
      <c r="G125" t="s">
        <v>14</v>
      </c>
    </row>
    <row r="126" spans="1:7">
      <c r="A126" t="s">
        <v>14</v>
      </c>
      <c r="B126" t="s">
        <v>15</v>
      </c>
      <c r="C126" t="s">
        <v>15</v>
      </c>
      <c r="D126" s="45">
        <v>43773</v>
      </c>
      <c r="E126" t="s">
        <v>12</v>
      </c>
      <c r="F126">
        <v>0</v>
      </c>
      <c r="G126" t="s">
        <v>8</v>
      </c>
    </row>
    <row r="127" spans="1:7">
      <c r="A127" t="s">
        <v>10</v>
      </c>
      <c r="B127" t="s">
        <v>17</v>
      </c>
      <c r="C127" t="s">
        <v>17</v>
      </c>
      <c r="D127" s="45">
        <v>43507</v>
      </c>
      <c r="E127" t="s">
        <v>12</v>
      </c>
      <c r="F127">
        <v>0</v>
      </c>
      <c r="G127" t="s">
        <v>8</v>
      </c>
    </row>
    <row r="128" spans="1:7">
      <c r="A128" t="s">
        <v>16</v>
      </c>
      <c r="B128" t="s">
        <v>9</v>
      </c>
      <c r="C128" t="s">
        <v>9</v>
      </c>
      <c r="D128" s="45">
        <v>43599</v>
      </c>
      <c r="E128" t="s">
        <v>12</v>
      </c>
      <c r="F128">
        <v>0</v>
      </c>
      <c r="G128" t="s">
        <v>8</v>
      </c>
    </row>
    <row r="129" spans="1:7">
      <c r="A129" t="s">
        <v>10</v>
      </c>
      <c r="B129" t="s">
        <v>18</v>
      </c>
      <c r="C129" t="s">
        <v>18</v>
      </c>
      <c r="D129" s="45">
        <v>43790</v>
      </c>
      <c r="E129" t="s">
        <v>12</v>
      </c>
      <c r="F129">
        <v>0</v>
      </c>
      <c r="G129" t="s">
        <v>13</v>
      </c>
    </row>
    <row r="130" spans="1:7">
      <c r="A130" t="s">
        <v>14</v>
      </c>
      <c r="B130" t="s">
        <v>11</v>
      </c>
      <c r="C130" t="s">
        <v>11</v>
      </c>
      <c r="D130" s="45">
        <v>43735</v>
      </c>
      <c r="E130" t="s">
        <v>12</v>
      </c>
      <c r="F130">
        <v>0</v>
      </c>
      <c r="G130" t="s">
        <v>13</v>
      </c>
    </row>
    <row r="131" spans="1:7">
      <c r="A131" t="s">
        <v>13</v>
      </c>
      <c r="B131" t="s">
        <v>17</v>
      </c>
      <c r="C131" t="s">
        <v>17</v>
      </c>
      <c r="D131" s="45">
        <v>43495</v>
      </c>
      <c r="E131" t="s">
        <v>12</v>
      </c>
      <c r="F131">
        <v>0</v>
      </c>
      <c r="G131" t="s">
        <v>8</v>
      </c>
    </row>
    <row r="132" spans="1:7">
      <c r="A132" t="s">
        <v>13</v>
      </c>
      <c r="B132" t="s">
        <v>9</v>
      </c>
      <c r="C132" t="s">
        <v>9</v>
      </c>
      <c r="D132" s="45">
        <v>43703</v>
      </c>
      <c r="E132" t="s">
        <v>12</v>
      </c>
      <c r="F132">
        <v>0</v>
      </c>
      <c r="G132" t="s">
        <v>10</v>
      </c>
    </row>
    <row r="133" spans="1:7">
      <c r="A133" t="s">
        <v>14</v>
      </c>
      <c r="B133" t="s">
        <v>15</v>
      </c>
      <c r="C133" t="s">
        <v>15</v>
      </c>
      <c r="D133" s="45">
        <v>43796</v>
      </c>
      <c r="E133" t="s">
        <v>12</v>
      </c>
      <c r="F133">
        <v>0</v>
      </c>
      <c r="G133" t="s">
        <v>10</v>
      </c>
    </row>
    <row r="134" spans="1:7">
      <c r="A134" t="s">
        <v>10</v>
      </c>
      <c r="B134" t="s">
        <v>18</v>
      </c>
      <c r="C134" t="s">
        <v>18</v>
      </c>
      <c r="D134" s="45">
        <v>43538</v>
      </c>
      <c r="E134" t="s">
        <v>12</v>
      </c>
      <c r="F134">
        <v>0</v>
      </c>
      <c r="G134" t="s">
        <v>13</v>
      </c>
    </row>
    <row r="135" spans="1:7">
      <c r="A135" t="s">
        <v>14</v>
      </c>
      <c r="B135" t="s">
        <v>9</v>
      </c>
      <c r="C135" t="s">
        <v>9</v>
      </c>
      <c r="D135" s="45">
        <v>43591</v>
      </c>
      <c r="E135" t="s">
        <v>12</v>
      </c>
      <c r="F135">
        <v>0</v>
      </c>
      <c r="G135" t="s">
        <v>16</v>
      </c>
    </row>
    <row r="136" spans="1:7">
      <c r="A136" t="s">
        <v>8</v>
      </c>
      <c r="B136" t="s">
        <v>9</v>
      </c>
      <c r="C136" t="s">
        <v>9</v>
      </c>
      <c r="D136" s="45">
        <v>43546</v>
      </c>
      <c r="E136" t="s">
        <v>12</v>
      </c>
      <c r="F136">
        <v>0</v>
      </c>
      <c r="G136" t="s">
        <v>25</v>
      </c>
    </row>
    <row r="137" spans="1:7">
      <c r="A137" t="s">
        <v>16</v>
      </c>
      <c r="B137" t="s">
        <v>9</v>
      </c>
      <c r="C137" t="s">
        <v>9</v>
      </c>
      <c r="D137" s="45">
        <v>43535</v>
      </c>
      <c r="E137" t="s">
        <v>12</v>
      </c>
      <c r="F137">
        <v>0</v>
      </c>
      <c r="G137" t="s">
        <v>8</v>
      </c>
    </row>
    <row r="138" spans="1:7">
      <c r="A138" t="s">
        <v>13</v>
      </c>
      <c r="B138" t="s">
        <v>9</v>
      </c>
      <c r="C138" t="s">
        <v>9</v>
      </c>
      <c r="D138" s="45">
        <v>43587</v>
      </c>
      <c r="E138" t="s">
        <v>12</v>
      </c>
      <c r="F138">
        <v>0</v>
      </c>
      <c r="G138" t="s">
        <v>8</v>
      </c>
    </row>
    <row r="139" spans="1:7">
      <c r="A139" t="s">
        <v>10</v>
      </c>
      <c r="B139" t="s">
        <v>11</v>
      </c>
      <c r="C139" t="s">
        <v>11</v>
      </c>
      <c r="D139" s="45">
        <v>43735</v>
      </c>
      <c r="E139" t="s">
        <v>12</v>
      </c>
      <c r="F139">
        <v>0</v>
      </c>
      <c r="G139" t="s">
        <v>16</v>
      </c>
    </row>
    <row r="140" spans="1:7">
      <c r="A140" t="s">
        <v>13</v>
      </c>
      <c r="B140" t="s">
        <v>9</v>
      </c>
      <c r="C140" t="s">
        <v>9</v>
      </c>
      <c r="D140" s="45">
        <v>43547</v>
      </c>
      <c r="E140" t="e">
        <v>#N/A</v>
      </c>
      <c r="F140" t="e">
        <v>#N/A</v>
      </c>
      <c r="G140" t="e">
        <v>#N/A</v>
      </c>
    </row>
    <row r="141" spans="1:7">
      <c r="A141" t="s">
        <v>8</v>
      </c>
      <c r="B141" t="s">
        <v>9</v>
      </c>
      <c r="C141" t="s">
        <v>9</v>
      </c>
      <c r="D141" s="45">
        <v>43532</v>
      </c>
      <c r="E141" t="s">
        <v>12</v>
      </c>
      <c r="F141">
        <v>0</v>
      </c>
      <c r="G141" t="s">
        <v>10</v>
      </c>
    </row>
    <row r="142" spans="1:7">
      <c r="A142" t="s">
        <v>14</v>
      </c>
      <c r="B142" t="s">
        <v>15</v>
      </c>
      <c r="C142" t="s">
        <v>15</v>
      </c>
      <c r="D142" s="45">
        <v>43728</v>
      </c>
      <c r="E142" t="s">
        <v>12</v>
      </c>
      <c r="F142">
        <v>0</v>
      </c>
      <c r="G142" t="s">
        <v>13</v>
      </c>
    </row>
    <row r="143" spans="1:7">
      <c r="A143" t="s">
        <v>13</v>
      </c>
      <c r="B143" t="s">
        <v>9</v>
      </c>
      <c r="C143" t="s">
        <v>9</v>
      </c>
      <c r="D143" s="45">
        <v>43801</v>
      </c>
      <c r="E143" t="s">
        <v>12</v>
      </c>
      <c r="F143">
        <v>0</v>
      </c>
      <c r="G143" t="s">
        <v>13</v>
      </c>
    </row>
    <row r="144" spans="1:7">
      <c r="A144" t="s">
        <v>14</v>
      </c>
      <c r="B144" t="s">
        <v>9</v>
      </c>
      <c r="C144" t="s">
        <v>9</v>
      </c>
      <c r="D144" s="45">
        <v>43780</v>
      </c>
      <c r="E144" t="s">
        <v>12</v>
      </c>
      <c r="F144">
        <v>0</v>
      </c>
      <c r="G144" t="s">
        <v>16</v>
      </c>
    </row>
    <row r="145" spans="1:7">
      <c r="A145" t="s">
        <v>13</v>
      </c>
      <c r="B145" t="s">
        <v>17</v>
      </c>
      <c r="C145" t="s">
        <v>17</v>
      </c>
      <c r="D145" s="45">
        <v>43522</v>
      </c>
      <c r="E145" t="s">
        <v>12</v>
      </c>
      <c r="F145">
        <v>0</v>
      </c>
      <c r="G145" t="s">
        <v>8</v>
      </c>
    </row>
    <row r="146" spans="1:7">
      <c r="A146" t="s">
        <v>8</v>
      </c>
      <c r="B146" t="s">
        <v>9</v>
      </c>
      <c r="C146" t="s">
        <v>9</v>
      </c>
      <c r="D146" s="45">
        <v>43475</v>
      </c>
      <c r="E146" t="s">
        <v>12</v>
      </c>
      <c r="F146">
        <v>0</v>
      </c>
      <c r="G146" t="s">
        <v>10</v>
      </c>
    </row>
    <row r="147" spans="1:7">
      <c r="A147" t="s">
        <v>8</v>
      </c>
      <c r="B147" t="s">
        <v>18</v>
      </c>
      <c r="C147" t="s">
        <v>18</v>
      </c>
      <c r="D147" s="45">
        <v>43518</v>
      </c>
      <c r="E147" t="e">
        <v>#N/A</v>
      </c>
      <c r="F147" t="e">
        <v>#N/A</v>
      </c>
      <c r="G147" t="e">
        <v>#N/A</v>
      </c>
    </row>
    <row r="148" spans="1:7">
      <c r="A148" t="s">
        <v>14</v>
      </c>
      <c r="B148" t="s">
        <v>15</v>
      </c>
      <c r="C148" t="s">
        <v>15</v>
      </c>
      <c r="D148" s="45">
        <v>43696</v>
      </c>
      <c r="E148" t="s">
        <v>12</v>
      </c>
      <c r="F148">
        <v>0</v>
      </c>
      <c r="G148" t="s">
        <v>16</v>
      </c>
    </row>
    <row r="149" spans="1:7">
      <c r="A149" t="s">
        <v>14</v>
      </c>
      <c r="B149" t="s">
        <v>15</v>
      </c>
      <c r="C149" t="s">
        <v>15</v>
      </c>
      <c r="D149" s="45">
        <v>43726</v>
      </c>
      <c r="E149" t="s">
        <v>12</v>
      </c>
      <c r="F149">
        <v>0</v>
      </c>
      <c r="G149" t="s">
        <v>13</v>
      </c>
    </row>
    <row r="150" spans="1:7">
      <c r="A150" t="s">
        <v>10</v>
      </c>
      <c r="B150" t="s">
        <v>18</v>
      </c>
      <c r="C150" t="s">
        <v>18</v>
      </c>
      <c r="D150" s="45">
        <v>43490</v>
      </c>
      <c r="E150" t="s">
        <v>12</v>
      </c>
      <c r="F150">
        <v>0</v>
      </c>
      <c r="G150" t="s">
        <v>8</v>
      </c>
    </row>
    <row r="151" spans="1:7">
      <c r="A151" t="s">
        <v>8</v>
      </c>
      <c r="B151" t="s">
        <v>9</v>
      </c>
      <c r="C151" t="s">
        <v>9</v>
      </c>
      <c r="D151" s="45">
        <v>43581</v>
      </c>
      <c r="E151" t="s">
        <v>12</v>
      </c>
      <c r="F151">
        <v>0</v>
      </c>
      <c r="G151" t="s">
        <v>13</v>
      </c>
    </row>
    <row r="152" spans="1:7">
      <c r="A152" t="s">
        <v>8</v>
      </c>
      <c r="B152" t="s">
        <v>18</v>
      </c>
      <c r="C152" t="s">
        <v>18</v>
      </c>
      <c r="D152" s="45">
        <v>43517</v>
      </c>
      <c r="E152" t="s">
        <v>12</v>
      </c>
      <c r="F152">
        <v>0</v>
      </c>
      <c r="G152" t="s">
        <v>8</v>
      </c>
    </row>
    <row r="153" spans="1:7">
      <c r="A153" t="s">
        <v>14</v>
      </c>
      <c r="B153" t="s">
        <v>11</v>
      </c>
      <c r="C153" t="s">
        <v>11</v>
      </c>
      <c r="D153" s="45">
        <v>43776</v>
      </c>
      <c r="E153" t="s">
        <v>12</v>
      </c>
      <c r="F153">
        <v>0</v>
      </c>
      <c r="G153" t="s">
        <v>16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3"/>
  <sheetViews>
    <sheetView workbookViewId="0">
      <selection activeCell="C17" sqref="C17"/>
    </sheetView>
  </sheetViews>
  <sheetFormatPr defaultColWidth="8.77734375" defaultRowHeight="14.4"/>
  <cols>
    <col min="2" max="2" width="18.5546875" customWidth="1"/>
    <col min="3" max="3" width="26.77734375" customWidth="1"/>
    <col min="4" max="4" width="29.21875" customWidth="1"/>
  </cols>
  <sheetData>
    <row r="1" spans="1:4">
      <c r="A1" t="s">
        <v>0</v>
      </c>
      <c r="B1" t="s">
        <v>41</v>
      </c>
      <c r="C1" t="s">
        <v>42</v>
      </c>
      <c r="D1" t="s">
        <v>39</v>
      </c>
    </row>
    <row r="2" spans="1:4">
      <c r="A2" t="s">
        <v>43</v>
      </c>
      <c r="B2">
        <v>0</v>
      </c>
      <c r="C2">
        <v>0</v>
      </c>
      <c r="D2">
        <v>0</v>
      </c>
    </row>
    <row r="3" spans="1:4">
      <c r="A3" t="s">
        <v>16</v>
      </c>
      <c r="B3">
        <f t="shared" ref="B3:B9" si="0">D3/C3</f>
        <v>0</v>
      </c>
      <c r="C3">
        <v>11</v>
      </c>
      <c r="D3">
        <v>0</v>
      </c>
    </row>
    <row r="4" spans="1:4">
      <c r="A4" t="s">
        <v>13</v>
      </c>
      <c r="B4">
        <f t="shared" si="0"/>
        <v>2.9411764705882353E-2</v>
      </c>
      <c r="C4">
        <v>34</v>
      </c>
      <c r="D4">
        <v>1</v>
      </c>
    </row>
    <row r="5" spans="1:4">
      <c r="A5" t="s">
        <v>8</v>
      </c>
      <c r="B5">
        <f t="shared" si="0"/>
        <v>0</v>
      </c>
      <c r="C5">
        <v>37</v>
      </c>
      <c r="D5">
        <v>0</v>
      </c>
    </row>
    <row r="6" spans="1:4">
      <c r="A6" t="s">
        <v>10</v>
      </c>
      <c r="B6">
        <f t="shared" si="0"/>
        <v>0</v>
      </c>
      <c r="C6">
        <v>38</v>
      </c>
      <c r="D6">
        <v>0</v>
      </c>
    </row>
    <row r="7" spans="1:4">
      <c r="A7" t="s">
        <v>14</v>
      </c>
      <c r="B7">
        <f t="shared" si="0"/>
        <v>3.7037037037037035E-2</v>
      </c>
      <c r="C7">
        <v>27</v>
      </c>
      <c r="D7">
        <v>1</v>
      </c>
    </row>
    <row r="8" spans="1:4">
      <c r="A8" t="s">
        <v>25</v>
      </c>
      <c r="B8">
        <f t="shared" si="0"/>
        <v>0</v>
      </c>
      <c r="C8">
        <v>2</v>
      </c>
      <c r="D8">
        <v>0</v>
      </c>
    </row>
    <row r="9" spans="1:4">
      <c r="A9" t="s">
        <v>19</v>
      </c>
      <c r="B9">
        <f t="shared" si="0"/>
        <v>0.33333333333333331</v>
      </c>
      <c r="C9">
        <v>3</v>
      </c>
      <c r="D9">
        <v>1</v>
      </c>
    </row>
    <row r="10" spans="1:4">
      <c r="A10" t="s">
        <v>24</v>
      </c>
      <c r="B10">
        <v>0</v>
      </c>
      <c r="C10">
        <v>0</v>
      </c>
      <c r="D10">
        <v>0</v>
      </c>
    </row>
    <row r="11" spans="1:4">
      <c r="A11" t="s">
        <v>22</v>
      </c>
      <c r="B11">
        <v>0</v>
      </c>
      <c r="C11">
        <v>0</v>
      </c>
      <c r="D11">
        <v>0</v>
      </c>
    </row>
    <row r="12" spans="1:4">
      <c r="A12" t="s">
        <v>35</v>
      </c>
      <c r="B12">
        <v>0</v>
      </c>
      <c r="C12">
        <v>0</v>
      </c>
      <c r="D12">
        <v>0</v>
      </c>
    </row>
    <row r="13" spans="1:4">
      <c r="A13" t="s">
        <v>44</v>
      </c>
      <c r="B13">
        <v>0</v>
      </c>
      <c r="C13">
        <v>0</v>
      </c>
      <c r="D13">
        <v>0</v>
      </c>
    </row>
  </sheetData>
  <pageMargins left="0.75" right="0.75" top="1" bottom="1" header="0.5" footer="0.5"/>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33"/>
  <sheetViews>
    <sheetView tabSelected="1" topLeftCell="E8" zoomScale="115" workbookViewId="0">
      <selection activeCell="M21" sqref="M21"/>
    </sheetView>
  </sheetViews>
  <sheetFormatPr defaultColWidth="8.77734375" defaultRowHeight="14.4"/>
  <cols>
    <col min="1" max="1" width="17.21875" customWidth="1"/>
    <col min="2" max="2" width="19.44140625" customWidth="1"/>
    <col min="3" max="3" width="28.21875" customWidth="1"/>
    <col min="4" max="4" width="34" customWidth="1"/>
    <col min="5" max="5" width="22" customWidth="1"/>
    <col min="6" max="6" width="23.109375" customWidth="1"/>
    <col min="12" max="12" width="25" customWidth="1"/>
    <col min="13" max="13" width="12.77734375"/>
    <col min="24" max="24" width="12.77734375"/>
  </cols>
  <sheetData>
    <row r="1" spans="1:12">
      <c r="A1" s="20" t="s">
        <v>45</v>
      </c>
      <c r="B1" s="20" t="s">
        <v>46</v>
      </c>
      <c r="C1" s="20" t="s">
        <v>47</v>
      </c>
      <c r="D1" s="20" t="s">
        <v>48</v>
      </c>
      <c r="E1" s="30" t="s">
        <v>49</v>
      </c>
      <c r="F1" s="30" t="s">
        <v>50</v>
      </c>
      <c r="G1" s="30" t="s">
        <v>51</v>
      </c>
      <c r="H1" s="30" t="s">
        <v>52</v>
      </c>
      <c r="I1" s="30" t="s">
        <v>53</v>
      </c>
      <c r="J1" s="30" t="s">
        <v>54</v>
      </c>
      <c r="K1" s="20" t="s">
        <v>55</v>
      </c>
      <c r="L1" s="20" t="s">
        <v>56</v>
      </c>
    </row>
    <row r="2" spans="1:12">
      <c r="A2" s="20"/>
      <c r="B2" s="20"/>
      <c r="C2" s="20"/>
      <c r="D2" s="20"/>
      <c r="E2" s="30"/>
      <c r="F2" s="30"/>
      <c r="G2" s="30"/>
      <c r="H2" s="30"/>
      <c r="I2" s="30"/>
      <c r="J2" s="30"/>
      <c r="K2" s="20"/>
      <c r="L2" s="20"/>
    </row>
    <row r="3" spans="1:12">
      <c r="A3" s="29" t="s">
        <v>44</v>
      </c>
      <c r="B3" s="29">
        <v>0</v>
      </c>
      <c r="C3" s="29"/>
      <c r="D3" s="29">
        <f t="shared" ref="D3:D14" si="0">B3-C3</f>
        <v>0</v>
      </c>
      <c r="E3" s="29">
        <v>0</v>
      </c>
      <c r="F3" s="32">
        <v>0</v>
      </c>
      <c r="G3" s="33">
        <f>SUM(C$3:C3)/C$15</f>
        <v>0</v>
      </c>
      <c r="H3" s="33">
        <f>SUM(D$3:D3)/D$15</f>
        <v>0</v>
      </c>
      <c r="I3" s="32">
        <f t="shared" ref="I3:I14" si="1">G3-H3</f>
        <v>0</v>
      </c>
      <c r="J3" s="29">
        <f t="shared" ref="J3:J14" si="2">G3</f>
        <v>0</v>
      </c>
      <c r="K3" s="29">
        <f t="shared" ref="K3:K14" si="3">H3</f>
        <v>0</v>
      </c>
      <c r="L3" s="33">
        <f t="shared" ref="L3:L13" si="4">(K4-K3)*(J4+J3)/2</f>
        <v>0</v>
      </c>
    </row>
    <row r="4" spans="1:12">
      <c r="A4" s="29" t="s">
        <v>35</v>
      </c>
      <c r="B4" s="29">
        <v>0</v>
      </c>
      <c r="C4" s="29"/>
      <c r="D4" s="29">
        <f t="shared" si="0"/>
        <v>0</v>
      </c>
      <c r="E4" s="29">
        <v>0</v>
      </c>
      <c r="F4" s="32">
        <v>0</v>
      </c>
      <c r="G4" s="33">
        <f>SUM(C$3:C4)/C$15</f>
        <v>0</v>
      </c>
      <c r="H4" s="33">
        <f>SUM(D$3:D4)/D$15</f>
        <v>0</v>
      </c>
      <c r="I4" s="32">
        <f t="shared" si="1"/>
        <v>0</v>
      </c>
      <c r="J4" s="29">
        <f t="shared" si="2"/>
        <v>0</v>
      </c>
      <c r="K4" s="29">
        <f t="shared" si="3"/>
        <v>0</v>
      </c>
      <c r="L4" s="33">
        <f t="shared" si="4"/>
        <v>0</v>
      </c>
    </row>
    <row r="5" spans="1:12">
      <c r="A5" s="29" t="s">
        <v>22</v>
      </c>
      <c r="B5" s="29">
        <v>0</v>
      </c>
      <c r="C5" s="29"/>
      <c r="D5" s="29">
        <f t="shared" si="0"/>
        <v>0</v>
      </c>
      <c r="E5" s="29">
        <v>0</v>
      </c>
      <c r="F5" s="32">
        <v>0</v>
      </c>
      <c r="G5" s="33">
        <f>SUM(C$3:C5)/C$15</f>
        <v>0</v>
      </c>
      <c r="H5" s="33">
        <f>SUM(D$3:D5)/D$15</f>
        <v>0</v>
      </c>
      <c r="I5" s="32">
        <f t="shared" si="1"/>
        <v>0</v>
      </c>
      <c r="J5" s="29">
        <f t="shared" si="2"/>
        <v>0</v>
      </c>
      <c r="K5" s="29">
        <f t="shared" si="3"/>
        <v>0</v>
      </c>
      <c r="L5" s="33">
        <f t="shared" si="4"/>
        <v>0</v>
      </c>
    </row>
    <row r="6" spans="1:12">
      <c r="A6" s="29" t="s">
        <v>24</v>
      </c>
      <c r="B6" s="29">
        <v>0</v>
      </c>
      <c r="C6" s="29"/>
      <c r="D6" s="29">
        <f t="shared" si="0"/>
        <v>0</v>
      </c>
      <c r="E6" s="29">
        <v>0</v>
      </c>
      <c r="F6" s="32">
        <v>0</v>
      </c>
      <c r="G6" s="33">
        <f>SUM(C$3:C6)/C$15</f>
        <v>0</v>
      </c>
      <c r="H6" s="33">
        <f>SUM(D$3:D6)/D$15</f>
        <v>0</v>
      </c>
      <c r="I6" s="32">
        <f t="shared" si="1"/>
        <v>0</v>
      </c>
      <c r="J6" s="29">
        <f t="shared" si="2"/>
        <v>0</v>
      </c>
      <c r="K6" s="29">
        <f t="shared" si="3"/>
        <v>0</v>
      </c>
      <c r="L6" s="33">
        <f t="shared" si="4"/>
        <v>2.2371364653243847E-3</v>
      </c>
    </row>
    <row r="7" spans="1:12">
      <c r="A7" s="29" t="s">
        <v>19</v>
      </c>
      <c r="B7" s="29">
        <v>3</v>
      </c>
      <c r="C7" s="29">
        <v>1</v>
      </c>
      <c r="D7" s="29">
        <f t="shared" si="0"/>
        <v>2</v>
      </c>
      <c r="E7" s="29">
        <f t="shared" ref="E7:E13" si="5">C7/B7</f>
        <v>0.33333333333333331</v>
      </c>
      <c r="F7" s="32">
        <f t="shared" ref="F7:F13" si="6">D7/B7</f>
        <v>0.66666666666666663</v>
      </c>
      <c r="G7" s="33">
        <f>SUM(C$3:C7)/C$15</f>
        <v>0.33333333333333331</v>
      </c>
      <c r="H7" s="33">
        <f>SUM(D$3:D7)/D$15</f>
        <v>1.3422818791946308E-2</v>
      </c>
      <c r="I7" s="32">
        <f t="shared" si="1"/>
        <v>0.31991051454138703</v>
      </c>
      <c r="J7" s="29">
        <f t="shared" si="2"/>
        <v>0.33333333333333331</v>
      </c>
      <c r="K7" s="29">
        <f t="shared" si="3"/>
        <v>1.3422818791946308E-2</v>
      </c>
      <c r="L7" s="33">
        <f t="shared" si="4"/>
        <v>4.4742729306487695E-3</v>
      </c>
    </row>
    <row r="8" spans="1:12">
      <c r="A8" s="29" t="s">
        <v>25</v>
      </c>
      <c r="B8" s="29">
        <v>2</v>
      </c>
      <c r="C8" s="29"/>
      <c r="D8" s="29">
        <f t="shared" si="0"/>
        <v>2</v>
      </c>
      <c r="E8" s="29">
        <f t="shared" si="5"/>
        <v>0</v>
      </c>
      <c r="F8" s="32">
        <f t="shared" si="6"/>
        <v>1</v>
      </c>
      <c r="G8" s="33">
        <f>SUM(C$3:C8)/C$15</f>
        <v>0.33333333333333331</v>
      </c>
      <c r="H8" s="33">
        <f>SUM(D$3:D8)/D$15</f>
        <v>2.6845637583892617E-2</v>
      </c>
      <c r="I8" s="32">
        <f t="shared" si="1"/>
        <v>0.30648769574944068</v>
      </c>
      <c r="J8" s="29">
        <f t="shared" si="2"/>
        <v>0.33333333333333331</v>
      </c>
      <c r="K8" s="29">
        <f t="shared" si="3"/>
        <v>2.6845637583892617E-2</v>
      </c>
      <c r="L8" s="33">
        <f t="shared" si="4"/>
        <v>8.7248322147651006E-2</v>
      </c>
    </row>
    <row r="9" spans="1:12">
      <c r="A9" s="29" t="s">
        <v>14</v>
      </c>
      <c r="B9" s="29">
        <v>27</v>
      </c>
      <c r="C9" s="29">
        <v>1</v>
      </c>
      <c r="D9" s="29">
        <f t="shared" si="0"/>
        <v>26</v>
      </c>
      <c r="E9" s="29">
        <f t="shared" si="5"/>
        <v>3.7037037037037035E-2</v>
      </c>
      <c r="F9" s="32">
        <f t="shared" si="6"/>
        <v>0.96296296296296291</v>
      </c>
      <c r="G9" s="33">
        <f>SUM(C$3:C9)/C$15</f>
        <v>0.66666666666666663</v>
      </c>
      <c r="H9" s="33">
        <f>SUM(D$3:D9)/D$15</f>
        <v>0.20134228187919462</v>
      </c>
      <c r="I9" s="32">
        <f t="shared" si="1"/>
        <v>0.46532438478747201</v>
      </c>
      <c r="J9" s="29">
        <f t="shared" si="2"/>
        <v>0.66666666666666663</v>
      </c>
      <c r="K9" s="29">
        <f t="shared" si="3"/>
        <v>0.20134228187919462</v>
      </c>
      <c r="L9" s="33">
        <f t="shared" si="4"/>
        <v>0.17002237136465326</v>
      </c>
    </row>
    <row r="10" spans="1:12">
      <c r="A10" s="29" t="s">
        <v>10</v>
      </c>
      <c r="B10" s="29">
        <v>38</v>
      </c>
      <c r="C10" s="29"/>
      <c r="D10" s="29">
        <f t="shared" si="0"/>
        <v>38</v>
      </c>
      <c r="E10" s="29">
        <f t="shared" si="5"/>
        <v>0</v>
      </c>
      <c r="F10" s="32">
        <f t="shared" si="6"/>
        <v>1</v>
      </c>
      <c r="G10" s="33">
        <f>SUM(C$3:C10)/C$15</f>
        <v>0.66666666666666663</v>
      </c>
      <c r="H10" s="33">
        <f>SUM(D$3:D10)/D$15</f>
        <v>0.4563758389261745</v>
      </c>
      <c r="I10" s="32">
        <f t="shared" si="1"/>
        <v>0.21029082774049213</v>
      </c>
      <c r="J10" s="29">
        <f t="shared" si="2"/>
        <v>0.66666666666666663</v>
      </c>
      <c r="K10" s="29">
        <f t="shared" si="3"/>
        <v>0.4563758389261745</v>
      </c>
      <c r="L10" s="33">
        <f t="shared" si="4"/>
        <v>0.16554809843400445</v>
      </c>
    </row>
    <row r="11" spans="1:12">
      <c r="A11" s="29" t="s">
        <v>8</v>
      </c>
      <c r="B11" s="29">
        <v>37</v>
      </c>
      <c r="C11" s="29"/>
      <c r="D11" s="29">
        <f t="shared" si="0"/>
        <v>37</v>
      </c>
      <c r="E11" s="29">
        <f t="shared" si="5"/>
        <v>0</v>
      </c>
      <c r="F11" s="32">
        <f t="shared" si="6"/>
        <v>1</v>
      </c>
      <c r="G11" s="33">
        <f>SUM(C$3:C11)/C$15</f>
        <v>0.66666666666666663</v>
      </c>
      <c r="H11" s="33">
        <f>SUM(D$3:D11)/D$15</f>
        <v>0.70469798657718119</v>
      </c>
      <c r="I11" s="32">
        <f t="shared" si="1"/>
        <v>-3.8031319910514561E-2</v>
      </c>
      <c r="J11" s="29">
        <f t="shared" si="2"/>
        <v>0.66666666666666663</v>
      </c>
      <c r="K11" s="29">
        <f t="shared" si="3"/>
        <v>0.70469798657718119</v>
      </c>
      <c r="L11" s="33">
        <f t="shared" si="4"/>
        <v>0.18456375838926173</v>
      </c>
    </row>
    <row r="12" spans="1:12">
      <c r="A12" s="29" t="s">
        <v>13</v>
      </c>
      <c r="B12" s="29">
        <v>34</v>
      </c>
      <c r="C12" s="29">
        <v>1</v>
      </c>
      <c r="D12" s="29">
        <f t="shared" si="0"/>
        <v>33</v>
      </c>
      <c r="E12" s="29">
        <f t="shared" si="5"/>
        <v>2.9411764705882353E-2</v>
      </c>
      <c r="F12" s="32">
        <f t="shared" si="6"/>
        <v>0.97058823529411764</v>
      </c>
      <c r="G12" s="33">
        <f>SUM(C$3:C12)/C$15</f>
        <v>1</v>
      </c>
      <c r="H12" s="33">
        <f>SUM(D$3:D12)/D$15</f>
        <v>0.9261744966442953</v>
      </c>
      <c r="I12" s="32">
        <f t="shared" si="1"/>
        <v>7.3825503355704702E-2</v>
      </c>
      <c r="J12" s="29">
        <f t="shared" si="2"/>
        <v>1</v>
      </c>
      <c r="K12" s="29">
        <f t="shared" si="3"/>
        <v>0.9261744966442953</v>
      </c>
      <c r="L12" s="33">
        <f t="shared" si="4"/>
        <v>7.3825503355704702E-2</v>
      </c>
    </row>
    <row r="13" spans="1:12">
      <c r="A13" s="29" t="s">
        <v>16</v>
      </c>
      <c r="B13" s="29">
        <v>11</v>
      </c>
      <c r="C13" s="29"/>
      <c r="D13" s="29">
        <f t="shared" si="0"/>
        <v>11</v>
      </c>
      <c r="E13" s="29">
        <f t="shared" si="5"/>
        <v>0</v>
      </c>
      <c r="F13" s="32">
        <f t="shared" si="6"/>
        <v>1</v>
      </c>
      <c r="G13" s="33">
        <f>SUM(C$3:C13)/C$15</f>
        <v>1</v>
      </c>
      <c r="H13" s="33">
        <f>SUM(D$3:D13)/D$15</f>
        <v>1</v>
      </c>
      <c r="I13" s="32">
        <f t="shared" si="1"/>
        <v>0</v>
      </c>
      <c r="J13" s="29">
        <f t="shared" si="2"/>
        <v>1</v>
      </c>
      <c r="K13" s="29">
        <f t="shared" si="3"/>
        <v>1</v>
      </c>
      <c r="L13" s="33">
        <f t="shared" si="4"/>
        <v>0</v>
      </c>
    </row>
    <row r="14" spans="1:12">
      <c r="A14" s="34" t="s">
        <v>43</v>
      </c>
      <c r="B14" s="34">
        <v>0</v>
      </c>
      <c r="C14" s="34"/>
      <c r="D14" s="34">
        <f t="shared" si="0"/>
        <v>0</v>
      </c>
      <c r="E14" s="29">
        <v>0</v>
      </c>
      <c r="F14" s="32">
        <v>0</v>
      </c>
      <c r="G14" s="46">
        <f>SUM(C$3:C14)/C$15</f>
        <v>1</v>
      </c>
      <c r="H14" s="46">
        <f>SUM(D$3:D14)/D$15</f>
        <v>1</v>
      </c>
      <c r="I14" s="47">
        <f t="shared" si="1"/>
        <v>0</v>
      </c>
      <c r="J14" s="34">
        <f t="shared" si="2"/>
        <v>1</v>
      </c>
      <c r="K14" s="34">
        <f t="shared" si="3"/>
        <v>1</v>
      </c>
      <c r="L14" s="48">
        <f>0.5*K3*J3</f>
        <v>0</v>
      </c>
    </row>
    <row r="15" spans="1:12">
      <c r="A15" s="35" t="s">
        <v>88</v>
      </c>
      <c r="B15" s="35">
        <f>SUM(B3:B14)</f>
        <v>152</v>
      </c>
      <c r="C15" s="35">
        <f>SUM(C3:C14)</f>
        <v>3</v>
      </c>
      <c r="D15" s="35">
        <f>SUM(D3:D14)</f>
        <v>149</v>
      </c>
      <c r="E15" s="35"/>
      <c r="F15" s="35"/>
      <c r="G15" s="35"/>
      <c r="H15" s="35"/>
      <c r="I15" s="49">
        <f>MAX(I3:I14)</f>
        <v>0.46532438478747201</v>
      </c>
      <c r="J15" s="35"/>
      <c r="K15" s="35"/>
      <c r="L15" s="37">
        <f>SUM(L3:L14)</f>
        <v>0.68791946308724827</v>
      </c>
    </row>
    <row r="16" spans="1:12">
      <c r="L16">
        <f>2*L15-1</f>
        <v>0.37583892617449655</v>
      </c>
    </row>
    <row r="18" spans="12:24">
      <c r="L18" s="38"/>
      <c r="M18" s="39"/>
      <c r="N18" s="15"/>
      <c r="O18" s="15"/>
      <c r="P18" s="29" t="s">
        <v>57</v>
      </c>
      <c r="Q18" s="29"/>
      <c r="R18" s="29"/>
      <c r="S18" s="29" t="s">
        <v>58</v>
      </c>
      <c r="T18" s="43"/>
      <c r="U18" s="29"/>
      <c r="W18" s="18" t="s">
        <v>60</v>
      </c>
      <c r="X18" s="18"/>
    </row>
    <row r="19" spans="12:24">
      <c r="L19" s="38" t="s">
        <v>61</v>
      </c>
      <c r="M19" s="39">
        <f>L16</f>
        <v>0.37583892617449655</v>
      </c>
      <c r="N19" s="15"/>
      <c r="O19" s="15"/>
      <c r="P19" s="40" t="s">
        <v>62</v>
      </c>
      <c r="Q19" s="40" t="s">
        <v>63</v>
      </c>
      <c r="R19" s="29"/>
      <c r="S19" s="40" t="s">
        <v>62</v>
      </c>
      <c r="T19" s="40" t="s">
        <v>63</v>
      </c>
      <c r="U19" s="29"/>
      <c r="W19" s="18" t="s">
        <v>64</v>
      </c>
      <c r="X19" s="18">
        <f>1.3581/SQRT(B15)</f>
        <v>0.11015645601884431</v>
      </c>
    </row>
    <row r="20" spans="12:24">
      <c r="L20" s="38" t="s">
        <v>65</v>
      </c>
      <c r="M20" s="41">
        <f>L15</f>
        <v>0.68791946308724827</v>
      </c>
      <c r="N20" s="15"/>
      <c r="O20" s="15"/>
      <c r="P20" s="24">
        <v>0</v>
      </c>
      <c r="Q20" s="24" t="s">
        <v>66</v>
      </c>
      <c r="R20" s="29"/>
      <c r="S20" s="24">
        <v>0</v>
      </c>
      <c r="T20" s="44" t="s">
        <v>67</v>
      </c>
      <c r="U20" s="29"/>
      <c r="W20" s="18" t="s">
        <v>69</v>
      </c>
      <c r="X20" s="18">
        <f>C15/B15</f>
        <v>1.9736842105263157E-2</v>
      </c>
    </row>
    <row r="21" spans="12:24">
      <c r="L21" s="38" t="s">
        <v>58</v>
      </c>
      <c r="M21" s="50">
        <f>I15</f>
        <v>0.46532438478747201</v>
      </c>
      <c r="N21" s="15"/>
      <c r="O21" s="15"/>
      <c r="P21" s="24">
        <v>0.25</v>
      </c>
      <c r="Q21" s="24" t="s">
        <v>70</v>
      </c>
      <c r="R21" s="29"/>
      <c r="S21" s="24">
        <v>0.25</v>
      </c>
      <c r="T21" s="44" t="s">
        <v>71</v>
      </c>
      <c r="U21" s="29"/>
      <c r="W21" s="18" t="s">
        <v>73</v>
      </c>
      <c r="X21" s="18">
        <f>SQRT(2)/4</f>
        <v>0.35355339059327379</v>
      </c>
    </row>
    <row r="22" spans="12:24">
      <c r="L22" s="38" t="s">
        <v>99</v>
      </c>
      <c r="M22" s="38">
        <f>X21*M21</f>
        <v>0.16451701396733992</v>
      </c>
      <c r="N22" s="15"/>
      <c r="O22" s="15"/>
      <c r="P22" s="24">
        <v>0.4</v>
      </c>
      <c r="Q22" s="24" t="s">
        <v>75</v>
      </c>
      <c r="R22" s="29"/>
      <c r="S22" s="24">
        <v>0.5</v>
      </c>
      <c r="T22" s="44" t="s">
        <v>76</v>
      </c>
      <c r="U22" s="29"/>
      <c r="W22" s="18" t="s">
        <v>78</v>
      </c>
      <c r="X22" s="18"/>
    </row>
    <row r="23" spans="12:24">
      <c r="L23" s="38" t="s">
        <v>79</v>
      </c>
      <c r="M23" s="38">
        <f>X21*X19/(SQRT(X20*(1-X20)))</f>
        <v>0.27999790902862598</v>
      </c>
      <c r="N23" s="15"/>
      <c r="O23" s="15"/>
      <c r="P23" s="24">
        <v>0.6</v>
      </c>
      <c r="Q23" s="24" t="s">
        <v>80</v>
      </c>
      <c r="R23" s="29"/>
      <c r="S23" s="24">
        <v>0.75</v>
      </c>
      <c r="T23" s="44" t="s">
        <v>81</v>
      </c>
      <c r="U23" s="29"/>
    </row>
    <row r="24" spans="12:24">
      <c r="L24" s="15"/>
      <c r="M24" s="15"/>
      <c r="N24" s="15"/>
      <c r="O24" s="15"/>
      <c r="P24" s="24">
        <v>0.8</v>
      </c>
      <c r="Q24" s="24" t="s">
        <v>83</v>
      </c>
      <c r="R24" s="29"/>
      <c r="S24" s="24">
        <v>1</v>
      </c>
      <c r="T24" s="44" t="s">
        <v>84</v>
      </c>
      <c r="U24" s="29"/>
    </row>
    <row r="25" spans="12:24">
      <c r="L25" s="15"/>
      <c r="M25" s="15"/>
      <c r="N25" s="15"/>
      <c r="O25" s="15"/>
      <c r="P25" s="24">
        <v>1</v>
      </c>
      <c r="Q25" s="24"/>
      <c r="R25" s="29"/>
      <c r="S25" s="29"/>
      <c r="T25" s="29"/>
      <c r="U25" s="29"/>
    </row>
    <row r="26" spans="12:24" ht="57.6">
      <c r="L26" s="42" t="s">
        <v>86</v>
      </c>
      <c r="M26" s="15"/>
      <c r="N26" s="15"/>
      <c r="O26" s="15"/>
      <c r="P26" s="15"/>
      <c r="Q26" s="15"/>
      <c r="R26" s="15"/>
      <c r="S26" s="15"/>
      <c r="T26" s="15"/>
      <c r="U26" s="15"/>
    </row>
    <row r="27" spans="12:24" ht="72">
      <c r="L27" s="42" t="s">
        <v>87</v>
      </c>
      <c r="M27" s="15"/>
      <c r="N27" s="15"/>
      <c r="O27" s="15"/>
      <c r="P27" s="15" t="s">
        <v>59</v>
      </c>
      <c r="Q27" s="15"/>
      <c r="R27" s="15"/>
      <c r="S27" s="15"/>
      <c r="T27" s="15"/>
      <c r="U27" s="15"/>
    </row>
    <row r="28" spans="12:24">
      <c r="L28" s="42"/>
      <c r="M28" s="15"/>
      <c r="N28" s="15"/>
      <c r="O28" s="15"/>
      <c r="P28" s="40" t="s">
        <v>62</v>
      </c>
      <c r="Q28" s="40" t="s">
        <v>63</v>
      </c>
      <c r="R28" s="15"/>
      <c r="S28" s="15"/>
      <c r="T28" s="15"/>
      <c r="U28" s="15"/>
    </row>
    <row r="29" spans="12:24">
      <c r="L29" s="15"/>
      <c r="M29" s="15"/>
      <c r="N29" s="15"/>
      <c r="O29" s="15"/>
      <c r="P29" s="24">
        <v>0.5</v>
      </c>
      <c r="Q29" s="44" t="s">
        <v>68</v>
      </c>
      <c r="R29" s="15"/>
      <c r="S29" s="15"/>
      <c r="T29" s="15"/>
      <c r="U29" s="15"/>
    </row>
    <row r="30" spans="12:24">
      <c r="L30" s="15"/>
      <c r="M30" s="15"/>
      <c r="N30" s="15"/>
      <c r="O30" s="15"/>
      <c r="P30" s="24">
        <v>0.6</v>
      </c>
      <c r="Q30" s="44" t="s">
        <v>72</v>
      </c>
      <c r="R30" s="15"/>
      <c r="S30" s="15"/>
      <c r="T30" s="15"/>
      <c r="U30" s="15"/>
    </row>
    <row r="31" spans="12:24">
      <c r="L31" s="15"/>
      <c r="M31" s="15"/>
      <c r="N31" s="15"/>
      <c r="O31" s="15"/>
      <c r="P31" s="24">
        <v>0.75</v>
      </c>
      <c r="Q31" s="44" t="s">
        <v>77</v>
      </c>
      <c r="R31" s="15"/>
      <c r="S31" s="15"/>
      <c r="T31" s="15"/>
      <c r="U31" s="15"/>
    </row>
    <row r="32" spans="12:24">
      <c r="L32" s="15"/>
      <c r="M32" s="15"/>
      <c r="N32" s="15"/>
      <c r="O32" s="15"/>
      <c r="P32" s="24">
        <v>0.9</v>
      </c>
      <c r="Q32" s="44" t="s">
        <v>82</v>
      </c>
      <c r="R32" s="15"/>
      <c r="S32" s="15"/>
      <c r="T32" s="15"/>
      <c r="U32" s="15"/>
    </row>
    <row r="33" spans="12:21">
      <c r="L33" s="15"/>
      <c r="M33" s="15"/>
      <c r="N33" s="15"/>
      <c r="O33" s="15"/>
      <c r="P33" s="24">
        <v>1</v>
      </c>
      <c r="Q33" s="44" t="s">
        <v>85</v>
      </c>
      <c r="R33" s="15"/>
      <c r="S33" s="15"/>
      <c r="T33" s="15"/>
      <c r="U33" s="15"/>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workbookViewId="0">
      <selection activeCell="C19" sqref="C19"/>
    </sheetView>
  </sheetViews>
  <sheetFormatPr defaultColWidth="8.77734375" defaultRowHeight="14.4"/>
  <cols>
    <col min="1" max="1" width="22.21875" customWidth="1"/>
    <col min="2" max="2" width="26" customWidth="1"/>
    <col min="3" max="3" width="57.21875" customWidth="1"/>
    <col min="4" max="4" width="22.44140625" customWidth="1"/>
    <col min="6" max="6" width="22.21875" customWidth="1"/>
  </cols>
  <sheetData>
    <row r="1" spans="1:6">
      <c r="A1" s="21" t="s">
        <v>45</v>
      </c>
      <c r="B1" s="21" t="s">
        <v>89</v>
      </c>
      <c r="C1" s="22" t="s">
        <v>90</v>
      </c>
      <c r="D1" s="23"/>
      <c r="E1" s="23"/>
      <c r="F1" s="23"/>
    </row>
    <row r="2" spans="1:6">
      <c r="A2" s="24" t="s">
        <v>43</v>
      </c>
      <c r="B2">
        <v>0</v>
      </c>
      <c r="C2" s="26">
        <f t="shared" ref="C2:C13" si="0">B2/(SUM(B$2:B$13))</f>
        <v>0</v>
      </c>
      <c r="D2" s="23"/>
      <c r="E2" s="23"/>
      <c r="F2" s="23"/>
    </row>
    <row r="3" spans="1:6">
      <c r="A3" s="24" t="s">
        <v>16</v>
      </c>
      <c r="B3">
        <v>11</v>
      </c>
      <c r="C3" s="26">
        <f t="shared" si="0"/>
        <v>7.2368421052631582E-2</v>
      </c>
      <c r="D3" s="27" t="s">
        <v>91</v>
      </c>
      <c r="E3" s="28">
        <f>SUMSQ(C2:C13)</f>
        <v>0.2091412742382272</v>
      </c>
      <c r="F3" s="23"/>
    </row>
    <row r="4" spans="1:6">
      <c r="A4" s="24" t="s">
        <v>13</v>
      </c>
      <c r="B4">
        <v>34</v>
      </c>
      <c r="C4" s="26">
        <f t="shared" si="0"/>
        <v>0.22368421052631579</v>
      </c>
      <c r="D4" s="23"/>
      <c r="E4" s="23"/>
      <c r="F4" s="23"/>
    </row>
    <row r="5" spans="1:6">
      <c r="A5" s="24" t="s">
        <v>8</v>
      </c>
      <c r="B5">
        <v>37</v>
      </c>
      <c r="C5" s="26">
        <f t="shared" si="0"/>
        <v>0.24342105263157895</v>
      </c>
      <c r="D5" s="23"/>
      <c r="E5" s="23"/>
      <c r="F5" s="23"/>
    </row>
    <row r="6" spans="1:6">
      <c r="A6" s="24" t="s">
        <v>10</v>
      </c>
      <c r="B6">
        <v>38</v>
      </c>
      <c r="C6" s="26">
        <f t="shared" si="0"/>
        <v>0.25</v>
      </c>
      <c r="D6" s="23"/>
      <c r="E6" s="23"/>
      <c r="F6" s="23"/>
    </row>
    <row r="7" spans="1:6">
      <c r="A7" s="24" t="s">
        <v>14</v>
      </c>
      <c r="B7">
        <v>27</v>
      </c>
      <c r="C7" s="26">
        <f t="shared" si="0"/>
        <v>0.17763157894736842</v>
      </c>
      <c r="D7" s="23"/>
      <c r="E7" s="23"/>
      <c r="F7" s="23"/>
    </row>
    <row r="8" spans="1:6">
      <c r="A8" s="24" t="s">
        <v>25</v>
      </c>
      <c r="B8">
        <v>2</v>
      </c>
      <c r="C8" s="26">
        <f t="shared" si="0"/>
        <v>1.3157894736842105E-2</v>
      </c>
      <c r="D8" s="23"/>
      <c r="E8" s="23"/>
      <c r="F8" s="23"/>
    </row>
    <row r="9" spans="1:6">
      <c r="A9" s="24" t="s">
        <v>19</v>
      </c>
      <c r="B9">
        <v>3</v>
      </c>
      <c r="C9" s="26">
        <f t="shared" si="0"/>
        <v>1.9736842105263157E-2</v>
      </c>
      <c r="D9" s="23"/>
      <c r="E9" s="23"/>
      <c r="F9" s="23"/>
    </row>
    <row r="10" spans="1:6">
      <c r="A10" s="24" t="s">
        <v>24</v>
      </c>
      <c r="B10">
        <v>0</v>
      </c>
      <c r="C10" s="26">
        <f t="shared" si="0"/>
        <v>0</v>
      </c>
      <c r="D10" s="23"/>
      <c r="E10" s="23"/>
      <c r="F10" s="23"/>
    </row>
    <row r="11" spans="1:6">
      <c r="A11" s="24" t="s">
        <v>22</v>
      </c>
      <c r="B11">
        <v>0</v>
      </c>
      <c r="C11" s="26">
        <f t="shared" si="0"/>
        <v>0</v>
      </c>
      <c r="D11" s="23"/>
      <c r="E11" s="21" t="s">
        <v>62</v>
      </c>
      <c r="F11" s="21" t="s">
        <v>92</v>
      </c>
    </row>
    <row r="12" spans="1:6">
      <c r="A12" s="24" t="s">
        <v>35</v>
      </c>
      <c r="B12">
        <v>0</v>
      </c>
      <c r="C12" s="26">
        <f t="shared" si="0"/>
        <v>0</v>
      </c>
      <c r="D12" s="23"/>
      <c r="E12" s="24">
        <v>0</v>
      </c>
      <c r="F12" s="29" t="s">
        <v>93</v>
      </c>
    </row>
    <row r="13" spans="1:6">
      <c r="A13" s="24" t="s">
        <v>44</v>
      </c>
      <c r="B13">
        <v>0</v>
      </c>
      <c r="C13" s="26">
        <f t="shared" si="0"/>
        <v>0</v>
      </c>
      <c r="D13" s="23"/>
      <c r="E13" s="24">
        <v>0.01</v>
      </c>
      <c r="F13" s="29" t="s">
        <v>94</v>
      </c>
    </row>
    <row r="14" spans="1:6">
      <c r="A14" s="23"/>
      <c r="B14" s="23"/>
      <c r="C14" s="23"/>
      <c r="D14" s="23"/>
      <c r="E14" s="24">
        <v>0.1</v>
      </c>
      <c r="F14" s="29" t="s">
        <v>95</v>
      </c>
    </row>
    <row r="15" spans="1:6">
      <c r="A15" s="23"/>
      <c r="B15" s="23"/>
      <c r="C15" s="23"/>
      <c r="D15" s="23"/>
      <c r="E15" s="24">
        <v>0.2</v>
      </c>
      <c r="F15" s="29" t="s">
        <v>96</v>
      </c>
    </row>
    <row r="16" spans="1:6">
      <c r="A16" s="23"/>
      <c r="B16" s="23"/>
      <c r="C16" s="23"/>
      <c r="D16" s="23"/>
      <c r="E16" s="24">
        <v>1</v>
      </c>
      <c r="F16" s="29"/>
    </row>
    <row r="17" spans="1:6">
      <c r="A17" s="23"/>
      <c r="B17" s="23"/>
      <c r="C17" s="23"/>
      <c r="D17" s="23"/>
      <c r="E17" s="23"/>
      <c r="F17" s="23"/>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85"/>
  <sheetViews>
    <sheetView topLeftCell="E1" workbookViewId="0">
      <selection activeCell="I20" sqref="I20"/>
    </sheetView>
  </sheetViews>
  <sheetFormatPr defaultColWidth="8.77734375" defaultRowHeight="14.4"/>
  <cols>
    <col min="4" max="4" width="20.88671875" customWidth="1"/>
    <col min="11" max="11" width="19.6640625"/>
    <col min="12" max="13" width="26.109375"/>
  </cols>
  <sheetData>
    <row r="1" spans="1:13">
      <c r="A1" t="s">
        <v>0</v>
      </c>
      <c r="B1" t="s">
        <v>1</v>
      </c>
      <c r="C1" t="s">
        <v>2</v>
      </c>
      <c r="D1" s="45" t="s">
        <v>3</v>
      </c>
      <c r="E1" t="s">
        <v>4</v>
      </c>
      <c r="F1" t="s">
        <v>5</v>
      </c>
      <c r="G1" t="s">
        <v>6</v>
      </c>
      <c r="H1" t="s">
        <v>7</v>
      </c>
      <c r="K1" t="s">
        <v>0</v>
      </c>
      <c r="L1" t="s">
        <v>38</v>
      </c>
      <c r="M1" t="s">
        <v>39</v>
      </c>
    </row>
    <row r="2" spans="1:13">
      <c r="A2" t="s">
        <v>8</v>
      </c>
      <c r="B2" t="s">
        <v>9</v>
      </c>
      <c r="C2" t="s">
        <v>9</v>
      </c>
      <c r="D2" s="45">
        <v>43936</v>
      </c>
      <c r="E2" t="e">
        <v>#N/A</v>
      </c>
      <c r="F2" t="e">
        <v>#N/A</v>
      </c>
      <c r="G2" t="e">
        <v>#N/A</v>
      </c>
      <c r="K2" t="s">
        <v>35</v>
      </c>
      <c r="L2">
        <v>1</v>
      </c>
    </row>
    <row r="3" spans="1:13">
      <c r="A3" t="s">
        <v>13</v>
      </c>
      <c r="B3" t="s">
        <v>9</v>
      </c>
      <c r="C3" t="s">
        <v>9</v>
      </c>
      <c r="D3" s="45">
        <v>43895</v>
      </c>
      <c r="E3" t="s">
        <v>12</v>
      </c>
      <c r="F3">
        <v>0</v>
      </c>
      <c r="G3" t="s">
        <v>14</v>
      </c>
      <c r="K3" t="s">
        <v>16</v>
      </c>
      <c r="L3">
        <v>26</v>
      </c>
      <c r="M3">
        <v>1</v>
      </c>
    </row>
    <row r="4" spans="1:13">
      <c r="A4" t="s">
        <v>10</v>
      </c>
      <c r="D4" s="45">
        <v>43966</v>
      </c>
      <c r="E4" t="s">
        <v>12</v>
      </c>
      <c r="F4">
        <v>0</v>
      </c>
      <c r="G4" t="s">
        <v>8</v>
      </c>
      <c r="K4" t="s">
        <v>13</v>
      </c>
      <c r="L4">
        <v>37</v>
      </c>
    </row>
    <row r="5" spans="1:13">
      <c r="A5" t="s">
        <v>13</v>
      </c>
      <c r="B5" t="s">
        <v>9</v>
      </c>
      <c r="C5" t="s">
        <v>9</v>
      </c>
      <c r="D5" s="45">
        <v>44189</v>
      </c>
      <c r="E5" t="s">
        <v>12</v>
      </c>
      <c r="F5">
        <v>0</v>
      </c>
      <c r="G5" t="s">
        <v>10</v>
      </c>
      <c r="K5" t="s">
        <v>8</v>
      </c>
      <c r="L5">
        <v>56</v>
      </c>
      <c r="M5">
        <v>4</v>
      </c>
    </row>
    <row r="6" spans="1:13">
      <c r="A6" t="s">
        <v>8</v>
      </c>
      <c r="B6" t="s">
        <v>17</v>
      </c>
      <c r="C6" t="s">
        <v>17</v>
      </c>
      <c r="D6" s="45">
        <v>43973</v>
      </c>
      <c r="E6" t="s">
        <v>12</v>
      </c>
      <c r="F6">
        <v>0</v>
      </c>
      <c r="G6" t="s">
        <v>14</v>
      </c>
      <c r="K6" t="s">
        <v>10</v>
      </c>
      <c r="L6">
        <v>39</v>
      </c>
    </row>
    <row r="7" spans="1:13">
      <c r="A7" t="s">
        <v>13</v>
      </c>
      <c r="B7" t="s">
        <v>17</v>
      </c>
      <c r="C7" t="s">
        <v>17</v>
      </c>
      <c r="D7" s="45">
        <v>43833</v>
      </c>
      <c r="E7" t="s">
        <v>12</v>
      </c>
      <c r="F7">
        <v>0</v>
      </c>
      <c r="G7" t="s">
        <v>16</v>
      </c>
      <c r="K7" t="s">
        <v>14</v>
      </c>
      <c r="L7">
        <v>16</v>
      </c>
    </row>
    <row r="8" spans="1:13">
      <c r="A8" t="s">
        <v>16</v>
      </c>
      <c r="B8" t="s">
        <v>9</v>
      </c>
      <c r="C8" t="s">
        <v>9</v>
      </c>
      <c r="D8" s="45">
        <v>43941</v>
      </c>
      <c r="E8" t="s">
        <v>12</v>
      </c>
      <c r="F8">
        <v>0</v>
      </c>
      <c r="G8" t="s">
        <v>16</v>
      </c>
      <c r="K8" t="s">
        <v>25</v>
      </c>
      <c r="L8">
        <v>1</v>
      </c>
    </row>
    <row r="9" spans="1:13">
      <c r="A9" t="s">
        <v>8</v>
      </c>
      <c r="B9" t="s">
        <v>17</v>
      </c>
      <c r="C9" t="s">
        <v>17</v>
      </c>
      <c r="D9" s="45">
        <v>43908</v>
      </c>
      <c r="E9" t="e">
        <v>#N/A</v>
      </c>
      <c r="F9" t="e">
        <v>#N/A</v>
      </c>
      <c r="G9" t="e">
        <v>#N/A</v>
      </c>
      <c r="K9" t="s">
        <v>19</v>
      </c>
      <c r="L9">
        <v>5</v>
      </c>
    </row>
    <row r="10" spans="1:13">
      <c r="A10" t="s">
        <v>13</v>
      </c>
      <c r="B10" t="s">
        <v>17</v>
      </c>
      <c r="C10" t="s">
        <v>17</v>
      </c>
      <c r="D10" s="45">
        <v>44153</v>
      </c>
      <c r="E10" t="s">
        <v>12</v>
      </c>
      <c r="F10">
        <v>0</v>
      </c>
      <c r="G10" t="s">
        <v>13</v>
      </c>
      <c r="K10" t="s">
        <v>24</v>
      </c>
      <c r="L10">
        <v>3</v>
      </c>
    </row>
    <row r="11" spans="1:13">
      <c r="A11" t="s">
        <v>10</v>
      </c>
      <c r="B11" t="s">
        <v>11</v>
      </c>
      <c r="C11" t="s">
        <v>11</v>
      </c>
      <c r="D11" s="45">
        <v>43878</v>
      </c>
      <c r="E11" t="e">
        <v>#N/A</v>
      </c>
      <c r="F11" t="e">
        <v>#N/A</v>
      </c>
      <c r="G11" t="e">
        <v>#N/A</v>
      </c>
      <c r="K11" t="s">
        <v>40</v>
      </c>
      <c r="L11">
        <v>184</v>
      </c>
      <c r="M11">
        <v>5</v>
      </c>
    </row>
    <row r="12" spans="1:13">
      <c r="A12" t="s">
        <v>8</v>
      </c>
      <c r="B12" t="s">
        <v>9</v>
      </c>
      <c r="C12" t="s">
        <v>9</v>
      </c>
      <c r="D12" s="45">
        <v>44182</v>
      </c>
      <c r="E12" t="e">
        <v>#N/A</v>
      </c>
      <c r="F12" t="e">
        <v>#N/A</v>
      </c>
      <c r="G12" t="e">
        <v>#N/A</v>
      </c>
    </row>
    <row r="13" spans="1:13">
      <c r="A13" t="s">
        <v>13</v>
      </c>
      <c r="B13" t="s">
        <v>17</v>
      </c>
      <c r="C13" t="s">
        <v>17</v>
      </c>
      <c r="D13" s="45">
        <v>43994</v>
      </c>
      <c r="E13" t="s">
        <v>12</v>
      </c>
      <c r="F13">
        <v>0</v>
      </c>
      <c r="G13" t="s">
        <v>13</v>
      </c>
    </row>
    <row r="14" spans="1:13">
      <c r="A14" t="s">
        <v>8</v>
      </c>
      <c r="B14" t="s">
        <v>18</v>
      </c>
      <c r="C14" t="s">
        <v>18</v>
      </c>
      <c r="D14" s="45">
        <v>43930</v>
      </c>
      <c r="E14" t="s">
        <v>12</v>
      </c>
      <c r="F14">
        <v>0</v>
      </c>
      <c r="G14" t="s">
        <v>13</v>
      </c>
    </row>
    <row r="15" spans="1:13">
      <c r="A15" t="s">
        <v>24</v>
      </c>
      <c r="D15" s="45">
        <v>44181</v>
      </c>
      <c r="E15" t="s">
        <v>12</v>
      </c>
      <c r="F15">
        <v>0</v>
      </c>
      <c r="G15" t="s">
        <v>13</v>
      </c>
    </row>
    <row r="16" spans="1:13">
      <c r="A16" t="s">
        <v>8</v>
      </c>
      <c r="B16" t="s">
        <v>17</v>
      </c>
      <c r="C16" t="s">
        <v>17</v>
      </c>
      <c r="D16" s="45">
        <v>44154</v>
      </c>
      <c r="E16" t="s">
        <v>12</v>
      </c>
      <c r="F16">
        <v>0</v>
      </c>
      <c r="G16" t="s">
        <v>16</v>
      </c>
    </row>
    <row r="17" spans="1:7">
      <c r="A17" t="s">
        <v>19</v>
      </c>
      <c r="B17" t="s">
        <v>20</v>
      </c>
      <c r="C17" t="s">
        <v>20</v>
      </c>
      <c r="D17" s="45">
        <v>44099</v>
      </c>
      <c r="E17" t="s">
        <v>12</v>
      </c>
      <c r="F17">
        <v>0</v>
      </c>
      <c r="G17" t="s">
        <v>16</v>
      </c>
    </row>
    <row r="18" spans="1:7">
      <c r="A18" t="s">
        <v>14</v>
      </c>
      <c r="B18" t="s">
        <v>9</v>
      </c>
      <c r="C18" t="s">
        <v>9</v>
      </c>
      <c r="D18" s="45">
        <v>44186</v>
      </c>
      <c r="E18" t="s">
        <v>12</v>
      </c>
      <c r="F18">
        <v>0</v>
      </c>
      <c r="G18" t="s">
        <v>8</v>
      </c>
    </row>
    <row r="19" spans="1:7">
      <c r="A19" t="s">
        <v>10</v>
      </c>
      <c r="B19" t="s">
        <v>17</v>
      </c>
      <c r="C19" t="s">
        <v>17</v>
      </c>
      <c r="D19" s="45">
        <v>44133</v>
      </c>
      <c r="E19" t="s">
        <v>12</v>
      </c>
      <c r="F19">
        <v>0</v>
      </c>
      <c r="G19" t="s">
        <v>16</v>
      </c>
    </row>
    <row r="20" spans="1:7">
      <c r="A20" t="s">
        <v>13</v>
      </c>
      <c r="B20" t="s">
        <v>17</v>
      </c>
      <c r="C20" t="s">
        <v>17</v>
      </c>
      <c r="D20" s="45">
        <v>44193</v>
      </c>
      <c r="E20" t="s">
        <v>12</v>
      </c>
      <c r="F20">
        <v>0</v>
      </c>
      <c r="G20" t="s">
        <v>8</v>
      </c>
    </row>
    <row r="21" spans="1:7">
      <c r="A21" t="s">
        <v>10</v>
      </c>
      <c r="B21" t="s">
        <v>9</v>
      </c>
      <c r="C21" t="s">
        <v>9</v>
      </c>
      <c r="D21" s="45">
        <v>43951</v>
      </c>
      <c r="E21" t="e">
        <v>#N/A</v>
      </c>
      <c r="F21" t="e">
        <v>#N/A</v>
      </c>
      <c r="G21" t="e">
        <v>#N/A</v>
      </c>
    </row>
    <row r="22" spans="1:7">
      <c r="A22" t="s">
        <v>13</v>
      </c>
      <c r="B22" t="s">
        <v>17</v>
      </c>
      <c r="C22" t="s">
        <v>17</v>
      </c>
      <c r="D22" s="45">
        <v>43857</v>
      </c>
      <c r="E22" t="e">
        <v>#N/A</v>
      </c>
      <c r="F22" t="e">
        <v>#N/A</v>
      </c>
      <c r="G22" t="e">
        <v>#N/A</v>
      </c>
    </row>
    <row r="23" spans="1:7">
      <c r="A23" t="s">
        <v>14</v>
      </c>
      <c r="B23" t="s">
        <v>11</v>
      </c>
      <c r="C23" t="s">
        <v>11</v>
      </c>
      <c r="D23" s="45">
        <v>44144</v>
      </c>
      <c r="E23" t="s">
        <v>12</v>
      </c>
      <c r="F23">
        <v>0</v>
      </c>
      <c r="G23" t="s">
        <v>14</v>
      </c>
    </row>
    <row r="24" spans="1:7">
      <c r="A24" t="s">
        <v>14</v>
      </c>
      <c r="B24" t="s">
        <v>18</v>
      </c>
      <c r="C24" t="s">
        <v>18</v>
      </c>
      <c r="D24" s="45">
        <v>43971</v>
      </c>
      <c r="E24" t="s">
        <v>12</v>
      </c>
      <c r="F24">
        <v>0</v>
      </c>
      <c r="G24" t="s">
        <v>13</v>
      </c>
    </row>
    <row r="25" spans="1:7">
      <c r="A25" t="s">
        <v>10</v>
      </c>
      <c r="B25" t="s">
        <v>15</v>
      </c>
      <c r="C25" t="s">
        <v>15</v>
      </c>
      <c r="D25" s="45">
        <v>43893</v>
      </c>
      <c r="E25" t="s">
        <v>12</v>
      </c>
      <c r="F25">
        <v>0</v>
      </c>
      <c r="G25" t="s">
        <v>13</v>
      </c>
    </row>
    <row r="26" spans="1:7">
      <c r="A26" t="s">
        <v>10</v>
      </c>
      <c r="B26" t="s">
        <v>18</v>
      </c>
      <c r="C26" t="s">
        <v>18</v>
      </c>
      <c r="D26" s="45">
        <v>44026</v>
      </c>
      <c r="E26" t="s">
        <v>12</v>
      </c>
      <c r="F26">
        <v>0</v>
      </c>
      <c r="G26" t="s">
        <v>16</v>
      </c>
    </row>
    <row r="27" spans="1:7">
      <c r="A27" t="s">
        <v>10</v>
      </c>
      <c r="B27" t="s">
        <v>18</v>
      </c>
      <c r="C27" t="s">
        <v>18</v>
      </c>
      <c r="D27" s="45">
        <v>43847</v>
      </c>
      <c r="E27" t="s">
        <v>12</v>
      </c>
      <c r="F27">
        <v>0</v>
      </c>
      <c r="G27" t="s">
        <v>10</v>
      </c>
    </row>
    <row r="28" spans="1:7">
      <c r="A28" t="s">
        <v>10</v>
      </c>
      <c r="B28" t="s">
        <v>9</v>
      </c>
      <c r="C28" t="s">
        <v>9</v>
      </c>
      <c r="D28" s="45">
        <v>43888</v>
      </c>
      <c r="E28" t="s">
        <v>12</v>
      </c>
      <c r="F28">
        <v>0</v>
      </c>
      <c r="G28" t="s">
        <v>8</v>
      </c>
    </row>
    <row r="29" spans="1:7">
      <c r="A29" t="s">
        <v>13</v>
      </c>
      <c r="B29" t="s">
        <v>9</v>
      </c>
      <c r="C29" t="s">
        <v>9</v>
      </c>
      <c r="D29" s="45">
        <v>43909</v>
      </c>
      <c r="E29" t="s">
        <v>12</v>
      </c>
      <c r="F29">
        <v>0</v>
      </c>
      <c r="G29" t="s">
        <v>8</v>
      </c>
    </row>
    <row r="30" spans="1:7">
      <c r="A30" t="s">
        <v>8</v>
      </c>
      <c r="B30" t="s">
        <v>9</v>
      </c>
      <c r="C30" t="s">
        <v>9</v>
      </c>
      <c r="D30" s="45">
        <v>43846</v>
      </c>
      <c r="E30" t="s">
        <v>12</v>
      </c>
      <c r="F30">
        <v>0</v>
      </c>
      <c r="G30" t="s">
        <v>8</v>
      </c>
    </row>
    <row r="31" spans="1:7">
      <c r="A31" t="s">
        <v>13</v>
      </c>
      <c r="B31" t="s">
        <v>17</v>
      </c>
      <c r="C31" t="s">
        <v>17</v>
      </c>
      <c r="D31" s="45">
        <v>43992</v>
      </c>
      <c r="E31" t="s">
        <v>12</v>
      </c>
      <c r="F31">
        <v>0</v>
      </c>
      <c r="G31" t="s">
        <v>8</v>
      </c>
    </row>
    <row r="32" spans="1:7">
      <c r="A32" t="s">
        <v>8</v>
      </c>
      <c r="B32" t="s">
        <v>18</v>
      </c>
      <c r="C32" t="s">
        <v>18</v>
      </c>
      <c r="D32" s="45">
        <v>43913</v>
      </c>
      <c r="E32" t="s">
        <v>12</v>
      </c>
      <c r="F32">
        <v>0</v>
      </c>
      <c r="G32" t="s">
        <v>13</v>
      </c>
    </row>
    <row r="33" spans="1:8">
      <c r="A33" t="s">
        <v>8</v>
      </c>
      <c r="B33" t="s">
        <v>17</v>
      </c>
      <c r="C33" t="s">
        <v>17</v>
      </c>
      <c r="D33" s="45">
        <v>43991</v>
      </c>
      <c r="E33" t="s">
        <v>12</v>
      </c>
      <c r="F33">
        <v>0</v>
      </c>
      <c r="G33" t="s">
        <v>13</v>
      </c>
    </row>
    <row r="34" spans="1:8">
      <c r="A34" t="s">
        <v>13</v>
      </c>
      <c r="B34" t="s">
        <v>9</v>
      </c>
      <c r="C34" t="s">
        <v>9</v>
      </c>
      <c r="D34" s="45">
        <v>44085</v>
      </c>
      <c r="E34" t="s">
        <v>12</v>
      </c>
      <c r="F34">
        <v>0</v>
      </c>
      <c r="G34" t="s">
        <v>8</v>
      </c>
    </row>
    <row r="35" spans="1:8">
      <c r="A35" t="s">
        <v>8</v>
      </c>
      <c r="B35" t="s">
        <v>17</v>
      </c>
      <c r="C35" t="s">
        <v>17</v>
      </c>
      <c r="D35" s="45">
        <v>43958</v>
      </c>
      <c r="E35" t="s">
        <v>21</v>
      </c>
      <c r="F35">
        <v>44351</v>
      </c>
      <c r="G35" t="s">
        <v>13</v>
      </c>
      <c r="H35" t="s">
        <v>23</v>
      </c>
    </row>
    <row r="36" spans="1:8">
      <c r="A36" t="s">
        <v>13</v>
      </c>
      <c r="B36" t="s">
        <v>17</v>
      </c>
      <c r="C36" t="s">
        <v>17</v>
      </c>
      <c r="D36" s="45">
        <v>44005</v>
      </c>
      <c r="E36" t="s">
        <v>12</v>
      </c>
      <c r="F36">
        <v>0</v>
      </c>
      <c r="G36" t="s">
        <v>25</v>
      </c>
    </row>
    <row r="37" spans="1:8">
      <c r="A37" t="s">
        <v>13</v>
      </c>
      <c r="B37" t="s">
        <v>9</v>
      </c>
      <c r="C37" t="s">
        <v>9</v>
      </c>
      <c r="D37" s="45">
        <v>43902</v>
      </c>
      <c r="E37" t="s">
        <v>12</v>
      </c>
      <c r="F37">
        <v>0</v>
      </c>
      <c r="G37" t="s">
        <v>10</v>
      </c>
    </row>
    <row r="38" spans="1:8">
      <c r="A38" t="s">
        <v>8</v>
      </c>
      <c r="B38" t="s">
        <v>17</v>
      </c>
      <c r="C38" t="s">
        <v>17</v>
      </c>
      <c r="D38" s="45">
        <v>44088</v>
      </c>
      <c r="E38" t="s">
        <v>12</v>
      </c>
      <c r="F38">
        <v>0</v>
      </c>
      <c r="G38" t="s">
        <v>16</v>
      </c>
    </row>
    <row r="39" spans="1:8">
      <c r="A39" t="s">
        <v>16</v>
      </c>
      <c r="B39" t="s">
        <v>9</v>
      </c>
      <c r="C39" t="s">
        <v>9</v>
      </c>
      <c r="D39" s="45">
        <v>43963</v>
      </c>
      <c r="E39" t="s">
        <v>12</v>
      </c>
      <c r="F39">
        <v>0</v>
      </c>
      <c r="G39" t="s">
        <v>16</v>
      </c>
    </row>
    <row r="40" spans="1:8">
      <c r="A40" t="s">
        <v>8</v>
      </c>
      <c r="B40" t="s">
        <v>18</v>
      </c>
      <c r="C40" t="s">
        <v>18</v>
      </c>
      <c r="D40" s="45">
        <v>43837</v>
      </c>
      <c r="E40" t="s">
        <v>12</v>
      </c>
      <c r="F40">
        <v>0</v>
      </c>
      <c r="G40" t="s">
        <v>14</v>
      </c>
    </row>
    <row r="41" spans="1:8">
      <c r="A41" t="s">
        <v>10</v>
      </c>
      <c r="D41" s="45">
        <v>44083</v>
      </c>
      <c r="E41" t="s">
        <v>12</v>
      </c>
      <c r="F41">
        <v>0</v>
      </c>
      <c r="G41" t="s">
        <v>14</v>
      </c>
    </row>
    <row r="42" spans="1:8">
      <c r="A42" t="s">
        <v>10</v>
      </c>
      <c r="B42" t="s">
        <v>11</v>
      </c>
      <c r="C42" t="s">
        <v>11</v>
      </c>
      <c r="D42" s="45">
        <v>43964</v>
      </c>
      <c r="E42" t="s">
        <v>12</v>
      </c>
      <c r="F42">
        <v>0</v>
      </c>
      <c r="G42" t="s">
        <v>16</v>
      </c>
    </row>
    <row r="43" spans="1:8">
      <c r="A43" t="s">
        <v>13</v>
      </c>
      <c r="B43" t="s">
        <v>9</v>
      </c>
      <c r="C43" t="s">
        <v>9</v>
      </c>
      <c r="D43" s="45">
        <v>44173</v>
      </c>
      <c r="E43" t="s">
        <v>12</v>
      </c>
      <c r="F43">
        <v>0</v>
      </c>
      <c r="G43" t="s">
        <v>16</v>
      </c>
    </row>
    <row r="44" spans="1:8">
      <c r="A44" t="s">
        <v>8</v>
      </c>
      <c r="B44" t="s">
        <v>17</v>
      </c>
      <c r="C44" t="s">
        <v>17</v>
      </c>
      <c r="D44" s="45">
        <v>43902</v>
      </c>
      <c r="E44" t="s">
        <v>12</v>
      </c>
      <c r="F44">
        <v>0</v>
      </c>
      <c r="G44" t="s">
        <v>10</v>
      </c>
    </row>
    <row r="45" spans="1:8">
      <c r="A45" t="s">
        <v>8</v>
      </c>
      <c r="B45" t="s">
        <v>18</v>
      </c>
      <c r="C45" t="s">
        <v>18</v>
      </c>
      <c r="D45" s="45">
        <v>44050</v>
      </c>
      <c r="E45" t="e">
        <v>#N/A</v>
      </c>
      <c r="F45" t="e">
        <v>#N/A</v>
      </c>
      <c r="G45" t="e">
        <v>#N/A</v>
      </c>
    </row>
    <row r="46" spans="1:8">
      <c r="A46" t="s">
        <v>10</v>
      </c>
      <c r="B46" t="s">
        <v>15</v>
      </c>
      <c r="C46" t="s">
        <v>15</v>
      </c>
      <c r="D46" s="45">
        <v>43892</v>
      </c>
      <c r="E46" t="s">
        <v>12</v>
      </c>
      <c r="F46">
        <v>0</v>
      </c>
      <c r="G46" t="s">
        <v>13</v>
      </c>
    </row>
    <row r="47" spans="1:8">
      <c r="A47" t="s">
        <v>24</v>
      </c>
      <c r="B47" t="s">
        <v>9</v>
      </c>
      <c r="C47" t="s">
        <v>9</v>
      </c>
      <c r="D47" s="45">
        <v>43929</v>
      </c>
      <c r="E47" t="s">
        <v>12</v>
      </c>
      <c r="F47">
        <v>0</v>
      </c>
      <c r="G47" t="s">
        <v>13</v>
      </c>
    </row>
    <row r="48" spans="1:8">
      <c r="A48" t="s">
        <v>14</v>
      </c>
      <c r="B48" t="s">
        <v>15</v>
      </c>
      <c r="C48" t="s">
        <v>15</v>
      </c>
      <c r="D48" s="45">
        <v>44104</v>
      </c>
      <c r="E48" t="s">
        <v>12</v>
      </c>
      <c r="F48">
        <v>0</v>
      </c>
      <c r="G48" t="s">
        <v>8</v>
      </c>
    </row>
    <row r="49" spans="1:7">
      <c r="A49" t="s">
        <v>8</v>
      </c>
      <c r="B49" t="s">
        <v>9</v>
      </c>
      <c r="C49" t="s">
        <v>9</v>
      </c>
      <c r="D49" s="45">
        <v>43986</v>
      </c>
      <c r="E49" t="s">
        <v>12</v>
      </c>
      <c r="F49">
        <v>0</v>
      </c>
      <c r="G49" t="s">
        <v>10</v>
      </c>
    </row>
    <row r="50" spans="1:7">
      <c r="A50" t="s">
        <v>13</v>
      </c>
      <c r="B50" t="s">
        <v>17</v>
      </c>
      <c r="C50" t="s">
        <v>17</v>
      </c>
      <c r="D50" s="45">
        <v>43956</v>
      </c>
      <c r="E50" t="s">
        <v>12</v>
      </c>
      <c r="F50">
        <v>0</v>
      </c>
      <c r="G50" t="s">
        <v>10</v>
      </c>
    </row>
    <row r="51" spans="1:7">
      <c r="A51" t="s">
        <v>16</v>
      </c>
      <c r="B51" t="s">
        <v>9</v>
      </c>
      <c r="C51" t="s">
        <v>9</v>
      </c>
      <c r="D51" s="45">
        <v>43920</v>
      </c>
      <c r="E51" t="s">
        <v>12</v>
      </c>
      <c r="F51">
        <v>0</v>
      </c>
      <c r="G51" t="s">
        <v>10</v>
      </c>
    </row>
    <row r="52" spans="1:7">
      <c r="A52" t="s">
        <v>13</v>
      </c>
      <c r="B52" t="s">
        <v>9</v>
      </c>
      <c r="C52" t="s">
        <v>9</v>
      </c>
      <c r="D52" s="45">
        <v>44125</v>
      </c>
      <c r="E52" t="s">
        <v>12</v>
      </c>
      <c r="F52">
        <v>0</v>
      </c>
      <c r="G52" t="s">
        <v>10</v>
      </c>
    </row>
    <row r="53" spans="1:7">
      <c r="A53" t="s">
        <v>10</v>
      </c>
      <c r="B53" t="s">
        <v>9</v>
      </c>
      <c r="C53" t="s">
        <v>9</v>
      </c>
      <c r="D53" s="45">
        <v>43983</v>
      </c>
      <c r="E53" t="e">
        <v>#N/A</v>
      </c>
      <c r="F53" t="e">
        <v>#N/A</v>
      </c>
      <c r="G53" t="e">
        <v>#N/A</v>
      </c>
    </row>
    <row r="54" spans="1:7">
      <c r="A54" t="s">
        <v>13</v>
      </c>
      <c r="B54" t="s">
        <v>9</v>
      </c>
      <c r="C54" t="s">
        <v>9</v>
      </c>
      <c r="D54" s="45">
        <v>44193</v>
      </c>
      <c r="E54" t="s">
        <v>12</v>
      </c>
      <c r="F54">
        <v>0</v>
      </c>
      <c r="G54" t="s">
        <v>8</v>
      </c>
    </row>
    <row r="55" spans="1:7">
      <c r="A55" t="s">
        <v>14</v>
      </c>
      <c r="B55" t="s">
        <v>9</v>
      </c>
      <c r="C55" t="s">
        <v>9</v>
      </c>
      <c r="D55" s="45">
        <v>43977</v>
      </c>
      <c r="E55" t="s">
        <v>12</v>
      </c>
      <c r="F55">
        <v>0</v>
      </c>
      <c r="G55" t="s">
        <v>8</v>
      </c>
    </row>
    <row r="56" spans="1:7">
      <c r="A56" t="s">
        <v>14</v>
      </c>
      <c r="B56" t="s">
        <v>15</v>
      </c>
      <c r="C56" t="s">
        <v>15</v>
      </c>
      <c r="D56" s="45">
        <v>43866</v>
      </c>
      <c r="E56" t="s">
        <v>12</v>
      </c>
      <c r="F56">
        <v>0</v>
      </c>
      <c r="G56" t="s">
        <v>8</v>
      </c>
    </row>
    <row r="57" spans="1:7">
      <c r="A57" t="s">
        <v>8</v>
      </c>
      <c r="B57" t="s">
        <v>18</v>
      </c>
      <c r="C57" t="s">
        <v>18</v>
      </c>
      <c r="D57" s="45">
        <v>43903</v>
      </c>
      <c r="E57" t="s">
        <v>12</v>
      </c>
      <c r="F57">
        <v>0</v>
      </c>
      <c r="G57" t="s">
        <v>8</v>
      </c>
    </row>
    <row r="58" spans="1:7">
      <c r="A58" t="s">
        <v>10</v>
      </c>
      <c r="B58" t="s">
        <v>9</v>
      </c>
      <c r="C58" t="s">
        <v>9</v>
      </c>
      <c r="D58" s="45">
        <v>43907</v>
      </c>
      <c r="E58" t="s">
        <v>12</v>
      </c>
      <c r="F58">
        <v>0</v>
      </c>
      <c r="G58" t="s">
        <v>16</v>
      </c>
    </row>
    <row r="59" spans="1:7">
      <c r="A59" t="s">
        <v>8</v>
      </c>
      <c r="B59" t="s">
        <v>9</v>
      </c>
      <c r="C59" t="s">
        <v>9</v>
      </c>
      <c r="D59" s="45">
        <v>43977</v>
      </c>
      <c r="E59" t="s">
        <v>27</v>
      </c>
      <c r="F59">
        <v>0</v>
      </c>
      <c r="G59" t="s">
        <v>10</v>
      </c>
    </row>
    <row r="60" spans="1:7">
      <c r="A60" t="s">
        <v>13</v>
      </c>
      <c r="B60" t="s">
        <v>9</v>
      </c>
      <c r="C60" t="s">
        <v>9</v>
      </c>
      <c r="D60" s="45">
        <v>43918</v>
      </c>
      <c r="E60" t="s">
        <v>12</v>
      </c>
      <c r="F60">
        <v>0</v>
      </c>
      <c r="G60" t="s">
        <v>25</v>
      </c>
    </row>
    <row r="61" spans="1:7">
      <c r="A61" t="s">
        <v>8</v>
      </c>
      <c r="B61" t="s">
        <v>9</v>
      </c>
      <c r="C61" t="s">
        <v>9</v>
      </c>
      <c r="D61" s="45">
        <v>43993</v>
      </c>
      <c r="E61" t="s">
        <v>27</v>
      </c>
      <c r="F61">
        <v>0</v>
      </c>
      <c r="G61" t="s">
        <v>8</v>
      </c>
    </row>
    <row r="62" spans="1:7">
      <c r="A62" t="s">
        <v>10</v>
      </c>
      <c r="B62" t="s">
        <v>11</v>
      </c>
      <c r="C62" t="s">
        <v>11</v>
      </c>
      <c r="D62" s="45">
        <v>43992</v>
      </c>
      <c r="E62" t="s">
        <v>12</v>
      </c>
      <c r="F62">
        <v>0</v>
      </c>
      <c r="G62" t="s">
        <v>14</v>
      </c>
    </row>
    <row r="63" spans="1:7">
      <c r="A63" t="s">
        <v>13</v>
      </c>
      <c r="B63" t="s">
        <v>9</v>
      </c>
      <c r="C63" t="s">
        <v>9</v>
      </c>
      <c r="D63" s="45">
        <v>44128</v>
      </c>
      <c r="E63" t="s">
        <v>12</v>
      </c>
      <c r="F63">
        <v>0</v>
      </c>
      <c r="G63" t="s">
        <v>16</v>
      </c>
    </row>
    <row r="64" spans="1:7">
      <c r="A64" t="s">
        <v>8</v>
      </c>
      <c r="B64" t="s">
        <v>18</v>
      </c>
      <c r="C64" t="s">
        <v>18</v>
      </c>
      <c r="D64" s="45">
        <v>43913</v>
      </c>
      <c r="E64" t="s">
        <v>12</v>
      </c>
      <c r="F64">
        <v>0</v>
      </c>
      <c r="G64" t="s">
        <v>16</v>
      </c>
    </row>
    <row r="65" spans="1:7">
      <c r="A65" t="s">
        <v>10</v>
      </c>
      <c r="B65" t="s">
        <v>11</v>
      </c>
      <c r="C65" t="s">
        <v>11</v>
      </c>
      <c r="D65" s="45">
        <v>44088</v>
      </c>
      <c r="E65" t="s">
        <v>12</v>
      </c>
      <c r="F65">
        <v>0</v>
      </c>
      <c r="G65" t="s">
        <v>14</v>
      </c>
    </row>
    <row r="66" spans="1:7">
      <c r="A66" t="s">
        <v>14</v>
      </c>
      <c r="B66" t="s">
        <v>11</v>
      </c>
      <c r="C66" t="s">
        <v>11</v>
      </c>
      <c r="D66" s="45">
        <v>43948</v>
      </c>
      <c r="E66" t="s">
        <v>12</v>
      </c>
      <c r="F66">
        <v>0</v>
      </c>
      <c r="G66" t="s">
        <v>8</v>
      </c>
    </row>
    <row r="67" spans="1:7">
      <c r="A67" t="s">
        <v>16</v>
      </c>
      <c r="B67" t="s">
        <v>9</v>
      </c>
      <c r="C67" t="s">
        <v>9</v>
      </c>
      <c r="D67" s="45">
        <v>44132</v>
      </c>
      <c r="E67" t="s">
        <v>12</v>
      </c>
      <c r="F67">
        <v>0</v>
      </c>
      <c r="G67" t="s">
        <v>10</v>
      </c>
    </row>
    <row r="68" spans="1:7">
      <c r="A68" t="s">
        <v>10</v>
      </c>
      <c r="B68" t="s">
        <v>9</v>
      </c>
      <c r="C68" t="s">
        <v>9</v>
      </c>
      <c r="D68" s="45">
        <v>43841</v>
      </c>
      <c r="E68" t="s">
        <v>12</v>
      </c>
      <c r="F68">
        <v>0</v>
      </c>
      <c r="G68" t="s">
        <v>10</v>
      </c>
    </row>
    <row r="69" spans="1:7">
      <c r="A69" t="s">
        <v>14</v>
      </c>
      <c r="B69" t="s">
        <v>15</v>
      </c>
      <c r="C69" t="s">
        <v>15</v>
      </c>
      <c r="D69" s="45">
        <v>43843</v>
      </c>
      <c r="E69" t="s">
        <v>12</v>
      </c>
      <c r="F69">
        <v>0</v>
      </c>
      <c r="G69" t="s">
        <v>8</v>
      </c>
    </row>
    <row r="70" spans="1:7">
      <c r="A70" t="s">
        <v>8</v>
      </c>
      <c r="B70" t="s">
        <v>9</v>
      </c>
      <c r="C70" t="s">
        <v>9</v>
      </c>
      <c r="D70" s="45">
        <v>43886</v>
      </c>
      <c r="E70" t="s">
        <v>12</v>
      </c>
      <c r="F70">
        <v>0</v>
      </c>
      <c r="G70" t="s">
        <v>8</v>
      </c>
    </row>
    <row r="71" spans="1:7">
      <c r="A71" t="s">
        <v>10</v>
      </c>
      <c r="B71" t="s">
        <v>11</v>
      </c>
      <c r="C71" t="s">
        <v>11</v>
      </c>
      <c r="D71" s="45">
        <v>44040</v>
      </c>
      <c r="E71" t="s">
        <v>12</v>
      </c>
      <c r="F71">
        <v>0</v>
      </c>
      <c r="G71" t="s">
        <v>8</v>
      </c>
    </row>
    <row r="72" spans="1:7">
      <c r="A72" t="s">
        <v>10</v>
      </c>
      <c r="B72" t="s">
        <v>18</v>
      </c>
      <c r="C72" t="s">
        <v>18</v>
      </c>
      <c r="D72" s="45">
        <v>43944</v>
      </c>
      <c r="E72" t="s">
        <v>12</v>
      </c>
      <c r="F72">
        <v>0</v>
      </c>
      <c r="G72" t="s">
        <v>13</v>
      </c>
    </row>
    <row r="73" spans="1:7">
      <c r="A73" t="s">
        <v>8</v>
      </c>
      <c r="B73" t="s">
        <v>17</v>
      </c>
      <c r="C73" t="s">
        <v>17</v>
      </c>
      <c r="D73" s="45">
        <v>44047</v>
      </c>
      <c r="E73" t="s">
        <v>12</v>
      </c>
      <c r="F73">
        <v>0</v>
      </c>
      <c r="G73" t="s">
        <v>13</v>
      </c>
    </row>
    <row r="74" spans="1:7">
      <c r="A74" t="s">
        <v>16</v>
      </c>
      <c r="B74" t="s">
        <v>9</v>
      </c>
      <c r="C74" t="s">
        <v>9</v>
      </c>
      <c r="D74" s="45">
        <v>44040</v>
      </c>
      <c r="E74" t="s">
        <v>12</v>
      </c>
      <c r="F74">
        <v>0</v>
      </c>
      <c r="G74" t="s">
        <v>13</v>
      </c>
    </row>
    <row r="75" spans="1:7">
      <c r="A75" t="s">
        <v>8</v>
      </c>
      <c r="B75" t="s">
        <v>18</v>
      </c>
      <c r="C75" t="s">
        <v>18</v>
      </c>
      <c r="D75" s="45">
        <v>43900</v>
      </c>
      <c r="E75" t="s">
        <v>12</v>
      </c>
      <c r="F75">
        <v>0</v>
      </c>
      <c r="G75" t="s">
        <v>10</v>
      </c>
    </row>
    <row r="76" spans="1:7">
      <c r="A76" t="s">
        <v>14</v>
      </c>
      <c r="B76" t="s">
        <v>9</v>
      </c>
      <c r="C76" t="s">
        <v>9</v>
      </c>
      <c r="D76" s="45">
        <v>44112</v>
      </c>
      <c r="E76" t="s">
        <v>12</v>
      </c>
      <c r="F76">
        <v>0</v>
      </c>
      <c r="G76" t="s">
        <v>13</v>
      </c>
    </row>
    <row r="77" spans="1:7">
      <c r="A77" t="s">
        <v>14</v>
      </c>
      <c r="B77" t="s">
        <v>9</v>
      </c>
      <c r="C77" t="s">
        <v>9</v>
      </c>
      <c r="D77" s="45">
        <v>43998</v>
      </c>
      <c r="E77" t="e">
        <v>#N/A</v>
      </c>
      <c r="F77" t="e">
        <v>#N/A</v>
      </c>
      <c r="G77" t="e">
        <v>#N/A</v>
      </c>
    </row>
    <row r="78" spans="1:7">
      <c r="A78" t="s">
        <v>14</v>
      </c>
      <c r="B78" t="s">
        <v>11</v>
      </c>
      <c r="C78" t="s">
        <v>11</v>
      </c>
      <c r="D78" s="45">
        <v>43852</v>
      </c>
      <c r="E78" t="s">
        <v>12</v>
      </c>
      <c r="F78">
        <v>0</v>
      </c>
      <c r="G78" t="s">
        <v>13</v>
      </c>
    </row>
    <row r="79" spans="1:7">
      <c r="A79" t="s">
        <v>8</v>
      </c>
      <c r="B79" t="s">
        <v>18</v>
      </c>
      <c r="C79" t="s">
        <v>18</v>
      </c>
      <c r="D79" s="45">
        <v>43906</v>
      </c>
      <c r="E79" t="s">
        <v>12</v>
      </c>
      <c r="F79">
        <v>0</v>
      </c>
      <c r="G79" t="s">
        <v>8</v>
      </c>
    </row>
    <row r="80" spans="1:7">
      <c r="A80" t="s">
        <v>8</v>
      </c>
      <c r="B80" t="s">
        <v>18</v>
      </c>
      <c r="C80" t="s">
        <v>18</v>
      </c>
      <c r="D80" s="45">
        <v>43845</v>
      </c>
      <c r="E80" t="s">
        <v>12</v>
      </c>
      <c r="F80">
        <v>0</v>
      </c>
      <c r="G80" t="s">
        <v>13</v>
      </c>
    </row>
    <row r="81" spans="1:7">
      <c r="A81" t="s">
        <v>16</v>
      </c>
      <c r="B81" t="s">
        <v>9</v>
      </c>
      <c r="C81" t="s">
        <v>9</v>
      </c>
      <c r="D81" s="45">
        <v>44064</v>
      </c>
      <c r="E81" t="s">
        <v>12</v>
      </c>
      <c r="F81">
        <v>0</v>
      </c>
      <c r="G81" t="s">
        <v>13</v>
      </c>
    </row>
    <row r="82" spans="1:7">
      <c r="A82" t="s">
        <v>8</v>
      </c>
      <c r="B82" t="s">
        <v>17</v>
      </c>
      <c r="C82" t="s">
        <v>17</v>
      </c>
      <c r="D82" s="45">
        <v>43966</v>
      </c>
      <c r="E82" t="s">
        <v>12</v>
      </c>
      <c r="F82">
        <v>0</v>
      </c>
      <c r="G82" t="s">
        <v>10</v>
      </c>
    </row>
    <row r="83" spans="1:7">
      <c r="A83" t="s">
        <v>13</v>
      </c>
      <c r="B83" t="s">
        <v>9</v>
      </c>
      <c r="C83" t="s">
        <v>9</v>
      </c>
      <c r="D83" s="45">
        <v>43984</v>
      </c>
      <c r="E83" t="s">
        <v>12</v>
      </c>
      <c r="F83">
        <v>0</v>
      </c>
      <c r="G83" t="s">
        <v>10</v>
      </c>
    </row>
    <row r="84" spans="1:7">
      <c r="A84" t="s">
        <v>14</v>
      </c>
      <c r="B84" t="s">
        <v>15</v>
      </c>
      <c r="C84" t="s">
        <v>15</v>
      </c>
      <c r="D84" s="45">
        <v>44042</v>
      </c>
      <c r="E84" t="s">
        <v>12</v>
      </c>
      <c r="F84">
        <v>0</v>
      </c>
      <c r="G84" t="s">
        <v>8</v>
      </c>
    </row>
    <row r="85" spans="1:7">
      <c r="A85" t="s">
        <v>13</v>
      </c>
      <c r="B85" t="s">
        <v>9</v>
      </c>
      <c r="C85" t="s">
        <v>9</v>
      </c>
      <c r="D85" s="45">
        <v>43836</v>
      </c>
      <c r="E85" t="s">
        <v>12</v>
      </c>
      <c r="F85">
        <v>0</v>
      </c>
      <c r="G85" t="s">
        <v>14</v>
      </c>
    </row>
    <row r="86" spans="1:7">
      <c r="A86" t="s">
        <v>10</v>
      </c>
      <c r="B86" t="s">
        <v>18</v>
      </c>
      <c r="C86" t="s">
        <v>18</v>
      </c>
      <c r="D86" s="45">
        <v>44050</v>
      </c>
      <c r="E86" t="s">
        <v>12</v>
      </c>
      <c r="F86">
        <v>0</v>
      </c>
      <c r="G86" t="s">
        <v>14</v>
      </c>
    </row>
    <row r="87" spans="1:7">
      <c r="A87" t="s">
        <v>8</v>
      </c>
      <c r="B87" t="s">
        <v>17</v>
      </c>
      <c r="C87" t="s">
        <v>17</v>
      </c>
      <c r="D87" s="45">
        <v>44125</v>
      </c>
      <c r="E87" t="s">
        <v>12</v>
      </c>
      <c r="F87">
        <v>0</v>
      </c>
      <c r="G87" t="s">
        <v>10</v>
      </c>
    </row>
    <row r="88" spans="1:7">
      <c r="A88" t="s">
        <v>19</v>
      </c>
      <c r="B88" t="s">
        <v>20</v>
      </c>
      <c r="C88" t="s">
        <v>20</v>
      </c>
      <c r="D88" s="45">
        <v>43997</v>
      </c>
      <c r="E88" t="s">
        <v>12</v>
      </c>
      <c r="F88">
        <v>0</v>
      </c>
      <c r="G88" t="s">
        <v>13</v>
      </c>
    </row>
    <row r="89" spans="1:7">
      <c r="A89" t="s">
        <v>8</v>
      </c>
      <c r="B89" t="s">
        <v>17</v>
      </c>
      <c r="C89" t="s">
        <v>17</v>
      </c>
      <c r="D89" s="45">
        <v>43999</v>
      </c>
      <c r="E89" t="s">
        <v>12</v>
      </c>
      <c r="F89">
        <v>0</v>
      </c>
      <c r="G89" t="s">
        <v>13</v>
      </c>
    </row>
    <row r="90" spans="1:7">
      <c r="A90" t="s">
        <v>13</v>
      </c>
      <c r="B90" t="s">
        <v>17</v>
      </c>
      <c r="C90" t="s">
        <v>17</v>
      </c>
      <c r="D90" s="45">
        <v>44090</v>
      </c>
      <c r="E90" t="s">
        <v>12</v>
      </c>
      <c r="F90">
        <v>0</v>
      </c>
      <c r="G90" t="s">
        <v>16</v>
      </c>
    </row>
    <row r="91" spans="1:7">
      <c r="A91" t="s">
        <v>8</v>
      </c>
      <c r="B91" t="s">
        <v>17</v>
      </c>
      <c r="C91" t="s">
        <v>17</v>
      </c>
      <c r="D91" s="45">
        <v>43878</v>
      </c>
      <c r="E91" t="s">
        <v>31</v>
      </c>
      <c r="F91">
        <v>0</v>
      </c>
      <c r="G91" t="s">
        <v>10</v>
      </c>
    </row>
    <row r="92" spans="1:7">
      <c r="A92" t="s">
        <v>8</v>
      </c>
      <c r="B92" t="s">
        <v>17</v>
      </c>
      <c r="C92" t="s">
        <v>17</v>
      </c>
      <c r="D92" s="45">
        <v>44056</v>
      </c>
      <c r="E92" t="s">
        <v>12</v>
      </c>
      <c r="F92">
        <v>0</v>
      </c>
      <c r="G92" t="s">
        <v>8</v>
      </c>
    </row>
    <row r="93" spans="1:7">
      <c r="A93" t="s">
        <v>10</v>
      </c>
      <c r="B93" t="s">
        <v>18</v>
      </c>
      <c r="C93" t="s">
        <v>18</v>
      </c>
      <c r="D93" s="45">
        <v>44189</v>
      </c>
      <c r="E93" t="s">
        <v>12</v>
      </c>
      <c r="F93">
        <v>0</v>
      </c>
      <c r="G93" t="s">
        <v>8</v>
      </c>
    </row>
    <row r="94" spans="1:7">
      <c r="A94" t="s">
        <v>16</v>
      </c>
      <c r="B94" t="s">
        <v>9</v>
      </c>
      <c r="C94" t="s">
        <v>9</v>
      </c>
      <c r="D94" s="45">
        <v>43832</v>
      </c>
      <c r="E94" t="e">
        <v>#N/A</v>
      </c>
      <c r="F94" t="e">
        <v>#N/A</v>
      </c>
      <c r="G94" t="e">
        <v>#N/A</v>
      </c>
    </row>
    <row r="95" spans="1:7">
      <c r="A95" t="s">
        <v>13</v>
      </c>
      <c r="B95" t="s">
        <v>17</v>
      </c>
      <c r="C95" t="s">
        <v>17</v>
      </c>
      <c r="D95" s="45">
        <v>44053</v>
      </c>
      <c r="E95" t="s">
        <v>12</v>
      </c>
      <c r="F95">
        <v>0</v>
      </c>
      <c r="G95" t="s">
        <v>10</v>
      </c>
    </row>
    <row r="96" spans="1:7">
      <c r="A96" t="s">
        <v>8</v>
      </c>
      <c r="B96" t="s">
        <v>18</v>
      </c>
      <c r="C96" t="s">
        <v>18</v>
      </c>
      <c r="D96" s="45">
        <v>43846</v>
      </c>
      <c r="E96" t="s">
        <v>12</v>
      </c>
      <c r="F96">
        <v>0</v>
      </c>
      <c r="G96" t="s">
        <v>16</v>
      </c>
    </row>
    <row r="97" spans="1:7">
      <c r="A97" t="s">
        <v>8</v>
      </c>
      <c r="B97" t="s">
        <v>18</v>
      </c>
      <c r="C97" t="s">
        <v>18</v>
      </c>
      <c r="D97" s="45">
        <v>44132</v>
      </c>
      <c r="E97" t="s">
        <v>12</v>
      </c>
      <c r="F97">
        <v>0</v>
      </c>
      <c r="G97" t="s">
        <v>16</v>
      </c>
    </row>
    <row r="98" spans="1:7">
      <c r="A98" t="s">
        <v>16</v>
      </c>
      <c r="B98" t="s">
        <v>9</v>
      </c>
      <c r="C98" t="s">
        <v>9</v>
      </c>
      <c r="D98" s="45">
        <v>44049</v>
      </c>
      <c r="E98" t="s">
        <v>12</v>
      </c>
      <c r="F98">
        <v>0</v>
      </c>
      <c r="G98" t="s">
        <v>8</v>
      </c>
    </row>
    <row r="99" spans="1:7">
      <c r="A99" t="s">
        <v>14</v>
      </c>
      <c r="B99" t="s">
        <v>15</v>
      </c>
      <c r="C99" t="s">
        <v>15</v>
      </c>
      <c r="D99" s="45">
        <v>44147</v>
      </c>
      <c r="E99" t="s">
        <v>12</v>
      </c>
      <c r="F99">
        <v>0</v>
      </c>
      <c r="G99" t="s">
        <v>25</v>
      </c>
    </row>
    <row r="100" spans="1:7">
      <c r="A100" t="s">
        <v>16</v>
      </c>
      <c r="B100" t="s">
        <v>9</v>
      </c>
      <c r="C100" t="s">
        <v>9</v>
      </c>
      <c r="D100" s="45">
        <v>43977</v>
      </c>
      <c r="E100" t="e">
        <v>#N/A</v>
      </c>
      <c r="F100" t="e">
        <v>#N/A</v>
      </c>
      <c r="G100" t="e">
        <v>#N/A</v>
      </c>
    </row>
    <row r="101" spans="1:7">
      <c r="A101" t="s">
        <v>8</v>
      </c>
      <c r="B101" t="s">
        <v>18</v>
      </c>
      <c r="C101" t="s">
        <v>18</v>
      </c>
      <c r="D101" s="45">
        <v>44125</v>
      </c>
      <c r="E101" t="e">
        <v>#N/A</v>
      </c>
      <c r="F101" t="e">
        <v>#N/A</v>
      </c>
      <c r="G101" t="e">
        <v>#N/A</v>
      </c>
    </row>
    <row r="102" spans="1:7">
      <c r="A102" t="s">
        <v>10</v>
      </c>
      <c r="B102" t="s">
        <v>15</v>
      </c>
      <c r="C102" t="s">
        <v>15</v>
      </c>
      <c r="D102" s="45">
        <v>43846</v>
      </c>
      <c r="E102" t="s">
        <v>12</v>
      </c>
      <c r="F102">
        <v>0</v>
      </c>
      <c r="G102" t="s">
        <v>14</v>
      </c>
    </row>
    <row r="103" spans="1:7">
      <c r="A103" t="s">
        <v>16</v>
      </c>
      <c r="B103" t="s">
        <v>9</v>
      </c>
      <c r="C103" t="s">
        <v>9</v>
      </c>
      <c r="D103" s="45">
        <v>44111</v>
      </c>
      <c r="E103" t="s">
        <v>12</v>
      </c>
      <c r="F103">
        <v>0</v>
      </c>
      <c r="G103" t="s">
        <v>14</v>
      </c>
    </row>
    <row r="104" spans="1:7">
      <c r="A104" t="s">
        <v>16</v>
      </c>
      <c r="B104" t="s">
        <v>9</v>
      </c>
      <c r="C104" t="s">
        <v>9</v>
      </c>
      <c r="D104" s="45">
        <v>44193</v>
      </c>
      <c r="E104" t="e">
        <v>#N/A</v>
      </c>
      <c r="F104" t="e">
        <v>#N/A</v>
      </c>
      <c r="G104" t="e">
        <v>#N/A</v>
      </c>
    </row>
    <row r="105" spans="1:7">
      <c r="A105" t="s">
        <v>13</v>
      </c>
      <c r="B105" t="s">
        <v>9</v>
      </c>
      <c r="C105" t="s">
        <v>9</v>
      </c>
      <c r="D105" s="45">
        <v>43867</v>
      </c>
      <c r="E105" t="e">
        <v>#N/A</v>
      </c>
      <c r="F105" t="e">
        <v>#N/A</v>
      </c>
      <c r="G105" t="e">
        <v>#N/A</v>
      </c>
    </row>
    <row r="106" spans="1:7">
      <c r="A106" t="s">
        <v>24</v>
      </c>
      <c r="B106" t="s">
        <v>9</v>
      </c>
      <c r="C106" t="s">
        <v>9</v>
      </c>
      <c r="D106" s="45">
        <v>44154</v>
      </c>
      <c r="E106" t="s">
        <v>12</v>
      </c>
      <c r="F106">
        <v>0</v>
      </c>
      <c r="G106" t="s">
        <v>10</v>
      </c>
    </row>
    <row r="107" spans="1:7">
      <c r="A107" t="s">
        <v>19</v>
      </c>
      <c r="D107" s="45">
        <v>43966</v>
      </c>
      <c r="E107" t="s">
        <v>12</v>
      </c>
      <c r="F107">
        <v>0</v>
      </c>
      <c r="G107" t="s">
        <v>10</v>
      </c>
    </row>
    <row r="108" spans="1:7">
      <c r="A108" t="s">
        <v>8</v>
      </c>
      <c r="B108" t="s">
        <v>9</v>
      </c>
      <c r="C108" t="s">
        <v>9</v>
      </c>
      <c r="D108" s="45">
        <v>43921</v>
      </c>
      <c r="E108" t="e">
        <v>#N/A</v>
      </c>
      <c r="F108" t="e">
        <v>#N/A</v>
      </c>
      <c r="G108" t="e">
        <v>#N/A</v>
      </c>
    </row>
    <row r="109" spans="1:7">
      <c r="A109" t="s">
        <v>10</v>
      </c>
      <c r="B109" t="s">
        <v>11</v>
      </c>
      <c r="C109" t="s">
        <v>11</v>
      </c>
      <c r="D109" s="45">
        <v>44174</v>
      </c>
      <c r="E109" t="s">
        <v>12</v>
      </c>
      <c r="F109">
        <v>0</v>
      </c>
      <c r="G109" t="s">
        <v>8</v>
      </c>
    </row>
    <row r="110" spans="1:7">
      <c r="A110" t="s">
        <v>8</v>
      </c>
      <c r="B110" t="s">
        <v>9</v>
      </c>
      <c r="C110" t="s">
        <v>9</v>
      </c>
      <c r="D110" s="45">
        <v>43887</v>
      </c>
      <c r="E110" t="s">
        <v>12</v>
      </c>
      <c r="F110">
        <v>0</v>
      </c>
      <c r="G110" t="s">
        <v>13</v>
      </c>
    </row>
    <row r="111" spans="1:7">
      <c r="A111" t="s">
        <v>16</v>
      </c>
      <c r="B111" t="s">
        <v>9</v>
      </c>
      <c r="C111" t="s">
        <v>9</v>
      </c>
      <c r="D111" s="45">
        <v>43984</v>
      </c>
      <c r="E111" t="e">
        <v>#N/A</v>
      </c>
      <c r="F111" t="e">
        <v>#N/A</v>
      </c>
      <c r="G111" t="e">
        <v>#N/A</v>
      </c>
    </row>
    <row r="112" spans="1:7">
      <c r="A112" t="s">
        <v>13</v>
      </c>
      <c r="B112" t="s">
        <v>17</v>
      </c>
      <c r="C112" t="s">
        <v>17</v>
      </c>
      <c r="D112" s="45">
        <v>44181</v>
      </c>
      <c r="E112" t="e">
        <v>#N/A</v>
      </c>
      <c r="F112" t="e">
        <v>#N/A</v>
      </c>
      <c r="G112" t="e">
        <v>#N/A</v>
      </c>
    </row>
    <row r="113" spans="1:8">
      <c r="A113" t="s">
        <v>10</v>
      </c>
      <c r="B113" t="s">
        <v>11</v>
      </c>
      <c r="C113" t="s">
        <v>11</v>
      </c>
      <c r="D113" s="45">
        <v>43833</v>
      </c>
      <c r="E113" t="s">
        <v>12</v>
      </c>
      <c r="F113">
        <v>0</v>
      </c>
      <c r="G113" t="s">
        <v>13</v>
      </c>
    </row>
    <row r="114" spans="1:8">
      <c r="A114" t="s">
        <v>13</v>
      </c>
      <c r="B114" t="s">
        <v>17</v>
      </c>
      <c r="C114" t="s">
        <v>17</v>
      </c>
      <c r="D114" s="45">
        <v>43938</v>
      </c>
      <c r="E114" t="e">
        <v>#N/A</v>
      </c>
      <c r="F114" t="e">
        <v>#N/A</v>
      </c>
      <c r="G114" t="e">
        <v>#N/A</v>
      </c>
    </row>
    <row r="115" spans="1:8">
      <c r="A115" t="s">
        <v>10</v>
      </c>
      <c r="B115" t="s">
        <v>9</v>
      </c>
      <c r="C115" t="s">
        <v>9</v>
      </c>
      <c r="D115" s="45">
        <v>44057</v>
      </c>
      <c r="E115" t="s">
        <v>12</v>
      </c>
      <c r="F115">
        <v>0</v>
      </c>
      <c r="G115" t="s">
        <v>13</v>
      </c>
    </row>
    <row r="116" spans="1:8">
      <c r="A116" t="s">
        <v>14</v>
      </c>
      <c r="B116" t="s">
        <v>15</v>
      </c>
      <c r="C116" t="s">
        <v>15</v>
      </c>
      <c r="D116" s="45">
        <v>44033</v>
      </c>
      <c r="E116" t="s">
        <v>12</v>
      </c>
      <c r="F116">
        <v>0</v>
      </c>
      <c r="G116" t="s">
        <v>8</v>
      </c>
    </row>
    <row r="117" spans="1:8">
      <c r="A117" t="s">
        <v>8</v>
      </c>
      <c r="B117" t="s">
        <v>9</v>
      </c>
      <c r="C117" t="s">
        <v>9</v>
      </c>
      <c r="D117" s="45">
        <v>43839</v>
      </c>
      <c r="E117" t="s">
        <v>12</v>
      </c>
      <c r="F117">
        <v>0</v>
      </c>
      <c r="G117" t="s">
        <v>8</v>
      </c>
    </row>
    <row r="118" spans="1:8">
      <c r="A118" t="s">
        <v>10</v>
      </c>
      <c r="B118" t="s">
        <v>15</v>
      </c>
      <c r="C118" t="s">
        <v>15</v>
      </c>
      <c r="D118" s="45">
        <v>44176</v>
      </c>
      <c r="E118" t="s">
        <v>12</v>
      </c>
      <c r="F118">
        <v>0</v>
      </c>
      <c r="G118" t="s">
        <v>8</v>
      </c>
    </row>
    <row r="119" spans="1:8">
      <c r="A119" t="s">
        <v>8</v>
      </c>
      <c r="B119" t="s">
        <v>9</v>
      </c>
      <c r="C119" t="s">
        <v>9</v>
      </c>
      <c r="D119" s="45">
        <v>43979</v>
      </c>
      <c r="E119" t="e">
        <v>#N/A</v>
      </c>
      <c r="F119" t="e">
        <v>#N/A</v>
      </c>
      <c r="G119" t="e">
        <v>#N/A</v>
      </c>
    </row>
    <row r="120" spans="1:8">
      <c r="A120" t="s">
        <v>10</v>
      </c>
      <c r="B120" t="s">
        <v>18</v>
      </c>
      <c r="C120" t="s">
        <v>18</v>
      </c>
      <c r="D120" s="45">
        <v>43956</v>
      </c>
      <c r="E120" t="s">
        <v>12</v>
      </c>
      <c r="F120">
        <v>0</v>
      </c>
      <c r="G120" t="s">
        <v>8</v>
      </c>
    </row>
    <row r="121" spans="1:8">
      <c r="A121" t="s">
        <v>14</v>
      </c>
      <c r="B121" t="s">
        <v>11</v>
      </c>
      <c r="C121" t="s">
        <v>11</v>
      </c>
      <c r="D121" s="45">
        <v>44186</v>
      </c>
      <c r="E121" t="s">
        <v>12</v>
      </c>
      <c r="F121">
        <v>0</v>
      </c>
      <c r="G121" t="s">
        <v>10</v>
      </c>
    </row>
    <row r="122" spans="1:8">
      <c r="A122" t="s">
        <v>8</v>
      </c>
      <c r="B122" t="s">
        <v>18</v>
      </c>
      <c r="C122" t="s">
        <v>18</v>
      </c>
      <c r="D122" s="45">
        <v>43965</v>
      </c>
      <c r="E122" t="s">
        <v>12</v>
      </c>
      <c r="F122">
        <v>0</v>
      </c>
      <c r="G122" t="s">
        <v>8</v>
      </c>
    </row>
    <row r="123" spans="1:8">
      <c r="A123" t="s">
        <v>16</v>
      </c>
      <c r="B123" t="s">
        <v>9</v>
      </c>
      <c r="C123" t="s">
        <v>9</v>
      </c>
      <c r="D123" s="45">
        <v>44042</v>
      </c>
      <c r="E123" t="e">
        <v>#N/A</v>
      </c>
      <c r="F123" t="e">
        <v>#N/A</v>
      </c>
      <c r="G123" t="e">
        <v>#N/A</v>
      </c>
    </row>
    <row r="124" spans="1:8">
      <c r="A124" t="s">
        <v>8</v>
      </c>
      <c r="B124" t="s">
        <v>9</v>
      </c>
      <c r="C124" t="s">
        <v>9</v>
      </c>
      <c r="D124" s="45">
        <v>43920</v>
      </c>
      <c r="E124" t="s">
        <v>12</v>
      </c>
      <c r="F124">
        <v>0</v>
      </c>
      <c r="G124" t="s">
        <v>14</v>
      </c>
    </row>
    <row r="125" spans="1:8">
      <c r="A125" t="s">
        <v>8</v>
      </c>
      <c r="B125" t="s">
        <v>18</v>
      </c>
      <c r="C125" t="s">
        <v>18</v>
      </c>
      <c r="D125" s="45">
        <v>43850</v>
      </c>
      <c r="E125" t="s">
        <v>12</v>
      </c>
      <c r="F125">
        <v>0</v>
      </c>
      <c r="G125" t="s">
        <v>10</v>
      </c>
    </row>
    <row r="126" spans="1:8">
      <c r="A126" t="s">
        <v>10</v>
      </c>
      <c r="B126" t="s">
        <v>9</v>
      </c>
      <c r="C126" t="s">
        <v>9</v>
      </c>
      <c r="D126" s="45">
        <v>44090</v>
      </c>
      <c r="E126" t="s">
        <v>12</v>
      </c>
      <c r="F126">
        <v>0</v>
      </c>
      <c r="G126" t="s">
        <v>13</v>
      </c>
    </row>
    <row r="127" spans="1:8">
      <c r="A127" t="s">
        <v>16</v>
      </c>
      <c r="B127" t="s">
        <v>9</v>
      </c>
      <c r="C127" t="s">
        <v>9</v>
      </c>
      <c r="D127" s="45">
        <v>43847</v>
      </c>
      <c r="E127" t="e">
        <v>#N/A</v>
      </c>
      <c r="F127" t="e">
        <v>#N/A</v>
      </c>
      <c r="G127" t="e">
        <v>#N/A</v>
      </c>
    </row>
    <row r="128" spans="1:8">
      <c r="A128" t="s">
        <v>8</v>
      </c>
      <c r="B128" t="s">
        <v>18</v>
      </c>
      <c r="C128" t="s">
        <v>18</v>
      </c>
      <c r="D128" s="45">
        <v>43872</v>
      </c>
      <c r="E128" t="s">
        <v>28</v>
      </c>
      <c r="F128">
        <v>43746</v>
      </c>
      <c r="G128" t="s">
        <v>19</v>
      </c>
      <c r="H128" t="s">
        <v>23</v>
      </c>
    </row>
    <row r="129" spans="1:8">
      <c r="A129" t="s">
        <v>8</v>
      </c>
      <c r="B129" t="s">
        <v>9</v>
      </c>
      <c r="C129" t="s">
        <v>9</v>
      </c>
      <c r="D129" s="45">
        <v>43941</v>
      </c>
      <c r="E129" t="s">
        <v>12</v>
      </c>
      <c r="F129">
        <v>0</v>
      </c>
      <c r="G129" t="s">
        <v>14</v>
      </c>
    </row>
    <row r="130" spans="1:8">
      <c r="A130" t="s">
        <v>10</v>
      </c>
      <c r="B130" t="s">
        <v>9</v>
      </c>
      <c r="C130" t="s">
        <v>9</v>
      </c>
      <c r="D130" s="45">
        <v>43909</v>
      </c>
      <c r="E130" t="s">
        <v>12</v>
      </c>
      <c r="F130">
        <v>0</v>
      </c>
      <c r="G130" t="s">
        <v>8</v>
      </c>
    </row>
    <row r="131" spans="1:8">
      <c r="A131" t="s">
        <v>16</v>
      </c>
      <c r="B131" t="s">
        <v>9</v>
      </c>
      <c r="C131" t="s">
        <v>9</v>
      </c>
      <c r="D131" s="45">
        <v>43885</v>
      </c>
      <c r="E131" t="s">
        <v>12</v>
      </c>
      <c r="F131">
        <v>0</v>
      </c>
      <c r="G131" t="s">
        <v>10</v>
      </c>
    </row>
    <row r="132" spans="1:8">
      <c r="A132" t="s">
        <v>8</v>
      </c>
      <c r="B132" t="s">
        <v>18</v>
      </c>
      <c r="C132" t="s">
        <v>18</v>
      </c>
      <c r="D132" s="45">
        <v>44145</v>
      </c>
      <c r="E132" t="s">
        <v>28</v>
      </c>
      <c r="F132">
        <v>43312</v>
      </c>
      <c r="G132" t="s">
        <v>22</v>
      </c>
      <c r="H132" t="s">
        <v>23</v>
      </c>
    </row>
    <row r="133" spans="1:8">
      <c r="A133" t="s">
        <v>13</v>
      </c>
      <c r="B133" t="s">
        <v>9</v>
      </c>
      <c r="C133" t="s">
        <v>9</v>
      </c>
      <c r="D133" s="45">
        <v>43972</v>
      </c>
      <c r="E133" t="e">
        <v>#N/A</v>
      </c>
      <c r="F133" t="e">
        <v>#N/A</v>
      </c>
      <c r="G133" t="e">
        <v>#N/A</v>
      </c>
    </row>
    <row r="134" spans="1:8">
      <c r="A134" t="s">
        <v>13</v>
      </c>
      <c r="B134" t="s">
        <v>17</v>
      </c>
      <c r="C134" t="s">
        <v>17</v>
      </c>
      <c r="D134" s="45">
        <v>44183</v>
      </c>
      <c r="E134" t="e">
        <v>#N/A</v>
      </c>
      <c r="F134" t="e">
        <v>#N/A</v>
      </c>
      <c r="G134" t="e">
        <v>#N/A</v>
      </c>
    </row>
    <row r="135" spans="1:8">
      <c r="A135" t="s">
        <v>10</v>
      </c>
      <c r="B135" t="s">
        <v>11</v>
      </c>
      <c r="C135" t="s">
        <v>11</v>
      </c>
      <c r="D135" s="45">
        <v>44014</v>
      </c>
      <c r="E135" t="s">
        <v>12</v>
      </c>
      <c r="F135">
        <v>0</v>
      </c>
      <c r="G135" t="s">
        <v>13</v>
      </c>
    </row>
    <row r="136" spans="1:8">
      <c r="A136" t="s">
        <v>10</v>
      </c>
      <c r="B136" t="s">
        <v>18</v>
      </c>
      <c r="C136" t="s">
        <v>18</v>
      </c>
      <c r="D136" s="45">
        <v>43918</v>
      </c>
      <c r="E136" t="s">
        <v>12</v>
      </c>
      <c r="F136">
        <v>0</v>
      </c>
      <c r="G136" t="s">
        <v>13</v>
      </c>
    </row>
    <row r="137" spans="1:8">
      <c r="A137" t="s">
        <v>16</v>
      </c>
      <c r="B137" t="s">
        <v>9</v>
      </c>
      <c r="C137" t="s">
        <v>9</v>
      </c>
      <c r="D137" s="45">
        <v>43886</v>
      </c>
      <c r="E137" t="s">
        <v>21</v>
      </c>
      <c r="F137">
        <v>44327</v>
      </c>
      <c r="G137" t="s">
        <v>24</v>
      </c>
      <c r="H137" t="s">
        <v>23</v>
      </c>
    </row>
    <row r="138" spans="1:8">
      <c r="A138" t="s">
        <v>13</v>
      </c>
      <c r="B138" t="s">
        <v>17</v>
      </c>
      <c r="C138" t="s">
        <v>17</v>
      </c>
      <c r="D138" s="45">
        <v>43881</v>
      </c>
      <c r="E138" t="e">
        <v>#N/A</v>
      </c>
      <c r="F138" t="e">
        <v>#N/A</v>
      </c>
      <c r="G138" t="e">
        <v>#N/A</v>
      </c>
    </row>
    <row r="139" spans="1:8">
      <c r="A139" t="s">
        <v>16</v>
      </c>
      <c r="B139" t="s">
        <v>9</v>
      </c>
      <c r="C139" t="s">
        <v>9</v>
      </c>
      <c r="D139" s="45">
        <v>44158</v>
      </c>
      <c r="E139" t="s">
        <v>12</v>
      </c>
      <c r="F139">
        <v>0</v>
      </c>
      <c r="G139" t="s">
        <v>10</v>
      </c>
    </row>
    <row r="140" spans="1:8">
      <c r="A140" t="s">
        <v>8</v>
      </c>
      <c r="B140" t="s">
        <v>18</v>
      </c>
      <c r="C140" t="s">
        <v>18</v>
      </c>
      <c r="D140" s="45">
        <v>43955</v>
      </c>
      <c r="E140" t="s">
        <v>33</v>
      </c>
      <c r="F140">
        <v>43139</v>
      </c>
      <c r="G140" t="s">
        <v>24</v>
      </c>
      <c r="H140" t="s">
        <v>23</v>
      </c>
    </row>
    <row r="141" spans="1:8">
      <c r="A141" t="s">
        <v>10</v>
      </c>
      <c r="B141" t="s">
        <v>11</v>
      </c>
      <c r="C141" t="s">
        <v>11</v>
      </c>
      <c r="D141" s="45">
        <v>44028</v>
      </c>
      <c r="E141" t="s">
        <v>12</v>
      </c>
      <c r="F141">
        <v>0</v>
      </c>
      <c r="G141" t="s">
        <v>10</v>
      </c>
    </row>
    <row r="142" spans="1:8">
      <c r="A142" t="s">
        <v>16</v>
      </c>
      <c r="B142" t="s">
        <v>9</v>
      </c>
      <c r="C142" t="s">
        <v>9</v>
      </c>
      <c r="D142" s="45">
        <v>44070</v>
      </c>
      <c r="E142" t="s">
        <v>12</v>
      </c>
      <c r="F142">
        <v>0</v>
      </c>
      <c r="G142" t="s">
        <v>10</v>
      </c>
    </row>
    <row r="143" spans="1:8">
      <c r="A143" t="s">
        <v>13</v>
      </c>
      <c r="B143" t="s">
        <v>9</v>
      </c>
      <c r="C143" t="s">
        <v>9</v>
      </c>
      <c r="D143" s="45">
        <v>44193</v>
      </c>
      <c r="E143" t="s">
        <v>12</v>
      </c>
      <c r="F143">
        <v>0</v>
      </c>
      <c r="G143" t="s">
        <v>16</v>
      </c>
    </row>
    <row r="144" spans="1:8">
      <c r="A144" t="s">
        <v>35</v>
      </c>
      <c r="B144" t="s">
        <v>36</v>
      </c>
      <c r="C144" t="s">
        <v>36</v>
      </c>
      <c r="D144" s="45">
        <v>43973</v>
      </c>
      <c r="E144" t="s">
        <v>12</v>
      </c>
      <c r="F144">
        <v>0</v>
      </c>
      <c r="G144" t="s">
        <v>10</v>
      </c>
    </row>
    <row r="145" spans="1:7">
      <c r="A145" t="s">
        <v>8</v>
      </c>
      <c r="B145" t="s">
        <v>18</v>
      </c>
      <c r="C145" t="s">
        <v>18</v>
      </c>
      <c r="D145" s="45">
        <v>44050</v>
      </c>
      <c r="E145" t="s">
        <v>12</v>
      </c>
      <c r="F145">
        <v>0</v>
      </c>
      <c r="G145" t="s">
        <v>10</v>
      </c>
    </row>
    <row r="146" spans="1:7">
      <c r="A146" t="s">
        <v>8</v>
      </c>
      <c r="B146" t="s">
        <v>18</v>
      </c>
      <c r="C146" t="s">
        <v>18</v>
      </c>
      <c r="D146" s="45">
        <v>43881</v>
      </c>
      <c r="E146" t="s">
        <v>12</v>
      </c>
      <c r="F146">
        <v>0</v>
      </c>
      <c r="G146" t="s">
        <v>16</v>
      </c>
    </row>
    <row r="147" spans="1:7">
      <c r="A147" t="s">
        <v>8</v>
      </c>
      <c r="B147" t="s">
        <v>17</v>
      </c>
      <c r="C147" t="s">
        <v>17</v>
      </c>
      <c r="D147" s="45">
        <v>43956</v>
      </c>
      <c r="E147" t="s">
        <v>12</v>
      </c>
      <c r="F147">
        <v>0</v>
      </c>
      <c r="G147" t="s">
        <v>13</v>
      </c>
    </row>
    <row r="148" spans="1:7">
      <c r="A148" t="s">
        <v>13</v>
      </c>
      <c r="B148" t="s">
        <v>9</v>
      </c>
      <c r="C148" t="s">
        <v>9</v>
      </c>
      <c r="D148" s="45">
        <v>43919</v>
      </c>
      <c r="E148" t="s">
        <v>12</v>
      </c>
      <c r="F148">
        <v>0</v>
      </c>
      <c r="G148" t="s">
        <v>8</v>
      </c>
    </row>
    <row r="149" spans="1:7">
      <c r="A149" t="s">
        <v>8</v>
      </c>
      <c r="B149" t="s">
        <v>9</v>
      </c>
      <c r="C149" t="s">
        <v>9</v>
      </c>
      <c r="D149" s="45">
        <v>43958</v>
      </c>
      <c r="E149" t="e">
        <v>#N/A</v>
      </c>
      <c r="F149" t="e">
        <v>#N/A</v>
      </c>
      <c r="G149" t="e">
        <v>#N/A</v>
      </c>
    </row>
    <row r="150" spans="1:7">
      <c r="A150" t="s">
        <v>8</v>
      </c>
      <c r="B150" t="s">
        <v>18</v>
      </c>
      <c r="C150" t="s">
        <v>18</v>
      </c>
      <c r="D150" s="45">
        <v>43847</v>
      </c>
      <c r="E150" t="s">
        <v>12</v>
      </c>
      <c r="F150">
        <v>0</v>
      </c>
      <c r="G150" t="s">
        <v>14</v>
      </c>
    </row>
    <row r="151" spans="1:7">
      <c r="A151" t="s">
        <v>13</v>
      </c>
      <c r="B151" t="s">
        <v>17</v>
      </c>
      <c r="C151" t="s">
        <v>17</v>
      </c>
      <c r="D151" s="45">
        <v>44085</v>
      </c>
      <c r="E151" t="s">
        <v>12</v>
      </c>
      <c r="F151">
        <v>0</v>
      </c>
      <c r="G151" t="s">
        <v>14</v>
      </c>
    </row>
    <row r="152" spans="1:7">
      <c r="A152" t="s">
        <v>13</v>
      </c>
      <c r="B152" t="s">
        <v>17</v>
      </c>
      <c r="C152" t="s">
        <v>17</v>
      </c>
      <c r="D152" s="45">
        <v>43896</v>
      </c>
      <c r="E152" t="s">
        <v>12</v>
      </c>
      <c r="F152">
        <v>0</v>
      </c>
      <c r="G152" t="s">
        <v>13</v>
      </c>
    </row>
    <row r="153" spans="1:7">
      <c r="A153" t="s">
        <v>19</v>
      </c>
      <c r="B153" t="s">
        <v>9</v>
      </c>
      <c r="C153" t="s">
        <v>9</v>
      </c>
      <c r="D153" s="45">
        <v>44133</v>
      </c>
      <c r="E153" t="s">
        <v>12</v>
      </c>
      <c r="F153">
        <v>0</v>
      </c>
      <c r="G153" t="s">
        <v>10</v>
      </c>
    </row>
    <row r="154" spans="1:7">
      <c r="A154" t="s">
        <v>13</v>
      </c>
      <c r="B154" t="s">
        <v>17</v>
      </c>
      <c r="C154" t="s">
        <v>17</v>
      </c>
      <c r="D154" s="45">
        <v>43853</v>
      </c>
      <c r="E154" t="s">
        <v>12</v>
      </c>
      <c r="F154">
        <v>0</v>
      </c>
      <c r="G154" t="s">
        <v>8</v>
      </c>
    </row>
    <row r="155" spans="1:7">
      <c r="A155" t="s">
        <v>16</v>
      </c>
      <c r="B155" t="s">
        <v>9</v>
      </c>
      <c r="C155" t="s">
        <v>9</v>
      </c>
      <c r="D155" s="45">
        <v>44042</v>
      </c>
      <c r="E155" t="s">
        <v>12</v>
      </c>
      <c r="F155">
        <v>0</v>
      </c>
      <c r="G155" t="s">
        <v>16</v>
      </c>
    </row>
    <row r="156" spans="1:7">
      <c r="A156" t="s">
        <v>8</v>
      </c>
      <c r="B156" t="s">
        <v>9</v>
      </c>
      <c r="C156" t="s">
        <v>9</v>
      </c>
      <c r="D156" s="45">
        <v>43941</v>
      </c>
      <c r="E156" t="s">
        <v>12</v>
      </c>
      <c r="F156">
        <v>0</v>
      </c>
      <c r="G156" t="s">
        <v>8</v>
      </c>
    </row>
    <row r="157" spans="1:7">
      <c r="A157" t="s">
        <v>10</v>
      </c>
      <c r="B157" t="s">
        <v>15</v>
      </c>
      <c r="C157" t="s">
        <v>15</v>
      </c>
      <c r="D157" s="45">
        <v>44069</v>
      </c>
      <c r="E157" t="s">
        <v>12</v>
      </c>
      <c r="F157">
        <v>0</v>
      </c>
      <c r="G157" t="s">
        <v>14</v>
      </c>
    </row>
    <row r="158" spans="1:7">
      <c r="A158" t="s">
        <v>8</v>
      </c>
      <c r="B158" t="s">
        <v>18</v>
      </c>
      <c r="C158" t="s">
        <v>18</v>
      </c>
      <c r="D158" s="45">
        <v>44071</v>
      </c>
      <c r="E158" t="s">
        <v>12</v>
      </c>
      <c r="F158">
        <v>0</v>
      </c>
      <c r="G158" t="s">
        <v>16</v>
      </c>
    </row>
    <row r="159" spans="1:7">
      <c r="A159" t="s">
        <v>10</v>
      </c>
      <c r="B159" t="s">
        <v>11</v>
      </c>
      <c r="C159" t="s">
        <v>11</v>
      </c>
      <c r="D159" s="45">
        <v>43838</v>
      </c>
      <c r="E159" t="s">
        <v>12</v>
      </c>
      <c r="F159">
        <v>0</v>
      </c>
      <c r="G159" t="s">
        <v>16</v>
      </c>
    </row>
    <row r="160" spans="1:7">
      <c r="A160" t="s">
        <v>8</v>
      </c>
      <c r="B160" t="s">
        <v>18</v>
      </c>
      <c r="C160" t="s">
        <v>18</v>
      </c>
      <c r="D160" s="45">
        <v>43956</v>
      </c>
      <c r="E160" t="s">
        <v>12</v>
      </c>
      <c r="F160">
        <v>0</v>
      </c>
      <c r="G160" t="s">
        <v>8</v>
      </c>
    </row>
    <row r="161" spans="1:7">
      <c r="A161" t="s">
        <v>10</v>
      </c>
      <c r="B161" t="s">
        <v>9</v>
      </c>
      <c r="C161" t="s">
        <v>9</v>
      </c>
      <c r="D161" s="45">
        <v>43977</v>
      </c>
      <c r="E161" t="s">
        <v>12</v>
      </c>
      <c r="F161">
        <v>0</v>
      </c>
      <c r="G161" t="s">
        <v>13</v>
      </c>
    </row>
    <row r="162" spans="1:7">
      <c r="A162" t="s">
        <v>13</v>
      </c>
      <c r="B162" t="s">
        <v>17</v>
      </c>
      <c r="C162" t="s">
        <v>17</v>
      </c>
      <c r="D162" s="45">
        <v>43955</v>
      </c>
      <c r="E162" t="s">
        <v>12</v>
      </c>
      <c r="F162">
        <v>0</v>
      </c>
      <c r="G162" t="s">
        <v>10</v>
      </c>
    </row>
    <row r="163" spans="1:7">
      <c r="A163" t="s">
        <v>8</v>
      </c>
      <c r="B163" t="s">
        <v>18</v>
      </c>
      <c r="C163" t="s">
        <v>18</v>
      </c>
      <c r="D163" s="45">
        <v>44193</v>
      </c>
      <c r="E163" t="s">
        <v>12</v>
      </c>
      <c r="F163">
        <v>0</v>
      </c>
      <c r="G163" t="s">
        <v>10</v>
      </c>
    </row>
    <row r="164" spans="1:7">
      <c r="A164" t="s">
        <v>16</v>
      </c>
      <c r="B164" t="s">
        <v>9</v>
      </c>
      <c r="C164" t="s">
        <v>9</v>
      </c>
      <c r="D164" s="45">
        <v>44125</v>
      </c>
      <c r="E164" t="e">
        <v>#N/A</v>
      </c>
      <c r="F164" t="e">
        <v>#N/A</v>
      </c>
      <c r="G164" t="e">
        <v>#N/A</v>
      </c>
    </row>
    <row r="165" spans="1:7">
      <c r="A165" t="s">
        <v>16</v>
      </c>
      <c r="B165" t="s">
        <v>9</v>
      </c>
      <c r="C165" t="s">
        <v>9</v>
      </c>
      <c r="D165" s="45">
        <v>43880</v>
      </c>
      <c r="E165" t="s">
        <v>12</v>
      </c>
      <c r="F165">
        <v>0</v>
      </c>
      <c r="G165" t="s">
        <v>25</v>
      </c>
    </row>
    <row r="166" spans="1:7">
      <c r="A166" t="s">
        <v>16</v>
      </c>
      <c r="B166" t="s">
        <v>9</v>
      </c>
      <c r="C166" t="s">
        <v>9</v>
      </c>
      <c r="D166" s="45">
        <v>44005</v>
      </c>
      <c r="E166" t="s">
        <v>12</v>
      </c>
      <c r="F166">
        <v>0</v>
      </c>
      <c r="G166" t="s">
        <v>13</v>
      </c>
    </row>
    <row r="167" spans="1:7">
      <c r="A167" t="s">
        <v>8</v>
      </c>
      <c r="B167" t="s">
        <v>17</v>
      </c>
      <c r="C167" t="s">
        <v>17</v>
      </c>
      <c r="D167" s="45">
        <v>43962</v>
      </c>
      <c r="E167" t="s">
        <v>12</v>
      </c>
      <c r="F167">
        <v>0</v>
      </c>
      <c r="G167" t="s">
        <v>14</v>
      </c>
    </row>
    <row r="168" spans="1:7">
      <c r="A168" t="s">
        <v>10</v>
      </c>
      <c r="B168" t="s">
        <v>11</v>
      </c>
      <c r="C168" t="s">
        <v>11</v>
      </c>
      <c r="D168" s="45">
        <v>43986</v>
      </c>
      <c r="E168" t="s">
        <v>12</v>
      </c>
      <c r="F168">
        <v>0</v>
      </c>
      <c r="G168" t="s">
        <v>8</v>
      </c>
    </row>
    <row r="169" spans="1:7">
      <c r="A169" t="s">
        <v>8</v>
      </c>
      <c r="B169" t="s">
        <v>9</v>
      </c>
      <c r="C169" t="s">
        <v>9</v>
      </c>
      <c r="D169" s="45">
        <v>44183</v>
      </c>
      <c r="E169" t="s">
        <v>12</v>
      </c>
      <c r="F169">
        <v>0</v>
      </c>
      <c r="G169" t="s">
        <v>16</v>
      </c>
    </row>
    <row r="170" spans="1:7">
      <c r="A170" t="s">
        <v>10</v>
      </c>
      <c r="B170" t="s">
        <v>18</v>
      </c>
      <c r="C170" t="s">
        <v>18</v>
      </c>
      <c r="D170" s="45">
        <v>44123</v>
      </c>
      <c r="E170" t="s">
        <v>12</v>
      </c>
      <c r="F170">
        <v>0</v>
      </c>
      <c r="G170" t="s">
        <v>16</v>
      </c>
    </row>
    <row r="171" spans="1:7">
      <c r="A171" t="s">
        <v>10</v>
      </c>
      <c r="B171" t="s">
        <v>18</v>
      </c>
      <c r="C171" t="s">
        <v>18</v>
      </c>
      <c r="D171" s="45">
        <v>44182</v>
      </c>
      <c r="E171" t="s">
        <v>12</v>
      </c>
      <c r="F171">
        <v>0</v>
      </c>
      <c r="G171" t="s">
        <v>10</v>
      </c>
    </row>
    <row r="172" spans="1:7">
      <c r="A172" t="s">
        <v>19</v>
      </c>
      <c r="B172" t="s">
        <v>20</v>
      </c>
      <c r="C172" t="s">
        <v>20</v>
      </c>
      <c r="D172" s="45">
        <v>44057</v>
      </c>
      <c r="E172" t="s">
        <v>12</v>
      </c>
      <c r="F172">
        <v>0</v>
      </c>
      <c r="G172" t="s">
        <v>10</v>
      </c>
    </row>
    <row r="173" spans="1:7">
      <c r="A173" t="s">
        <v>10</v>
      </c>
      <c r="B173" t="s">
        <v>11</v>
      </c>
      <c r="C173" t="s">
        <v>11</v>
      </c>
      <c r="D173" s="45">
        <v>43903</v>
      </c>
      <c r="E173" t="s">
        <v>12</v>
      </c>
      <c r="F173">
        <v>0</v>
      </c>
      <c r="G173" t="s">
        <v>8</v>
      </c>
    </row>
    <row r="174" spans="1:7">
      <c r="A174" t="s">
        <v>13</v>
      </c>
      <c r="B174" t="s">
        <v>17</v>
      </c>
      <c r="C174" t="s">
        <v>17</v>
      </c>
      <c r="D174" s="45">
        <v>43965</v>
      </c>
      <c r="E174" t="s">
        <v>12</v>
      </c>
      <c r="F174">
        <v>0</v>
      </c>
      <c r="G174" t="s">
        <v>10</v>
      </c>
    </row>
    <row r="175" spans="1:7">
      <c r="A175" t="s">
        <v>25</v>
      </c>
      <c r="B175" t="s">
        <v>20</v>
      </c>
      <c r="C175" t="s">
        <v>20</v>
      </c>
      <c r="D175" s="45">
        <v>44158</v>
      </c>
      <c r="E175" t="s">
        <v>12</v>
      </c>
      <c r="F175">
        <v>0</v>
      </c>
      <c r="G175" t="s">
        <v>10</v>
      </c>
    </row>
    <row r="176" spans="1:7">
      <c r="A176" t="s">
        <v>8</v>
      </c>
      <c r="B176" t="s">
        <v>18</v>
      </c>
      <c r="C176" t="s">
        <v>18</v>
      </c>
      <c r="D176" s="45">
        <v>43846</v>
      </c>
      <c r="E176" t="s">
        <v>12</v>
      </c>
      <c r="F176">
        <v>0</v>
      </c>
      <c r="G176" t="s">
        <v>8</v>
      </c>
    </row>
    <row r="177" spans="1:7">
      <c r="A177" t="s">
        <v>16</v>
      </c>
      <c r="B177" t="s">
        <v>9</v>
      </c>
      <c r="C177" t="s">
        <v>9</v>
      </c>
      <c r="D177" s="45">
        <v>43838</v>
      </c>
      <c r="E177" t="s">
        <v>12</v>
      </c>
      <c r="F177">
        <v>0</v>
      </c>
      <c r="G177" t="s">
        <v>10</v>
      </c>
    </row>
    <row r="178" spans="1:7">
      <c r="A178" t="s">
        <v>10</v>
      </c>
      <c r="B178" t="s">
        <v>9</v>
      </c>
      <c r="C178" t="s">
        <v>9</v>
      </c>
      <c r="D178" s="45">
        <v>43853</v>
      </c>
      <c r="E178" t="s">
        <v>12</v>
      </c>
      <c r="F178">
        <v>0</v>
      </c>
      <c r="G178" t="s">
        <v>14</v>
      </c>
    </row>
    <row r="179" spans="1:7">
      <c r="A179" t="s">
        <v>14</v>
      </c>
      <c r="B179" t="s">
        <v>11</v>
      </c>
      <c r="C179" t="s">
        <v>11</v>
      </c>
      <c r="D179" s="45">
        <v>44097</v>
      </c>
      <c r="E179" t="s">
        <v>12</v>
      </c>
      <c r="F179">
        <v>0</v>
      </c>
      <c r="G179" t="s">
        <v>10</v>
      </c>
    </row>
    <row r="180" spans="1:7">
      <c r="A180" t="s">
        <v>16</v>
      </c>
      <c r="B180" t="s">
        <v>9</v>
      </c>
      <c r="C180" t="s">
        <v>9</v>
      </c>
      <c r="D180" s="45">
        <v>43843</v>
      </c>
      <c r="E180" t="s">
        <v>12</v>
      </c>
      <c r="F180">
        <v>0</v>
      </c>
      <c r="G180" t="s">
        <v>10</v>
      </c>
    </row>
    <row r="181" spans="1:7">
      <c r="A181" t="s">
        <v>13</v>
      </c>
      <c r="B181" t="s">
        <v>17</v>
      </c>
      <c r="C181" t="s">
        <v>17</v>
      </c>
      <c r="D181" s="45">
        <v>43945</v>
      </c>
      <c r="E181" t="s">
        <v>12</v>
      </c>
      <c r="F181">
        <v>0</v>
      </c>
      <c r="G181" t="s">
        <v>10</v>
      </c>
    </row>
    <row r="182" spans="1:7">
      <c r="A182" t="s">
        <v>16</v>
      </c>
      <c r="B182" t="s">
        <v>9</v>
      </c>
      <c r="C182" t="s">
        <v>9</v>
      </c>
      <c r="D182" s="45">
        <v>43890</v>
      </c>
      <c r="E182" t="s">
        <v>12</v>
      </c>
      <c r="F182">
        <v>0</v>
      </c>
      <c r="G182" t="s">
        <v>10</v>
      </c>
    </row>
    <row r="183" spans="1:7">
      <c r="A183" t="s">
        <v>16</v>
      </c>
      <c r="B183" t="s">
        <v>9</v>
      </c>
      <c r="C183" t="s">
        <v>9</v>
      </c>
      <c r="D183" s="45">
        <v>43957</v>
      </c>
      <c r="E183" t="s">
        <v>12</v>
      </c>
      <c r="F183">
        <v>0</v>
      </c>
      <c r="G183" t="s">
        <v>10</v>
      </c>
    </row>
    <row r="184" spans="1:7">
      <c r="A184" t="s">
        <v>8</v>
      </c>
      <c r="B184" t="s">
        <v>18</v>
      </c>
      <c r="C184" t="s">
        <v>18</v>
      </c>
      <c r="D184" s="45">
        <v>43854</v>
      </c>
      <c r="E184" t="s">
        <v>12</v>
      </c>
      <c r="F184">
        <v>0</v>
      </c>
      <c r="G184" t="s">
        <v>10</v>
      </c>
    </row>
    <row r="185" spans="1:7">
      <c r="A185" t="s">
        <v>13</v>
      </c>
      <c r="B185" t="s">
        <v>17</v>
      </c>
      <c r="C185" t="s">
        <v>17</v>
      </c>
      <c r="D185" s="45">
        <v>44141</v>
      </c>
      <c r="E185" t="e">
        <v>#N/A</v>
      </c>
      <c r="F185" t="e">
        <v>#N/A</v>
      </c>
      <c r="G185" t="e">
        <v>#N/A</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workbookViewId="0">
      <selection activeCell="B14" sqref="A1:XFD1048576"/>
    </sheetView>
  </sheetViews>
  <sheetFormatPr defaultColWidth="8.77734375" defaultRowHeight="14.4"/>
  <cols>
    <col min="1" max="1" width="18.21875" customWidth="1"/>
    <col min="2" max="2" width="20.77734375" customWidth="1"/>
    <col min="3" max="3" width="17.21875" customWidth="1"/>
    <col min="4" max="4" width="24.5546875" customWidth="1"/>
  </cols>
  <sheetData>
    <row r="1" spans="1:4">
      <c r="A1" t="s">
        <v>0</v>
      </c>
      <c r="B1" t="s">
        <v>41</v>
      </c>
      <c r="C1" t="s">
        <v>42</v>
      </c>
      <c r="D1" t="s">
        <v>39</v>
      </c>
    </row>
    <row r="2" spans="1:4">
      <c r="A2" t="s">
        <v>43</v>
      </c>
      <c r="B2">
        <v>0</v>
      </c>
      <c r="C2">
        <v>0</v>
      </c>
      <c r="D2">
        <v>0</v>
      </c>
    </row>
    <row r="3" spans="1:4">
      <c r="A3" t="s">
        <v>16</v>
      </c>
      <c r="B3">
        <f t="shared" ref="B3:B12" si="0">D3/C3</f>
        <v>0</v>
      </c>
      <c r="C3">
        <v>26</v>
      </c>
      <c r="D3">
        <v>0</v>
      </c>
    </row>
    <row r="4" spans="1:4">
      <c r="A4" t="s">
        <v>13</v>
      </c>
      <c r="B4">
        <f t="shared" si="0"/>
        <v>2.7027027027027029E-2</v>
      </c>
      <c r="C4">
        <v>37</v>
      </c>
      <c r="D4">
        <v>1</v>
      </c>
    </row>
    <row r="5" spans="1:4">
      <c r="A5" t="s">
        <v>8</v>
      </c>
      <c r="B5">
        <f t="shared" si="0"/>
        <v>0</v>
      </c>
      <c r="C5">
        <v>56</v>
      </c>
      <c r="D5">
        <v>0</v>
      </c>
    </row>
    <row r="6" spans="1:4">
      <c r="A6" t="s">
        <v>10</v>
      </c>
      <c r="B6">
        <f t="shared" si="0"/>
        <v>2.564102564102564E-2</v>
      </c>
      <c r="C6">
        <v>39</v>
      </c>
      <c r="D6">
        <v>1</v>
      </c>
    </row>
    <row r="7" spans="1:4">
      <c r="A7" t="s">
        <v>14</v>
      </c>
      <c r="B7">
        <f t="shared" si="0"/>
        <v>6.25E-2</v>
      </c>
      <c r="C7">
        <v>16</v>
      </c>
      <c r="D7">
        <v>1</v>
      </c>
    </row>
    <row r="8" spans="1:4">
      <c r="A8" t="s">
        <v>25</v>
      </c>
      <c r="B8">
        <f t="shared" si="0"/>
        <v>0</v>
      </c>
      <c r="C8">
        <v>1</v>
      </c>
      <c r="D8">
        <v>0</v>
      </c>
    </row>
    <row r="9" spans="1:4">
      <c r="A9" t="s">
        <v>19</v>
      </c>
      <c r="B9">
        <f t="shared" si="0"/>
        <v>0</v>
      </c>
      <c r="C9">
        <v>5</v>
      </c>
      <c r="D9">
        <v>0</v>
      </c>
    </row>
    <row r="10" spans="1:4">
      <c r="A10" t="s">
        <v>24</v>
      </c>
      <c r="B10">
        <f t="shared" si="0"/>
        <v>0</v>
      </c>
      <c r="C10">
        <v>3</v>
      </c>
      <c r="D10">
        <v>0</v>
      </c>
    </row>
    <row r="11" spans="1:4">
      <c r="A11" t="s">
        <v>22</v>
      </c>
      <c r="B11">
        <v>0</v>
      </c>
      <c r="C11">
        <v>0</v>
      </c>
      <c r="D11">
        <v>0</v>
      </c>
    </row>
    <row r="12" spans="1:4">
      <c r="A12" t="s">
        <v>35</v>
      </c>
      <c r="B12">
        <f t="shared" si="0"/>
        <v>0</v>
      </c>
      <c r="C12">
        <v>1</v>
      </c>
      <c r="D12">
        <v>0</v>
      </c>
    </row>
    <row r="13" spans="1:4">
      <c r="A13" t="s">
        <v>44</v>
      </c>
      <c r="B13">
        <v>0</v>
      </c>
      <c r="C13">
        <v>0</v>
      </c>
      <c r="D13">
        <v>0</v>
      </c>
    </row>
  </sheetData>
  <pageMargins left="0.75" right="0.75" top="1" bottom="1" header="0.5" footer="0.5"/>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33"/>
  <sheetViews>
    <sheetView topLeftCell="C1" workbookViewId="0">
      <selection activeCell="M19" sqref="M19"/>
    </sheetView>
  </sheetViews>
  <sheetFormatPr defaultColWidth="8.77734375" defaultRowHeight="14.4"/>
  <cols>
    <col min="1" max="1" width="17.21875" customWidth="1"/>
    <col min="2" max="2" width="37.44140625" customWidth="1"/>
    <col min="3" max="3" width="43.21875" customWidth="1"/>
    <col min="4" max="4" width="34" customWidth="1"/>
    <col min="5" max="5" width="34.21875" customWidth="1"/>
    <col min="6" max="6" width="23.109375" customWidth="1"/>
    <col min="12" max="12" width="25" customWidth="1"/>
    <col min="13" max="13" width="12.77734375"/>
  </cols>
  <sheetData>
    <row r="1" spans="1:12">
      <c r="A1" s="20" t="s">
        <v>45</v>
      </c>
      <c r="B1" s="20" t="s">
        <v>46</v>
      </c>
      <c r="C1" s="20" t="s">
        <v>47</v>
      </c>
      <c r="D1" s="20" t="s">
        <v>48</v>
      </c>
      <c r="E1" s="30" t="s">
        <v>49</v>
      </c>
      <c r="F1" s="30" t="s">
        <v>50</v>
      </c>
      <c r="G1" s="30" t="s">
        <v>51</v>
      </c>
      <c r="H1" s="30" t="s">
        <v>52</v>
      </c>
      <c r="I1" s="30" t="s">
        <v>53</v>
      </c>
      <c r="J1" s="30" t="s">
        <v>54</v>
      </c>
      <c r="K1" s="20" t="s">
        <v>55</v>
      </c>
      <c r="L1" s="20" t="s">
        <v>56</v>
      </c>
    </row>
    <row r="2" spans="1:12">
      <c r="A2" s="20"/>
      <c r="B2" s="20"/>
      <c r="C2" s="20"/>
      <c r="D2" s="20"/>
      <c r="E2" s="30"/>
      <c r="F2" s="30"/>
      <c r="G2" s="30"/>
      <c r="H2" s="30"/>
      <c r="I2" s="30"/>
      <c r="J2" s="30"/>
      <c r="K2" s="20"/>
      <c r="L2" s="20"/>
    </row>
    <row r="3" spans="1:12">
      <c r="A3" s="29" t="s">
        <v>44</v>
      </c>
      <c r="B3" s="29">
        <v>0</v>
      </c>
      <c r="C3" s="29">
        <v>0</v>
      </c>
      <c r="D3" s="29">
        <f t="shared" ref="D3:D14" si="0">B3-C3</f>
        <v>0</v>
      </c>
      <c r="E3" s="29">
        <v>0</v>
      </c>
      <c r="F3" s="32">
        <v>0</v>
      </c>
      <c r="G3" s="33">
        <f>SUM(C$3:C3)/C$15</f>
        <v>0</v>
      </c>
      <c r="H3" s="33">
        <f>SUM(D$3:D3)/D$15</f>
        <v>0</v>
      </c>
      <c r="I3" s="32">
        <f t="shared" ref="I3:I14" si="1">G3-H3</f>
        <v>0</v>
      </c>
      <c r="J3" s="29">
        <f t="shared" ref="J3:J14" si="2">G3</f>
        <v>0</v>
      </c>
      <c r="K3" s="29">
        <f t="shared" ref="K3:K14" si="3">H3</f>
        <v>0</v>
      </c>
      <c r="L3" s="33">
        <f t="shared" ref="L3:L13" si="4">(K4-K3)*(J4+J3)/2</f>
        <v>0</v>
      </c>
    </row>
    <row r="4" spans="1:12">
      <c r="A4" s="29" t="s">
        <v>35</v>
      </c>
      <c r="B4" s="29">
        <v>1</v>
      </c>
      <c r="C4" s="29">
        <v>0</v>
      </c>
      <c r="D4" s="29">
        <f t="shared" si="0"/>
        <v>1</v>
      </c>
      <c r="E4" s="29">
        <f t="shared" ref="E4:E13" si="5">C4/B4</f>
        <v>0</v>
      </c>
      <c r="F4" s="32">
        <f t="shared" ref="F4:F13" si="6">D4/B4</f>
        <v>1</v>
      </c>
      <c r="G4" s="33">
        <f>SUM(C$3:C4)/C$15</f>
        <v>0</v>
      </c>
      <c r="H4" s="33">
        <f>SUM(D$3:D4)/D$15</f>
        <v>5.6179775280898875E-3</v>
      </c>
      <c r="I4" s="32">
        <f t="shared" si="1"/>
        <v>-5.6179775280898875E-3</v>
      </c>
      <c r="J4" s="29">
        <f t="shared" si="2"/>
        <v>0</v>
      </c>
      <c r="K4" s="29">
        <f t="shared" si="3"/>
        <v>5.6179775280898875E-3</v>
      </c>
      <c r="L4" s="33">
        <f t="shared" si="4"/>
        <v>0</v>
      </c>
    </row>
    <row r="5" spans="1:12">
      <c r="A5" s="29" t="s">
        <v>22</v>
      </c>
      <c r="B5" s="29">
        <v>0</v>
      </c>
      <c r="C5" s="29">
        <v>0</v>
      </c>
      <c r="D5" s="29">
        <f t="shared" si="0"/>
        <v>0</v>
      </c>
      <c r="E5" s="29">
        <v>0</v>
      </c>
      <c r="F5" s="32">
        <v>0</v>
      </c>
      <c r="G5" s="33">
        <f>SUM(C$3:C5)/C$15</f>
        <v>0</v>
      </c>
      <c r="H5" s="33">
        <f>SUM(D$3:D5)/D$15</f>
        <v>5.6179775280898875E-3</v>
      </c>
      <c r="I5" s="32">
        <f t="shared" si="1"/>
        <v>-5.6179775280898875E-3</v>
      </c>
      <c r="J5" s="29">
        <f t="shared" si="2"/>
        <v>0</v>
      </c>
      <c r="K5" s="29">
        <f t="shared" si="3"/>
        <v>5.6179775280898875E-3</v>
      </c>
      <c r="L5" s="33">
        <f t="shared" si="4"/>
        <v>0</v>
      </c>
    </row>
    <row r="6" spans="1:12">
      <c r="A6" s="29" t="s">
        <v>24</v>
      </c>
      <c r="B6" s="29">
        <v>3</v>
      </c>
      <c r="C6" s="29">
        <v>3</v>
      </c>
      <c r="D6" s="29">
        <f t="shared" si="0"/>
        <v>0</v>
      </c>
      <c r="E6" s="29">
        <f t="shared" si="5"/>
        <v>1</v>
      </c>
      <c r="F6" s="32">
        <f t="shared" si="6"/>
        <v>0</v>
      </c>
      <c r="G6" s="33">
        <f>SUM(C$3:C6)/C$15</f>
        <v>0.5</v>
      </c>
      <c r="H6" s="33">
        <f>SUM(D$3:D6)/D$15</f>
        <v>5.6179775280898875E-3</v>
      </c>
      <c r="I6" s="32">
        <f t="shared" si="1"/>
        <v>0.4943820224719101</v>
      </c>
      <c r="J6" s="29">
        <f t="shared" si="2"/>
        <v>0.5</v>
      </c>
      <c r="K6" s="29">
        <f t="shared" si="3"/>
        <v>5.6179775280898875E-3</v>
      </c>
      <c r="L6" s="33">
        <f t="shared" si="4"/>
        <v>1.4044943820224719E-2</v>
      </c>
    </row>
    <row r="7" spans="1:12">
      <c r="A7" s="29" t="s">
        <v>19</v>
      </c>
      <c r="B7" s="29">
        <v>5</v>
      </c>
      <c r="C7" s="29">
        <v>0</v>
      </c>
      <c r="D7" s="29">
        <f t="shared" si="0"/>
        <v>5</v>
      </c>
      <c r="E7" s="29">
        <f t="shared" si="5"/>
        <v>0</v>
      </c>
      <c r="F7" s="32">
        <f t="shared" si="6"/>
        <v>1</v>
      </c>
      <c r="G7" s="33">
        <f>SUM(C$3:C7)/C$15</f>
        <v>0.5</v>
      </c>
      <c r="H7" s="33">
        <f>SUM(D$3:D7)/D$15</f>
        <v>3.3707865168539325E-2</v>
      </c>
      <c r="I7" s="32">
        <f t="shared" si="1"/>
        <v>0.4662921348314607</v>
      </c>
      <c r="J7" s="29">
        <f t="shared" si="2"/>
        <v>0.5</v>
      </c>
      <c r="K7" s="29">
        <f t="shared" si="3"/>
        <v>3.3707865168539325E-2</v>
      </c>
      <c r="L7" s="33">
        <f t="shared" si="4"/>
        <v>2.8089887640449437E-3</v>
      </c>
    </row>
    <row r="8" spans="1:12">
      <c r="A8" s="29" t="s">
        <v>25</v>
      </c>
      <c r="B8" s="29">
        <v>1</v>
      </c>
      <c r="C8" s="29">
        <v>0</v>
      </c>
      <c r="D8" s="29">
        <f t="shared" si="0"/>
        <v>1</v>
      </c>
      <c r="E8" s="29">
        <f t="shared" si="5"/>
        <v>0</v>
      </c>
      <c r="F8" s="32">
        <f t="shared" si="6"/>
        <v>1</v>
      </c>
      <c r="G8" s="33">
        <f>SUM(C$3:C8)/C$15</f>
        <v>0.5</v>
      </c>
      <c r="H8" s="33">
        <f>SUM(D$3:D8)/D$15</f>
        <v>3.9325842696629212E-2</v>
      </c>
      <c r="I8" s="32">
        <f t="shared" si="1"/>
        <v>0.4606741573033708</v>
      </c>
      <c r="J8" s="29">
        <f t="shared" si="2"/>
        <v>0.5</v>
      </c>
      <c r="K8" s="29">
        <f t="shared" si="3"/>
        <v>3.9325842696629212E-2</v>
      </c>
      <c r="L8" s="33">
        <f t="shared" si="4"/>
        <v>4.9157303370786512E-2</v>
      </c>
    </row>
    <row r="9" spans="1:12">
      <c r="A9" s="29" t="s">
        <v>14</v>
      </c>
      <c r="B9" s="29">
        <v>16</v>
      </c>
      <c r="C9" s="29">
        <v>1</v>
      </c>
      <c r="D9" s="29">
        <f t="shared" si="0"/>
        <v>15</v>
      </c>
      <c r="E9" s="29">
        <f t="shared" si="5"/>
        <v>6.25E-2</v>
      </c>
      <c r="F9" s="32">
        <f t="shared" si="6"/>
        <v>0.9375</v>
      </c>
      <c r="G9" s="33">
        <f>SUM(C$3:C9)/C$15</f>
        <v>0.66666666666666663</v>
      </c>
      <c r="H9" s="33">
        <f>SUM(D$3:D9)/D$15</f>
        <v>0.12359550561797752</v>
      </c>
      <c r="I9" s="32">
        <f t="shared" si="1"/>
        <v>0.54307116104868913</v>
      </c>
      <c r="J9" s="29">
        <f t="shared" si="2"/>
        <v>0.66666666666666663</v>
      </c>
      <c r="K9" s="29">
        <f t="shared" si="3"/>
        <v>0.12359550561797752</v>
      </c>
      <c r="L9" s="33">
        <f t="shared" si="4"/>
        <v>0.1601123595505618</v>
      </c>
    </row>
    <row r="10" spans="1:12">
      <c r="A10" s="29" t="s">
        <v>10</v>
      </c>
      <c r="B10" s="29">
        <v>39</v>
      </c>
      <c r="C10" s="29">
        <v>1</v>
      </c>
      <c r="D10" s="29">
        <f t="shared" si="0"/>
        <v>38</v>
      </c>
      <c r="E10" s="29">
        <f t="shared" si="5"/>
        <v>2.564102564102564E-2</v>
      </c>
      <c r="F10" s="32">
        <f t="shared" si="6"/>
        <v>0.97435897435897434</v>
      </c>
      <c r="G10" s="33">
        <f>SUM(C$3:C10)/C$15</f>
        <v>0.83333333333333337</v>
      </c>
      <c r="H10" s="33">
        <f>SUM(D$3:D10)/D$15</f>
        <v>0.33707865168539325</v>
      </c>
      <c r="I10" s="32">
        <f t="shared" si="1"/>
        <v>0.49625468164794012</v>
      </c>
      <c r="J10" s="29">
        <f t="shared" si="2"/>
        <v>0.83333333333333337</v>
      </c>
      <c r="K10" s="29">
        <f t="shared" si="3"/>
        <v>0.33707865168539325</v>
      </c>
      <c r="L10" s="33">
        <f t="shared" si="4"/>
        <v>0.26217228464419479</v>
      </c>
    </row>
    <row r="11" spans="1:12">
      <c r="A11" s="29" t="s">
        <v>8</v>
      </c>
      <c r="B11" s="29">
        <v>56</v>
      </c>
      <c r="C11" s="29">
        <v>0</v>
      </c>
      <c r="D11" s="29">
        <f t="shared" si="0"/>
        <v>56</v>
      </c>
      <c r="E11" s="29">
        <f t="shared" si="5"/>
        <v>0</v>
      </c>
      <c r="F11" s="32">
        <f t="shared" si="6"/>
        <v>1</v>
      </c>
      <c r="G11" s="33">
        <f>SUM(C$3:C11)/C$15</f>
        <v>0.83333333333333337</v>
      </c>
      <c r="H11" s="33">
        <f>SUM(D$3:D11)/D$15</f>
        <v>0.651685393258427</v>
      </c>
      <c r="I11" s="32">
        <f t="shared" si="1"/>
        <v>0.18164794007490637</v>
      </c>
      <c r="J11" s="29">
        <f t="shared" si="2"/>
        <v>0.83333333333333337</v>
      </c>
      <c r="K11" s="29">
        <f t="shared" si="3"/>
        <v>0.651685393258427</v>
      </c>
      <c r="L11" s="33">
        <f t="shared" si="4"/>
        <v>0.18539325842696625</v>
      </c>
    </row>
    <row r="12" spans="1:12">
      <c r="A12" s="29" t="s">
        <v>13</v>
      </c>
      <c r="B12" s="29">
        <v>37</v>
      </c>
      <c r="C12" s="29">
        <v>1</v>
      </c>
      <c r="D12" s="29">
        <f t="shared" si="0"/>
        <v>36</v>
      </c>
      <c r="E12" s="29">
        <f t="shared" si="5"/>
        <v>2.7027027027027029E-2</v>
      </c>
      <c r="F12" s="32">
        <f t="shared" si="6"/>
        <v>0.97297297297297303</v>
      </c>
      <c r="G12" s="33">
        <f>SUM(C$3:C12)/C$15</f>
        <v>1</v>
      </c>
      <c r="H12" s="33">
        <f>SUM(D$3:D12)/D$15</f>
        <v>0.8539325842696629</v>
      </c>
      <c r="I12" s="32">
        <f t="shared" si="1"/>
        <v>0.1460674157303371</v>
      </c>
      <c r="J12" s="29">
        <f t="shared" si="2"/>
        <v>1</v>
      </c>
      <c r="K12" s="29">
        <f t="shared" si="3"/>
        <v>0.8539325842696629</v>
      </c>
      <c r="L12" s="33">
        <f t="shared" si="4"/>
        <v>0.1460674157303371</v>
      </c>
    </row>
    <row r="13" spans="1:12">
      <c r="A13" s="29" t="s">
        <v>16</v>
      </c>
      <c r="B13" s="29">
        <v>26</v>
      </c>
      <c r="C13" s="29">
        <v>0</v>
      </c>
      <c r="D13" s="29">
        <f t="shared" si="0"/>
        <v>26</v>
      </c>
      <c r="E13" s="29">
        <f t="shared" si="5"/>
        <v>0</v>
      </c>
      <c r="F13" s="32">
        <f t="shared" si="6"/>
        <v>1</v>
      </c>
      <c r="G13" s="33">
        <f>SUM(C$3:C13)/C$15</f>
        <v>1</v>
      </c>
      <c r="H13" s="33">
        <f>SUM(D$3:D13)/D$15</f>
        <v>1</v>
      </c>
      <c r="I13" s="32">
        <f t="shared" si="1"/>
        <v>0</v>
      </c>
      <c r="J13" s="29">
        <f t="shared" si="2"/>
        <v>1</v>
      </c>
      <c r="K13" s="29">
        <f t="shared" si="3"/>
        <v>1</v>
      </c>
      <c r="L13" s="33">
        <f t="shared" si="4"/>
        <v>0</v>
      </c>
    </row>
    <row r="14" spans="1:12">
      <c r="A14" s="34" t="s">
        <v>43</v>
      </c>
      <c r="B14" s="34">
        <v>0</v>
      </c>
      <c r="C14" s="34">
        <v>0</v>
      </c>
      <c r="D14" s="34">
        <f t="shared" si="0"/>
        <v>0</v>
      </c>
      <c r="E14" s="29">
        <v>0</v>
      </c>
      <c r="F14" s="32">
        <v>0</v>
      </c>
      <c r="G14" s="46">
        <f>SUM(C$3:C14)/C$15</f>
        <v>1</v>
      </c>
      <c r="H14" s="46">
        <f>SUM(D$3:D14)/D$15</f>
        <v>1</v>
      </c>
      <c r="I14" s="47">
        <f t="shared" si="1"/>
        <v>0</v>
      </c>
      <c r="J14" s="34">
        <f t="shared" si="2"/>
        <v>1</v>
      </c>
      <c r="K14" s="34">
        <f t="shared" si="3"/>
        <v>1</v>
      </c>
      <c r="L14" s="48">
        <f>0.5*K3*J3</f>
        <v>0</v>
      </c>
    </row>
    <row r="15" spans="1:12">
      <c r="A15" s="35" t="s">
        <v>88</v>
      </c>
      <c r="B15" s="35">
        <f>SUM(B3:B14)</f>
        <v>184</v>
      </c>
      <c r="C15" s="35">
        <f>SUM(C3:C14)</f>
        <v>6</v>
      </c>
      <c r="D15" s="35">
        <f>SUM(D3:D14)</f>
        <v>178</v>
      </c>
      <c r="E15" s="35"/>
      <c r="F15" s="35"/>
      <c r="G15" s="35"/>
      <c r="H15" s="35"/>
      <c r="I15" s="49">
        <f>MAX(I3:I14)</f>
        <v>0.54307116104868913</v>
      </c>
      <c r="J15" s="35"/>
      <c r="K15" s="35"/>
      <c r="L15" s="37">
        <f>SUM(L3:L14)</f>
        <v>0.81975655430711603</v>
      </c>
    </row>
    <row r="16" spans="1:12">
      <c r="L16">
        <f>2*L15-1</f>
        <v>0.63951310861423205</v>
      </c>
    </row>
    <row r="18" spans="12:24">
      <c r="L18" s="38"/>
      <c r="M18" s="39"/>
      <c r="N18" s="15"/>
      <c r="O18" s="15"/>
      <c r="P18" s="29" t="s">
        <v>57</v>
      </c>
      <c r="Q18" s="29"/>
      <c r="R18" s="29"/>
      <c r="S18" s="29" t="s">
        <v>58</v>
      </c>
      <c r="T18" s="43"/>
      <c r="U18" s="29"/>
      <c r="W18" s="18" t="s">
        <v>60</v>
      </c>
      <c r="X18" s="18"/>
    </row>
    <row r="19" spans="12:24">
      <c r="L19" s="38" t="s">
        <v>61</v>
      </c>
      <c r="M19" s="39">
        <f>L16</f>
        <v>0.63951310861423205</v>
      </c>
      <c r="N19" s="15"/>
      <c r="O19" s="15"/>
      <c r="P19" s="40" t="s">
        <v>62</v>
      </c>
      <c r="Q19" s="40" t="s">
        <v>63</v>
      </c>
      <c r="R19" s="29"/>
      <c r="S19" s="40" t="s">
        <v>62</v>
      </c>
      <c r="T19" s="40" t="s">
        <v>63</v>
      </c>
      <c r="U19" s="29"/>
      <c r="W19" s="18" t="s">
        <v>64</v>
      </c>
      <c r="X19" s="18">
        <f>1.3581/SQRT(B15)</f>
        <v>0.10012046032698291</v>
      </c>
    </row>
    <row r="20" spans="12:24">
      <c r="L20" s="38" t="s">
        <v>65</v>
      </c>
      <c r="M20" s="41">
        <f>L15</f>
        <v>0.81975655430711603</v>
      </c>
      <c r="N20" s="15"/>
      <c r="O20" s="15"/>
      <c r="P20" s="24">
        <v>0</v>
      </c>
      <c r="Q20" s="24" t="s">
        <v>66</v>
      </c>
      <c r="R20" s="29"/>
      <c r="S20" s="24">
        <v>0</v>
      </c>
      <c r="T20" s="44" t="s">
        <v>67</v>
      </c>
      <c r="U20" s="29"/>
      <c r="W20" s="18" t="s">
        <v>69</v>
      </c>
      <c r="X20" s="18">
        <f>C15/B15</f>
        <v>3.2608695652173912E-2</v>
      </c>
    </row>
    <row r="21" spans="12:24">
      <c r="L21" s="38" t="s">
        <v>58</v>
      </c>
      <c r="M21" s="50">
        <f>I15</f>
        <v>0.54307116104868913</v>
      </c>
      <c r="N21" s="15"/>
      <c r="O21" s="15"/>
      <c r="P21" s="24">
        <v>0.25</v>
      </c>
      <c r="Q21" s="24" t="s">
        <v>70</v>
      </c>
      <c r="R21" s="29"/>
      <c r="S21" s="24">
        <v>0.25</v>
      </c>
      <c r="T21" s="44" t="s">
        <v>71</v>
      </c>
      <c r="U21" s="29"/>
      <c r="W21" s="18" t="s">
        <v>73</v>
      </c>
      <c r="X21" s="18">
        <f>SQRT(2)/4</f>
        <v>0.35355339059327379</v>
      </c>
    </row>
    <row r="22" spans="12:24">
      <c r="L22" s="38" t="s">
        <v>99</v>
      </c>
      <c r="M22" s="38">
        <f>X21*M21</f>
        <v>0.19200465032218988</v>
      </c>
      <c r="N22" s="15"/>
      <c r="O22" s="15"/>
      <c r="P22" s="24">
        <v>0.4</v>
      </c>
      <c r="Q22" s="24" t="s">
        <v>75</v>
      </c>
      <c r="R22" s="29"/>
      <c r="S22" s="24">
        <v>0.5</v>
      </c>
      <c r="T22" s="44" t="s">
        <v>76</v>
      </c>
      <c r="U22" s="29"/>
      <c r="W22" s="18" t="s">
        <v>78</v>
      </c>
      <c r="X22" s="18"/>
    </row>
    <row r="23" spans="12:24">
      <c r="L23" s="38" t="s">
        <v>79</v>
      </c>
      <c r="M23" s="38">
        <f>X21*X19/(SQRT(X20*(1-X20)))</f>
        <v>0.19930125840326149</v>
      </c>
      <c r="N23" s="15"/>
      <c r="O23" s="15"/>
      <c r="P23" s="24">
        <v>0.6</v>
      </c>
      <c r="Q23" s="24" t="s">
        <v>80</v>
      </c>
      <c r="R23" s="29"/>
      <c r="S23" s="24">
        <v>0.75</v>
      </c>
      <c r="T23" s="44" t="s">
        <v>81</v>
      </c>
      <c r="U23" s="29"/>
    </row>
    <row r="24" spans="12:24">
      <c r="L24" s="15"/>
      <c r="M24" s="15"/>
      <c r="N24" s="15"/>
      <c r="O24" s="15"/>
      <c r="P24" s="24">
        <v>0.8</v>
      </c>
      <c r="Q24" s="24" t="s">
        <v>83</v>
      </c>
      <c r="R24" s="29"/>
      <c r="S24" s="24">
        <v>1</v>
      </c>
      <c r="T24" s="44" t="s">
        <v>84</v>
      </c>
      <c r="U24" s="29"/>
    </row>
    <row r="25" spans="12:24">
      <c r="L25" s="15"/>
      <c r="M25" s="15"/>
      <c r="N25" s="15"/>
      <c r="O25" s="15"/>
      <c r="P25" s="24">
        <v>1</v>
      </c>
      <c r="Q25" s="24"/>
      <c r="R25" s="29"/>
      <c r="S25" s="29"/>
      <c r="T25" s="29"/>
      <c r="U25" s="29"/>
    </row>
    <row r="26" spans="12:24" ht="57.6">
      <c r="L26" s="42" t="s">
        <v>86</v>
      </c>
      <c r="M26" s="15"/>
      <c r="N26" s="15"/>
      <c r="O26" s="15"/>
      <c r="P26" s="15"/>
      <c r="Q26" s="15"/>
      <c r="R26" s="15"/>
      <c r="S26" s="15"/>
      <c r="T26" s="15"/>
      <c r="U26" s="15"/>
    </row>
    <row r="27" spans="12:24" ht="72">
      <c r="L27" s="42" t="s">
        <v>87</v>
      </c>
      <c r="M27" s="15"/>
      <c r="N27" s="15"/>
      <c r="O27" s="15"/>
      <c r="P27" s="15" t="s">
        <v>59</v>
      </c>
      <c r="Q27" s="15"/>
      <c r="R27" s="15"/>
      <c r="S27" s="15"/>
      <c r="T27" s="15"/>
      <c r="U27" s="15"/>
    </row>
    <row r="28" spans="12:24">
      <c r="L28" s="42"/>
      <c r="M28" s="15"/>
      <c r="N28" s="15"/>
      <c r="O28" s="15"/>
      <c r="P28" s="40" t="s">
        <v>62</v>
      </c>
      <c r="Q28" s="40" t="s">
        <v>63</v>
      </c>
      <c r="R28" s="15"/>
      <c r="S28" s="15"/>
      <c r="T28" s="15"/>
      <c r="U28" s="15"/>
    </row>
    <row r="29" spans="12:24">
      <c r="L29" s="15"/>
      <c r="M29" s="15"/>
      <c r="N29" s="15"/>
      <c r="O29" s="15"/>
      <c r="P29" s="24">
        <v>0.5</v>
      </c>
      <c r="Q29" s="44" t="s">
        <v>68</v>
      </c>
      <c r="R29" s="15"/>
      <c r="S29" s="15"/>
      <c r="T29" s="15"/>
      <c r="U29" s="15"/>
    </row>
    <row r="30" spans="12:24">
      <c r="L30" s="15"/>
      <c r="M30" s="15"/>
      <c r="N30" s="15"/>
      <c r="O30" s="15"/>
      <c r="P30" s="24">
        <v>0.6</v>
      </c>
      <c r="Q30" s="44" t="s">
        <v>72</v>
      </c>
      <c r="R30" s="15"/>
      <c r="S30" s="15"/>
      <c r="T30" s="15"/>
      <c r="U30" s="15"/>
    </row>
    <row r="31" spans="12:24">
      <c r="L31" s="15"/>
      <c r="M31" s="15"/>
      <c r="N31" s="15"/>
      <c r="O31" s="15"/>
      <c r="P31" s="24">
        <v>0.75</v>
      </c>
      <c r="Q31" s="44" t="s">
        <v>77</v>
      </c>
      <c r="R31" s="15"/>
      <c r="S31" s="15"/>
      <c r="T31" s="15"/>
      <c r="U31" s="15"/>
    </row>
    <row r="32" spans="12:24">
      <c r="L32" s="15"/>
      <c r="M32" s="15"/>
      <c r="N32" s="15"/>
      <c r="O32" s="15"/>
      <c r="P32" s="24">
        <v>0.9</v>
      </c>
      <c r="Q32" s="44" t="s">
        <v>82</v>
      </c>
      <c r="R32" s="15"/>
      <c r="S32" s="15"/>
      <c r="T32" s="15"/>
      <c r="U32" s="15"/>
    </row>
    <row r="33" spans="12:21">
      <c r="L33" s="15"/>
      <c r="M33" s="15"/>
      <c r="N33" s="15"/>
      <c r="O33" s="15"/>
      <c r="P33" s="24">
        <v>1</v>
      </c>
      <c r="Q33" s="44" t="s">
        <v>85</v>
      </c>
      <c r="R33" s="15"/>
      <c r="S33" s="15"/>
      <c r="T33" s="15"/>
      <c r="U33" s="15"/>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workbookViewId="0">
      <selection activeCell="B17" sqref="B17"/>
    </sheetView>
  </sheetViews>
  <sheetFormatPr defaultColWidth="8.77734375" defaultRowHeight="14.4"/>
  <cols>
    <col min="1" max="1" width="22.88671875" customWidth="1"/>
    <col min="2" max="2" width="31.77734375" customWidth="1"/>
    <col min="3" max="3" width="53.5546875" customWidth="1"/>
    <col min="4" max="4" width="19.109375" customWidth="1"/>
    <col min="5" max="5" width="15.77734375" customWidth="1"/>
    <col min="6" max="6" width="23.109375" customWidth="1"/>
  </cols>
  <sheetData>
    <row r="1" spans="1:8">
      <c r="A1" s="21" t="s">
        <v>45</v>
      </c>
      <c r="B1" s="21" t="s">
        <v>89</v>
      </c>
      <c r="C1" s="22" t="s">
        <v>90</v>
      </c>
      <c r="D1" s="23"/>
      <c r="E1" s="23"/>
      <c r="F1" s="23"/>
      <c r="G1" s="23"/>
      <c r="H1" s="23"/>
    </row>
    <row r="2" spans="1:8">
      <c r="A2" s="24" t="s">
        <v>43</v>
      </c>
      <c r="B2">
        <v>0</v>
      </c>
      <c r="C2" s="26">
        <f t="shared" ref="C2:C13" si="0">B2/(SUM(B$2:B$13))</f>
        <v>0</v>
      </c>
      <c r="D2" s="23"/>
      <c r="E2" s="23"/>
      <c r="F2" s="23"/>
      <c r="G2" s="23"/>
      <c r="H2" s="23"/>
    </row>
    <row r="3" spans="1:8">
      <c r="A3" s="24" t="s">
        <v>16</v>
      </c>
      <c r="B3">
        <v>26</v>
      </c>
      <c r="C3" s="26">
        <f t="shared" si="0"/>
        <v>0.14130434782608695</v>
      </c>
      <c r="D3" s="27" t="s">
        <v>91</v>
      </c>
      <c r="E3" s="28">
        <f>SUMSQ(C2:C13)</f>
        <v>0.20658081285444232</v>
      </c>
      <c r="F3" s="23"/>
      <c r="G3" s="23"/>
      <c r="H3" s="23"/>
    </row>
    <row r="4" spans="1:8">
      <c r="A4" s="24" t="s">
        <v>13</v>
      </c>
      <c r="B4">
        <v>37</v>
      </c>
      <c r="C4" s="26">
        <f t="shared" si="0"/>
        <v>0.20108695652173914</v>
      </c>
      <c r="D4" s="23"/>
      <c r="E4" s="23"/>
      <c r="F4" s="23"/>
      <c r="G4" s="23"/>
      <c r="H4" s="23"/>
    </row>
    <row r="5" spans="1:8">
      <c r="A5" s="24" t="s">
        <v>8</v>
      </c>
      <c r="B5">
        <v>56</v>
      </c>
      <c r="C5" s="26">
        <f t="shared" si="0"/>
        <v>0.30434782608695654</v>
      </c>
      <c r="D5" s="23"/>
      <c r="E5" s="23"/>
      <c r="F5" s="23"/>
      <c r="G5" s="23"/>
      <c r="H5" s="23"/>
    </row>
    <row r="6" spans="1:8">
      <c r="A6" s="24" t="s">
        <v>10</v>
      </c>
      <c r="B6">
        <v>39</v>
      </c>
      <c r="C6" s="26">
        <f t="shared" si="0"/>
        <v>0.21195652173913043</v>
      </c>
      <c r="D6" s="23"/>
      <c r="E6" s="23"/>
      <c r="F6" s="23"/>
      <c r="G6" s="23"/>
      <c r="H6" s="23"/>
    </row>
    <row r="7" spans="1:8">
      <c r="A7" s="24" t="s">
        <v>14</v>
      </c>
      <c r="B7">
        <v>16</v>
      </c>
      <c r="C7" s="26">
        <f t="shared" si="0"/>
        <v>8.6956521739130432E-2</v>
      </c>
      <c r="D7" s="23"/>
      <c r="E7" s="23"/>
      <c r="F7" s="23"/>
      <c r="G7" s="23"/>
      <c r="H7" s="23"/>
    </row>
    <row r="8" spans="1:8">
      <c r="A8" s="24" t="s">
        <v>25</v>
      </c>
      <c r="B8">
        <v>1</v>
      </c>
      <c r="C8" s="26">
        <f t="shared" si="0"/>
        <v>5.434782608695652E-3</v>
      </c>
      <c r="D8" s="23"/>
      <c r="E8" s="23"/>
      <c r="F8" s="23"/>
      <c r="G8" s="23"/>
      <c r="H8" s="23"/>
    </row>
    <row r="9" spans="1:8">
      <c r="A9" s="24" t="s">
        <v>19</v>
      </c>
      <c r="B9">
        <v>5</v>
      </c>
      <c r="C9" s="26">
        <f t="shared" si="0"/>
        <v>2.717391304347826E-2</v>
      </c>
      <c r="D9" s="23"/>
      <c r="E9" s="23"/>
      <c r="F9" s="23"/>
      <c r="G9" s="23"/>
      <c r="H9" s="23"/>
    </row>
    <row r="10" spans="1:8">
      <c r="A10" s="24" t="s">
        <v>24</v>
      </c>
      <c r="B10">
        <v>3</v>
      </c>
      <c r="C10" s="26">
        <f t="shared" si="0"/>
        <v>1.6304347826086956E-2</v>
      </c>
      <c r="D10" s="23"/>
      <c r="E10" s="23"/>
      <c r="F10" s="23"/>
      <c r="G10" s="23"/>
      <c r="H10" s="23"/>
    </row>
    <row r="11" spans="1:8">
      <c r="A11" s="24" t="s">
        <v>22</v>
      </c>
      <c r="B11">
        <v>0</v>
      </c>
      <c r="C11" s="26">
        <f t="shared" si="0"/>
        <v>0</v>
      </c>
      <c r="D11" s="23"/>
      <c r="E11" s="21" t="s">
        <v>62</v>
      </c>
      <c r="F11" s="21" t="s">
        <v>92</v>
      </c>
      <c r="G11" s="23"/>
      <c r="H11" s="23"/>
    </row>
    <row r="12" spans="1:8">
      <c r="A12" s="24" t="s">
        <v>35</v>
      </c>
      <c r="B12">
        <v>1</v>
      </c>
      <c r="C12" s="26">
        <f t="shared" si="0"/>
        <v>5.434782608695652E-3</v>
      </c>
      <c r="D12" s="23"/>
      <c r="E12" s="24">
        <v>0</v>
      </c>
      <c r="F12" s="29" t="s">
        <v>93</v>
      </c>
      <c r="G12" s="23"/>
      <c r="H12" s="23"/>
    </row>
    <row r="13" spans="1:8">
      <c r="A13" s="24" t="s">
        <v>44</v>
      </c>
      <c r="B13">
        <v>0</v>
      </c>
      <c r="C13" s="26">
        <f t="shared" si="0"/>
        <v>0</v>
      </c>
      <c r="D13" s="23"/>
      <c r="E13" s="24">
        <v>0.01</v>
      </c>
      <c r="F13" s="29" t="s">
        <v>94</v>
      </c>
      <c r="G13" s="23"/>
      <c r="H13" s="23"/>
    </row>
    <row r="14" spans="1:8">
      <c r="A14" s="23"/>
      <c r="B14" s="23"/>
      <c r="C14" s="23"/>
      <c r="D14" s="23"/>
      <c r="E14" s="24">
        <v>0.1</v>
      </c>
      <c r="F14" s="29" t="s">
        <v>95</v>
      </c>
      <c r="G14" s="23"/>
      <c r="H14" s="23"/>
    </row>
    <row r="15" spans="1:8">
      <c r="A15" s="23"/>
      <c r="B15" s="23"/>
      <c r="C15" s="23"/>
      <c r="D15" s="23"/>
      <c r="E15" s="24">
        <v>0.2</v>
      </c>
      <c r="F15" s="29" t="s">
        <v>96</v>
      </c>
      <c r="G15" s="23"/>
      <c r="H15" s="23"/>
    </row>
    <row r="16" spans="1:8">
      <c r="A16" s="23"/>
      <c r="B16" s="23"/>
      <c r="C16" s="23"/>
      <c r="D16" s="23"/>
      <c r="E16" s="24">
        <v>1</v>
      </c>
      <c r="F16" s="29"/>
      <c r="G16" s="23"/>
      <c r="H16" s="23"/>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204"/>
  <sheetViews>
    <sheetView topLeftCell="E1" workbookViewId="0">
      <selection activeCell="K7" sqref="K7"/>
    </sheetView>
  </sheetViews>
  <sheetFormatPr defaultColWidth="8.77734375" defaultRowHeight="14.4"/>
  <cols>
    <col min="4" max="4" width="22.77734375" customWidth="1"/>
    <col min="11" max="11" width="19.6640625"/>
    <col min="12" max="13" width="26.109375"/>
  </cols>
  <sheetData>
    <row r="1" spans="1:13">
      <c r="A1" t="s">
        <v>0</v>
      </c>
      <c r="B1" t="s">
        <v>1</v>
      </c>
      <c r="C1" t="s">
        <v>2</v>
      </c>
      <c r="D1" s="45" t="s">
        <v>3</v>
      </c>
      <c r="E1" t="s">
        <v>4</v>
      </c>
      <c r="F1" t="s">
        <v>5</v>
      </c>
      <c r="G1" t="s">
        <v>6</v>
      </c>
      <c r="H1" t="s">
        <v>7</v>
      </c>
      <c r="K1" t="s">
        <v>0</v>
      </c>
      <c r="L1" t="s">
        <v>38</v>
      </c>
      <c r="M1" t="s">
        <v>39</v>
      </c>
    </row>
    <row r="2" spans="1:13">
      <c r="A2" t="s">
        <v>16</v>
      </c>
      <c r="B2" t="s">
        <v>9</v>
      </c>
      <c r="C2" t="s">
        <v>9</v>
      </c>
      <c r="D2" s="45">
        <v>44494</v>
      </c>
      <c r="E2" t="s">
        <v>12</v>
      </c>
      <c r="F2">
        <v>0</v>
      </c>
      <c r="G2" t="s">
        <v>14</v>
      </c>
      <c r="K2" t="s">
        <v>22</v>
      </c>
      <c r="L2">
        <v>1</v>
      </c>
    </row>
    <row r="3" spans="1:13">
      <c r="A3" t="s">
        <v>14</v>
      </c>
      <c r="B3" t="s">
        <v>9</v>
      </c>
      <c r="C3" t="s">
        <v>9</v>
      </c>
      <c r="D3" s="45">
        <v>44260</v>
      </c>
      <c r="E3" t="s">
        <v>12</v>
      </c>
      <c r="F3">
        <v>0</v>
      </c>
      <c r="G3" t="s">
        <v>8</v>
      </c>
      <c r="K3" t="s">
        <v>16</v>
      </c>
      <c r="L3">
        <v>26</v>
      </c>
      <c r="M3">
        <v>1</v>
      </c>
    </row>
    <row r="4" spans="1:13">
      <c r="A4" t="s">
        <v>8</v>
      </c>
      <c r="B4" t="s">
        <v>17</v>
      </c>
      <c r="C4" t="s">
        <v>17</v>
      </c>
      <c r="D4" s="45">
        <v>44468</v>
      </c>
      <c r="E4" t="s">
        <v>12</v>
      </c>
      <c r="F4">
        <v>0</v>
      </c>
      <c r="G4" t="s">
        <v>8</v>
      </c>
      <c r="K4" t="s">
        <v>13</v>
      </c>
      <c r="L4">
        <v>32</v>
      </c>
      <c r="M4">
        <v>1</v>
      </c>
    </row>
    <row r="5" spans="1:13">
      <c r="A5" t="s">
        <v>13</v>
      </c>
      <c r="B5" t="s">
        <v>9</v>
      </c>
      <c r="C5" t="s">
        <v>9</v>
      </c>
      <c r="D5" s="45">
        <v>44367</v>
      </c>
      <c r="E5" t="s">
        <v>12</v>
      </c>
      <c r="F5">
        <v>0</v>
      </c>
      <c r="G5" t="s">
        <v>14</v>
      </c>
      <c r="K5" t="s">
        <v>8</v>
      </c>
      <c r="L5">
        <v>60</v>
      </c>
      <c r="M5">
        <v>2</v>
      </c>
    </row>
    <row r="6" spans="1:13">
      <c r="A6" t="s">
        <v>8</v>
      </c>
      <c r="B6" t="s">
        <v>9</v>
      </c>
      <c r="C6" t="s">
        <v>9</v>
      </c>
      <c r="D6" s="45">
        <v>44216</v>
      </c>
      <c r="E6" t="s">
        <v>12</v>
      </c>
      <c r="F6">
        <v>0</v>
      </c>
      <c r="G6" t="s">
        <v>14</v>
      </c>
      <c r="K6" t="s">
        <v>10</v>
      </c>
      <c r="L6">
        <v>58</v>
      </c>
      <c r="M6">
        <v>1</v>
      </c>
    </row>
    <row r="7" spans="1:13">
      <c r="A7" t="s">
        <v>13</v>
      </c>
      <c r="B7" t="s">
        <v>9</v>
      </c>
      <c r="C7" t="s">
        <v>9</v>
      </c>
      <c r="D7" s="45">
        <v>44253</v>
      </c>
      <c r="E7" t="s">
        <v>12</v>
      </c>
      <c r="F7">
        <v>0</v>
      </c>
      <c r="G7" t="s">
        <v>8</v>
      </c>
      <c r="K7" t="s">
        <v>14</v>
      </c>
      <c r="L7">
        <v>23</v>
      </c>
    </row>
    <row r="8" spans="1:13">
      <c r="A8" t="s">
        <v>16</v>
      </c>
      <c r="B8" t="s">
        <v>9</v>
      </c>
      <c r="C8" t="s">
        <v>9</v>
      </c>
      <c r="D8" s="45">
        <v>44517</v>
      </c>
      <c r="E8" t="s">
        <v>12</v>
      </c>
      <c r="F8">
        <v>0</v>
      </c>
      <c r="G8" t="s">
        <v>13</v>
      </c>
      <c r="K8" t="s">
        <v>25</v>
      </c>
      <c r="L8">
        <v>2</v>
      </c>
    </row>
    <row r="9" spans="1:13">
      <c r="A9" t="s">
        <v>8</v>
      </c>
      <c r="B9" t="s">
        <v>17</v>
      </c>
      <c r="C9" t="s">
        <v>17</v>
      </c>
      <c r="D9" s="45">
        <v>44343</v>
      </c>
      <c r="E9" t="s">
        <v>12</v>
      </c>
      <c r="F9">
        <v>0</v>
      </c>
      <c r="G9" t="s">
        <v>8</v>
      </c>
      <c r="K9" t="s">
        <v>19</v>
      </c>
      <c r="L9">
        <v>1</v>
      </c>
    </row>
    <row r="10" spans="1:13">
      <c r="A10" t="s">
        <v>8</v>
      </c>
      <c r="B10" t="s">
        <v>17</v>
      </c>
      <c r="C10" t="s">
        <v>17</v>
      </c>
      <c r="D10" s="45">
        <v>44200</v>
      </c>
      <c r="E10" t="s">
        <v>12</v>
      </c>
      <c r="F10">
        <v>0</v>
      </c>
      <c r="G10" t="s">
        <v>14</v>
      </c>
      <c r="K10" t="s">
        <v>98</v>
      </c>
    </row>
    <row r="11" spans="1:13">
      <c r="A11" t="s">
        <v>16</v>
      </c>
      <c r="B11" t="s">
        <v>9</v>
      </c>
      <c r="C11" t="s">
        <v>9</v>
      </c>
      <c r="D11" s="45">
        <v>44281</v>
      </c>
      <c r="E11" t="s">
        <v>12</v>
      </c>
      <c r="F11">
        <v>0</v>
      </c>
      <c r="G11" t="s">
        <v>14</v>
      </c>
      <c r="K11" t="s">
        <v>40</v>
      </c>
      <c r="L11">
        <v>203</v>
      </c>
      <c r="M11">
        <v>5</v>
      </c>
    </row>
    <row r="12" spans="1:13">
      <c r="A12" t="s">
        <v>16</v>
      </c>
      <c r="B12" t="s">
        <v>9</v>
      </c>
      <c r="C12" t="s">
        <v>9</v>
      </c>
      <c r="D12" s="45">
        <v>44355</v>
      </c>
      <c r="E12" t="s">
        <v>12</v>
      </c>
      <c r="F12">
        <v>0</v>
      </c>
      <c r="G12" t="s">
        <v>14</v>
      </c>
    </row>
    <row r="13" spans="1:13">
      <c r="A13" t="s">
        <v>13</v>
      </c>
      <c r="B13" t="s">
        <v>17</v>
      </c>
      <c r="C13" t="s">
        <v>17</v>
      </c>
      <c r="D13" s="45">
        <v>44293</v>
      </c>
      <c r="E13" t="s">
        <v>12</v>
      </c>
      <c r="F13">
        <v>0</v>
      </c>
      <c r="G13" t="s">
        <v>8</v>
      </c>
    </row>
    <row r="14" spans="1:13">
      <c r="A14" t="s">
        <v>8</v>
      </c>
      <c r="B14" t="s">
        <v>17</v>
      </c>
      <c r="C14" t="s">
        <v>17</v>
      </c>
      <c r="D14" s="45">
        <v>44552</v>
      </c>
      <c r="E14" t="s">
        <v>12</v>
      </c>
      <c r="F14">
        <v>0</v>
      </c>
      <c r="G14" t="s">
        <v>8</v>
      </c>
    </row>
    <row r="15" spans="1:13">
      <c r="A15" t="s">
        <v>16</v>
      </c>
      <c r="B15" t="s">
        <v>9</v>
      </c>
      <c r="C15" t="s">
        <v>9</v>
      </c>
      <c r="D15" s="45">
        <v>44421</v>
      </c>
      <c r="E15" t="s">
        <v>12</v>
      </c>
      <c r="F15">
        <v>0</v>
      </c>
      <c r="G15" t="s">
        <v>16</v>
      </c>
    </row>
    <row r="16" spans="1:13">
      <c r="A16" t="s">
        <v>10</v>
      </c>
      <c r="B16" t="s">
        <v>9</v>
      </c>
      <c r="C16" t="s">
        <v>9</v>
      </c>
      <c r="D16" s="45">
        <v>44245</v>
      </c>
      <c r="E16" t="s">
        <v>12</v>
      </c>
      <c r="F16">
        <v>0</v>
      </c>
      <c r="G16" t="s">
        <v>16</v>
      </c>
    </row>
    <row r="17" spans="1:8">
      <c r="A17" t="s">
        <v>13</v>
      </c>
      <c r="B17" t="s">
        <v>17</v>
      </c>
      <c r="C17" t="s">
        <v>17</v>
      </c>
      <c r="D17" s="45">
        <v>44301</v>
      </c>
      <c r="E17" t="s">
        <v>12</v>
      </c>
      <c r="F17">
        <v>0</v>
      </c>
      <c r="G17" t="s">
        <v>14</v>
      </c>
    </row>
    <row r="18" spans="1:8">
      <c r="A18" t="s">
        <v>10</v>
      </c>
      <c r="B18" t="s">
        <v>11</v>
      </c>
      <c r="C18" t="s">
        <v>11</v>
      </c>
      <c r="D18" s="45">
        <v>44208</v>
      </c>
      <c r="E18" t="s">
        <v>12</v>
      </c>
      <c r="F18">
        <v>0</v>
      </c>
      <c r="G18" t="s">
        <v>13</v>
      </c>
    </row>
    <row r="19" spans="1:8">
      <c r="A19" t="s">
        <v>10</v>
      </c>
      <c r="B19" t="s">
        <v>9</v>
      </c>
      <c r="C19" t="s">
        <v>9</v>
      </c>
      <c r="D19" s="45">
        <v>44237</v>
      </c>
      <c r="E19" t="s">
        <v>12</v>
      </c>
      <c r="F19">
        <v>0</v>
      </c>
      <c r="G19" t="s">
        <v>16</v>
      </c>
    </row>
    <row r="20" spans="1:8">
      <c r="A20" t="s">
        <v>13</v>
      </c>
      <c r="B20" t="s">
        <v>17</v>
      </c>
      <c r="C20" t="s">
        <v>17</v>
      </c>
      <c r="D20" s="45">
        <v>44236</v>
      </c>
      <c r="E20" t="s">
        <v>12</v>
      </c>
      <c r="F20">
        <v>0</v>
      </c>
      <c r="G20" t="s">
        <v>16</v>
      </c>
    </row>
    <row r="21" spans="1:8">
      <c r="A21" t="s">
        <v>13</v>
      </c>
      <c r="B21" t="s">
        <v>17</v>
      </c>
      <c r="C21" t="s">
        <v>17</v>
      </c>
      <c r="D21" s="45">
        <v>44278</v>
      </c>
      <c r="E21" t="s">
        <v>12</v>
      </c>
      <c r="F21">
        <v>0</v>
      </c>
      <c r="G21" t="s">
        <v>14</v>
      </c>
    </row>
    <row r="22" spans="1:8">
      <c r="A22" t="s">
        <v>14</v>
      </c>
      <c r="B22" t="s">
        <v>15</v>
      </c>
      <c r="C22" t="s">
        <v>15</v>
      </c>
      <c r="D22" s="45">
        <v>44404</v>
      </c>
      <c r="E22" t="s">
        <v>12</v>
      </c>
      <c r="F22">
        <v>0</v>
      </c>
      <c r="G22" t="s">
        <v>14</v>
      </c>
    </row>
    <row r="23" spans="1:8">
      <c r="A23" t="s">
        <v>16</v>
      </c>
      <c r="B23" t="s">
        <v>9</v>
      </c>
      <c r="C23" t="s">
        <v>9</v>
      </c>
      <c r="D23" s="45">
        <v>44392</v>
      </c>
      <c r="E23" t="e">
        <v>#N/A</v>
      </c>
      <c r="F23" t="e">
        <v>#N/A</v>
      </c>
      <c r="G23" t="e">
        <v>#N/A</v>
      </c>
    </row>
    <row r="24" spans="1:8">
      <c r="A24" t="s">
        <v>16</v>
      </c>
      <c r="B24" t="s">
        <v>9</v>
      </c>
      <c r="C24" t="s">
        <v>9</v>
      </c>
      <c r="D24" s="45">
        <v>44257</v>
      </c>
      <c r="E24" t="s">
        <v>12</v>
      </c>
      <c r="F24">
        <v>0</v>
      </c>
      <c r="G24" t="s">
        <v>8</v>
      </c>
    </row>
    <row r="25" spans="1:8">
      <c r="A25" t="s">
        <v>13</v>
      </c>
      <c r="B25" t="s">
        <v>9</v>
      </c>
      <c r="C25" t="s">
        <v>9</v>
      </c>
      <c r="D25" s="45">
        <v>44468</v>
      </c>
      <c r="E25" t="s">
        <v>21</v>
      </c>
      <c r="F25">
        <v>44386</v>
      </c>
      <c r="G25" t="s">
        <v>22</v>
      </c>
      <c r="H25" t="s">
        <v>23</v>
      </c>
    </row>
    <row r="26" spans="1:8">
      <c r="A26" t="s">
        <v>8</v>
      </c>
      <c r="B26" t="s">
        <v>18</v>
      </c>
      <c r="C26" t="s">
        <v>18</v>
      </c>
      <c r="D26" s="45">
        <v>44336</v>
      </c>
      <c r="E26" t="s">
        <v>21</v>
      </c>
      <c r="F26">
        <v>44386</v>
      </c>
      <c r="G26" t="s">
        <v>22</v>
      </c>
      <c r="H26" t="s">
        <v>23</v>
      </c>
    </row>
    <row r="27" spans="1:8">
      <c r="A27" t="s">
        <v>10</v>
      </c>
      <c r="B27" t="s">
        <v>15</v>
      </c>
      <c r="C27" t="s">
        <v>15</v>
      </c>
      <c r="D27" s="45">
        <v>44462</v>
      </c>
      <c r="E27" t="s">
        <v>12</v>
      </c>
      <c r="F27">
        <v>0</v>
      </c>
      <c r="G27" t="s">
        <v>13</v>
      </c>
    </row>
    <row r="28" spans="1:8">
      <c r="A28" t="s">
        <v>14</v>
      </c>
      <c r="B28" t="s">
        <v>9</v>
      </c>
      <c r="C28" t="s">
        <v>9</v>
      </c>
      <c r="D28" s="45">
        <v>44256</v>
      </c>
      <c r="E28" t="s">
        <v>12</v>
      </c>
      <c r="F28">
        <v>0</v>
      </c>
      <c r="G28" t="s">
        <v>13</v>
      </c>
    </row>
    <row r="29" spans="1:8">
      <c r="A29" t="s">
        <v>10</v>
      </c>
      <c r="B29" t="s">
        <v>11</v>
      </c>
      <c r="C29" t="s">
        <v>11</v>
      </c>
      <c r="D29" s="45">
        <v>44544</v>
      </c>
      <c r="E29" t="s">
        <v>12</v>
      </c>
      <c r="F29">
        <v>0</v>
      </c>
      <c r="G29" t="s">
        <v>16</v>
      </c>
    </row>
    <row r="30" spans="1:8">
      <c r="A30" t="s">
        <v>16</v>
      </c>
      <c r="B30" t="s">
        <v>9</v>
      </c>
      <c r="C30" t="s">
        <v>9</v>
      </c>
      <c r="D30" s="45">
        <v>44509</v>
      </c>
      <c r="E30" t="s">
        <v>12</v>
      </c>
      <c r="F30">
        <v>0</v>
      </c>
      <c r="G30" t="s">
        <v>13</v>
      </c>
    </row>
    <row r="31" spans="1:8">
      <c r="A31" t="s">
        <v>10</v>
      </c>
      <c r="B31" t="s">
        <v>11</v>
      </c>
      <c r="C31" t="s">
        <v>11</v>
      </c>
      <c r="D31" s="45">
        <v>44270</v>
      </c>
      <c r="E31" t="s">
        <v>12</v>
      </c>
      <c r="F31">
        <v>0</v>
      </c>
      <c r="G31" t="s">
        <v>13</v>
      </c>
    </row>
    <row r="32" spans="1:8">
      <c r="A32" t="s">
        <v>8</v>
      </c>
      <c r="B32" t="s">
        <v>18</v>
      </c>
      <c r="C32" t="s">
        <v>18</v>
      </c>
      <c r="D32" s="45">
        <v>44561</v>
      </c>
      <c r="E32" t="s">
        <v>12</v>
      </c>
      <c r="F32">
        <v>0</v>
      </c>
      <c r="G32" t="s">
        <v>13</v>
      </c>
    </row>
    <row r="33" spans="1:8">
      <c r="A33" t="s">
        <v>8</v>
      </c>
      <c r="B33" t="s">
        <v>17</v>
      </c>
      <c r="C33" t="s">
        <v>17</v>
      </c>
      <c r="D33" s="45">
        <v>44543</v>
      </c>
      <c r="E33" t="s">
        <v>12</v>
      </c>
      <c r="F33">
        <v>0</v>
      </c>
      <c r="G33" t="s">
        <v>16</v>
      </c>
    </row>
    <row r="34" spans="1:8">
      <c r="A34" t="s">
        <v>10</v>
      </c>
      <c r="B34" t="s">
        <v>15</v>
      </c>
      <c r="C34" t="s">
        <v>15</v>
      </c>
      <c r="D34" s="45">
        <v>44204</v>
      </c>
      <c r="E34" t="e">
        <v>#N/A</v>
      </c>
      <c r="F34" t="e">
        <v>#N/A</v>
      </c>
      <c r="G34" t="e">
        <v>#N/A</v>
      </c>
    </row>
    <row r="35" spans="1:8">
      <c r="A35" t="s">
        <v>10</v>
      </c>
      <c r="B35" t="s">
        <v>9</v>
      </c>
      <c r="C35" t="s">
        <v>9</v>
      </c>
      <c r="D35" s="45">
        <v>44378</v>
      </c>
      <c r="E35" t="s">
        <v>12</v>
      </c>
      <c r="F35">
        <v>0</v>
      </c>
      <c r="G35" t="s">
        <v>10</v>
      </c>
    </row>
    <row r="36" spans="1:8">
      <c r="A36" t="s">
        <v>10</v>
      </c>
      <c r="B36" t="s">
        <v>9</v>
      </c>
      <c r="C36" t="s">
        <v>9</v>
      </c>
      <c r="D36" s="45">
        <v>44539</v>
      </c>
      <c r="E36" t="s">
        <v>12</v>
      </c>
      <c r="F36">
        <v>0</v>
      </c>
      <c r="G36" t="s">
        <v>8</v>
      </c>
    </row>
    <row r="37" spans="1:8">
      <c r="A37" t="s">
        <v>10</v>
      </c>
      <c r="B37" t="s">
        <v>9</v>
      </c>
      <c r="C37" t="s">
        <v>9</v>
      </c>
      <c r="D37" s="45">
        <v>44239</v>
      </c>
      <c r="E37" t="s">
        <v>12</v>
      </c>
      <c r="F37">
        <v>0</v>
      </c>
      <c r="G37" t="s">
        <v>8</v>
      </c>
    </row>
    <row r="38" spans="1:8">
      <c r="A38" t="s">
        <v>14</v>
      </c>
      <c r="B38" t="s">
        <v>15</v>
      </c>
      <c r="C38" t="s">
        <v>15</v>
      </c>
      <c r="D38" s="45">
        <v>44526</v>
      </c>
      <c r="E38" t="s">
        <v>12</v>
      </c>
      <c r="F38">
        <v>0</v>
      </c>
      <c r="G38" t="s">
        <v>16</v>
      </c>
    </row>
    <row r="39" spans="1:8">
      <c r="A39" t="s">
        <v>14</v>
      </c>
      <c r="B39" t="s">
        <v>9</v>
      </c>
      <c r="C39" t="s">
        <v>9</v>
      </c>
      <c r="D39" s="45">
        <v>44463</v>
      </c>
      <c r="E39" t="s">
        <v>12</v>
      </c>
      <c r="F39">
        <v>0</v>
      </c>
      <c r="G39" t="s">
        <v>14</v>
      </c>
    </row>
    <row r="40" spans="1:8">
      <c r="A40" t="s">
        <v>16</v>
      </c>
      <c r="B40" t="s">
        <v>9</v>
      </c>
      <c r="C40" t="s">
        <v>9</v>
      </c>
      <c r="D40" s="45">
        <v>44468</v>
      </c>
      <c r="E40" t="s">
        <v>21</v>
      </c>
      <c r="F40">
        <v>44265</v>
      </c>
      <c r="G40" t="s">
        <v>25</v>
      </c>
      <c r="H40" t="s">
        <v>23</v>
      </c>
    </row>
    <row r="41" spans="1:8">
      <c r="A41" t="s">
        <v>10</v>
      </c>
      <c r="B41" t="s">
        <v>11</v>
      </c>
      <c r="C41" t="s">
        <v>11</v>
      </c>
      <c r="D41" s="45">
        <v>44204</v>
      </c>
      <c r="E41" t="e">
        <v>#N/A</v>
      </c>
      <c r="F41" t="e">
        <v>#N/A</v>
      </c>
      <c r="G41" t="e">
        <v>#N/A</v>
      </c>
    </row>
    <row r="42" spans="1:8">
      <c r="A42" t="s">
        <v>10</v>
      </c>
      <c r="B42" t="s">
        <v>18</v>
      </c>
      <c r="C42" t="s">
        <v>18</v>
      </c>
      <c r="D42" s="45">
        <v>44503</v>
      </c>
      <c r="E42" t="s">
        <v>12</v>
      </c>
      <c r="F42">
        <v>0</v>
      </c>
      <c r="G42" t="s">
        <v>8</v>
      </c>
    </row>
    <row r="43" spans="1:8">
      <c r="A43" t="s">
        <v>14</v>
      </c>
      <c r="B43" t="s">
        <v>11</v>
      </c>
      <c r="C43" t="s">
        <v>11</v>
      </c>
      <c r="D43" s="45">
        <v>44483</v>
      </c>
      <c r="E43" t="s">
        <v>12</v>
      </c>
      <c r="F43">
        <v>0</v>
      </c>
      <c r="G43" t="s">
        <v>8</v>
      </c>
    </row>
    <row r="44" spans="1:8">
      <c r="A44" t="s">
        <v>16</v>
      </c>
      <c r="B44" t="s">
        <v>9</v>
      </c>
      <c r="C44" t="s">
        <v>9</v>
      </c>
      <c r="D44" s="45">
        <v>44372</v>
      </c>
      <c r="E44" t="s">
        <v>12</v>
      </c>
      <c r="F44">
        <v>0</v>
      </c>
      <c r="G44" t="s">
        <v>16</v>
      </c>
    </row>
    <row r="45" spans="1:8">
      <c r="A45" t="s">
        <v>14</v>
      </c>
      <c r="B45" t="s">
        <v>15</v>
      </c>
      <c r="C45" t="s">
        <v>15</v>
      </c>
      <c r="D45" s="45">
        <v>44449</v>
      </c>
      <c r="E45" t="s">
        <v>12</v>
      </c>
      <c r="F45">
        <v>0</v>
      </c>
      <c r="G45" t="s">
        <v>13</v>
      </c>
    </row>
    <row r="46" spans="1:8">
      <c r="A46" t="s">
        <v>13</v>
      </c>
      <c r="B46" t="s">
        <v>9</v>
      </c>
      <c r="C46" t="s">
        <v>9</v>
      </c>
      <c r="D46" s="45">
        <v>44320</v>
      </c>
      <c r="E46" t="s">
        <v>12</v>
      </c>
      <c r="F46">
        <v>0</v>
      </c>
      <c r="G46" t="s">
        <v>13</v>
      </c>
    </row>
    <row r="47" spans="1:8">
      <c r="A47" t="s">
        <v>14</v>
      </c>
      <c r="B47" t="s">
        <v>11</v>
      </c>
      <c r="C47" t="s">
        <v>11</v>
      </c>
      <c r="D47" s="45">
        <v>44263</v>
      </c>
      <c r="E47" t="s">
        <v>12</v>
      </c>
      <c r="F47">
        <v>0</v>
      </c>
      <c r="G47" t="s">
        <v>16</v>
      </c>
    </row>
    <row r="48" spans="1:8">
      <c r="A48" t="s">
        <v>8</v>
      </c>
      <c r="B48" t="s">
        <v>17</v>
      </c>
      <c r="C48" t="s">
        <v>17</v>
      </c>
      <c r="D48" s="45">
        <v>44202</v>
      </c>
      <c r="E48" t="s">
        <v>12</v>
      </c>
      <c r="F48">
        <v>0</v>
      </c>
      <c r="G48" t="s">
        <v>16</v>
      </c>
    </row>
    <row r="49" spans="1:7">
      <c r="A49" t="s">
        <v>13</v>
      </c>
      <c r="B49" t="s">
        <v>9</v>
      </c>
      <c r="C49" t="s">
        <v>9</v>
      </c>
      <c r="D49" s="45">
        <v>44512</v>
      </c>
      <c r="E49" t="s">
        <v>12</v>
      </c>
      <c r="F49">
        <v>0</v>
      </c>
      <c r="G49" t="s">
        <v>8</v>
      </c>
    </row>
    <row r="50" spans="1:7">
      <c r="A50" t="s">
        <v>10</v>
      </c>
      <c r="B50" t="s">
        <v>9</v>
      </c>
      <c r="C50" t="s">
        <v>9</v>
      </c>
      <c r="D50" s="45">
        <v>44517</v>
      </c>
      <c r="E50" t="s">
        <v>12</v>
      </c>
      <c r="F50">
        <v>0</v>
      </c>
      <c r="G50" t="s">
        <v>13</v>
      </c>
    </row>
    <row r="51" spans="1:7">
      <c r="A51" t="s">
        <v>10</v>
      </c>
      <c r="B51" t="s">
        <v>18</v>
      </c>
      <c r="C51" t="s">
        <v>18</v>
      </c>
      <c r="D51" s="45">
        <v>44496</v>
      </c>
      <c r="E51" t="s">
        <v>12</v>
      </c>
      <c r="F51">
        <v>0</v>
      </c>
      <c r="G51" t="s">
        <v>8</v>
      </c>
    </row>
    <row r="52" spans="1:7">
      <c r="A52" t="s">
        <v>10</v>
      </c>
      <c r="B52" t="s">
        <v>11</v>
      </c>
      <c r="C52" t="s">
        <v>11</v>
      </c>
      <c r="D52" s="45">
        <v>44393</v>
      </c>
      <c r="E52" t="s">
        <v>12</v>
      </c>
      <c r="F52">
        <v>0</v>
      </c>
      <c r="G52" t="s">
        <v>14</v>
      </c>
    </row>
    <row r="53" spans="1:7">
      <c r="A53" t="s">
        <v>10</v>
      </c>
      <c r="B53" t="s">
        <v>18</v>
      </c>
      <c r="C53" t="s">
        <v>18</v>
      </c>
      <c r="D53" s="45">
        <v>44326</v>
      </c>
      <c r="E53" t="s">
        <v>12</v>
      </c>
      <c r="F53">
        <v>0</v>
      </c>
      <c r="G53" t="s">
        <v>8</v>
      </c>
    </row>
    <row r="54" spans="1:7">
      <c r="A54" t="s">
        <v>14</v>
      </c>
      <c r="B54" t="s">
        <v>18</v>
      </c>
      <c r="C54" t="s">
        <v>18</v>
      </c>
      <c r="D54" s="45">
        <v>44560</v>
      </c>
      <c r="E54" t="s">
        <v>12</v>
      </c>
      <c r="F54">
        <v>0</v>
      </c>
      <c r="G54" t="s">
        <v>8</v>
      </c>
    </row>
    <row r="55" spans="1:7">
      <c r="A55" t="s">
        <v>8</v>
      </c>
      <c r="B55" t="s">
        <v>17</v>
      </c>
      <c r="C55" t="s">
        <v>17</v>
      </c>
      <c r="D55" s="45">
        <v>44327</v>
      </c>
      <c r="E55" t="s">
        <v>12</v>
      </c>
      <c r="F55">
        <v>0</v>
      </c>
      <c r="G55" t="s">
        <v>8</v>
      </c>
    </row>
    <row r="56" spans="1:7">
      <c r="A56" t="s">
        <v>13</v>
      </c>
      <c r="B56" t="s">
        <v>17</v>
      </c>
      <c r="C56" t="s">
        <v>17</v>
      </c>
      <c r="D56" s="45">
        <v>44327</v>
      </c>
      <c r="E56" t="e">
        <v>#N/A</v>
      </c>
      <c r="F56" t="e">
        <v>#N/A</v>
      </c>
      <c r="G56" t="e">
        <v>#N/A</v>
      </c>
    </row>
    <row r="57" spans="1:7">
      <c r="A57" t="s">
        <v>16</v>
      </c>
      <c r="B57" t="s">
        <v>9</v>
      </c>
      <c r="C57" t="s">
        <v>9</v>
      </c>
      <c r="D57" s="45">
        <v>44333</v>
      </c>
      <c r="E57" t="e">
        <v>#N/A</v>
      </c>
      <c r="F57" t="e">
        <v>#N/A</v>
      </c>
      <c r="G57" t="e">
        <v>#N/A</v>
      </c>
    </row>
    <row r="58" spans="1:7">
      <c r="A58" t="s">
        <v>10</v>
      </c>
      <c r="B58" t="s">
        <v>15</v>
      </c>
      <c r="C58" t="s">
        <v>15</v>
      </c>
      <c r="D58" s="45">
        <v>44392</v>
      </c>
      <c r="E58" t="s">
        <v>12</v>
      </c>
      <c r="F58">
        <v>0</v>
      </c>
      <c r="G58" t="s">
        <v>10</v>
      </c>
    </row>
    <row r="59" spans="1:7">
      <c r="A59" t="s">
        <v>13</v>
      </c>
      <c r="B59" t="s">
        <v>17</v>
      </c>
      <c r="C59" t="s">
        <v>17</v>
      </c>
      <c r="D59" s="45">
        <v>44280</v>
      </c>
      <c r="E59" t="s">
        <v>12</v>
      </c>
      <c r="F59">
        <v>0</v>
      </c>
      <c r="G59" t="s">
        <v>10</v>
      </c>
    </row>
    <row r="60" spans="1:7">
      <c r="A60" t="s">
        <v>14</v>
      </c>
      <c r="B60" t="s">
        <v>9</v>
      </c>
      <c r="C60" t="s">
        <v>9</v>
      </c>
      <c r="D60" s="45">
        <v>44392</v>
      </c>
      <c r="E60" t="s">
        <v>12</v>
      </c>
      <c r="F60">
        <v>0</v>
      </c>
      <c r="G60" t="s">
        <v>10</v>
      </c>
    </row>
    <row r="61" spans="1:7">
      <c r="A61" t="s">
        <v>25</v>
      </c>
      <c r="B61" t="s">
        <v>9</v>
      </c>
      <c r="C61" t="s">
        <v>9</v>
      </c>
      <c r="D61" s="45">
        <v>44204</v>
      </c>
      <c r="E61" t="s">
        <v>12</v>
      </c>
      <c r="F61">
        <v>0</v>
      </c>
      <c r="G61" t="s">
        <v>8</v>
      </c>
    </row>
    <row r="62" spans="1:7">
      <c r="A62" t="s">
        <v>13</v>
      </c>
      <c r="B62" t="s">
        <v>17</v>
      </c>
      <c r="C62" t="s">
        <v>17</v>
      </c>
      <c r="D62" s="45">
        <v>44433</v>
      </c>
      <c r="E62" t="s">
        <v>12</v>
      </c>
      <c r="F62">
        <v>0</v>
      </c>
      <c r="G62" t="s">
        <v>8</v>
      </c>
    </row>
    <row r="63" spans="1:7">
      <c r="A63" t="s">
        <v>16</v>
      </c>
      <c r="B63" t="s">
        <v>9</v>
      </c>
      <c r="C63" t="s">
        <v>9</v>
      </c>
      <c r="D63" s="45">
        <v>44539</v>
      </c>
      <c r="E63" t="s">
        <v>12</v>
      </c>
      <c r="F63">
        <v>0</v>
      </c>
      <c r="G63" t="s">
        <v>8</v>
      </c>
    </row>
    <row r="64" spans="1:7">
      <c r="A64" t="s">
        <v>13</v>
      </c>
      <c r="B64" t="s">
        <v>17</v>
      </c>
      <c r="C64" t="s">
        <v>17</v>
      </c>
      <c r="D64" s="45">
        <v>44207</v>
      </c>
      <c r="E64" t="s">
        <v>12</v>
      </c>
      <c r="F64">
        <v>0</v>
      </c>
      <c r="G64" t="s">
        <v>8</v>
      </c>
    </row>
    <row r="65" spans="1:8">
      <c r="A65" t="s">
        <v>10</v>
      </c>
      <c r="B65" t="s">
        <v>9</v>
      </c>
      <c r="C65" t="s">
        <v>9</v>
      </c>
      <c r="D65" s="45">
        <v>44413</v>
      </c>
      <c r="E65" t="s">
        <v>12</v>
      </c>
      <c r="F65">
        <v>0</v>
      </c>
      <c r="G65" t="s">
        <v>14</v>
      </c>
    </row>
    <row r="66" spans="1:8">
      <c r="A66" t="s">
        <v>16</v>
      </c>
      <c r="B66" t="s">
        <v>9</v>
      </c>
      <c r="C66" t="s">
        <v>9</v>
      </c>
      <c r="D66" s="45">
        <v>44214</v>
      </c>
      <c r="E66" t="s">
        <v>12</v>
      </c>
      <c r="F66">
        <v>0</v>
      </c>
      <c r="G66" t="s">
        <v>16</v>
      </c>
    </row>
    <row r="67" spans="1:8">
      <c r="A67" t="s">
        <v>8</v>
      </c>
      <c r="B67" t="s">
        <v>9</v>
      </c>
      <c r="C67" t="s">
        <v>9</v>
      </c>
      <c r="D67" s="45">
        <v>44232</v>
      </c>
      <c r="E67" t="s">
        <v>12</v>
      </c>
      <c r="F67">
        <v>0</v>
      </c>
      <c r="G67" t="s">
        <v>10</v>
      </c>
    </row>
    <row r="68" spans="1:8">
      <c r="A68" t="s">
        <v>16</v>
      </c>
      <c r="B68" t="s">
        <v>9</v>
      </c>
      <c r="C68" t="s">
        <v>9</v>
      </c>
      <c r="D68" s="45">
        <v>44279</v>
      </c>
      <c r="E68" t="e">
        <v>#N/A</v>
      </c>
      <c r="F68" t="e">
        <v>#N/A</v>
      </c>
      <c r="G68" t="e">
        <v>#N/A</v>
      </c>
    </row>
    <row r="69" spans="1:8">
      <c r="A69" t="s">
        <v>10</v>
      </c>
      <c r="B69" t="s">
        <v>11</v>
      </c>
      <c r="C69" t="s">
        <v>11</v>
      </c>
      <c r="D69" s="45">
        <v>44223</v>
      </c>
      <c r="E69" t="s">
        <v>30</v>
      </c>
      <c r="F69">
        <v>43441</v>
      </c>
      <c r="G69" t="s">
        <v>19</v>
      </c>
      <c r="H69" t="s">
        <v>23</v>
      </c>
    </row>
    <row r="70" spans="1:8">
      <c r="A70" t="s">
        <v>10</v>
      </c>
      <c r="B70" t="s">
        <v>11</v>
      </c>
      <c r="C70" t="s">
        <v>11</v>
      </c>
      <c r="D70" s="45">
        <v>44215</v>
      </c>
      <c r="E70" t="e">
        <v>#N/A</v>
      </c>
      <c r="F70" t="e">
        <v>#N/A</v>
      </c>
      <c r="G70" t="e">
        <v>#N/A</v>
      </c>
    </row>
    <row r="71" spans="1:8">
      <c r="A71" t="s">
        <v>13</v>
      </c>
      <c r="B71" t="s">
        <v>9</v>
      </c>
      <c r="C71" t="s">
        <v>9</v>
      </c>
      <c r="D71" s="45">
        <v>44197</v>
      </c>
      <c r="E71" t="s">
        <v>12</v>
      </c>
      <c r="F71">
        <v>0</v>
      </c>
      <c r="G71" t="s">
        <v>14</v>
      </c>
    </row>
    <row r="72" spans="1:8">
      <c r="A72" t="s">
        <v>13</v>
      </c>
      <c r="B72" t="s">
        <v>17</v>
      </c>
      <c r="C72" t="s">
        <v>17</v>
      </c>
      <c r="D72" s="45">
        <v>44455</v>
      </c>
      <c r="E72" t="s">
        <v>12</v>
      </c>
      <c r="F72">
        <v>0</v>
      </c>
      <c r="G72" t="s">
        <v>14</v>
      </c>
    </row>
    <row r="73" spans="1:8">
      <c r="A73" t="s">
        <v>14</v>
      </c>
      <c r="B73" t="s">
        <v>11</v>
      </c>
      <c r="C73" t="s">
        <v>11</v>
      </c>
      <c r="D73" s="45">
        <v>44252</v>
      </c>
      <c r="E73" t="s">
        <v>12</v>
      </c>
      <c r="F73">
        <v>0</v>
      </c>
      <c r="G73" t="s">
        <v>8</v>
      </c>
    </row>
    <row r="74" spans="1:8">
      <c r="A74" t="s">
        <v>10</v>
      </c>
      <c r="B74" t="s">
        <v>9</v>
      </c>
      <c r="C74" t="s">
        <v>9</v>
      </c>
      <c r="D74" s="45">
        <v>44529</v>
      </c>
      <c r="E74" t="s">
        <v>12</v>
      </c>
      <c r="F74">
        <v>0</v>
      </c>
      <c r="G74" t="s">
        <v>10</v>
      </c>
    </row>
    <row r="75" spans="1:8">
      <c r="A75" t="s">
        <v>10</v>
      </c>
      <c r="B75" t="s">
        <v>18</v>
      </c>
      <c r="C75" t="s">
        <v>18</v>
      </c>
      <c r="D75" s="45">
        <v>44265</v>
      </c>
      <c r="E75" t="s">
        <v>12</v>
      </c>
      <c r="F75">
        <v>0</v>
      </c>
      <c r="G75" t="s">
        <v>10</v>
      </c>
    </row>
    <row r="76" spans="1:8">
      <c r="A76" t="s">
        <v>8</v>
      </c>
      <c r="B76" t="s">
        <v>17</v>
      </c>
      <c r="C76" t="s">
        <v>17</v>
      </c>
      <c r="D76" s="45">
        <v>44244</v>
      </c>
      <c r="E76" t="s">
        <v>12</v>
      </c>
      <c r="F76">
        <v>0</v>
      </c>
      <c r="G76" t="s">
        <v>13</v>
      </c>
    </row>
    <row r="77" spans="1:8">
      <c r="A77" t="s">
        <v>13</v>
      </c>
      <c r="B77" t="s">
        <v>17</v>
      </c>
      <c r="C77" t="s">
        <v>17</v>
      </c>
      <c r="D77" s="45">
        <v>44279</v>
      </c>
      <c r="E77" t="s">
        <v>12</v>
      </c>
      <c r="F77">
        <v>0</v>
      </c>
      <c r="G77" t="s">
        <v>10</v>
      </c>
    </row>
    <row r="78" spans="1:8">
      <c r="A78" t="s">
        <v>13</v>
      </c>
      <c r="D78" s="45">
        <v>44238</v>
      </c>
      <c r="E78" t="s">
        <v>12</v>
      </c>
      <c r="F78">
        <v>0</v>
      </c>
      <c r="G78" t="s">
        <v>10</v>
      </c>
    </row>
    <row r="79" spans="1:8">
      <c r="A79" t="s">
        <v>8</v>
      </c>
      <c r="B79" t="s">
        <v>9</v>
      </c>
      <c r="C79" t="s">
        <v>9</v>
      </c>
      <c r="D79" s="45">
        <v>44197</v>
      </c>
      <c r="E79" t="s">
        <v>12</v>
      </c>
      <c r="F79">
        <v>0</v>
      </c>
      <c r="G79" t="s">
        <v>8</v>
      </c>
    </row>
    <row r="80" spans="1:8">
      <c r="A80" t="s">
        <v>10</v>
      </c>
      <c r="B80" t="s">
        <v>9</v>
      </c>
      <c r="C80" t="s">
        <v>9</v>
      </c>
      <c r="D80" s="45">
        <v>44496</v>
      </c>
      <c r="E80" t="s">
        <v>12</v>
      </c>
      <c r="F80">
        <v>0</v>
      </c>
      <c r="G80" t="s">
        <v>13</v>
      </c>
    </row>
    <row r="81" spans="1:7">
      <c r="A81" t="s">
        <v>13</v>
      </c>
      <c r="B81" t="s">
        <v>9</v>
      </c>
      <c r="C81" t="s">
        <v>9</v>
      </c>
      <c r="D81" s="45">
        <v>44197</v>
      </c>
      <c r="E81" t="s">
        <v>12</v>
      </c>
      <c r="F81">
        <v>0</v>
      </c>
      <c r="G81" t="s">
        <v>10</v>
      </c>
    </row>
    <row r="82" spans="1:7">
      <c r="A82" t="s">
        <v>10</v>
      </c>
      <c r="B82" t="s">
        <v>9</v>
      </c>
      <c r="C82" t="s">
        <v>9</v>
      </c>
      <c r="D82" s="45">
        <v>44221</v>
      </c>
      <c r="E82" t="s">
        <v>12</v>
      </c>
      <c r="F82">
        <v>0</v>
      </c>
      <c r="G82" t="s">
        <v>8</v>
      </c>
    </row>
    <row r="83" spans="1:7">
      <c r="A83" t="s">
        <v>14</v>
      </c>
      <c r="B83" t="s">
        <v>11</v>
      </c>
      <c r="C83" t="s">
        <v>11</v>
      </c>
      <c r="D83" s="45">
        <v>44392</v>
      </c>
      <c r="E83" t="s">
        <v>12</v>
      </c>
      <c r="F83">
        <v>0</v>
      </c>
      <c r="G83" t="s">
        <v>19</v>
      </c>
    </row>
    <row r="84" spans="1:7">
      <c r="A84" t="s">
        <v>8</v>
      </c>
      <c r="B84" t="s">
        <v>9</v>
      </c>
      <c r="C84" t="s">
        <v>9</v>
      </c>
      <c r="D84" s="45">
        <v>44355</v>
      </c>
      <c r="E84" t="s">
        <v>12</v>
      </c>
      <c r="F84">
        <v>0</v>
      </c>
      <c r="G84" t="s">
        <v>19</v>
      </c>
    </row>
    <row r="85" spans="1:7">
      <c r="A85" t="s">
        <v>10</v>
      </c>
      <c r="B85" t="s">
        <v>9</v>
      </c>
      <c r="C85" t="s">
        <v>9</v>
      </c>
      <c r="D85" s="45">
        <v>44537</v>
      </c>
      <c r="E85" t="e">
        <v>#N/A</v>
      </c>
      <c r="F85" t="e">
        <v>#N/A</v>
      </c>
      <c r="G85" t="e">
        <v>#N/A</v>
      </c>
    </row>
    <row r="86" spans="1:7">
      <c r="A86" t="s">
        <v>8</v>
      </c>
      <c r="B86" t="s">
        <v>18</v>
      </c>
      <c r="C86" t="s">
        <v>18</v>
      </c>
      <c r="D86" s="45">
        <v>44258</v>
      </c>
      <c r="E86" t="e">
        <v>#N/A</v>
      </c>
      <c r="F86" t="e">
        <v>#N/A</v>
      </c>
      <c r="G86" t="e">
        <v>#N/A</v>
      </c>
    </row>
    <row r="87" spans="1:7">
      <c r="A87" t="s">
        <v>8</v>
      </c>
      <c r="B87" t="s">
        <v>17</v>
      </c>
      <c r="C87" t="s">
        <v>17</v>
      </c>
      <c r="D87" s="45">
        <v>44551</v>
      </c>
      <c r="E87" t="e">
        <v>#N/A</v>
      </c>
      <c r="F87" t="e">
        <v>#N/A</v>
      </c>
      <c r="G87" t="e">
        <v>#N/A</v>
      </c>
    </row>
    <row r="88" spans="1:7">
      <c r="A88" t="s">
        <v>8</v>
      </c>
      <c r="B88" t="s">
        <v>18</v>
      </c>
      <c r="C88" t="s">
        <v>18</v>
      </c>
      <c r="D88" s="45">
        <v>44348</v>
      </c>
      <c r="E88" t="s">
        <v>12</v>
      </c>
      <c r="F88">
        <v>0</v>
      </c>
      <c r="G88" t="s">
        <v>13</v>
      </c>
    </row>
    <row r="89" spans="1:7">
      <c r="A89" t="s">
        <v>8</v>
      </c>
      <c r="B89" t="s">
        <v>18</v>
      </c>
      <c r="C89" t="s">
        <v>18</v>
      </c>
      <c r="D89" s="45">
        <v>44237</v>
      </c>
      <c r="E89" t="e">
        <v>#N/A</v>
      </c>
      <c r="F89" t="e">
        <v>#N/A</v>
      </c>
      <c r="G89" t="e">
        <v>#N/A</v>
      </c>
    </row>
    <row r="90" spans="1:7">
      <c r="A90" t="s">
        <v>10</v>
      </c>
      <c r="B90" t="s">
        <v>18</v>
      </c>
      <c r="C90" t="s">
        <v>18</v>
      </c>
      <c r="D90" s="45">
        <v>44461</v>
      </c>
      <c r="E90" t="s">
        <v>12</v>
      </c>
      <c r="F90">
        <v>0</v>
      </c>
      <c r="G90" t="s">
        <v>13</v>
      </c>
    </row>
    <row r="91" spans="1:7">
      <c r="A91" t="s">
        <v>13</v>
      </c>
      <c r="B91" t="s">
        <v>9</v>
      </c>
      <c r="C91" t="s">
        <v>9</v>
      </c>
      <c r="D91" s="45">
        <v>44343</v>
      </c>
      <c r="E91" t="e">
        <v>#N/A</v>
      </c>
      <c r="F91" t="e">
        <v>#N/A</v>
      </c>
      <c r="G91" t="e">
        <v>#N/A</v>
      </c>
    </row>
    <row r="92" spans="1:7">
      <c r="A92" t="s">
        <v>10</v>
      </c>
      <c r="B92" t="s">
        <v>18</v>
      </c>
      <c r="C92" t="s">
        <v>18</v>
      </c>
      <c r="D92" s="45">
        <v>44249</v>
      </c>
      <c r="E92" t="s">
        <v>12</v>
      </c>
      <c r="F92">
        <v>0</v>
      </c>
      <c r="G92" t="s">
        <v>8</v>
      </c>
    </row>
    <row r="93" spans="1:7">
      <c r="A93" t="s">
        <v>13</v>
      </c>
      <c r="B93" t="s">
        <v>17</v>
      </c>
      <c r="C93" t="s">
        <v>17</v>
      </c>
      <c r="D93" s="45">
        <v>44481</v>
      </c>
      <c r="E93" t="s">
        <v>12</v>
      </c>
      <c r="F93">
        <v>0</v>
      </c>
      <c r="G93" t="s">
        <v>8</v>
      </c>
    </row>
    <row r="94" spans="1:7">
      <c r="A94" t="s">
        <v>10</v>
      </c>
      <c r="B94" t="s">
        <v>15</v>
      </c>
      <c r="C94" t="s">
        <v>15</v>
      </c>
      <c r="D94" s="45">
        <v>44560</v>
      </c>
      <c r="E94" t="s">
        <v>12</v>
      </c>
      <c r="F94">
        <v>0</v>
      </c>
      <c r="G94" t="s">
        <v>13</v>
      </c>
    </row>
    <row r="95" spans="1:7">
      <c r="A95" t="s">
        <v>8</v>
      </c>
      <c r="B95" t="s">
        <v>18</v>
      </c>
      <c r="C95" t="s">
        <v>18</v>
      </c>
      <c r="D95" s="45">
        <v>44343</v>
      </c>
      <c r="E95" t="s">
        <v>12</v>
      </c>
      <c r="F95">
        <v>0</v>
      </c>
      <c r="G95" t="s">
        <v>13</v>
      </c>
    </row>
    <row r="96" spans="1:7">
      <c r="A96" t="s">
        <v>22</v>
      </c>
      <c r="B96" t="s">
        <v>9</v>
      </c>
      <c r="C96" t="s">
        <v>9</v>
      </c>
      <c r="D96" s="45">
        <v>44385</v>
      </c>
      <c r="E96" t="s">
        <v>12</v>
      </c>
      <c r="F96">
        <v>0</v>
      </c>
      <c r="G96" t="s">
        <v>13</v>
      </c>
    </row>
    <row r="97" spans="1:7">
      <c r="A97" t="s">
        <v>10</v>
      </c>
      <c r="B97" t="s">
        <v>18</v>
      </c>
      <c r="C97" t="s">
        <v>18</v>
      </c>
      <c r="D97" s="45">
        <v>44517</v>
      </c>
      <c r="E97" t="s">
        <v>12</v>
      </c>
      <c r="F97">
        <v>0</v>
      </c>
      <c r="G97" t="s">
        <v>13</v>
      </c>
    </row>
    <row r="98" spans="1:7">
      <c r="A98" t="s">
        <v>10</v>
      </c>
      <c r="B98" t="s">
        <v>11</v>
      </c>
      <c r="C98" t="s">
        <v>11</v>
      </c>
      <c r="D98" s="45">
        <v>44417</v>
      </c>
      <c r="E98" t="s">
        <v>12</v>
      </c>
      <c r="F98">
        <v>0</v>
      </c>
      <c r="G98" t="s">
        <v>14</v>
      </c>
    </row>
    <row r="99" spans="1:7">
      <c r="A99" t="s">
        <v>8</v>
      </c>
      <c r="B99" t="s">
        <v>18</v>
      </c>
      <c r="C99" t="s">
        <v>18</v>
      </c>
      <c r="D99" s="45">
        <v>44438</v>
      </c>
      <c r="E99" t="s">
        <v>12</v>
      </c>
      <c r="F99">
        <v>0</v>
      </c>
      <c r="G99" t="s">
        <v>13</v>
      </c>
    </row>
    <row r="100" spans="1:7">
      <c r="A100" t="s">
        <v>8</v>
      </c>
      <c r="B100" t="s">
        <v>9</v>
      </c>
      <c r="C100" t="s">
        <v>9</v>
      </c>
      <c r="D100" s="45">
        <v>44258</v>
      </c>
      <c r="E100" t="s">
        <v>12</v>
      </c>
      <c r="F100">
        <v>0</v>
      </c>
      <c r="G100" t="s">
        <v>25</v>
      </c>
    </row>
    <row r="101" spans="1:7">
      <c r="A101" t="s">
        <v>8</v>
      </c>
      <c r="B101" t="s">
        <v>18</v>
      </c>
      <c r="C101" t="s">
        <v>18</v>
      </c>
      <c r="D101" s="45">
        <v>44242</v>
      </c>
      <c r="E101" t="s">
        <v>12</v>
      </c>
      <c r="F101">
        <v>0</v>
      </c>
      <c r="G101" t="s">
        <v>14</v>
      </c>
    </row>
    <row r="102" spans="1:7">
      <c r="A102" t="s">
        <v>25</v>
      </c>
      <c r="B102" t="s">
        <v>9</v>
      </c>
      <c r="C102" t="s">
        <v>9</v>
      </c>
      <c r="D102" s="45">
        <v>44263</v>
      </c>
      <c r="E102" t="s">
        <v>12</v>
      </c>
      <c r="F102">
        <v>0</v>
      </c>
      <c r="G102" t="s">
        <v>10</v>
      </c>
    </row>
    <row r="103" spans="1:7">
      <c r="A103" t="s">
        <v>10</v>
      </c>
      <c r="B103" t="s">
        <v>11</v>
      </c>
      <c r="C103" t="s">
        <v>11</v>
      </c>
      <c r="D103" s="45">
        <v>44509</v>
      </c>
      <c r="E103" t="s">
        <v>12</v>
      </c>
      <c r="F103">
        <v>0</v>
      </c>
      <c r="G103" t="s">
        <v>10</v>
      </c>
    </row>
    <row r="104" spans="1:7">
      <c r="A104" t="s">
        <v>10</v>
      </c>
      <c r="B104" t="s">
        <v>11</v>
      </c>
      <c r="C104" t="s">
        <v>11</v>
      </c>
      <c r="D104" s="45">
        <v>44455</v>
      </c>
      <c r="E104" t="e">
        <v>#N/A</v>
      </c>
      <c r="F104" t="e">
        <v>#N/A</v>
      </c>
      <c r="G104" t="e">
        <v>#N/A</v>
      </c>
    </row>
    <row r="105" spans="1:7">
      <c r="A105" t="s">
        <v>14</v>
      </c>
      <c r="B105" t="s">
        <v>9</v>
      </c>
      <c r="C105" t="s">
        <v>9</v>
      </c>
      <c r="D105" s="45">
        <v>44540</v>
      </c>
      <c r="E105" t="e">
        <v>#N/A</v>
      </c>
      <c r="F105" t="e">
        <v>#N/A</v>
      </c>
      <c r="G105" t="e">
        <v>#N/A</v>
      </c>
    </row>
    <row r="106" spans="1:7">
      <c r="A106" t="s">
        <v>8</v>
      </c>
      <c r="B106" t="s">
        <v>18</v>
      </c>
      <c r="C106" t="s">
        <v>18</v>
      </c>
      <c r="D106" s="45">
        <v>44371</v>
      </c>
      <c r="E106" t="s">
        <v>12</v>
      </c>
      <c r="F106">
        <v>0</v>
      </c>
      <c r="G106" t="s">
        <v>10</v>
      </c>
    </row>
    <row r="107" spans="1:7">
      <c r="A107" t="s">
        <v>8</v>
      </c>
      <c r="B107" t="s">
        <v>9</v>
      </c>
      <c r="C107" t="s">
        <v>9</v>
      </c>
      <c r="D107" s="45">
        <v>44207</v>
      </c>
      <c r="E107" t="e">
        <v>#N/A</v>
      </c>
      <c r="F107" t="e">
        <v>#N/A</v>
      </c>
      <c r="G107" t="e">
        <v>#N/A</v>
      </c>
    </row>
    <row r="108" spans="1:7">
      <c r="A108" t="s">
        <v>16</v>
      </c>
      <c r="B108" t="s">
        <v>9</v>
      </c>
      <c r="C108" t="s">
        <v>9</v>
      </c>
      <c r="D108" s="45">
        <v>44467</v>
      </c>
      <c r="E108" t="s">
        <v>12</v>
      </c>
      <c r="F108">
        <v>0</v>
      </c>
      <c r="G108" t="s">
        <v>10</v>
      </c>
    </row>
    <row r="109" spans="1:7">
      <c r="A109" t="s">
        <v>16</v>
      </c>
      <c r="B109" t="s">
        <v>9</v>
      </c>
      <c r="C109" t="s">
        <v>9</v>
      </c>
      <c r="D109" s="45">
        <v>44228</v>
      </c>
      <c r="E109" t="s">
        <v>12</v>
      </c>
      <c r="F109">
        <v>0</v>
      </c>
      <c r="G109" t="s">
        <v>10</v>
      </c>
    </row>
    <row r="110" spans="1:7">
      <c r="A110" t="s">
        <v>8</v>
      </c>
      <c r="B110" t="s">
        <v>18</v>
      </c>
      <c r="C110" t="s">
        <v>18</v>
      </c>
      <c r="D110" s="45">
        <v>44509</v>
      </c>
      <c r="E110" t="e">
        <v>#N/A</v>
      </c>
      <c r="F110" t="e">
        <v>#N/A</v>
      </c>
      <c r="G110" t="e">
        <v>#N/A</v>
      </c>
    </row>
    <row r="111" spans="1:7">
      <c r="A111" t="s">
        <v>10</v>
      </c>
      <c r="B111" t="s">
        <v>15</v>
      </c>
      <c r="C111" t="s">
        <v>15</v>
      </c>
      <c r="D111" s="45">
        <v>44516</v>
      </c>
      <c r="E111" t="s">
        <v>12</v>
      </c>
      <c r="F111">
        <v>0</v>
      </c>
      <c r="G111" t="s">
        <v>16</v>
      </c>
    </row>
    <row r="112" spans="1:7">
      <c r="A112" t="s">
        <v>8</v>
      </c>
      <c r="B112" t="s">
        <v>9</v>
      </c>
      <c r="C112" t="s">
        <v>9</v>
      </c>
      <c r="D112" s="45">
        <v>44495</v>
      </c>
      <c r="E112" t="e">
        <v>#N/A</v>
      </c>
      <c r="F112" t="e">
        <v>#N/A</v>
      </c>
      <c r="G112" t="e">
        <v>#N/A</v>
      </c>
    </row>
    <row r="113" spans="1:7">
      <c r="A113" t="s">
        <v>14</v>
      </c>
      <c r="B113" t="s">
        <v>15</v>
      </c>
      <c r="C113" t="s">
        <v>15</v>
      </c>
      <c r="D113" s="45">
        <v>44417</v>
      </c>
      <c r="E113" t="s">
        <v>12</v>
      </c>
      <c r="F113">
        <v>0</v>
      </c>
      <c r="G113" t="s">
        <v>16</v>
      </c>
    </row>
    <row r="114" spans="1:7">
      <c r="A114" t="s">
        <v>10</v>
      </c>
      <c r="B114" t="s">
        <v>9</v>
      </c>
      <c r="C114" t="s">
        <v>9</v>
      </c>
      <c r="D114" s="45">
        <v>44217</v>
      </c>
      <c r="E114" t="s">
        <v>12</v>
      </c>
      <c r="F114">
        <v>0</v>
      </c>
      <c r="G114" t="s">
        <v>8</v>
      </c>
    </row>
    <row r="115" spans="1:7">
      <c r="A115" t="s">
        <v>13</v>
      </c>
      <c r="B115" t="s">
        <v>9</v>
      </c>
      <c r="C115" t="s">
        <v>9</v>
      </c>
      <c r="D115" s="45">
        <v>44526</v>
      </c>
      <c r="E115" t="s">
        <v>12</v>
      </c>
      <c r="F115">
        <v>0</v>
      </c>
      <c r="G115" t="s">
        <v>10</v>
      </c>
    </row>
    <row r="116" spans="1:7">
      <c r="A116" t="s">
        <v>8</v>
      </c>
      <c r="B116" t="s">
        <v>18</v>
      </c>
      <c r="C116" t="s">
        <v>18</v>
      </c>
      <c r="D116" s="45">
        <v>44378</v>
      </c>
      <c r="E116" t="e">
        <v>#N/A</v>
      </c>
      <c r="F116" t="e">
        <v>#N/A</v>
      </c>
      <c r="G116" t="e">
        <v>#N/A</v>
      </c>
    </row>
    <row r="117" spans="1:7">
      <c r="A117" t="s">
        <v>8</v>
      </c>
      <c r="B117" t="s">
        <v>9</v>
      </c>
      <c r="C117" t="s">
        <v>9</v>
      </c>
      <c r="D117" s="45">
        <v>44377</v>
      </c>
      <c r="E117" t="e">
        <v>#N/A</v>
      </c>
      <c r="F117" t="e">
        <v>#N/A</v>
      </c>
      <c r="G117" t="e">
        <v>#N/A</v>
      </c>
    </row>
    <row r="118" spans="1:7">
      <c r="A118" t="s">
        <v>8</v>
      </c>
      <c r="B118" t="s">
        <v>9</v>
      </c>
      <c r="C118" t="s">
        <v>9</v>
      </c>
      <c r="D118" s="45">
        <v>44270</v>
      </c>
      <c r="E118" t="s">
        <v>12</v>
      </c>
      <c r="F118">
        <v>0</v>
      </c>
      <c r="G118" t="s">
        <v>8</v>
      </c>
    </row>
    <row r="119" spans="1:7">
      <c r="A119" t="s">
        <v>8</v>
      </c>
      <c r="B119" t="s">
        <v>9</v>
      </c>
      <c r="C119" t="s">
        <v>9</v>
      </c>
      <c r="D119" s="45">
        <v>44286</v>
      </c>
      <c r="E119" t="e">
        <v>#N/A</v>
      </c>
      <c r="F119" t="e">
        <v>#N/A</v>
      </c>
      <c r="G119" t="e">
        <v>#N/A</v>
      </c>
    </row>
    <row r="120" spans="1:7">
      <c r="A120" t="s">
        <v>13</v>
      </c>
      <c r="B120" t="s">
        <v>17</v>
      </c>
      <c r="C120" t="s">
        <v>17</v>
      </c>
      <c r="D120" s="45">
        <v>44480</v>
      </c>
      <c r="E120" t="e">
        <v>#N/A</v>
      </c>
      <c r="F120" t="e">
        <v>#N/A</v>
      </c>
      <c r="G120" t="e">
        <v>#N/A</v>
      </c>
    </row>
    <row r="121" spans="1:7">
      <c r="A121" t="s">
        <v>8</v>
      </c>
      <c r="B121" t="s">
        <v>17</v>
      </c>
      <c r="C121" t="s">
        <v>17</v>
      </c>
      <c r="D121" s="45">
        <v>44515</v>
      </c>
      <c r="E121" t="e">
        <v>#N/A</v>
      </c>
      <c r="F121" t="e">
        <v>#N/A</v>
      </c>
      <c r="G121" t="e">
        <v>#N/A</v>
      </c>
    </row>
    <row r="122" spans="1:7">
      <c r="A122" t="s">
        <v>8</v>
      </c>
      <c r="B122" t="s">
        <v>17</v>
      </c>
      <c r="C122" t="s">
        <v>17</v>
      </c>
      <c r="D122" s="45">
        <v>44286</v>
      </c>
      <c r="E122" t="s">
        <v>12</v>
      </c>
      <c r="F122">
        <v>0</v>
      </c>
      <c r="G122" t="s">
        <v>13</v>
      </c>
    </row>
    <row r="123" spans="1:7">
      <c r="A123" t="s">
        <v>10</v>
      </c>
      <c r="B123" t="s">
        <v>18</v>
      </c>
      <c r="C123" t="s">
        <v>18</v>
      </c>
      <c r="D123" s="45">
        <v>44494</v>
      </c>
      <c r="E123" t="s">
        <v>12</v>
      </c>
      <c r="F123">
        <v>0</v>
      </c>
      <c r="G123" t="s">
        <v>13</v>
      </c>
    </row>
    <row r="124" spans="1:7">
      <c r="A124" t="s">
        <v>8</v>
      </c>
      <c r="B124" t="s">
        <v>18</v>
      </c>
      <c r="C124" t="s">
        <v>18</v>
      </c>
      <c r="D124" s="45">
        <v>44253</v>
      </c>
      <c r="E124" t="s">
        <v>12</v>
      </c>
      <c r="F124">
        <v>0</v>
      </c>
      <c r="G124" t="s">
        <v>10</v>
      </c>
    </row>
    <row r="125" spans="1:7">
      <c r="A125" t="s">
        <v>8</v>
      </c>
      <c r="B125" t="s">
        <v>17</v>
      </c>
      <c r="C125" t="s">
        <v>17</v>
      </c>
      <c r="D125" s="45">
        <v>44264</v>
      </c>
      <c r="E125" t="e">
        <v>#N/A</v>
      </c>
      <c r="F125" t="e">
        <v>#N/A</v>
      </c>
      <c r="G125" t="e">
        <v>#N/A</v>
      </c>
    </row>
    <row r="126" spans="1:7">
      <c r="A126" t="s">
        <v>10</v>
      </c>
      <c r="B126" t="s">
        <v>9</v>
      </c>
      <c r="C126" t="s">
        <v>9</v>
      </c>
      <c r="D126" s="45">
        <v>44517</v>
      </c>
      <c r="E126" t="s">
        <v>12</v>
      </c>
      <c r="F126">
        <v>0</v>
      </c>
      <c r="G126" t="s">
        <v>13</v>
      </c>
    </row>
    <row r="127" spans="1:7">
      <c r="A127" t="s">
        <v>10</v>
      </c>
      <c r="B127" t="s">
        <v>18</v>
      </c>
      <c r="C127" t="s">
        <v>18</v>
      </c>
      <c r="D127" s="45">
        <v>44350</v>
      </c>
      <c r="E127" t="s">
        <v>12</v>
      </c>
      <c r="F127">
        <v>0</v>
      </c>
      <c r="G127" t="s">
        <v>13</v>
      </c>
    </row>
    <row r="128" spans="1:7">
      <c r="A128" t="s">
        <v>16</v>
      </c>
      <c r="B128" t="s">
        <v>9</v>
      </c>
      <c r="C128" t="s">
        <v>9</v>
      </c>
      <c r="D128" s="45">
        <v>44391</v>
      </c>
      <c r="E128" t="s">
        <v>12</v>
      </c>
      <c r="F128">
        <v>0</v>
      </c>
      <c r="G128" t="s">
        <v>13</v>
      </c>
    </row>
    <row r="129" spans="1:8">
      <c r="A129" t="s">
        <v>10</v>
      </c>
      <c r="B129" t="s">
        <v>11</v>
      </c>
      <c r="C129" t="s">
        <v>11</v>
      </c>
      <c r="D129" s="45">
        <v>44498</v>
      </c>
      <c r="E129" t="e">
        <v>#N/A</v>
      </c>
      <c r="F129" t="e">
        <v>#N/A</v>
      </c>
      <c r="G129" t="e">
        <v>#N/A</v>
      </c>
    </row>
    <row r="130" spans="1:8">
      <c r="A130" t="s">
        <v>13</v>
      </c>
      <c r="B130" t="s">
        <v>17</v>
      </c>
      <c r="C130" t="s">
        <v>17</v>
      </c>
      <c r="D130" s="45">
        <v>44210</v>
      </c>
      <c r="E130" t="s">
        <v>12</v>
      </c>
      <c r="F130">
        <v>0</v>
      </c>
      <c r="G130" t="s">
        <v>10</v>
      </c>
    </row>
    <row r="131" spans="1:8">
      <c r="A131" t="s">
        <v>13</v>
      </c>
      <c r="B131" t="s">
        <v>9</v>
      </c>
      <c r="C131" t="s">
        <v>9</v>
      </c>
      <c r="D131" s="45">
        <v>44203</v>
      </c>
      <c r="E131" t="e">
        <v>#N/A</v>
      </c>
      <c r="F131" t="e">
        <v>#N/A</v>
      </c>
      <c r="G131" t="e">
        <v>#N/A</v>
      </c>
    </row>
    <row r="132" spans="1:8">
      <c r="A132" t="s">
        <v>8</v>
      </c>
      <c r="B132" t="s">
        <v>17</v>
      </c>
      <c r="C132" t="s">
        <v>17</v>
      </c>
      <c r="D132" s="45">
        <v>44285</v>
      </c>
      <c r="E132" t="s">
        <v>12</v>
      </c>
      <c r="F132">
        <v>0</v>
      </c>
      <c r="G132" t="s">
        <v>8</v>
      </c>
    </row>
    <row r="133" spans="1:8">
      <c r="A133" t="s">
        <v>8</v>
      </c>
      <c r="B133" t="s">
        <v>17</v>
      </c>
      <c r="C133" t="s">
        <v>17</v>
      </c>
      <c r="D133" s="45">
        <v>44467</v>
      </c>
      <c r="E133" t="s">
        <v>12</v>
      </c>
      <c r="F133">
        <v>0</v>
      </c>
      <c r="G133" t="s">
        <v>8</v>
      </c>
    </row>
    <row r="134" spans="1:8">
      <c r="A134" t="s">
        <v>8</v>
      </c>
      <c r="B134" t="s">
        <v>9</v>
      </c>
      <c r="C134" t="s">
        <v>9</v>
      </c>
      <c r="D134" s="45">
        <v>44343</v>
      </c>
      <c r="E134" t="s">
        <v>12</v>
      </c>
      <c r="F134">
        <v>0</v>
      </c>
      <c r="G134" t="s">
        <v>10</v>
      </c>
    </row>
    <row r="135" spans="1:8">
      <c r="A135" t="s">
        <v>8</v>
      </c>
      <c r="B135" t="s">
        <v>18</v>
      </c>
      <c r="C135" t="s">
        <v>18</v>
      </c>
      <c r="D135" s="45">
        <v>44232</v>
      </c>
      <c r="E135" t="e">
        <v>#N/A</v>
      </c>
      <c r="F135" t="e">
        <v>#N/A</v>
      </c>
      <c r="G135" t="e">
        <v>#N/A</v>
      </c>
    </row>
    <row r="136" spans="1:8">
      <c r="A136" t="s">
        <v>8</v>
      </c>
      <c r="B136" t="s">
        <v>18</v>
      </c>
      <c r="C136" t="s">
        <v>18</v>
      </c>
      <c r="D136" s="45">
        <v>44263</v>
      </c>
      <c r="E136" t="s">
        <v>12</v>
      </c>
      <c r="F136">
        <v>0</v>
      </c>
      <c r="G136" t="s">
        <v>14</v>
      </c>
    </row>
    <row r="137" spans="1:8">
      <c r="A137" t="s">
        <v>8</v>
      </c>
      <c r="B137" t="s">
        <v>17</v>
      </c>
      <c r="C137" t="s">
        <v>17</v>
      </c>
      <c r="D137" s="45">
        <v>44529</v>
      </c>
      <c r="E137" t="e">
        <v>#N/A</v>
      </c>
      <c r="F137" t="e">
        <v>#N/A</v>
      </c>
      <c r="G137" t="e">
        <v>#N/A</v>
      </c>
    </row>
    <row r="138" spans="1:8">
      <c r="A138" t="s">
        <v>13</v>
      </c>
      <c r="B138" t="s">
        <v>9</v>
      </c>
      <c r="C138" t="s">
        <v>9</v>
      </c>
      <c r="D138" s="45">
        <v>44495</v>
      </c>
      <c r="E138" t="s">
        <v>12</v>
      </c>
      <c r="F138">
        <v>0</v>
      </c>
      <c r="G138" t="s">
        <v>8</v>
      </c>
    </row>
    <row r="139" spans="1:8">
      <c r="A139" t="s">
        <v>16</v>
      </c>
      <c r="B139" t="s">
        <v>9</v>
      </c>
      <c r="C139" t="s">
        <v>9</v>
      </c>
      <c r="D139" s="45">
        <v>44550</v>
      </c>
      <c r="E139" t="s">
        <v>12</v>
      </c>
      <c r="F139">
        <v>0</v>
      </c>
      <c r="G139" t="s">
        <v>8</v>
      </c>
    </row>
    <row r="140" spans="1:8">
      <c r="A140" t="s">
        <v>16</v>
      </c>
      <c r="B140" t="s">
        <v>9</v>
      </c>
      <c r="C140" t="s">
        <v>9</v>
      </c>
      <c r="D140" s="45">
        <v>44256</v>
      </c>
      <c r="E140" t="s">
        <v>12</v>
      </c>
      <c r="F140">
        <v>0</v>
      </c>
      <c r="G140" t="s">
        <v>13</v>
      </c>
    </row>
    <row r="141" spans="1:8">
      <c r="A141" t="s">
        <v>8</v>
      </c>
      <c r="B141" t="s">
        <v>9</v>
      </c>
      <c r="C141" t="s">
        <v>9</v>
      </c>
      <c r="D141" s="45">
        <v>44425</v>
      </c>
      <c r="E141" t="s">
        <v>12</v>
      </c>
      <c r="F141">
        <v>0</v>
      </c>
      <c r="G141" t="s">
        <v>13</v>
      </c>
    </row>
    <row r="142" spans="1:8">
      <c r="A142" t="s">
        <v>8</v>
      </c>
      <c r="B142" t="s">
        <v>17</v>
      </c>
      <c r="C142" t="s">
        <v>17</v>
      </c>
      <c r="D142" s="45">
        <v>44224</v>
      </c>
      <c r="E142" t="s">
        <v>28</v>
      </c>
      <c r="F142">
        <v>43746</v>
      </c>
      <c r="G142" t="s">
        <v>19</v>
      </c>
      <c r="H142" t="s">
        <v>23</v>
      </c>
    </row>
    <row r="143" spans="1:8">
      <c r="A143" t="s">
        <v>10</v>
      </c>
      <c r="B143" t="s">
        <v>15</v>
      </c>
      <c r="C143" t="s">
        <v>15</v>
      </c>
      <c r="D143" s="45">
        <v>44260</v>
      </c>
      <c r="E143" t="e">
        <v>#N/A</v>
      </c>
      <c r="F143" t="e">
        <v>#N/A</v>
      </c>
      <c r="G143" t="e">
        <v>#N/A</v>
      </c>
    </row>
    <row r="144" spans="1:8">
      <c r="A144" t="s">
        <v>8</v>
      </c>
      <c r="B144" t="s">
        <v>18</v>
      </c>
      <c r="C144" t="s">
        <v>18</v>
      </c>
      <c r="D144" s="45">
        <v>44229</v>
      </c>
      <c r="E144" t="s">
        <v>12</v>
      </c>
      <c r="F144">
        <v>0</v>
      </c>
      <c r="G144" t="s">
        <v>10</v>
      </c>
    </row>
    <row r="145" spans="1:7">
      <c r="A145" t="s">
        <v>8</v>
      </c>
      <c r="B145" t="s">
        <v>17</v>
      </c>
      <c r="C145" t="s">
        <v>17</v>
      </c>
      <c r="D145" s="45">
        <v>44221</v>
      </c>
      <c r="E145" t="s">
        <v>12</v>
      </c>
      <c r="F145">
        <v>0</v>
      </c>
      <c r="G145" t="s">
        <v>8</v>
      </c>
    </row>
    <row r="146" spans="1:7">
      <c r="A146" t="s">
        <v>8</v>
      </c>
      <c r="B146" t="s">
        <v>17</v>
      </c>
      <c r="C146" t="s">
        <v>17</v>
      </c>
      <c r="D146" s="45">
        <v>44215</v>
      </c>
      <c r="E146" t="s">
        <v>12</v>
      </c>
      <c r="F146">
        <v>0</v>
      </c>
      <c r="G146" t="s">
        <v>13</v>
      </c>
    </row>
    <row r="147" spans="1:7">
      <c r="A147" t="s">
        <v>13</v>
      </c>
      <c r="B147" t="s">
        <v>9</v>
      </c>
      <c r="C147" t="s">
        <v>9</v>
      </c>
      <c r="D147" s="45">
        <v>44230</v>
      </c>
      <c r="E147" t="s">
        <v>12</v>
      </c>
      <c r="F147">
        <v>0</v>
      </c>
      <c r="G147" t="s">
        <v>13</v>
      </c>
    </row>
    <row r="148" spans="1:7">
      <c r="A148" t="s">
        <v>16</v>
      </c>
      <c r="B148" t="s">
        <v>9</v>
      </c>
      <c r="C148" t="s">
        <v>9</v>
      </c>
      <c r="D148" s="45">
        <v>44299</v>
      </c>
      <c r="E148" t="e">
        <v>#N/A</v>
      </c>
      <c r="F148" t="e">
        <v>#N/A</v>
      </c>
      <c r="G148" t="e">
        <v>#N/A</v>
      </c>
    </row>
    <row r="149" spans="1:7">
      <c r="A149" t="s">
        <v>8</v>
      </c>
      <c r="B149" t="s">
        <v>9</v>
      </c>
      <c r="C149" t="s">
        <v>9</v>
      </c>
      <c r="D149" s="45">
        <v>44273</v>
      </c>
      <c r="E149" t="s">
        <v>12</v>
      </c>
      <c r="F149">
        <v>0</v>
      </c>
      <c r="G149" t="s">
        <v>14</v>
      </c>
    </row>
    <row r="150" spans="1:7">
      <c r="A150" t="s">
        <v>13</v>
      </c>
      <c r="B150" t="s">
        <v>17</v>
      </c>
      <c r="C150" t="s">
        <v>17</v>
      </c>
      <c r="D150" s="45">
        <v>44414</v>
      </c>
      <c r="E150" t="e">
        <v>#N/A</v>
      </c>
      <c r="F150" t="e">
        <v>#N/A</v>
      </c>
      <c r="G150" t="e">
        <v>#N/A</v>
      </c>
    </row>
    <row r="151" spans="1:7">
      <c r="A151" t="s">
        <v>14</v>
      </c>
      <c r="B151" t="s">
        <v>9</v>
      </c>
      <c r="C151" t="s">
        <v>9</v>
      </c>
      <c r="D151" s="45">
        <v>44400</v>
      </c>
      <c r="E151" t="s">
        <v>12</v>
      </c>
      <c r="F151">
        <v>0</v>
      </c>
      <c r="G151" t="s">
        <v>14</v>
      </c>
    </row>
    <row r="152" spans="1:7">
      <c r="A152" t="s">
        <v>8</v>
      </c>
      <c r="B152" t="s">
        <v>17</v>
      </c>
      <c r="C152" t="s">
        <v>17</v>
      </c>
      <c r="D152" s="45">
        <v>44411</v>
      </c>
      <c r="E152" t="e">
        <v>#N/A</v>
      </c>
      <c r="F152" t="e">
        <v>#N/A</v>
      </c>
      <c r="G152" t="e">
        <v>#N/A</v>
      </c>
    </row>
    <row r="153" spans="1:7">
      <c r="A153" t="s">
        <v>14</v>
      </c>
      <c r="B153" t="s">
        <v>9</v>
      </c>
      <c r="C153" t="s">
        <v>9</v>
      </c>
      <c r="D153" s="45">
        <v>44397</v>
      </c>
      <c r="E153" t="s">
        <v>12</v>
      </c>
      <c r="F153">
        <v>0</v>
      </c>
      <c r="G153" t="s">
        <v>8</v>
      </c>
    </row>
    <row r="154" spans="1:7">
      <c r="A154" t="s">
        <v>10</v>
      </c>
      <c r="B154" t="s">
        <v>9</v>
      </c>
      <c r="C154" t="s">
        <v>9</v>
      </c>
      <c r="D154" s="45">
        <v>44553</v>
      </c>
      <c r="E154" t="e">
        <v>#N/A</v>
      </c>
      <c r="F154" t="e">
        <v>#N/A</v>
      </c>
      <c r="G154" t="e">
        <v>#N/A</v>
      </c>
    </row>
    <row r="155" spans="1:7">
      <c r="A155" t="s">
        <v>19</v>
      </c>
      <c r="B155" t="s">
        <v>20</v>
      </c>
      <c r="C155" t="s">
        <v>20</v>
      </c>
      <c r="D155" s="45">
        <v>44491</v>
      </c>
      <c r="E155" t="s">
        <v>12</v>
      </c>
      <c r="F155">
        <v>0</v>
      </c>
      <c r="G155" t="s">
        <v>10</v>
      </c>
    </row>
    <row r="156" spans="1:7">
      <c r="A156" t="s">
        <v>8</v>
      </c>
      <c r="B156" t="s">
        <v>17</v>
      </c>
      <c r="C156" t="s">
        <v>17</v>
      </c>
      <c r="D156" s="45">
        <v>44516</v>
      </c>
      <c r="E156" t="s">
        <v>12</v>
      </c>
      <c r="F156">
        <v>0</v>
      </c>
      <c r="G156" t="s">
        <v>14</v>
      </c>
    </row>
    <row r="157" spans="1:7">
      <c r="A157" t="s">
        <v>8</v>
      </c>
      <c r="B157" t="s">
        <v>17</v>
      </c>
      <c r="C157" t="s">
        <v>17</v>
      </c>
      <c r="D157" s="45">
        <v>44462</v>
      </c>
      <c r="E157" t="s">
        <v>12</v>
      </c>
      <c r="F157">
        <v>0</v>
      </c>
      <c r="G157" t="s">
        <v>14</v>
      </c>
    </row>
    <row r="158" spans="1:7">
      <c r="A158" t="s">
        <v>8</v>
      </c>
      <c r="B158" t="s">
        <v>9</v>
      </c>
      <c r="C158" t="s">
        <v>9</v>
      </c>
      <c r="D158" s="45">
        <v>44267</v>
      </c>
      <c r="E158" t="s">
        <v>12</v>
      </c>
      <c r="F158">
        <v>0</v>
      </c>
      <c r="G158" t="s">
        <v>14</v>
      </c>
    </row>
    <row r="159" spans="1:7">
      <c r="A159" t="s">
        <v>14</v>
      </c>
      <c r="B159" t="s">
        <v>9</v>
      </c>
      <c r="C159" t="s">
        <v>9</v>
      </c>
      <c r="D159" s="45">
        <v>44252</v>
      </c>
      <c r="E159" t="s">
        <v>31</v>
      </c>
      <c r="F159">
        <v>0</v>
      </c>
      <c r="G159" t="s">
        <v>14</v>
      </c>
    </row>
    <row r="160" spans="1:7">
      <c r="A160" t="s">
        <v>10</v>
      </c>
      <c r="B160" t="s">
        <v>18</v>
      </c>
      <c r="C160" t="s">
        <v>18</v>
      </c>
      <c r="D160" s="45">
        <v>44533</v>
      </c>
      <c r="E160" t="s">
        <v>12</v>
      </c>
      <c r="F160">
        <v>0</v>
      </c>
      <c r="G160" t="s">
        <v>16</v>
      </c>
    </row>
    <row r="161" spans="1:7">
      <c r="A161" t="s">
        <v>14</v>
      </c>
      <c r="B161" t="s">
        <v>18</v>
      </c>
      <c r="C161" t="s">
        <v>18</v>
      </c>
      <c r="D161" s="45">
        <v>44335</v>
      </c>
      <c r="E161" t="s">
        <v>12</v>
      </c>
      <c r="F161">
        <v>0</v>
      </c>
      <c r="G161" t="s">
        <v>16</v>
      </c>
    </row>
    <row r="162" spans="1:7">
      <c r="A162" t="s">
        <v>10</v>
      </c>
      <c r="B162" t="s">
        <v>18</v>
      </c>
      <c r="C162" t="s">
        <v>18</v>
      </c>
      <c r="D162" s="45">
        <v>44425</v>
      </c>
      <c r="E162" t="s">
        <v>12</v>
      </c>
      <c r="F162">
        <v>0</v>
      </c>
      <c r="G162" t="s">
        <v>10</v>
      </c>
    </row>
    <row r="163" spans="1:7">
      <c r="A163" t="s">
        <v>16</v>
      </c>
      <c r="B163" t="s">
        <v>9</v>
      </c>
      <c r="C163" t="s">
        <v>9</v>
      </c>
      <c r="D163" s="45">
        <v>44372</v>
      </c>
      <c r="E163" t="s">
        <v>12</v>
      </c>
      <c r="F163">
        <v>0</v>
      </c>
      <c r="G163" t="s">
        <v>16</v>
      </c>
    </row>
    <row r="164" spans="1:7">
      <c r="A164" t="s">
        <v>10</v>
      </c>
      <c r="B164" t="s">
        <v>9</v>
      </c>
      <c r="C164" t="s">
        <v>9</v>
      </c>
      <c r="D164" s="45">
        <v>44232</v>
      </c>
      <c r="E164" t="s">
        <v>12</v>
      </c>
      <c r="F164">
        <v>0</v>
      </c>
      <c r="G164" t="s">
        <v>16</v>
      </c>
    </row>
    <row r="165" spans="1:7">
      <c r="A165" t="s">
        <v>8</v>
      </c>
      <c r="B165" t="s">
        <v>18</v>
      </c>
      <c r="C165" t="s">
        <v>18</v>
      </c>
      <c r="D165" s="45">
        <v>44279</v>
      </c>
      <c r="E165" t="s">
        <v>12</v>
      </c>
      <c r="F165">
        <v>0</v>
      </c>
      <c r="G165" t="s">
        <v>13</v>
      </c>
    </row>
    <row r="166" spans="1:7">
      <c r="A166" t="s">
        <v>13</v>
      </c>
      <c r="B166" t="s">
        <v>9</v>
      </c>
      <c r="C166" t="s">
        <v>9</v>
      </c>
      <c r="D166" s="45">
        <v>44259</v>
      </c>
      <c r="E166" t="s">
        <v>12</v>
      </c>
      <c r="F166">
        <v>0</v>
      </c>
      <c r="G166" t="s">
        <v>13</v>
      </c>
    </row>
    <row r="167" spans="1:7">
      <c r="A167" t="s">
        <v>10</v>
      </c>
      <c r="B167" t="s">
        <v>11</v>
      </c>
      <c r="C167" t="s">
        <v>11</v>
      </c>
      <c r="D167" s="45">
        <v>44378</v>
      </c>
      <c r="E167" t="s">
        <v>12</v>
      </c>
      <c r="F167">
        <v>0</v>
      </c>
      <c r="G167" t="s">
        <v>8</v>
      </c>
    </row>
    <row r="168" spans="1:7">
      <c r="A168" t="s">
        <v>13</v>
      </c>
      <c r="B168" t="s">
        <v>9</v>
      </c>
      <c r="C168" t="s">
        <v>9</v>
      </c>
      <c r="D168" s="45">
        <v>44368</v>
      </c>
      <c r="E168" t="s">
        <v>12</v>
      </c>
      <c r="F168">
        <v>0</v>
      </c>
      <c r="G168" t="s">
        <v>8</v>
      </c>
    </row>
    <row r="169" spans="1:7">
      <c r="A169" t="s">
        <v>10</v>
      </c>
      <c r="B169" t="s">
        <v>18</v>
      </c>
      <c r="C169" t="s">
        <v>18</v>
      </c>
      <c r="D169" s="45">
        <v>44482</v>
      </c>
      <c r="E169" t="s">
        <v>12</v>
      </c>
      <c r="F169">
        <v>0</v>
      </c>
      <c r="G169" t="s">
        <v>8</v>
      </c>
    </row>
    <row r="170" spans="1:7">
      <c r="A170" t="s">
        <v>10</v>
      </c>
      <c r="B170" t="s">
        <v>9</v>
      </c>
      <c r="C170" t="s">
        <v>9</v>
      </c>
      <c r="D170" s="45">
        <v>44385</v>
      </c>
      <c r="E170" t="s">
        <v>12</v>
      </c>
      <c r="F170">
        <v>0</v>
      </c>
      <c r="G170" t="s">
        <v>13</v>
      </c>
    </row>
    <row r="171" spans="1:7">
      <c r="A171" t="s">
        <v>10</v>
      </c>
      <c r="B171" t="s">
        <v>15</v>
      </c>
      <c r="C171" t="s">
        <v>15</v>
      </c>
      <c r="D171" s="45">
        <v>44225</v>
      </c>
      <c r="E171" t="s">
        <v>12</v>
      </c>
      <c r="F171">
        <v>0</v>
      </c>
      <c r="G171" t="s">
        <v>8</v>
      </c>
    </row>
    <row r="172" spans="1:7">
      <c r="A172" t="s">
        <v>8</v>
      </c>
      <c r="B172" t="s">
        <v>18</v>
      </c>
      <c r="C172" t="s">
        <v>18</v>
      </c>
      <c r="D172" s="45">
        <v>44377</v>
      </c>
      <c r="E172" t="e">
        <v>#N/A</v>
      </c>
      <c r="F172" t="e">
        <v>#N/A</v>
      </c>
      <c r="G172" t="e">
        <v>#N/A</v>
      </c>
    </row>
    <row r="173" spans="1:7">
      <c r="A173" t="s">
        <v>10</v>
      </c>
      <c r="B173" t="s">
        <v>9</v>
      </c>
      <c r="C173" t="s">
        <v>9</v>
      </c>
      <c r="D173" s="45">
        <v>44239</v>
      </c>
      <c r="E173" t="s">
        <v>12</v>
      </c>
      <c r="F173">
        <v>0</v>
      </c>
      <c r="G173" t="s">
        <v>8</v>
      </c>
    </row>
    <row r="174" spans="1:7">
      <c r="A174" t="s">
        <v>14</v>
      </c>
      <c r="D174" s="45">
        <v>44299</v>
      </c>
      <c r="E174" t="s">
        <v>12</v>
      </c>
      <c r="F174">
        <v>0</v>
      </c>
      <c r="G174" t="s">
        <v>8</v>
      </c>
    </row>
    <row r="175" spans="1:7">
      <c r="A175" t="s">
        <v>10</v>
      </c>
      <c r="B175" t="s">
        <v>11</v>
      </c>
      <c r="C175" t="s">
        <v>11</v>
      </c>
      <c r="D175" s="45">
        <v>44495</v>
      </c>
      <c r="E175" t="s">
        <v>12</v>
      </c>
      <c r="F175">
        <v>0</v>
      </c>
      <c r="G175" t="s">
        <v>8</v>
      </c>
    </row>
    <row r="176" spans="1:7">
      <c r="A176" t="s">
        <v>8</v>
      </c>
      <c r="B176" t="s">
        <v>18</v>
      </c>
      <c r="C176" t="s">
        <v>18</v>
      </c>
      <c r="D176" s="45">
        <v>44523</v>
      </c>
      <c r="E176" t="s">
        <v>12</v>
      </c>
      <c r="F176">
        <v>0</v>
      </c>
      <c r="G176" t="s">
        <v>8</v>
      </c>
    </row>
    <row r="177" spans="1:7">
      <c r="A177" t="s">
        <v>16</v>
      </c>
      <c r="B177" t="s">
        <v>9</v>
      </c>
      <c r="C177" t="s">
        <v>9</v>
      </c>
      <c r="D177" s="45">
        <v>44286</v>
      </c>
      <c r="E177" t="s">
        <v>12</v>
      </c>
      <c r="F177">
        <v>0</v>
      </c>
      <c r="G177" t="s">
        <v>8</v>
      </c>
    </row>
    <row r="178" spans="1:7">
      <c r="A178" t="s">
        <v>14</v>
      </c>
      <c r="B178" t="s">
        <v>15</v>
      </c>
      <c r="C178" t="s">
        <v>15</v>
      </c>
      <c r="D178" s="45">
        <v>44273</v>
      </c>
      <c r="E178" t="s">
        <v>12</v>
      </c>
      <c r="F178">
        <v>0</v>
      </c>
      <c r="G178" t="s">
        <v>13</v>
      </c>
    </row>
    <row r="179" spans="1:7">
      <c r="A179" t="s">
        <v>14</v>
      </c>
      <c r="B179" t="s">
        <v>15</v>
      </c>
      <c r="C179" t="s">
        <v>15</v>
      </c>
      <c r="D179" s="45">
        <v>44249</v>
      </c>
      <c r="E179" t="s">
        <v>12</v>
      </c>
      <c r="F179">
        <v>0</v>
      </c>
      <c r="G179" t="s">
        <v>13</v>
      </c>
    </row>
    <row r="180" spans="1:7">
      <c r="A180" t="s">
        <v>10</v>
      </c>
      <c r="B180" t="s">
        <v>11</v>
      </c>
      <c r="C180" t="s">
        <v>11</v>
      </c>
      <c r="D180" s="45">
        <v>44536</v>
      </c>
      <c r="E180" t="s">
        <v>12</v>
      </c>
      <c r="F180">
        <v>0</v>
      </c>
      <c r="G180" t="s">
        <v>8</v>
      </c>
    </row>
    <row r="181" spans="1:7">
      <c r="A181" t="s">
        <v>16</v>
      </c>
      <c r="B181" t="s">
        <v>9</v>
      </c>
      <c r="C181" t="s">
        <v>9</v>
      </c>
      <c r="D181" s="45">
        <v>44421</v>
      </c>
      <c r="E181" t="s">
        <v>12</v>
      </c>
      <c r="F181">
        <v>0</v>
      </c>
      <c r="G181" t="s">
        <v>14</v>
      </c>
    </row>
    <row r="182" spans="1:7">
      <c r="A182" t="s">
        <v>8</v>
      </c>
      <c r="B182" t="s">
        <v>18</v>
      </c>
      <c r="C182" t="s">
        <v>18</v>
      </c>
      <c r="D182" s="45">
        <v>44274</v>
      </c>
      <c r="E182" t="e">
        <v>#N/A</v>
      </c>
      <c r="F182" t="e">
        <v>#N/A</v>
      </c>
      <c r="G182" t="e">
        <v>#N/A</v>
      </c>
    </row>
    <row r="183" spans="1:7">
      <c r="A183" t="s">
        <v>14</v>
      </c>
      <c r="B183" t="s">
        <v>9</v>
      </c>
      <c r="C183" t="s">
        <v>9</v>
      </c>
      <c r="D183" s="45">
        <v>44235</v>
      </c>
      <c r="E183" t="s">
        <v>12</v>
      </c>
      <c r="F183">
        <v>0</v>
      </c>
      <c r="G183" t="s">
        <v>13</v>
      </c>
    </row>
    <row r="184" spans="1:7">
      <c r="A184" t="s">
        <v>13</v>
      </c>
      <c r="B184" t="s">
        <v>9</v>
      </c>
      <c r="C184" t="s">
        <v>9</v>
      </c>
      <c r="D184" s="45">
        <v>44400</v>
      </c>
      <c r="E184" t="s">
        <v>12</v>
      </c>
      <c r="F184">
        <v>0</v>
      </c>
      <c r="G184" t="s">
        <v>13</v>
      </c>
    </row>
    <row r="185" spans="1:7">
      <c r="A185" t="s">
        <v>8</v>
      </c>
      <c r="B185" t="s">
        <v>9</v>
      </c>
      <c r="C185" t="s">
        <v>9</v>
      </c>
      <c r="D185" s="45">
        <v>44301</v>
      </c>
      <c r="E185" t="s">
        <v>12</v>
      </c>
      <c r="F185">
        <v>0</v>
      </c>
      <c r="G185" t="s">
        <v>10</v>
      </c>
    </row>
    <row r="186" spans="1:7">
      <c r="A186" t="s">
        <v>10</v>
      </c>
      <c r="B186" t="s">
        <v>18</v>
      </c>
      <c r="C186" t="s">
        <v>18</v>
      </c>
      <c r="D186" s="45">
        <v>44476</v>
      </c>
      <c r="E186" t="e">
        <v>#N/A</v>
      </c>
      <c r="F186" t="e">
        <v>#N/A</v>
      </c>
      <c r="G186" t="e">
        <v>#N/A</v>
      </c>
    </row>
    <row r="187" spans="1:7">
      <c r="A187" t="s">
        <v>16</v>
      </c>
      <c r="B187" t="s">
        <v>9</v>
      </c>
      <c r="C187" t="s">
        <v>9</v>
      </c>
      <c r="D187" s="45">
        <v>44257</v>
      </c>
      <c r="E187" t="s">
        <v>12</v>
      </c>
      <c r="F187">
        <v>0</v>
      </c>
      <c r="G187" t="s">
        <v>16</v>
      </c>
    </row>
    <row r="188" spans="1:7">
      <c r="A188" t="s">
        <v>8</v>
      </c>
      <c r="B188" t="s">
        <v>17</v>
      </c>
      <c r="C188" t="s">
        <v>17</v>
      </c>
      <c r="D188" s="45">
        <v>44270</v>
      </c>
      <c r="E188" t="s">
        <v>12</v>
      </c>
      <c r="F188">
        <v>0</v>
      </c>
      <c r="G188" t="s">
        <v>13</v>
      </c>
    </row>
    <row r="189" spans="1:7">
      <c r="A189" t="s">
        <v>16</v>
      </c>
      <c r="B189" t="s">
        <v>9</v>
      </c>
      <c r="C189" t="s">
        <v>9</v>
      </c>
      <c r="D189" s="45">
        <v>44529</v>
      </c>
      <c r="E189" t="s">
        <v>12</v>
      </c>
      <c r="F189">
        <v>0</v>
      </c>
      <c r="G189" t="s">
        <v>13</v>
      </c>
    </row>
    <row r="190" spans="1:7">
      <c r="A190" t="s">
        <v>13</v>
      </c>
      <c r="B190" t="s">
        <v>17</v>
      </c>
      <c r="C190" t="s">
        <v>17</v>
      </c>
      <c r="D190" s="45">
        <v>44517</v>
      </c>
      <c r="E190" t="s">
        <v>12</v>
      </c>
      <c r="F190">
        <v>0</v>
      </c>
      <c r="G190" t="s">
        <v>16</v>
      </c>
    </row>
    <row r="191" spans="1:7">
      <c r="A191" t="s">
        <v>10</v>
      </c>
      <c r="B191" t="s">
        <v>18</v>
      </c>
      <c r="C191" t="s">
        <v>18</v>
      </c>
      <c r="D191" s="45">
        <v>44399</v>
      </c>
      <c r="E191" t="s">
        <v>12</v>
      </c>
      <c r="F191">
        <v>0</v>
      </c>
      <c r="G191" t="s">
        <v>10</v>
      </c>
    </row>
    <row r="192" spans="1:7">
      <c r="A192" t="s">
        <v>13</v>
      </c>
      <c r="B192" t="s">
        <v>17</v>
      </c>
      <c r="C192" t="s">
        <v>17</v>
      </c>
      <c r="D192" s="45">
        <v>44370</v>
      </c>
      <c r="E192" t="s">
        <v>12</v>
      </c>
      <c r="F192">
        <v>0</v>
      </c>
      <c r="G192" t="s">
        <v>10</v>
      </c>
    </row>
    <row r="193" spans="1:7">
      <c r="A193" t="s">
        <v>8</v>
      </c>
      <c r="B193" t="s">
        <v>9</v>
      </c>
      <c r="C193" t="s">
        <v>9</v>
      </c>
      <c r="D193" s="45">
        <v>44274</v>
      </c>
      <c r="E193" t="s">
        <v>12</v>
      </c>
      <c r="F193">
        <v>0</v>
      </c>
      <c r="G193" t="s">
        <v>8</v>
      </c>
    </row>
    <row r="194" spans="1:7">
      <c r="A194" t="s">
        <v>10</v>
      </c>
      <c r="B194" t="s">
        <v>18</v>
      </c>
      <c r="C194" t="s">
        <v>18</v>
      </c>
      <c r="D194" s="45">
        <v>44396</v>
      </c>
      <c r="E194" t="s">
        <v>12</v>
      </c>
      <c r="F194">
        <v>0</v>
      </c>
      <c r="G194" t="s">
        <v>8</v>
      </c>
    </row>
    <row r="195" spans="1:7">
      <c r="A195" t="s">
        <v>8</v>
      </c>
      <c r="B195" t="s">
        <v>17</v>
      </c>
      <c r="C195" t="s">
        <v>17</v>
      </c>
      <c r="D195" s="45">
        <v>44250</v>
      </c>
      <c r="E195" t="s">
        <v>12</v>
      </c>
      <c r="F195">
        <v>0</v>
      </c>
      <c r="G195" t="s">
        <v>14</v>
      </c>
    </row>
    <row r="196" spans="1:7">
      <c r="A196" t="s">
        <v>8</v>
      </c>
      <c r="B196" t="s">
        <v>9</v>
      </c>
      <c r="C196" t="s">
        <v>9</v>
      </c>
      <c r="D196" s="45">
        <v>44392</v>
      </c>
      <c r="E196" t="s">
        <v>12</v>
      </c>
      <c r="F196">
        <v>0</v>
      </c>
      <c r="G196" t="s">
        <v>14</v>
      </c>
    </row>
    <row r="197" spans="1:7">
      <c r="A197" t="s">
        <v>10</v>
      </c>
      <c r="B197" t="s">
        <v>9</v>
      </c>
      <c r="C197" t="s">
        <v>9</v>
      </c>
      <c r="D197" s="45">
        <v>44207</v>
      </c>
      <c r="E197" t="s">
        <v>12</v>
      </c>
      <c r="F197">
        <v>0</v>
      </c>
      <c r="G197" t="s">
        <v>8</v>
      </c>
    </row>
    <row r="198" spans="1:7">
      <c r="A198" t="s">
        <v>8</v>
      </c>
      <c r="B198" t="s">
        <v>18</v>
      </c>
      <c r="C198" t="s">
        <v>18</v>
      </c>
      <c r="D198" s="45">
        <v>44256</v>
      </c>
      <c r="E198" t="s">
        <v>12</v>
      </c>
      <c r="F198">
        <v>0</v>
      </c>
      <c r="G198" t="s">
        <v>16</v>
      </c>
    </row>
    <row r="199" spans="1:7">
      <c r="A199" t="s">
        <v>10</v>
      </c>
      <c r="B199" t="s">
        <v>9</v>
      </c>
      <c r="C199" t="s">
        <v>9</v>
      </c>
      <c r="D199" s="45">
        <v>44252</v>
      </c>
      <c r="E199" t="s">
        <v>12</v>
      </c>
      <c r="F199">
        <v>0</v>
      </c>
      <c r="G199" t="s">
        <v>25</v>
      </c>
    </row>
    <row r="200" spans="1:7">
      <c r="A200" t="s">
        <v>14</v>
      </c>
      <c r="B200" t="s">
        <v>15</v>
      </c>
      <c r="C200" t="s">
        <v>15</v>
      </c>
      <c r="D200" s="45">
        <v>44259</v>
      </c>
      <c r="E200" t="s">
        <v>12</v>
      </c>
      <c r="F200">
        <v>0</v>
      </c>
      <c r="G200" t="s">
        <v>14</v>
      </c>
    </row>
    <row r="201" spans="1:7">
      <c r="A201" t="s">
        <v>10</v>
      </c>
      <c r="B201" t="s">
        <v>11</v>
      </c>
      <c r="C201" t="s">
        <v>11</v>
      </c>
      <c r="D201" s="45">
        <v>44286</v>
      </c>
      <c r="E201" t="s">
        <v>12</v>
      </c>
      <c r="F201">
        <v>0</v>
      </c>
      <c r="G201" t="s">
        <v>10</v>
      </c>
    </row>
    <row r="202" spans="1:7">
      <c r="A202" t="s">
        <v>10</v>
      </c>
      <c r="B202" t="s">
        <v>18</v>
      </c>
      <c r="C202" t="s">
        <v>18</v>
      </c>
      <c r="D202" s="45">
        <v>44250</v>
      </c>
      <c r="E202" t="s">
        <v>12</v>
      </c>
      <c r="F202">
        <v>0</v>
      </c>
      <c r="G202" t="s">
        <v>10</v>
      </c>
    </row>
    <row r="203" spans="1:7">
      <c r="A203" t="s">
        <v>16</v>
      </c>
      <c r="B203" t="s">
        <v>9</v>
      </c>
      <c r="C203" t="s">
        <v>9</v>
      </c>
      <c r="D203" s="45">
        <v>44518</v>
      </c>
      <c r="E203" t="s">
        <v>12</v>
      </c>
      <c r="F203">
        <v>0</v>
      </c>
      <c r="G203" t="s">
        <v>10</v>
      </c>
    </row>
    <row r="204" spans="1:7">
      <c r="A204" t="s">
        <v>10</v>
      </c>
      <c r="B204" t="s">
        <v>15</v>
      </c>
      <c r="C204" t="s">
        <v>15</v>
      </c>
      <c r="D204" s="45">
        <v>44470</v>
      </c>
      <c r="E204" t="s">
        <v>12</v>
      </c>
      <c r="F204">
        <v>0</v>
      </c>
      <c r="G204" t="s">
        <v>10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D1:G13"/>
  <sheetViews>
    <sheetView workbookViewId="0">
      <selection activeCell="F12" sqref="F12"/>
    </sheetView>
  </sheetViews>
  <sheetFormatPr defaultColWidth="8.77734375" defaultRowHeight="14.4"/>
  <cols>
    <col min="5" max="5" width="15.5546875" customWidth="1"/>
    <col min="6" max="6" width="19.77734375" customWidth="1"/>
    <col min="7" max="7" width="23.5546875" customWidth="1"/>
  </cols>
  <sheetData>
    <row r="1" spans="4:7">
      <c r="D1" t="s">
        <v>0</v>
      </c>
      <c r="E1" t="s">
        <v>41</v>
      </c>
      <c r="F1" t="s">
        <v>42</v>
      </c>
      <c r="G1" t="s">
        <v>39</v>
      </c>
    </row>
    <row r="2" spans="4:7">
      <c r="D2" t="s">
        <v>43</v>
      </c>
      <c r="E2">
        <v>0</v>
      </c>
      <c r="F2">
        <v>0</v>
      </c>
      <c r="G2">
        <v>0</v>
      </c>
    </row>
    <row r="3" spans="4:7">
      <c r="D3" t="s">
        <v>16</v>
      </c>
      <c r="E3">
        <f t="shared" ref="E3:E11" si="0">G3/F3</f>
        <v>0</v>
      </c>
      <c r="F3">
        <v>26</v>
      </c>
      <c r="G3">
        <v>0</v>
      </c>
    </row>
    <row r="4" spans="4:7">
      <c r="D4" t="s">
        <v>13</v>
      </c>
      <c r="E4">
        <f t="shared" si="0"/>
        <v>0</v>
      </c>
      <c r="F4">
        <v>32</v>
      </c>
      <c r="G4">
        <v>0</v>
      </c>
    </row>
    <row r="5" spans="4:7">
      <c r="D5" t="s">
        <v>8</v>
      </c>
      <c r="E5">
        <f t="shared" si="0"/>
        <v>0</v>
      </c>
      <c r="F5">
        <v>60</v>
      </c>
      <c r="G5">
        <v>0</v>
      </c>
    </row>
    <row r="6" spans="4:7">
      <c r="D6" t="s">
        <v>10</v>
      </c>
      <c r="E6">
        <f t="shared" si="0"/>
        <v>1.7241379310344827E-2</v>
      </c>
      <c r="F6">
        <v>58</v>
      </c>
      <c r="G6">
        <v>1</v>
      </c>
    </row>
    <row r="7" spans="4:7">
      <c r="D7" t="s">
        <v>14</v>
      </c>
      <c r="E7">
        <f t="shared" si="0"/>
        <v>0</v>
      </c>
      <c r="F7">
        <v>23</v>
      </c>
      <c r="G7">
        <v>0</v>
      </c>
    </row>
    <row r="8" spans="4:7">
      <c r="D8" t="s">
        <v>25</v>
      </c>
      <c r="E8">
        <f t="shared" si="0"/>
        <v>0</v>
      </c>
      <c r="F8">
        <v>2</v>
      </c>
      <c r="G8">
        <v>0</v>
      </c>
    </row>
    <row r="9" spans="4:7">
      <c r="D9" t="s">
        <v>19</v>
      </c>
      <c r="E9">
        <f t="shared" si="0"/>
        <v>0</v>
      </c>
      <c r="F9">
        <v>1</v>
      </c>
      <c r="G9">
        <v>0</v>
      </c>
    </row>
    <row r="10" spans="4:7">
      <c r="D10" t="s">
        <v>24</v>
      </c>
      <c r="E10">
        <v>0</v>
      </c>
      <c r="F10">
        <v>0</v>
      </c>
      <c r="G10">
        <v>0</v>
      </c>
    </row>
    <row r="11" spans="4:7">
      <c r="D11" t="s">
        <v>22</v>
      </c>
      <c r="E11">
        <f t="shared" si="0"/>
        <v>1</v>
      </c>
      <c r="F11">
        <v>1</v>
      </c>
      <c r="G11">
        <v>1</v>
      </c>
    </row>
    <row r="12" spans="4:7">
      <c r="D12" t="s">
        <v>35</v>
      </c>
      <c r="E12">
        <v>0</v>
      </c>
      <c r="F12">
        <v>0</v>
      </c>
      <c r="G12">
        <v>0</v>
      </c>
    </row>
    <row r="13" spans="4:7">
      <c r="D13" t="s">
        <v>44</v>
      </c>
      <c r="E13">
        <v>0</v>
      </c>
      <c r="F13">
        <v>0</v>
      </c>
      <c r="G13">
        <v>0</v>
      </c>
    </row>
  </sheetData>
  <pageMargins left="0.75" right="0.75" top="1" bottom="1" header="0.5" footer="0.5"/>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33"/>
  <sheetViews>
    <sheetView topLeftCell="G3" workbookViewId="0">
      <selection activeCell="M23" sqref="M23"/>
    </sheetView>
  </sheetViews>
  <sheetFormatPr defaultColWidth="8.77734375" defaultRowHeight="14.4"/>
  <cols>
    <col min="1" max="1" width="17.21875" customWidth="1"/>
    <col min="2" max="2" width="37.44140625" customWidth="1"/>
    <col min="3" max="3" width="43.21875" customWidth="1"/>
    <col min="4" max="4" width="34" customWidth="1"/>
    <col min="5" max="5" width="34.21875" customWidth="1"/>
    <col min="6" max="6" width="23.109375" customWidth="1"/>
    <col min="7" max="7" width="18" customWidth="1"/>
    <col min="12" max="12" width="25" customWidth="1"/>
    <col min="13" max="13" width="12.77734375"/>
  </cols>
  <sheetData>
    <row r="1" spans="1:12">
      <c r="A1" s="20" t="s">
        <v>45</v>
      </c>
      <c r="B1" s="20" t="s">
        <v>46</v>
      </c>
      <c r="C1" s="20" t="s">
        <v>47</v>
      </c>
      <c r="D1" s="20" t="s">
        <v>48</v>
      </c>
      <c r="E1" s="30" t="s">
        <v>49</v>
      </c>
      <c r="F1" s="30" t="s">
        <v>50</v>
      </c>
      <c r="G1" s="30" t="s">
        <v>51</v>
      </c>
      <c r="H1" s="30" t="s">
        <v>52</v>
      </c>
      <c r="I1" s="30" t="s">
        <v>53</v>
      </c>
      <c r="J1" s="30" t="s">
        <v>54</v>
      </c>
      <c r="K1" s="20" t="s">
        <v>55</v>
      </c>
      <c r="L1" s="20" t="s">
        <v>56</v>
      </c>
    </row>
    <row r="2" spans="1:12">
      <c r="A2" s="20"/>
      <c r="B2" s="20"/>
      <c r="C2" s="20"/>
      <c r="D2" s="20"/>
      <c r="E2" s="30"/>
      <c r="F2" s="30"/>
      <c r="G2" s="30"/>
      <c r="H2" s="30"/>
      <c r="I2" s="30"/>
      <c r="J2" s="30"/>
      <c r="K2" s="20"/>
      <c r="L2" s="20"/>
    </row>
    <row r="3" spans="1:12">
      <c r="A3" s="29" t="s">
        <v>44</v>
      </c>
      <c r="B3" s="29">
        <v>0</v>
      </c>
      <c r="C3" s="29">
        <v>0</v>
      </c>
      <c r="D3" s="29">
        <f t="shared" ref="D3:D14" si="0">B3-C3</f>
        <v>0</v>
      </c>
      <c r="E3" s="29">
        <v>0</v>
      </c>
      <c r="F3" s="29">
        <v>0</v>
      </c>
      <c r="G3" s="33">
        <f>SUM(C$3:C3)/C$15</f>
        <v>0</v>
      </c>
      <c r="H3" s="33">
        <f>SUM(D$3:D3)/D$15</f>
        <v>0</v>
      </c>
      <c r="I3" s="32">
        <f t="shared" ref="I3:I14" si="1">G3-H3</f>
        <v>0</v>
      </c>
      <c r="J3" s="29">
        <f t="shared" ref="J3:J14" si="2">G3</f>
        <v>0</v>
      </c>
      <c r="K3" s="29">
        <f t="shared" ref="K3:K14" si="3">H3</f>
        <v>0</v>
      </c>
      <c r="L3" s="33">
        <f t="shared" ref="L3:L13" si="4">(K4-K3)*(J4+J3)/2</f>
        <v>0</v>
      </c>
    </row>
    <row r="4" spans="1:12">
      <c r="A4" s="29" t="s">
        <v>35</v>
      </c>
      <c r="B4" s="29">
        <v>0</v>
      </c>
      <c r="C4" s="29">
        <v>0</v>
      </c>
      <c r="D4" s="29">
        <f t="shared" si="0"/>
        <v>0</v>
      </c>
      <c r="E4" s="29">
        <v>0</v>
      </c>
      <c r="F4" s="29">
        <v>0</v>
      </c>
      <c r="G4" s="33">
        <f>SUM(C$3:C4)/C$15</f>
        <v>0</v>
      </c>
      <c r="H4" s="33">
        <f>SUM(D$3:D4)/D$15</f>
        <v>0</v>
      </c>
      <c r="I4" s="32">
        <f t="shared" si="1"/>
        <v>0</v>
      </c>
      <c r="J4" s="29">
        <f t="shared" si="2"/>
        <v>0</v>
      </c>
      <c r="K4" s="29">
        <f t="shared" si="3"/>
        <v>0</v>
      </c>
      <c r="L4" s="33">
        <f t="shared" si="4"/>
        <v>0</v>
      </c>
    </row>
    <row r="5" spans="1:12">
      <c r="A5" s="29" t="s">
        <v>22</v>
      </c>
      <c r="B5" s="29">
        <v>1</v>
      </c>
      <c r="C5" s="29">
        <v>1</v>
      </c>
      <c r="D5" s="29">
        <f t="shared" si="0"/>
        <v>0</v>
      </c>
      <c r="E5" s="29">
        <f t="shared" ref="E5:E13" si="5">C5/B5</f>
        <v>1</v>
      </c>
      <c r="F5" s="29">
        <f t="shared" ref="F5:F13" si="6">D5/B5</f>
        <v>0</v>
      </c>
      <c r="G5" s="33">
        <f>SUM(C$3:C5)/C$15</f>
        <v>1</v>
      </c>
      <c r="H5" s="33">
        <f>SUM(D$3:D5)/D$15</f>
        <v>0</v>
      </c>
      <c r="I5" s="32">
        <f t="shared" si="1"/>
        <v>1</v>
      </c>
      <c r="J5" s="29">
        <f t="shared" si="2"/>
        <v>1</v>
      </c>
      <c r="K5" s="29">
        <f t="shared" si="3"/>
        <v>0</v>
      </c>
      <c r="L5" s="33">
        <f t="shared" si="4"/>
        <v>0</v>
      </c>
    </row>
    <row r="6" spans="1:12">
      <c r="A6" s="29" t="s">
        <v>24</v>
      </c>
      <c r="B6" s="29">
        <v>0</v>
      </c>
      <c r="C6" s="29">
        <v>0</v>
      </c>
      <c r="D6" s="29">
        <f t="shared" si="0"/>
        <v>0</v>
      </c>
      <c r="E6" s="29">
        <v>0</v>
      </c>
      <c r="F6" s="29">
        <v>0</v>
      </c>
      <c r="G6" s="33">
        <f>SUM(C$3:C6)/C$15</f>
        <v>1</v>
      </c>
      <c r="H6" s="33">
        <f>SUM(D$3:D6)/D$15</f>
        <v>0</v>
      </c>
      <c r="I6" s="32">
        <f t="shared" si="1"/>
        <v>1</v>
      </c>
      <c r="J6" s="29">
        <f t="shared" si="2"/>
        <v>1</v>
      </c>
      <c r="K6" s="29">
        <f t="shared" si="3"/>
        <v>0</v>
      </c>
      <c r="L6" s="33">
        <f t="shared" si="4"/>
        <v>4.9504950495049506E-3</v>
      </c>
    </row>
    <row r="7" spans="1:12">
      <c r="A7" s="29" t="s">
        <v>19</v>
      </c>
      <c r="B7" s="29">
        <v>1</v>
      </c>
      <c r="C7" s="29">
        <v>0</v>
      </c>
      <c r="D7" s="29">
        <f t="shared" si="0"/>
        <v>1</v>
      </c>
      <c r="E7" s="29">
        <f t="shared" si="5"/>
        <v>0</v>
      </c>
      <c r="F7" s="29">
        <f t="shared" si="6"/>
        <v>1</v>
      </c>
      <c r="G7" s="33">
        <f>SUM(C$3:C7)/C$15</f>
        <v>1</v>
      </c>
      <c r="H7" s="33">
        <f>SUM(D$3:D7)/D$15</f>
        <v>4.9504950495049506E-3</v>
      </c>
      <c r="I7" s="32">
        <f t="shared" si="1"/>
        <v>0.99504950495049505</v>
      </c>
      <c r="J7" s="29">
        <f t="shared" si="2"/>
        <v>1</v>
      </c>
      <c r="K7" s="29">
        <f t="shared" si="3"/>
        <v>4.9504950495049506E-3</v>
      </c>
      <c r="L7" s="33">
        <f t="shared" si="4"/>
        <v>9.9009900990098994E-3</v>
      </c>
    </row>
    <row r="8" spans="1:12">
      <c r="A8" s="29" t="s">
        <v>25</v>
      </c>
      <c r="B8" s="29">
        <v>2</v>
      </c>
      <c r="C8" s="29">
        <v>0</v>
      </c>
      <c r="D8" s="29">
        <f t="shared" si="0"/>
        <v>2</v>
      </c>
      <c r="E8" s="29">
        <f t="shared" si="5"/>
        <v>0</v>
      </c>
      <c r="F8" s="29">
        <f t="shared" si="6"/>
        <v>1</v>
      </c>
      <c r="G8" s="33">
        <f>SUM(C$3:C8)/C$15</f>
        <v>1</v>
      </c>
      <c r="H8" s="33">
        <f>SUM(D$3:D8)/D$15</f>
        <v>1.4851485148514851E-2</v>
      </c>
      <c r="I8" s="32">
        <f t="shared" si="1"/>
        <v>0.98514851485148514</v>
      </c>
      <c r="J8" s="29">
        <f t="shared" si="2"/>
        <v>1</v>
      </c>
      <c r="K8" s="29">
        <f t="shared" si="3"/>
        <v>1.4851485148514851E-2</v>
      </c>
      <c r="L8" s="33">
        <f t="shared" si="4"/>
        <v>0.11386138613861387</v>
      </c>
    </row>
    <row r="9" spans="1:12">
      <c r="A9" s="29" t="s">
        <v>14</v>
      </c>
      <c r="B9" s="29">
        <v>23</v>
      </c>
      <c r="C9" s="29">
        <v>0</v>
      </c>
      <c r="D9" s="29">
        <f t="shared" si="0"/>
        <v>23</v>
      </c>
      <c r="E9" s="29">
        <f t="shared" si="5"/>
        <v>0</v>
      </c>
      <c r="F9" s="29">
        <f t="shared" si="6"/>
        <v>1</v>
      </c>
      <c r="G9" s="33">
        <f>SUM(C$3:C9)/C$15</f>
        <v>1</v>
      </c>
      <c r="H9" s="33">
        <f>SUM(D$3:D9)/D$15</f>
        <v>0.12871287128712872</v>
      </c>
      <c r="I9" s="32">
        <f t="shared" si="1"/>
        <v>0.87128712871287128</v>
      </c>
      <c r="J9" s="29">
        <f t="shared" si="2"/>
        <v>1</v>
      </c>
      <c r="K9" s="29">
        <f t="shared" si="3"/>
        <v>0.12871287128712872</v>
      </c>
      <c r="L9" s="33">
        <f t="shared" si="4"/>
        <v>0.28712871287128711</v>
      </c>
    </row>
    <row r="10" spans="1:12">
      <c r="A10" s="29" t="s">
        <v>10</v>
      </c>
      <c r="B10" s="29">
        <v>58</v>
      </c>
      <c r="C10" s="29">
        <v>0</v>
      </c>
      <c r="D10" s="29">
        <f t="shared" si="0"/>
        <v>58</v>
      </c>
      <c r="E10" s="29">
        <f t="shared" si="5"/>
        <v>0</v>
      </c>
      <c r="F10" s="29">
        <f t="shared" si="6"/>
        <v>1</v>
      </c>
      <c r="G10" s="33">
        <f>SUM(C$3:C10)/C$15</f>
        <v>1</v>
      </c>
      <c r="H10" s="33">
        <f>SUM(D$3:D10)/D$15</f>
        <v>0.41584158415841582</v>
      </c>
      <c r="I10" s="32">
        <f t="shared" si="1"/>
        <v>0.58415841584158423</v>
      </c>
      <c r="J10" s="29">
        <f t="shared" si="2"/>
        <v>1</v>
      </c>
      <c r="K10" s="29">
        <f t="shared" si="3"/>
        <v>0.41584158415841582</v>
      </c>
      <c r="L10" s="33">
        <f t="shared" si="4"/>
        <v>0.29702970297029702</v>
      </c>
    </row>
    <row r="11" spans="1:12">
      <c r="A11" s="29" t="s">
        <v>8</v>
      </c>
      <c r="B11" s="29">
        <v>60</v>
      </c>
      <c r="C11" s="29">
        <v>0</v>
      </c>
      <c r="D11" s="29">
        <f t="shared" si="0"/>
        <v>60</v>
      </c>
      <c r="E11" s="29">
        <f t="shared" si="5"/>
        <v>0</v>
      </c>
      <c r="F11" s="29">
        <f t="shared" si="6"/>
        <v>1</v>
      </c>
      <c r="G11" s="33">
        <f>SUM(C$3:C11)/C$15</f>
        <v>1</v>
      </c>
      <c r="H11" s="33">
        <f>SUM(D$3:D11)/D$15</f>
        <v>0.71287128712871284</v>
      </c>
      <c r="I11" s="32">
        <f t="shared" si="1"/>
        <v>0.28712871287128716</v>
      </c>
      <c r="J11" s="29">
        <f t="shared" si="2"/>
        <v>1</v>
      </c>
      <c r="K11" s="29">
        <f t="shared" si="3"/>
        <v>0.71287128712871284</v>
      </c>
      <c r="L11" s="33">
        <f t="shared" si="4"/>
        <v>0.15841584158415845</v>
      </c>
    </row>
    <row r="12" spans="1:12">
      <c r="A12" s="29" t="s">
        <v>13</v>
      </c>
      <c r="B12" s="29">
        <v>32</v>
      </c>
      <c r="C12" s="29">
        <v>0</v>
      </c>
      <c r="D12" s="29">
        <f t="shared" si="0"/>
        <v>32</v>
      </c>
      <c r="E12" s="29">
        <f t="shared" si="5"/>
        <v>0</v>
      </c>
      <c r="F12" s="29">
        <f t="shared" si="6"/>
        <v>1</v>
      </c>
      <c r="G12" s="33">
        <f>SUM(C$3:C12)/C$15</f>
        <v>1</v>
      </c>
      <c r="H12" s="33">
        <f>SUM(D$3:D12)/D$15</f>
        <v>0.87128712871287128</v>
      </c>
      <c r="I12" s="32">
        <f t="shared" si="1"/>
        <v>0.12871287128712872</v>
      </c>
      <c r="J12" s="29">
        <f t="shared" si="2"/>
        <v>1</v>
      </c>
      <c r="K12" s="29">
        <f t="shared" si="3"/>
        <v>0.87128712871287128</v>
      </c>
      <c r="L12" s="33">
        <f t="shared" si="4"/>
        <v>0.12871287128712872</v>
      </c>
    </row>
    <row r="13" spans="1:12">
      <c r="A13" s="29" t="s">
        <v>16</v>
      </c>
      <c r="B13" s="29">
        <v>26</v>
      </c>
      <c r="C13" s="29">
        <v>0</v>
      </c>
      <c r="D13" s="29">
        <f t="shared" si="0"/>
        <v>26</v>
      </c>
      <c r="E13" s="29">
        <f t="shared" si="5"/>
        <v>0</v>
      </c>
      <c r="F13" s="29">
        <f t="shared" si="6"/>
        <v>1</v>
      </c>
      <c r="G13" s="33">
        <f>SUM(C$3:C13)/C$15</f>
        <v>1</v>
      </c>
      <c r="H13" s="33">
        <f>SUM(D$3:D13)/D$15</f>
        <v>1</v>
      </c>
      <c r="I13" s="32">
        <f t="shared" si="1"/>
        <v>0</v>
      </c>
      <c r="J13" s="29">
        <f t="shared" si="2"/>
        <v>1</v>
      </c>
      <c r="K13" s="29">
        <f t="shared" si="3"/>
        <v>1</v>
      </c>
      <c r="L13" s="33">
        <f t="shared" si="4"/>
        <v>0</v>
      </c>
    </row>
    <row r="14" spans="1:12">
      <c r="A14" s="34" t="s">
        <v>43</v>
      </c>
      <c r="B14" s="34">
        <v>0</v>
      </c>
      <c r="C14" s="34">
        <v>0</v>
      </c>
      <c r="D14" s="34">
        <f t="shared" si="0"/>
        <v>0</v>
      </c>
      <c r="E14" s="29">
        <v>0</v>
      </c>
      <c r="F14" s="29">
        <v>0</v>
      </c>
      <c r="G14" s="46">
        <f>SUM(C$3:C14)/C$15</f>
        <v>1</v>
      </c>
      <c r="H14" s="46">
        <f>SUM(D$3:D14)/D$15</f>
        <v>1</v>
      </c>
      <c r="I14" s="47">
        <f t="shared" si="1"/>
        <v>0</v>
      </c>
      <c r="J14" s="34">
        <f t="shared" si="2"/>
        <v>1</v>
      </c>
      <c r="K14" s="34">
        <f t="shared" si="3"/>
        <v>1</v>
      </c>
      <c r="L14" s="48">
        <f>0.5*K3*J3</f>
        <v>0</v>
      </c>
    </row>
    <row r="15" spans="1:12">
      <c r="A15" s="35" t="s">
        <v>88</v>
      </c>
      <c r="B15" s="35">
        <f>SUM(B3:B14)</f>
        <v>203</v>
      </c>
      <c r="C15" s="35">
        <f>SUM(C3:C14)</f>
        <v>1</v>
      </c>
      <c r="D15" s="35">
        <f>SUM(D3:D14)</f>
        <v>202</v>
      </c>
      <c r="E15" s="35"/>
      <c r="F15" s="35"/>
      <c r="G15" s="35"/>
      <c r="H15" s="35"/>
      <c r="I15" s="49">
        <f>MAX(I3:I14)</f>
        <v>1</v>
      </c>
      <c r="J15" s="35"/>
      <c r="K15" s="35"/>
      <c r="L15" s="37">
        <f>SUM(L3:L14)</f>
        <v>1</v>
      </c>
    </row>
    <row r="16" spans="1:12">
      <c r="L16">
        <f>2*L15-1</f>
        <v>1</v>
      </c>
    </row>
    <row r="18" spans="12:24">
      <c r="L18" s="38"/>
      <c r="M18" s="39"/>
      <c r="N18" s="15"/>
      <c r="O18" s="15"/>
      <c r="P18" s="29" t="s">
        <v>57</v>
      </c>
      <c r="Q18" s="29"/>
      <c r="R18" s="29"/>
      <c r="S18" s="29" t="s">
        <v>58</v>
      </c>
      <c r="T18" s="43"/>
      <c r="U18" s="29"/>
      <c r="W18" s="18" t="s">
        <v>60</v>
      </c>
      <c r="X18" s="18"/>
    </row>
    <row r="19" spans="12:24">
      <c r="L19" s="38" t="s">
        <v>61</v>
      </c>
      <c r="M19" s="39">
        <f>L16</f>
        <v>1</v>
      </c>
      <c r="N19" s="15"/>
      <c r="O19" s="15"/>
      <c r="P19" s="40" t="s">
        <v>62</v>
      </c>
      <c r="Q19" s="40" t="s">
        <v>63</v>
      </c>
      <c r="R19" s="29"/>
      <c r="S19" s="40" t="s">
        <v>62</v>
      </c>
      <c r="T19" s="40" t="s">
        <v>63</v>
      </c>
      <c r="U19" s="29"/>
      <c r="W19" s="18" t="s">
        <v>64</v>
      </c>
      <c r="X19" s="18">
        <f>1.3581/SQRT(B15)</f>
        <v>9.5319933405523846E-2</v>
      </c>
    </row>
    <row r="20" spans="12:24">
      <c r="L20" s="38" t="s">
        <v>65</v>
      </c>
      <c r="M20" s="41">
        <f>L15</f>
        <v>1</v>
      </c>
      <c r="N20" s="15"/>
      <c r="O20" s="15"/>
      <c r="P20" s="24">
        <v>0</v>
      </c>
      <c r="Q20" s="24" t="s">
        <v>66</v>
      </c>
      <c r="R20" s="29"/>
      <c r="S20" s="24">
        <v>0</v>
      </c>
      <c r="T20" s="44" t="s">
        <v>67</v>
      </c>
      <c r="U20" s="29"/>
      <c r="W20" s="18" t="s">
        <v>69</v>
      </c>
      <c r="X20" s="18">
        <f>C15/B15</f>
        <v>4.9261083743842365E-3</v>
      </c>
    </row>
    <row r="21" spans="12:24">
      <c r="L21" s="38" t="s">
        <v>58</v>
      </c>
      <c r="M21" s="50">
        <f>I15</f>
        <v>1</v>
      </c>
      <c r="N21" s="15"/>
      <c r="O21" s="15"/>
      <c r="P21" s="24">
        <v>0.25</v>
      </c>
      <c r="Q21" s="24" t="s">
        <v>70</v>
      </c>
      <c r="R21" s="29"/>
      <c r="S21" s="24">
        <v>0.25</v>
      </c>
      <c r="T21" s="44" t="s">
        <v>71</v>
      </c>
      <c r="U21" s="29"/>
      <c r="W21" s="18" t="s">
        <v>73</v>
      </c>
      <c r="X21" s="18">
        <f>SQRT(2)/4</f>
        <v>0.35355339059327379</v>
      </c>
    </row>
    <row r="22" spans="12:24">
      <c r="L22" s="38" t="s">
        <v>99</v>
      </c>
      <c r="M22" s="38">
        <f>X21*M21</f>
        <v>0.35355339059327379</v>
      </c>
      <c r="N22" s="15"/>
      <c r="O22" s="15"/>
      <c r="P22" s="24">
        <v>0.4</v>
      </c>
      <c r="Q22" s="24" t="s">
        <v>75</v>
      </c>
      <c r="R22" s="29"/>
      <c r="S22" s="24">
        <v>0.5</v>
      </c>
      <c r="T22" s="44" t="s">
        <v>76</v>
      </c>
      <c r="U22" s="29"/>
      <c r="W22" s="18" t="s">
        <v>78</v>
      </c>
      <c r="X22" s="18"/>
    </row>
    <row r="23" spans="12:24">
      <c r="L23" s="38" t="s">
        <v>79</v>
      </c>
      <c r="M23" s="38">
        <f>X21*X19/(SQRT(X20*(1-Y20)))</f>
        <v>0.48016085976472522</v>
      </c>
      <c r="N23" s="15"/>
      <c r="O23" s="15"/>
      <c r="P23" s="24">
        <v>0.6</v>
      </c>
      <c r="Q23" s="24" t="s">
        <v>80</v>
      </c>
      <c r="R23" s="29"/>
      <c r="S23" s="24">
        <v>0.75</v>
      </c>
      <c r="T23" s="44" t="s">
        <v>81</v>
      </c>
      <c r="U23" s="29"/>
    </row>
    <row r="24" spans="12:24">
      <c r="L24" s="15"/>
      <c r="M24" s="15"/>
      <c r="N24" s="15"/>
      <c r="O24" s="15"/>
      <c r="P24" s="24">
        <v>0.8</v>
      </c>
      <c r="Q24" s="24" t="s">
        <v>83</v>
      </c>
      <c r="R24" s="29"/>
      <c r="S24" s="24">
        <v>1</v>
      </c>
      <c r="T24" s="44" t="s">
        <v>84</v>
      </c>
      <c r="U24" s="29"/>
    </row>
    <row r="25" spans="12:24">
      <c r="L25" s="15"/>
      <c r="M25" s="15"/>
      <c r="N25" s="15"/>
      <c r="O25" s="15"/>
      <c r="P25" s="24">
        <v>1</v>
      </c>
      <c r="Q25" s="24"/>
      <c r="R25" s="29"/>
      <c r="S25" s="29"/>
      <c r="T25" s="29"/>
      <c r="U25" s="29"/>
    </row>
    <row r="26" spans="12:24" ht="57.6">
      <c r="L26" s="42" t="s">
        <v>86</v>
      </c>
      <c r="M26" s="15"/>
      <c r="N26" s="15"/>
      <c r="O26" s="15"/>
      <c r="P26" s="15"/>
      <c r="Q26" s="15"/>
      <c r="R26" s="15"/>
      <c r="S26" s="15"/>
      <c r="T26" s="15"/>
      <c r="U26" s="15"/>
    </row>
    <row r="27" spans="12:24" ht="72">
      <c r="L27" s="42" t="s">
        <v>87</v>
      </c>
      <c r="M27" s="15"/>
      <c r="N27" s="15"/>
      <c r="O27" s="15"/>
      <c r="P27" s="15" t="s">
        <v>59</v>
      </c>
      <c r="Q27" s="15"/>
      <c r="R27" s="15"/>
      <c r="S27" s="15"/>
      <c r="T27" s="15"/>
      <c r="U27" s="15"/>
    </row>
    <row r="28" spans="12:24">
      <c r="L28" s="42"/>
      <c r="M28" s="15"/>
      <c r="N28" s="15"/>
      <c r="O28" s="15"/>
      <c r="P28" s="40" t="s">
        <v>62</v>
      </c>
      <c r="Q28" s="40" t="s">
        <v>63</v>
      </c>
      <c r="R28" s="15"/>
      <c r="S28" s="15"/>
      <c r="T28" s="15"/>
      <c r="U28" s="15"/>
    </row>
    <row r="29" spans="12:24">
      <c r="L29" s="15"/>
      <c r="M29" s="15"/>
      <c r="N29" s="15"/>
      <c r="O29" s="15"/>
      <c r="P29" s="24">
        <v>0.5</v>
      </c>
      <c r="Q29" s="44" t="s">
        <v>68</v>
      </c>
      <c r="R29" s="15"/>
      <c r="S29" s="15"/>
      <c r="T29" s="15"/>
      <c r="U29" s="15"/>
    </row>
    <row r="30" spans="12:24">
      <c r="L30" s="15"/>
      <c r="M30" s="15"/>
      <c r="N30" s="15"/>
      <c r="O30" s="15"/>
      <c r="P30" s="24">
        <v>0.6</v>
      </c>
      <c r="Q30" s="44" t="s">
        <v>72</v>
      </c>
      <c r="R30" s="15"/>
      <c r="S30" s="15"/>
      <c r="T30" s="15"/>
      <c r="U30" s="15"/>
    </row>
    <row r="31" spans="12:24">
      <c r="L31" s="15"/>
      <c r="M31" s="15"/>
      <c r="N31" s="15"/>
      <c r="O31" s="15"/>
      <c r="P31" s="24">
        <v>0.75</v>
      </c>
      <c r="Q31" s="44" t="s">
        <v>77</v>
      </c>
      <c r="R31" s="15"/>
      <c r="S31" s="15"/>
      <c r="T31" s="15"/>
      <c r="U31" s="15"/>
    </row>
    <row r="32" spans="12:24">
      <c r="L32" s="15"/>
      <c r="M32" s="15"/>
      <c r="N32" s="15"/>
      <c r="O32" s="15"/>
      <c r="P32" s="24">
        <v>0.9</v>
      </c>
      <c r="Q32" s="44" t="s">
        <v>82</v>
      </c>
      <c r="R32" s="15"/>
      <c r="S32" s="15"/>
      <c r="T32" s="15"/>
      <c r="U32" s="15"/>
    </row>
    <row r="33" spans="12:21">
      <c r="L33" s="15"/>
      <c r="M33" s="15"/>
      <c r="N33" s="15"/>
      <c r="O33" s="15"/>
      <c r="P33" s="24">
        <v>1</v>
      </c>
      <c r="Q33" s="44" t="s">
        <v>85</v>
      </c>
      <c r="R33" s="15"/>
      <c r="S33" s="15"/>
      <c r="T33" s="15"/>
      <c r="U33" s="15"/>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6"/>
  <sheetViews>
    <sheetView workbookViewId="0">
      <selection activeCell="C18" sqref="C18"/>
    </sheetView>
  </sheetViews>
  <sheetFormatPr defaultColWidth="8.77734375" defaultRowHeight="14.4"/>
  <cols>
    <col min="1" max="1" width="28.6640625" customWidth="1"/>
    <col min="2" max="2" width="24.77734375" customWidth="1"/>
    <col min="3" max="3" width="58.21875" customWidth="1"/>
    <col min="4" max="4" width="18.33203125" customWidth="1"/>
  </cols>
  <sheetData>
    <row r="1" spans="1:6">
      <c r="A1" s="21" t="s">
        <v>45</v>
      </c>
      <c r="B1" s="21" t="s">
        <v>89</v>
      </c>
      <c r="C1" s="22" t="s">
        <v>90</v>
      </c>
      <c r="D1" s="23"/>
      <c r="E1" s="23"/>
      <c r="F1" s="23"/>
    </row>
    <row r="2" spans="1:6">
      <c r="A2" s="24" t="s">
        <v>43</v>
      </c>
      <c r="B2">
        <v>0</v>
      </c>
      <c r="C2" s="26">
        <f t="shared" ref="C2:C13" si="0">B2/(SUM(B$2:B$13))</f>
        <v>0</v>
      </c>
      <c r="D2" s="23"/>
      <c r="E2" s="23"/>
      <c r="F2" s="23"/>
    </row>
    <row r="3" spans="1:6">
      <c r="A3" s="24" t="s">
        <v>16</v>
      </c>
      <c r="B3">
        <v>26</v>
      </c>
      <c r="C3" s="26">
        <f t="shared" si="0"/>
        <v>0.12807881773399016</v>
      </c>
      <c r="D3" s="27" t="s">
        <v>91</v>
      </c>
      <c r="E3" s="28">
        <f>SUMSQ(C2:C13)</f>
        <v>0.22322793564512611</v>
      </c>
      <c r="F3" s="23"/>
    </row>
    <row r="4" spans="1:6">
      <c r="A4" s="24" t="s">
        <v>13</v>
      </c>
      <c r="B4">
        <v>32</v>
      </c>
      <c r="C4" s="26">
        <f t="shared" si="0"/>
        <v>0.15763546798029557</v>
      </c>
      <c r="D4" s="23"/>
      <c r="E4" s="23"/>
      <c r="F4" s="23"/>
    </row>
    <row r="5" spans="1:6">
      <c r="A5" s="24" t="s">
        <v>8</v>
      </c>
      <c r="B5">
        <v>60</v>
      </c>
      <c r="C5" s="26">
        <f t="shared" si="0"/>
        <v>0.29556650246305421</v>
      </c>
      <c r="D5" s="23"/>
      <c r="E5" s="23"/>
      <c r="F5" s="23"/>
    </row>
    <row r="6" spans="1:6">
      <c r="A6" s="24" t="s">
        <v>10</v>
      </c>
      <c r="B6">
        <v>58</v>
      </c>
      <c r="C6" s="26">
        <f t="shared" si="0"/>
        <v>0.2857142857142857</v>
      </c>
      <c r="D6" s="23"/>
      <c r="E6" s="23"/>
      <c r="F6" s="23"/>
    </row>
    <row r="7" spans="1:6">
      <c r="A7" s="24" t="s">
        <v>14</v>
      </c>
      <c r="B7">
        <v>23</v>
      </c>
      <c r="C7" s="26">
        <f t="shared" si="0"/>
        <v>0.11330049261083744</v>
      </c>
      <c r="D7" s="23"/>
      <c r="E7" s="23"/>
      <c r="F7" s="23"/>
    </row>
    <row r="8" spans="1:6">
      <c r="A8" s="24" t="s">
        <v>25</v>
      </c>
      <c r="B8">
        <v>2</v>
      </c>
      <c r="C8" s="26">
        <f t="shared" si="0"/>
        <v>9.852216748768473E-3</v>
      </c>
      <c r="D8" s="23"/>
      <c r="E8" s="23"/>
      <c r="F8" s="23"/>
    </row>
    <row r="9" spans="1:6">
      <c r="A9" s="24" t="s">
        <v>19</v>
      </c>
      <c r="B9">
        <v>1</v>
      </c>
      <c r="C9" s="26">
        <f t="shared" si="0"/>
        <v>4.9261083743842365E-3</v>
      </c>
      <c r="D9" s="23"/>
      <c r="E9" s="23"/>
      <c r="F9" s="23"/>
    </row>
    <row r="10" spans="1:6">
      <c r="A10" s="24" t="s">
        <v>24</v>
      </c>
      <c r="B10">
        <v>0</v>
      </c>
      <c r="C10" s="26">
        <f t="shared" si="0"/>
        <v>0</v>
      </c>
      <c r="D10" s="23"/>
      <c r="E10" s="23"/>
      <c r="F10" s="23"/>
    </row>
    <row r="11" spans="1:6">
      <c r="A11" s="24" t="s">
        <v>22</v>
      </c>
      <c r="B11">
        <v>1</v>
      </c>
      <c r="C11" s="26">
        <f t="shared" si="0"/>
        <v>4.9261083743842365E-3</v>
      </c>
      <c r="D11" s="23"/>
      <c r="E11" s="21" t="s">
        <v>62</v>
      </c>
      <c r="F11" s="21" t="s">
        <v>92</v>
      </c>
    </row>
    <row r="12" spans="1:6">
      <c r="A12" s="24" t="s">
        <v>35</v>
      </c>
      <c r="B12">
        <v>0</v>
      </c>
      <c r="C12" s="26">
        <f t="shared" si="0"/>
        <v>0</v>
      </c>
      <c r="D12" s="23"/>
      <c r="E12" s="24">
        <v>0</v>
      </c>
      <c r="F12" s="29" t="s">
        <v>93</v>
      </c>
    </row>
    <row r="13" spans="1:6">
      <c r="A13" s="24" t="s">
        <v>44</v>
      </c>
      <c r="B13">
        <v>0</v>
      </c>
      <c r="C13" s="26">
        <f t="shared" si="0"/>
        <v>0</v>
      </c>
      <c r="D13" s="23"/>
      <c r="E13" s="24">
        <v>0.01</v>
      </c>
      <c r="F13" s="29" t="s">
        <v>94</v>
      </c>
    </row>
    <row r="14" spans="1:6">
      <c r="A14" s="23"/>
      <c r="B14" s="23"/>
      <c r="C14" s="23"/>
      <c r="D14" s="23"/>
      <c r="E14" s="24">
        <v>0.1</v>
      </c>
      <c r="F14" s="29" t="s">
        <v>95</v>
      </c>
    </row>
    <row r="15" spans="1:6">
      <c r="A15" s="23"/>
      <c r="B15" s="23"/>
      <c r="C15" s="23"/>
      <c r="D15" s="23"/>
      <c r="E15" s="24">
        <v>0.2</v>
      </c>
      <c r="F15" s="29" t="s">
        <v>96</v>
      </c>
    </row>
    <row r="16" spans="1:6">
      <c r="A16" s="23"/>
      <c r="B16" s="23"/>
      <c r="C16" s="23"/>
      <c r="D16" s="23"/>
      <c r="E16" s="24">
        <v>1</v>
      </c>
      <c r="F16" s="29"/>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259"/>
  <sheetViews>
    <sheetView topLeftCell="G1" workbookViewId="0">
      <selection activeCell="M16" sqref="M16"/>
    </sheetView>
  </sheetViews>
  <sheetFormatPr defaultColWidth="8.77734375" defaultRowHeight="14.4"/>
  <cols>
    <col min="4" max="4" width="17.33203125" customWidth="1"/>
    <col min="12" max="12" width="19.6640625"/>
    <col min="13" max="14" width="26.109375"/>
  </cols>
  <sheetData>
    <row r="1" spans="1:14">
      <c r="A1" t="s">
        <v>0</v>
      </c>
      <c r="B1" t="s">
        <v>1</v>
      </c>
      <c r="C1" t="s">
        <v>2</v>
      </c>
      <c r="D1" s="45" t="s">
        <v>3</v>
      </c>
      <c r="E1" t="s">
        <v>4</v>
      </c>
      <c r="F1" t="s">
        <v>5</v>
      </c>
      <c r="G1" t="s">
        <v>6</v>
      </c>
      <c r="H1" t="s">
        <v>7</v>
      </c>
      <c r="L1" t="s">
        <v>0</v>
      </c>
      <c r="M1" t="s">
        <v>38</v>
      </c>
      <c r="N1" t="s">
        <v>39</v>
      </c>
    </row>
    <row r="2" spans="1:14">
      <c r="A2" t="s">
        <v>10</v>
      </c>
      <c r="B2" t="s">
        <v>11</v>
      </c>
      <c r="C2" t="s">
        <v>11</v>
      </c>
      <c r="D2" s="45">
        <v>44784</v>
      </c>
      <c r="E2" t="s">
        <v>12</v>
      </c>
      <c r="F2">
        <v>0</v>
      </c>
      <c r="G2" t="s">
        <v>13</v>
      </c>
      <c r="L2" t="s">
        <v>16</v>
      </c>
      <c r="M2">
        <v>32</v>
      </c>
      <c r="N2">
        <v>1</v>
      </c>
    </row>
    <row r="3" spans="1:14">
      <c r="A3" t="s">
        <v>14</v>
      </c>
      <c r="B3" t="s">
        <v>15</v>
      </c>
      <c r="C3" t="s">
        <v>15</v>
      </c>
      <c r="D3" s="45">
        <v>44643</v>
      </c>
      <c r="E3" t="s">
        <v>12</v>
      </c>
      <c r="F3">
        <v>0</v>
      </c>
      <c r="G3" t="s">
        <v>8</v>
      </c>
      <c r="L3" t="s">
        <v>13</v>
      </c>
      <c r="M3">
        <v>50</v>
      </c>
      <c r="N3">
        <v>1</v>
      </c>
    </row>
    <row r="4" spans="1:14">
      <c r="A4" t="s">
        <v>14</v>
      </c>
      <c r="B4" t="s">
        <v>15</v>
      </c>
      <c r="C4" t="s">
        <v>15</v>
      </c>
      <c r="D4" s="45">
        <v>44810</v>
      </c>
      <c r="E4" t="e">
        <v>#N/A</v>
      </c>
      <c r="F4" t="e">
        <v>#N/A</v>
      </c>
      <c r="G4" t="e">
        <v>#N/A</v>
      </c>
      <c r="L4" t="s">
        <v>8</v>
      </c>
      <c r="M4">
        <v>80</v>
      </c>
      <c r="N4">
        <v>2</v>
      </c>
    </row>
    <row r="5" spans="1:14">
      <c r="A5" t="s">
        <v>13</v>
      </c>
      <c r="B5" t="s">
        <v>9</v>
      </c>
      <c r="C5" t="s">
        <v>9</v>
      </c>
      <c r="D5" s="45">
        <v>44825</v>
      </c>
      <c r="E5" t="s">
        <v>12</v>
      </c>
      <c r="F5">
        <v>0</v>
      </c>
      <c r="G5" t="s">
        <v>14</v>
      </c>
      <c r="L5" t="s">
        <v>10</v>
      </c>
      <c r="M5">
        <v>58</v>
      </c>
    </row>
    <row r="6" spans="1:14">
      <c r="A6" t="s">
        <v>16</v>
      </c>
      <c r="B6" t="s">
        <v>9</v>
      </c>
      <c r="C6" t="s">
        <v>9</v>
      </c>
      <c r="D6" s="45">
        <v>44831</v>
      </c>
      <c r="E6" t="e">
        <v>#N/A</v>
      </c>
      <c r="F6" t="e">
        <v>#N/A</v>
      </c>
      <c r="G6" t="e">
        <v>#N/A</v>
      </c>
      <c r="L6" t="s">
        <v>14</v>
      </c>
      <c r="M6">
        <v>35</v>
      </c>
    </row>
    <row r="7" spans="1:14">
      <c r="A7" t="s">
        <v>14</v>
      </c>
      <c r="B7" t="s">
        <v>11</v>
      </c>
      <c r="C7" t="s">
        <v>11</v>
      </c>
      <c r="D7" s="45">
        <v>44805</v>
      </c>
      <c r="E7" t="e">
        <v>#N/A</v>
      </c>
      <c r="F7" t="e">
        <v>#N/A</v>
      </c>
      <c r="G7" t="e">
        <v>#N/A</v>
      </c>
      <c r="L7" t="s">
        <v>25</v>
      </c>
      <c r="M7">
        <v>2</v>
      </c>
    </row>
    <row r="8" spans="1:14">
      <c r="A8" t="s">
        <v>14</v>
      </c>
      <c r="B8" t="s">
        <v>9</v>
      </c>
      <c r="C8" t="s">
        <v>9</v>
      </c>
      <c r="D8" s="45">
        <v>44624</v>
      </c>
      <c r="E8" t="s">
        <v>12</v>
      </c>
      <c r="F8">
        <v>0</v>
      </c>
      <c r="G8" t="s">
        <v>8</v>
      </c>
      <c r="L8" t="s">
        <v>19</v>
      </c>
      <c r="M8">
        <v>1</v>
      </c>
    </row>
    <row r="9" spans="1:14">
      <c r="A9" t="s">
        <v>8</v>
      </c>
      <c r="B9" t="s">
        <v>18</v>
      </c>
      <c r="C9" t="s">
        <v>18</v>
      </c>
      <c r="D9" s="45">
        <v>44727</v>
      </c>
      <c r="E9" t="s">
        <v>12</v>
      </c>
      <c r="F9">
        <v>0</v>
      </c>
      <c r="G9" t="s">
        <v>8</v>
      </c>
      <c r="L9" t="s">
        <v>98</v>
      </c>
    </row>
    <row r="10" spans="1:14">
      <c r="A10" t="s">
        <v>8</v>
      </c>
      <c r="B10" t="s">
        <v>18</v>
      </c>
      <c r="C10" t="s">
        <v>18</v>
      </c>
      <c r="D10" s="45">
        <v>44613</v>
      </c>
      <c r="E10" t="s">
        <v>12</v>
      </c>
      <c r="F10">
        <v>0</v>
      </c>
      <c r="G10" t="s">
        <v>14</v>
      </c>
      <c r="L10" t="s">
        <v>40</v>
      </c>
      <c r="M10">
        <v>258</v>
      </c>
      <c r="N10">
        <v>4</v>
      </c>
    </row>
    <row r="11" spans="1:14">
      <c r="A11" t="s">
        <v>16</v>
      </c>
      <c r="B11" t="s">
        <v>9</v>
      </c>
      <c r="C11" t="s">
        <v>9</v>
      </c>
      <c r="D11" s="45">
        <v>44816</v>
      </c>
      <c r="E11" t="s">
        <v>12</v>
      </c>
      <c r="F11">
        <v>0</v>
      </c>
      <c r="G11" t="s">
        <v>16</v>
      </c>
    </row>
    <row r="12" spans="1:14">
      <c r="A12" t="s">
        <v>8</v>
      </c>
      <c r="B12" t="s">
        <v>18</v>
      </c>
      <c r="C12" t="s">
        <v>18</v>
      </c>
      <c r="D12" s="45">
        <v>44718</v>
      </c>
      <c r="E12" t="e">
        <v>#N/A</v>
      </c>
      <c r="F12" t="e">
        <v>#N/A</v>
      </c>
      <c r="G12" t="e">
        <v>#N/A</v>
      </c>
    </row>
    <row r="13" spans="1:14">
      <c r="A13" t="s">
        <v>10</v>
      </c>
      <c r="B13" t="s">
        <v>18</v>
      </c>
      <c r="C13" t="s">
        <v>18</v>
      </c>
      <c r="D13" s="45">
        <v>44705</v>
      </c>
      <c r="E13" t="s">
        <v>12</v>
      </c>
      <c r="F13">
        <v>0</v>
      </c>
      <c r="G13" t="s">
        <v>8</v>
      </c>
    </row>
    <row r="14" spans="1:14">
      <c r="A14" t="s">
        <v>8</v>
      </c>
      <c r="B14" t="s">
        <v>18</v>
      </c>
      <c r="C14" t="s">
        <v>18</v>
      </c>
      <c r="D14" s="45">
        <v>44790</v>
      </c>
      <c r="E14" t="e">
        <v>#N/A</v>
      </c>
      <c r="F14" t="e">
        <v>#N/A</v>
      </c>
      <c r="G14" t="e">
        <v>#N/A</v>
      </c>
    </row>
    <row r="15" spans="1:14">
      <c r="A15" t="s">
        <v>13</v>
      </c>
      <c r="B15" t="s">
        <v>17</v>
      </c>
      <c r="C15" t="s">
        <v>17</v>
      </c>
      <c r="D15" s="45">
        <v>44753</v>
      </c>
      <c r="E15" t="s">
        <v>12</v>
      </c>
      <c r="F15">
        <v>0</v>
      </c>
      <c r="G15" t="s">
        <v>13</v>
      </c>
    </row>
    <row r="16" spans="1:14">
      <c r="A16" t="s">
        <v>14</v>
      </c>
      <c r="B16" t="s">
        <v>15</v>
      </c>
      <c r="C16" t="s">
        <v>15</v>
      </c>
      <c r="D16" s="45">
        <v>44648</v>
      </c>
      <c r="E16" t="s">
        <v>12</v>
      </c>
      <c r="F16">
        <v>0</v>
      </c>
      <c r="G16" t="s">
        <v>16</v>
      </c>
    </row>
    <row r="17" spans="1:8">
      <c r="A17" t="s">
        <v>8</v>
      </c>
      <c r="B17" t="s">
        <v>9</v>
      </c>
      <c r="C17" t="s">
        <v>9</v>
      </c>
      <c r="D17" s="45">
        <v>44648</v>
      </c>
      <c r="E17" t="s">
        <v>12</v>
      </c>
      <c r="F17">
        <v>0</v>
      </c>
      <c r="G17" t="s">
        <v>16</v>
      </c>
    </row>
    <row r="18" spans="1:8">
      <c r="A18" t="s">
        <v>10</v>
      </c>
      <c r="B18" t="s">
        <v>18</v>
      </c>
      <c r="C18" t="s">
        <v>18</v>
      </c>
      <c r="D18" s="45">
        <v>44819</v>
      </c>
      <c r="E18" t="e">
        <v>#N/A</v>
      </c>
      <c r="F18" t="e">
        <v>#N/A</v>
      </c>
      <c r="G18" t="e">
        <v>#N/A</v>
      </c>
    </row>
    <row r="19" spans="1:8">
      <c r="A19" t="s">
        <v>10</v>
      </c>
      <c r="B19" t="s">
        <v>11</v>
      </c>
      <c r="C19" t="s">
        <v>11</v>
      </c>
      <c r="D19" s="45">
        <v>44608</v>
      </c>
      <c r="E19" t="s">
        <v>12</v>
      </c>
      <c r="F19">
        <v>0</v>
      </c>
      <c r="G19" t="s">
        <v>13</v>
      </c>
    </row>
    <row r="20" spans="1:8">
      <c r="A20" t="s">
        <v>10</v>
      </c>
      <c r="B20" t="s">
        <v>11</v>
      </c>
      <c r="C20" t="s">
        <v>11</v>
      </c>
      <c r="D20" s="45">
        <v>44756</v>
      </c>
      <c r="E20" t="s">
        <v>12</v>
      </c>
      <c r="F20">
        <v>0</v>
      </c>
      <c r="G20" t="s">
        <v>8</v>
      </c>
    </row>
    <row r="21" spans="1:8">
      <c r="A21" t="s">
        <v>16</v>
      </c>
      <c r="B21" t="s">
        <v>9</v>
      </c>
      <c r="C21" t="s">
        <v>9</v>
      </c>
      <c r="D21" s="45">
        <v>44568</v>
      </c>
      <c r="E21" t="e">
        <v>#N/A</v>
      </c>
      <c r="F21" t="e">
        <v>#N/A</v>
      </c>
      <c r="G21" t="e">
        <v>#N/A</v>
      </c>
    </row>
    <row r="22" spans="1:8">
      <c r="A22" t="s">
        <v>16</v>
      </c>
      <c r="B22" t="s">
        <v>9</v>
      </c>
      <c r="C22" t="s">
        <v>9</v>
      </c>
      <c r="D22" s="45">
        <v>44608</v>
      </c>
      <c r="E22" t="e">
        <v>#N/A</v>
      </c>
      <c r="F22" t="e">
        <v>#N/A</v>
      </c>
      <c r="G22" t="e">
        <v>#N/A</v>
      </c>
    </row>
    <row r="23" spans="1:8">
      <c r="A23" t="s">
        <v>8</v>
      </c>
      <c r="B23" t="s">
        <v>18</v>
      </c>
      <c r="C23" t="s">
        <v>18</v>
      </c>
      <c r="D23" s="45">
        <v>44848</v>
      </c>
      <c r="E23" t="s">
        <v>12</v>
      </c>
      <c r="F23">
        <v>0</v>
      </c>
      <c r="G23" t="s">
        <v>16</v>
      </c>
    </row>
    <row r="24" spans="1:8">
      <c r="A24" t="s">
        <v>8</v>
      </c>
      <c r="B24" t="s">
        <v>18</v>
      </c>
      <c r="C24" t="s">
        <v>18</v>
      </c>
      <c r="D24" s="45">
        <v>44585</v>
      </c>
      <c r="E24" t="s">
        <v>12</v>
      </c>
      <c r="F24">
        <v>0</v>
      </c>
      <c r="G24" t="s">
        <v>16</v>
      </c>
    </row>
    <row r="25" spans="1:8">
      <c r="A25" t="s">
        <v>8</v>
      </c>
      <c r="B25" t="s">
        <v>18</v>
      </c>
      <c r="C25" t="s">
        <v>18</v>
      </c>
      <c r="D25" s="45">
        <v>44756</v>
      </c>
      <c r="E25" t="s">
        <v>12</v>
      </c>
      <c r="F25">
        <v>0</v>
      </c>
      <c r="G25" t="s">
        <v>13</v>
      </c>
    </row>
    <row r="26" spans="1:8">
      <c r="A26" t="s">
        <v>16</v>
      </c>
      <c r="B26" t="s">
        <v>9</v>
      </c>
      <c r="C26" t="s">
        <v>9</v>
      </c>
      <c r="D26" s="45">
        <v>44602</v>
      </c>
      <c r="E26" t="s">
        <v>12</v>
      </c>
      <c r="F26">
        <v>0</v>
      </c>
      <c r="G26" t="s">
        <v>8</v>
      </c>
    </row>
    <row r="27" spans="1:8">
      <c r="A27" t="s">
        <v>10</v>
      </c>
      <c r="B27" t="s">
        <v>11</v>
      </c>
      <c r="C27" t="s">
        <v>11</v>
      </c>
      <c r="D27" s="45">
        <v>44732</v>
      </c>
      <c r="E27" t="e">
        <v>#N/A</v>
      </c>
      <c r="F27" t="e">
        <v>#N/A</v>
      </c>
      <c r="G27" t="e">
        <v>#N/A</v>
      </c>
    </row>
    <row r="28" spans="1:8">
      <c r="A28" t="s">
        <v>13</v>
      </c>
      <c r="B28" t="s">
        <v>9</v>
      </c>
      <c r="C28" t="s">
        <v>9</v>
      </c>
      <c r="D28" s="45">
        <v>44658</v>
      </c>
      <c r="E28" t="s">
        <v>12</v>
      </c>
      <c r="F28">
        <v>0</v>
      </c>
      <c r="G28" t="s">
        <v>16</v>
      </c>
    </row>
    <row r="29" spans="1:8">
      <c r="A29" t="s">
        <v>8</v>
      </c>
      <c r="B29" t="s">
        <v>17</v>
      </c>
      <c r="C29" t="s">
        <v>17</v>
      </c>
      <c r="D29" s="45">
        <v>44588</v>
      </c>
      <c r="E29" t="s">
        <v>12</v>
      </c>
      <c r="F29">
        <v>0</v>
      </c>
      <c r="G29" t="s">
        <v>16</v>
      </c>
    </row>
    <row r="30" spans="1:8">
      <c r="A30" t="s">
        <v>8</v>
      </c>
      <c r="B30" t="s">
        <v>9</v>
      </c>
      <c r="C30" t="s">
        <v>9</v>
      </c>
      <c r="D30" s="45">
        <v>44641</v>
      </c>
      <c r="E30" t="s">
        <v>21</v>
      </c>
      <c r="F30">
        <v>44265</v>
      </c>
      <c r="G30" t="s">
        <v>25</v>
      </c>
      <c r="H30" t="s">
        <v>23</v>
      </c>
    </row>
    <row r="31" spans="1:8">
      <c r="A31" t="s">
        <v>13</v>
      </c>
      <c r="B31" t="s">
        <v>17</v>
      </c>
      <c r="C31" t="s">
        <v>17</v>
      </c>
      <c r="D31" s="45">
        <v>44727</v>
      </c>
      <c r="E31" t="s">
        <v>12</v>
      </c>
      <c r="F31">
        <v>0</v>
      </c>
      <c r="G31" t="s">
        <v>10</v>
      </c>
    </row>
    <row r="32" spans="1:8">
      <c r="A32" t="s">
        <v>10</v>
      </c>
      <c r="B32" t="s">
        <v>11</v>
      </c>
      <c r="C32" t="s">
        <v>11</v>
      </c>
      <c r="D32" s="45">
        <v>44650</v>
      </c>
      <c r="E32" t="s">
        <v>12</v>
      </c>
      <c r="F32">
        <v>0</v>
      </c>
      <c r="G32" t="s">
        <v>8</v>
      </c>
    </row>
    <row r="33" spans="1:7">
      <c r="A33" t="s">
        <v>8</v>
      </c>
      <c r="B33" t="s">
        <v>18</v>
      </c>
      <c r="C33" t="s">
        <v>18</v>
      </c>
      <c r="D33" s="45">
        <v>44582</v>
      </c>
      <c r="E33" t="e">
        <v>#N/A</v>
      </c>
      <c r="F33" t="e">
        <v>#N/A</v>
      </c>
      <c r="G33" t="e">
        <v>#N/A</v>
      </c>
    </row>
    <row r="34" spans="1:7">
      <c r="A34" t="s">
        <v>13</v>
      </c>
      <c r="B34" t="s">
        <v>9</v>
      </c>
      <c r="C34" t="s">
        <v>9</v>
      </c>
      <c r="D34" s="45">
        <v>44634</v>
      </c>
      <c r="E34" t="s">
        <v>12</v>
      </c>
      <c r="F34">
        <v>0</v>
      </c>
      <c r="G34" t="s">
        <v>16</v>
      </c>
    </row>
    <row r="35" spans="1:7">
      <c r="A35" t="s">
        <v>8</v>
      </c>
      <c r="B35" t="s">
        <v>18</v>
      </c>
      <c r="C35" t="s">
        <v>18</v>
      </c>
      <c r="D35" s="45">
        <v>44651</v>
      </c>
      <c r="E35" t="s">
        <v>12</v>
      </c>
      <c r="F35">
        <v>0</v>
      </c>
      <c r="G35" t="s">
        <v>13</v>
      </c>
    </row>
    <row r="36" spans="1:7">
      <c r="A36" t="s">
        <v>8</v>
      </c>
      <c r="B36" t="s">
        <v>17</v>
      </c>
      <c r="C36" t="s">
        <v>17</v>
      </c>
      <c r="D36" s="45">
        <v>44728</v>
      </c>
      <c r="E36" t="s">
        <v>12</v>
      </c>
      <c r="F36">
        <v>0</v>
      </c>
      <c r="G36" t="s">
        <v>13</v>
      </c>
    </row>
    <row r="37" spans="1:7">
      <c r="A37" t="s">
        <v>10</v>
      </c>
      <c r="B37" t="s">
        <v>18</v>
      </c>
      <c r="C37" t="s">
        <v>18</v>
      </c>
      <c r="D37" s="45">
        <v>44826</v>
      </c>
      <c r="E37" t="s">
        <v>12</v>
      </c>
      <c r="F37">
        <v>0</v>
      </c>
      <c r="G37" t="s">
        <v>13</v>
      </c>
    </row>
    <row r="38" spans="1:7">
      <c r="A38" t="s">
        <v>8</v>
      </c>
      <c r="B38" t="s">
        <v>18</v>
      </c>
      <c r="C38" t="s">
        <v>18</v>
      </c>
      <c r="D38" s="45">
        <v>44692</v>
      </c>
      <c r="E38" t="s">
        <v>12</v>
      </c>
      <c r="F38">
        <v>0</v>
      </c>
      <c r="G38" t="s">
        <v>13</v>
      </c>
    </row>
    <row r="39" spans="1:7">
      <c r="A39" t="s">
        <v>13</v>
      </c>
      <c r="B39" t="s">
        <v>17</v>
      </c>
      <c r="C39" t="s">
        <v>17</v>
      </c>
      <c r="D39" s="45">
        <v>44720</v>
      </c>
      <c r="E39" t="s">
        <v>12</v>
      </c>
      <c r="F39">
        <v>0</v>
      </c>
      <c r="G39" t="s">
        <v>13</v>
      </c>
    </row>
    <row r="40" spans="1:7">
      <c r="A40" t="s">
        <v>13</v>
      </c>
      <c r="B40" t="s">
        <v>9</v>
      </c>
      <c r="C40" t="s">
        <v>9</v>
      </c>
      <c r="D40" s="45">
        <v>44679</v>
      </c>
      <c r="E40" t="s">
        <v>12</v>
      </c>
      <c r="F40">
        <v>0</v>
      </c>
      <c r="G40" t="s">
        <v>13</v>
      </c>
    </row>
    <row r="41" spans="1:7">
      <c r="A41" t="s">
        <v>10</v>
      </c>
      <c r="B41" t="s">
        <v>18</v>
      </c>
      <c r="C41" t="s">
        <v>18</v>
      </c>
      <c r="D41" s="45">
        <v>44855</v>
      </c>
      <c r="E41" t="e">
        <v>#N/A</v>
      </c>
      <c r="F41" t="e">
        <v>#N/A</v>
      </c>
      <c r="G41" t="e">
        <v>#N/A</v>
      </c>
    </row>
    <row r="42" spans="1:7">
      <c r="A42" t="s">
        <v>14</v>
      </c>
      <c r="B42" t="s">
        <v>9</v>
      </c>
      <c r="C42" t="s">
        <v>9</v>
      </c>
      <c r="D42" s="45">
        <v>44729</v>
      </c>
      <c r="E42" t="s">
        <v>12</v>
      </c>
      <c r="F42">
        <v>0</v>
      </c>
      <c r="G42" t="s">
        <v>16</v>
      </c>
    </row>
    <row r="43" spans="1:7">
      <c r="A43" t="s">
        <v>8</v>
      </c>
      <c r="B43" t="s">
        <v>18</v>
      </c>
      <c r="C43" t="s">
        <v>18</v>
      </c>
      <c r="D43" s="45">
        <v>44585</v>
      </c>
      <c r="E43" t="s">
        <v>12</v>
      </c>
      <c r="F43">
        <v>0</v>
      </c>
      <c r="G43" t="s">
        <v>16</v>
      </c>
    </row>
    <row r="44" spans="1:7">
      <c r="A44" t="s">
        <v>8</v>
      </c>
      <c r="B44" t="s">
        <v>17</v>
      </c>
      <c r="C44" t="s">
        <v>17</v>
      </c>
      <c r="D44" s="45">
        <v>44580</v>
      </c>
      <c r="E44" t="s">
        <v>12</v>
      </c>
      <c r="F44">
        <v>0</v>
      </c>
      <c r="G44" t="s">
        <v>8</v>
      </c>
    </row>
    <row r="45" spans="1:7">
      <c r="A45" t="s">
        <v>10</v>
      </c>
      <c r="B45" t="s">
        <v>15</v>
      </c>
      <c r="C45" t="s">
        <v>15</v>
      </c>
      <c r="D45" s="45">
        <v>44644</v>
      </c>
      <c r="E45" t="s">
        <v>12</v>
      </c>
      <c r="F45">
        <v>0</v>
      </c>
      <c r="G45" t="s">
        <v>13</v>
      </c>
    </row>
    <row r="46" spans="1:7">
      <c r="A46" t="s">
        <v>10</v>
      </c>
      <c r="B46" t="s">
        <v>18</v>
      </c>
      <c r="C46" t="s">
        <v>18</v>
      </c>
      <c r="D46" s="45">
        <v>44743</v>
      </c>
      <c r="E46" t="s">
        <v>12</v>
      </c>
      <c r="F46">
        <v>0</v>
      </c>
      <c r="G46" t="s">
        <v>8</v>
      </c>
    </row>
    <row r="47" spans="1:7">
      <c r="A47" t="s">
        <v>25</v>
      </c>
      <c r="B47" t="s">
        <v>15</v>
      </c>
      <c r="C47" t="s">
        <v>15</v>
      </c>
      <c r="D47" s="45">
        <v>44859</v>
      </c>
      <c r="E47" t="s">
        <v>12</v>
      </c>
      <c r="F47">
        <v>0</v>
      </c>
      <c r="G47" t="s">
        <v>8</v>
      </c>
    </row>
    <row r="48" spans="1:7">
      <c r="A48" t="s">
        <v>8</v>
      </c>
      <c r="B48" t="s">
        <v>18</v>
      </c>
      <c r="C48" t="s">
        <v>18</v>
      </c>
      <c r="D48" s="45">
        <v>44601</v>
      </c>
      <c r="E48" t="s">
        <v>12</v>
      </c>
      <c r="F48">
        <v>0</v>
      </c>
      <c r="G48" t="s">
        <v>8</v>
      </c>
    </row>
    <row r="49" spans="1:8">
      <c r="A49" t="s">
        <v>8</v>
      </c>
      <c r="B49" t="s">
        <v>17</v>
      </c>
      <c r="C49" t="s">
        <v>17</v>
      </c>
      <c r="D49" s="45">
        <v>44635</v>
      </c>
      <c r="E49" t="s">
        <v>12</v>
      </c>
      <c r="F49">
        <v>0</v>
      </c>
      <c r="G49" t="s">
        <v>13</v>
      </c>
    </row>
    <row r="50" spans="1:8">
      <c r="A50" t="s">
        <v>8</v>
      </c>
      <c r="B50" t="s">
        <v>9</v>
      </c>
      <c r="C50" t="s">
        <v>9</v>
      </c>
      <c r="D50" s="45">
        <v>44636</v>
      </c>
      <c r="E50" t="s">
        <v>12</v>
      </c>
      <c r="F50">
        <v>0</v>
      </c>
      <c r="G50" t="s">
        <v>25</v>
      </c>
    </row>
    <row r="51" spans="1:8">
      <c r="A51" t="s">
        <v>13</v>
      </c>
      <c r="B51" t="s">
        <v>9</v>
      </c>
      <c r="C51" t="s">
        <v>9</v>
      </c>
      <c r="D51" s="45">
        <v>44741</v>
      </c>
      <c r="E51" t="s">
        <v>12</v>
      </c>
      <c r="F51">
        <v>0</v>
      </c>
      <c r="G51" t="s">
        <v>8</v>
      </c>
    </row>
    <row r="52" spans="1:8">
      <c r="A52" t="s">
        <v>8</v>
      </c>
      <c r="B52" t="s">
        <v>18</v>
      </c>
      <c r="C52" t="s">
        <v>18</v>
      </c>
      <c r="D52" s="45">
        <v>44733</v>
      </c>
      <c r="E52" t="s">
        <v>12</v>
      </c>
      <c r="F52">
        <v>0</v>
      </c>
      <c r="G52" t="s">
        <v>8</v>
      </c>
    </row>
    <row r="53" spans="1:8">
      <c r="A53" t="s">
        <v>16</v>
      </c>
      <c r="B53" t="s">
        <v>9</v>
      </c>
      <c r="C53" t="s">
        <v>9</v>
      </c>
      <c r="D53" s="45">
        <v>44747</v>
      </c>
      <c r="E53" t="s">
        <v>21</v>
      </c>
      <c r="F53">
        <v>44351</v>
      </c>
      <c r="G53" t="s">
        <v>13</v>
      </c>
      <c r="H53" t="s">
        <v>23</v>
      </c>
    </row>
    <row r="54" spans="1:8">
      <c r="A54" t="s">
        <v>14</v>
      </c>
      <c r="B54" t="s">
        <v>15</v>
      </c>
      <c r="C54" t="s">
        <v>15</v>
      </c>
      <c r="D54" s="45">
        <v>44855</v>
      </c>
      <c r="E54" t="s">
        <v>12</v>
      </c>
      <c r="F54">
        <v>0</v>
      </c>
      <c r="G54" t="s">
        <v>8</v>
      </c>
    </row>
    <row r="55" spans="1:8">
      <c r="A55" t="s">
        <v>8</v>
      </c>
      <c r="B55" t="s">
        <v>17</v>
      </c>
      <c r="C55" t="s">
        <v>17</v>
      </c>
      <c r="D55" s="45">
        <v>44609</v>
      </c>
      <c r="E55" t="s">
        <v>12</v>
      </c>
      <c r="F55">
        <v>0</v>
      </c>
      <c r="G55" t="s">
        <v>8</v>
      </c>
    </row>
    <row r="56" spans="1:8">
      <c r="A56" t="s">
        <v>10</v>
      </c>
      <c r="B56" t="s">
        <v>11</v>
      </c>
      <c r="C56" t="s">
        <v>11</v>
      </c>
      <c r="D56" s="45">
        <v>44811</v>
      </c>
      <c r="E56" t="s">
        <v>12</v>
      </c>
      <c r="F56">
        <v>0</v>
      </c>
      <c r="G56" t="s">
        <v>8</v>
      </c>
    </row>
    <row r="57" spans="1:8">
      <c r="A57" t="s">
        <v>8</v>
      </c>
      <c r="B57" t="s">
        <v>18</v>
      </c>
      <c r="C57" t="s">
        <v>18</v>
      </c>
      <c r="D57" s="45">
        <v>44754</v>
      </c>
      <c r="E57" t="s">
        <v>12</v>
      </c>
      <c r="F57">
        <v>0</v>
      </c>
      <c r="G57" t="s">
        <v>16</v>
      </c>
    </row>
    <row r="58" spans="1:8">
      <c r="A58" t="s">
        <v>8</v>
      </c>
      <c r="B58" t="s">
        <v>18</v>
      </c>
      <c r="C58" t="s">
        <v>18</v>
      </c>
      <c r="D58" s="45">
        <v>44796</v>
      </c>
      <c r="E58" t="s">
        <v>12</v>
      </c>
      <c r="F58">
        <v>0</v>
      </c>
      <c r="G58" t="s">
        <v>16</v>
      </c>
    </row>
    <row r="59" spans="1:8">
      <c r="A59" t="s">
        <v>13</v>
      </c>
      <c r="B59" t="s">
        <v>17</v>
      </c>
      <c r="C59" t="s">
        <v>17</v>
      </c>
      <c r="D59" s="45">
        <v>44741</v>
      </c>
      <c r="E59" t="e">
        <v>#N/A</v>
      </c>
      <c r="F59" t="e">
        <v>#N/A</v>
      </c>
      <c r="G59" t="e">
        <v>#N/A</v>
      </c>
    </row>
    <row r="60" spans="1:8">
      <c r="A60" t="s">
        <v>8</v>
      </c>
      <c r="B60" t="s">
        <v>9</v>
      </c>
      <c r="C60" t="s">
        <v>9</v>
      </c>
      <c r="D60" s="45">
        <v>44564</v>
      </c>
      <c r="E60" t="s">
        <v>12</v>
      </c>
      <c r="F60">
        <v>0</v>
      </c>
      <c r="G60" t="s">
        <v>8</v>
      </c>
    </row>
    <row r="61" spans="1:8">
      <c r="A61" t="s">
        <v>10</v>
      </c>
      <c r="B61" t="s">
        <v>9</v>
      </c>
      <c r="C61" t="s">
        <v>9</v>
      </c>
      <c r="D61" s="45">
        <v>44581</v>
      </c>
      <c r="E61" t="s">
        <v>12</v>
      </c>
      <c r="F61">
        <v>0</v>
      </c>
      <c r="G61" t="s">
        <v>8</v>
      </c>
    </row>
    <row r="62" spans="1:8">
      <c r="A62" t="s">
        <v>14</v>
      </c>
      <c r="B62" t="s">
        <v>15</v>
      </c>
      <c r="C62" t="s">
        <v>15</v>
      </c>
      <c r="D62" s="45">
        <v>44645</v>
      </c>
      <c r="E62" t="s">
        <v>29</v>
      </c>
      <c r="F62">
        <v>0</v>
      </c>
      <c r="G62" t="s">
        <v>8</v>
      </c>
    </row>
    <row r="63" spans="1:8">
      <c r="A63" t="s">
        <v>14</v>
      </c>
      <c r="B63" t="s">
        <v>9</v>
      </c>
      <c r="C63" t="s">
        <v>9</v>
      </c>
      <c r="D63" s="45">
        <v>44646</v>
      </c>
      <c r="E63" t="e">
        <v>#N/A</v>
      </c>
      <c r="F63" t="e">
        <v>#N/A</v>
      </c>
      <c r="G63" t="e">
        <v>#N/A</v>
      </c>
    </row>
    <row r="64" spans="1:8">
      <c r="A64" t="s">
        <v>10</v>
      </c>
      <c r="B64" t="s">
        <v>18</v>
      </c>
      <c r="C64" t="s">
        <v>18</v>
      </c>
      <c r="D64" s="45">
        <v>44859</v>
      </c>
      <c r="E64" t="s">
        <v>12</v>
      </c>
      <c r="F64">
        <v>0</v>
      </c>
      <c r="G64" t="s">
        <v>16</v>
      </c>
    </row>
    <row r="65" spans="1:7">
      <c r="A65" t="s">
        <v>8</v>
      </c>
      <c r="B65" t="s">
        <v>18</v>
      </c>
      <c r="C65" t="s">
        <v>18</v>
      </c>
      <c r="D65" s="45">
        <v>44687</v>
      </c>
      <c r="E65" t="s">
        <v>12</v>
      </c>
      <c r="F65">
        <v>0</v>
      </c>
      <c r="G65" t="s">
        <v>8</v>
      </c>
    </row>
    <row r="66" spans="1:7">
      <c r="A66" t="s">
        <v>16</v>
      </c>
      <c r="B66" t="s">
        <v>9</v>
      </c>
      <c r="C66" t="s">
        <v>9</v>
      </c>
      <c r="D66" s="45">
        <v>44636</v>
      </c>
      <c r="E66" t="e">
        <v>#N/A</v>
      </c>
      <c r="F66" t="e">
        <v>#N/A</v>
      </c>
      <c r="G66" t="e">
        <v>#N/A</v>
      </c>
    </row>
    <row r="67" spans="1:7">
      <c r="A67" t="s">
        <v>8</v>
      </c>
      <c r="B67" t="s">
        <v>9</v>
      </c>
      <c r="C67" t="s">
        <v>9</v>
      </c>
      <c r="D67" s="45">
        <v>44585</v>
      </c>
      <c r="E67" t="s">
        <v>12</v>
      </c>
      <c r="F67">
        <v>0</v>
      </c>
      <c r="G67" t="s">
        <v>10</v>
      </c>
    </row>
    <row r="68" spans="1:7">
      <c r="A68" t="s">
        <v>13</v>
      </c>
      <c r="B68" t="s">
        <v>17</v>
      </c>
      <c r="C68" t="s">
        <v>17</v>
      </c>
      <c r="D68" s="45">
        <v>44855</v>
      </c>
      <c r="E68" t="e">
        <v>#N/A</v>
      </c>
      <c r="F68" t="e">
        <v>#N/A</v>
      </c>
      <c r="G68" t="e">
        <v>#N/A</v>
      </c>
    </row>
    <row r="69" spans="1:7">
      <c r="A69" t="s">
        <v>13</v>
      </c>
      <c r="B69" t="s">
        <v>17</v>
      </c>
      <c r="C69" t="s">
        <v>17</v>
      </c>
      <c r="D69" s="45">
        <v>44579</v>
      </c>
      <c r="E69" t="s">
        <v>12</v>
      </c>
      <c r="F69">
        <v>0</v>
      </c>
      <c r="G69" t="s">
        <v>8</v>
      </c>
    </row>
    <row r="70" spans="1:7">
      <c r="A70" t="s">
        <v>10</v>
      </c>
      <c r="B70" t="s">
        <v>15</v>
      </c>
      <c r="C70" t="s">
        <v>15</v>
      </c>
      <c r="D70" s="45">
        <v>44648</v>
      </c>
      <c r="E70" t="s">
        <v>12</v>
      </c>
      <c r="F70">
        <v>0</v>
      </c>
      <c r="G70" t="s">
        <v>13</v>
      </c>
    </row>
    <row r="71" spans="1:7">
      <c r="A71" t="s">
        <v>8</v>
      </c>
      <c r="B71" t="s">
        <v>17</v>
      </c>
      <c r="C71" t="s">
        <v>17</v>
      </c>
      <c r="D71" s="45">
        <v>44722</v>
      </c>
      <c r="E71" t="s">
        <v>12</v>
      </c>
      <c r="F71">
        <v>0</v>
      </c>
      <c r="G71" t="s">
        <v>10</v>
      </c>
    </row>
    <row r="72" spans="1:7">
      <c r="A72" t="s">
        <v>13</v>
      </c>
      <c r="B72" t="s">
        <v>9</v>
      </c>
      <c r="C72" t="s">
        <v>9</v>
      </c>
      <c r="D72" s="45">
        <v>44648</v>
      </c>
      <c r="E72" t="s">
        <v>12</v>
      </c>
      <c r="F72">
        <v>0</v>
      </c>
      <c r="G72" t="s">
        <v>10</v>
      </c>
    </row>
    <row r="73" spans="1:7">
      <c r="A73" t="s">
        <v>16</v>
      </c>
      <c r="B73" t="s">
        <v>9</v>
      </c>
      <c r="C73" t="s">
        <v>9</v>
      </c>
      <c r="D73" s="45">
        <v>44568</v>
      </c>
      <c r="E73" t="s">
        <v>12</v>
      </c>
      <c r="F73">
        <v>0</v>
      </c>
      <c r="G73" t="s">
        <v>10</v>
      </c>
    </row>
    <row r="74" spans="1:7">
      <c r="A74" t="s">
        <v>14</v>
      </c>
      <c r="B74" t="s">
        <v>11</v>
      </c>
      <c r="C74" t="s">
        <v>11</v>
      </c>
      <c r="D74" s="45">
        <v>44865</v>
      </c>
      <c r="E74" t="s">
        <v>12</v>
      </c>
      <c r="F74">
        <v>0</v>
      </c>
      <c r="G74" t="s">
        <v>10</v>
      </c>
    </row>
    <row r="75" spans="1:7">
      <c r="A75" t="s">
        <v>14</v>
      </c>
      <c r="B75" t="s">
        <v>9</v>
      </c>
      <c r="C75" t="s">
        <v>9</v>
      </c>
      <c r="D75" s="45">
        <v>44711</v>
      </c>
      <c r="E75" t="s">
        <v>12</v>
      </c>
      <c r="F75">
        <v>0</v>
      </c>
      <c r="G75" t="s">
        <v>10</v>
      </c>
    </row>
    <row r="76" spans="1:7">
      <c r="A76" t="s">
        <v>10</v>
      </c>
      <c r="B76" t="s">
        <v>18</v>
      </c>
      <c r="C76" t="s">
        <v>18</v>
      </c>
      <c r="D76" s="45">
        <v>44749</v>
      </c>
      <c r="E76" t="s">
        <v>12</v>
      </c>
      <c r="F76">
        <v>0</v>
      </c>
      <c r="G76" t="s">
        <v>8</v>
      </c>
    </row>
    <row r="77" spans="1:7">
      <c r="A77" t="s">
        <v>13</v>
      </c>
      <c r="B77" t="s">
        <v>17</v>
      </c>
      <c r="C77" t="s">
        <v>17</v>
      </c>
      <c r="D77" s="45">
        <v>44650</v>
      </c>
      <c r="E77" t="s">
        <v>12</v>
      </c>
      <c r="F77">
        <v>0</v>
      </c>
      <c r="G77" t="s">
        <v>8</v>
      </c>
    </row>
    <row r="78" spans="1:7">
      <c r="A78" t="s">
        <v>16</v>
      </c>
      <c r="B78" t="s">
        <v>9</v>
      </c>
      <c r="C78" t="s">
        <v>9</v>
      </c>
      <c r="D78" s="45">
        <v>44741</v>
      </c>
      <c r="E78" t="s">
        <v>12</v>
      </c>
      <c r="F78">
        <v>0</v>
      </c>
      <c r="G78" t="s">
        <v>8</v>
      </c>
    </row>
    <row r="79" spans="1:7">
      <c r="A79" t="s">
        <v>10</v>
      </c>
      <c r="B79" t="s">
        <v>11</v>
      </c>
      <c r="C79" t="s">
        <v>11</v>
      </c>
      <c r="D79" s="45">
        <v>44761</v>
      </c>
      <c r="E79" t="s">
        <v>12</v>
      </c>
      <c r="F79">
        <v>0</v>
      </c>
      <c r="G79" t="s">
        <v>16</v>
      </c>
    </row>
    <row r="80" spans="1:7">
      <c r="A80" t="s">
        <v>14</v>
      </c>
      <c r="B80" t="s">
        <v>11</v>
      </c>
      <c r="C80" t="s">
        <v>11</v>
      </c>
      <c r="D80" s="45">
        <v>44603</v>
      </c>
      <c r="E80" t="s">
        <v>12</v>
      </c>
      <c r="F80">
        <v>0</v>
      </c>
      <c r="G80" t="s">
        <v>16</v>
      </c>
    </row>
    <row r="81" spans="1:7">
      <c r="A81" t="s">
        <v>8</v>
      </c>
      <c r="B81" t="s">
        <v>9</v>
      </c>
      <c r="C81" t="s">
        <v>9</v>
      </c>
      <c r="D81" s="45">
        <v>44747</v>
      </c>
      <c r="E81" t="s">
        <v>12</v>
      </c>
      <c r="F81">
        <v>0</v>
      </c>
      <c r="G81" t="s">
        <v>8</v>
      </c>
    </row>
    <row r="82" spans="1:7">
      <c r="A82" t="s">
        <v>13</v>
      </c>
      <c r="B82" t="s">
        <v>9</v>
      </c>
      <c r="C82" t="s">
        <v>9</v>
      </c>
      <c r="D82" s="45">
        <v>44707</v>
      </c>
      <c r="E82" t="s">
        <v>12</v>
      </c>
      <c r="F82">
        <v>0</v>
      </c>
      <c r="G82" t="s">
        <v>8</v>
      </c>
    </row>
    <row r="83" spans="1:7">
      <c r="A83" t="s">
        <v>10</v>
      </c>
      <c r="B83" t="s">
        <v>9</v>
      </c>
      <c r="C83" t="s">
        <v>9</v>
      </c>
      <c r="D83" s="45">
        <v>44783</v>
      </c>
      <c r="E83" t="s">
        <v>12</v>
      </c>
      <c r="F83">
        <v>0</v>
      </c>
      <c r="G83" t="s">
        <v>8</v>
      </c>
    </row>
    <row r="84" spans="1:7">
      <c r="A84" t="s">
        <v>10</v>
      </c>
      <c r="B84" t="s">
        <v>11</v>
      </c>
      <c r="C84" t="s">
        <v>11</v>
      </c>
      <c r="D84" s="45">
        <v>44811</v>
      </c>
      <c r="E84" t="s">
        <v>12</v>
      </c>
      <c r="F84">
        <v>0</v>
      </c>
      <c r="G84" t="s">
        <v>8</v>
      </c>
    </row>
    <row r="85" spans="1:7">
      <c r="A85" t="s">
        <v>13</v>
      </c>
      <c r="B85" t="s">
        <v>9</v>
      </c>
      <c r="C85" t="s">
        <v>9</v>
      </c>
      <c r="D85" s="45">
        <v>44649</v>
      </c>
      <c r="E85" t="s">
        <v>12</v>
      </c>
      <c r="F85">
        <v>0</v>
      </c>
      <c r="G85" t="s">
        <v>16</v>
      </c>
    </row>
    <row r="86" spans="1:7">
      <c r="A86" t="s">
        <v>25</v>
      </c>
      <c r="B86" t="s">
        <v>9</v>
      </c>
      <c r="C86" t="s">
        <v>9</v>
      </c>
      <c r="D86" s="45">
        <v>44810</v>
      </c>
      <c r="E86" t="s">
        <v>27</v>
      </c>
      <c r="F86">
        <v>0</v>
      </c>
      <c r="G86" t="s">
        <v>8</v>
      </c>
    </row>
    <row r="87" spans="1:7">
      <c r="A87" t="s">
        <v>10</v>
      </c>
      <c r="B87" t="s">
        <v>11</v>
      </c>
      <c r="C87" t="s">
        <v>11</v>
      </c>
      <c r="D87" s="45">
        <v>44622</v>
      </c>
      <c r="E87" t="s">
        <v>27</v>
      </c>
      <c r="F87">
        <v>0</v>
      </c>
      <c r="G87" t="s">
        <v>8</v>
      </c>
    </row>
    <row r="88" spans="1:7">
      <c r="A88" t="s">
        <v>8</v>
      </c>
      <c r="B88" t="s">
        <v>18</v>
      </c>
      <c r="C88" t="s">
        <v>18</v>
      </c>
      <c r="D88" s="45">
        <v>44819</v>
      </c>
      <c r="E88" t="s">
        <v>12</v>
      </c>
      <c r="F88">
        <v>0</v>
      </c>
      <c r="G88" t="s">
        <v>14</v>
      </c>
    </row>
    <row r="89" spans="1:7">
      <c r="A89" t="s">
        <v>14</v>
      </c>
      <c r="B89" t="s">
        <v>9</v>
      </c>
      <c r="C89" t="s">
        <v>9</v>
      </c>
      <c r="D89" s="45">
        <v>44645</v>
      </c>
      <c r="E89" t="s">
        <v>12</v>
      </c>
      <c r="F89">
        <v>0</v>
      </c>
      <c r="G89" t="s">
        <v>16</v>
      </c>
    </row>
    <row r="90" spans="1:7">
      <c r="A90" t="s">
        <v>8</v>
      </c>
      <c r="B90" t="s">
        <v>17</v>
      </c>
      <c r="C90" t="s">
        <v>17</v>
      </c>
      <c r="D90" s="45">
        <v>44588</v>
      </c>
      <c r="E90" t="s">
        <v>12</v>
      </c>
      <c r="F90">
        <v>0</v>
      </c>
      <c r="G90" t="s">
        <v>8</v>
      </c>
    </row>
    <row r="91" spans="1:7">
      <c r="A91" t="s">
        <v>14</v>
      </c>
      <c r="B91" t="s">
        <v>15</v>
      </c>
      <c r="C91" t="s">
        <v>15</v>
      </c>
      <c r="D91" s="45">
        <v>44777</v>
      </c>
      <c r="E91" t="s">
        <v>12</v>
      </c>
      <c r="F91">
        <v>0</v>
      </c>
      <c r="G91" t="s">
        <v>10</v>
      </c>
    </row>
    <row r="92" spans="1:7">
      <c r="A92" t="s">
        <v>8</v>
      </c>
      <c r="B92" t="s">
        <v>17</v>
      </c>
      <c r="C92" t="s">
        <v>17</v>
      </c>
      <c r="D92" s="45">
        <v>44832</v>
      </c>
      <c r="E92" t="s">
        <v>12</v>
      </c>
      <c r="F92">
        <v>0</v>
      </c>
      <c r="G92" t="s">
        <v>13</v>
      </c>
    </row>
    <row r="93" spans="1:7">
      <c r="A93" t="s">
        <v>16</v>
      </c>
      <c r="B93" t="s">
        <v>9</v>
      </c>
      <c r="C93" t="s">
        <v>9</v>
      </c>
      <c r="D93" s="45">
        <v>44616</v>
      </c>
      <c r="E93" t="s">
        <v>12</v>
      </c>
      <c r="F93">
        <v>0</v>
      </c>
      <c r="G93" t="s">
        <v>13</v>
      </c>
    </row>
    <row r="94" spans="1:7">
      <c r="A94" t="s">
        <v>16</v>
      </c>
      <c r="B94" t="s">
        <v>9</v>
      </c>
      <c r="C94" t="s">
        <v>9</v>
      </c>
      <c r="D94" s="45">
        <v>44631</v>
      </c>
      <c r="E94" t="s">
        <v>12</v>
      </c>
      <c r="F94">
        <v>0</v>
      </c>
      <c r="G94" t="s">
        <v>10</v>
      </c>
    </row>
    <row r="95" spans="1:7">
      <c r="A95" t="s">
        <v>10</v>
      </c>
      <c r="B95" t="s">
        <v>18</v>
      </c>
      <c r="C95" t="s">
        <v>18</v>
      </c>
      <c r="D95" s="45">
        <v>44609</v>
      </c>
      <c r="E95" t="s">
        <v>27</v>
      </c>
      <c r="F95">
        <v>0</v>
      </c>
      <c r="G95" t="s">
        <v>19</v>
      </c>
    </row>
    <row r="96" spans="1:7">
      <c r="A96" t="s">
        <v>16</v>
      </c>
      <c r="B96" t="s">
        <v>9</v>
      </c>
      <c r="C96" t="s">
        <v>9</v>
      </c>
      <c r="D96" s="45">
        <v>44645</v>
      </c>
      <c r="E96" t="s">
        <v>12</v>
      </c>
      <c r="F96">
        <v>0</v>
      </c>
      <c r="G96" t="s">
        <v>8</v>
      </c>
    </row>
    <row r="97" spans="1:7">
      <c r="A97" t="s">
        <v>13</v>
      </c>
      <c r="B97" t="s">
        <v>17</v>
      </c>
      <c r="C97" t="s">
        <v>17</v>
      </c>
      <c r="D97" s="45">
        <v>44641</v>
      </c>
      <c r="E97" t="s">
        <v>12</v>
      </c>
      <c r="F97">
        <v>0</v>
      </c>
      <c r="G97" t="s">
        <v>13</v>
      </c>
    </row>
    <row r="98" spans="1:7">
      <c r="A98" t="s">
        <v>14</v>
      </c>
      <c r="B98" t="s">
        <v>11</v>
      </c>
      <c r="C98" t="s">
        <v>11</v>
      </c>
      <c r="D98" s="45">
        <v>44606</v>
      </c>
      <c r="E98" t="s">
        <v>12</v>
      </c>
      <c r="F98">
        <v>0</v>
      </c>
      <c r="G98" t="s">
        <v>10</v>
      </c>
    </row>
    <row r="99" spans="1:7">
      <c r="A99" t="s">
        <v>8</v>
      </c>
      <c r="B99" t="s">
        <v>17</v>
      </c>
      <c r="C99" t="s">
        <v>17</v>
      </c>
      <c r="D99" s="45">
        <v>44831</v>
      </c>
      <c r="E99" t="s">
        <v>12</v>
      </c>
      <c r="F99">
        <v>0</v>
      </c>
      <c r="G99" t="s">
        <v>10</v>
      </c>
    </row>
    <row r="100" spans="1:7">
      <c r="A100" t="s">
        <v>10</v>
      </c>
      <c r="B100" t="s">
        <v>11</v>
      </c>
      <c r="C100" t="s">
        <v>11</v>
      </c>
      <c r="D100" s="45">
        <v>44798</v>
      </c>
      <c r="E100" t="e">
        <v>#N/A</v>
      </c>
      <c r="F100" t="e">
        <v>#N/A</v>
      </c>
      <c r="G100" t="e">
        <v>#N/A</v>
      </c>
    </row>
    <row r="101" spans="1:7">
      <c r="A101" t="s">
        <v>16</v>
      </c>
      <c r="B101" t="s">
        <v>9</v>
      </c>
      <c r="C101" t="s">
        <v>9</v>
      </c>
      <c r="D101" s="45">
        <v>44755</v>
      </c>
      <c r="E101" t="s">
        <v>12</v>
      </c>
      <c r="F101">
        <v>0</v>
      </c>
      <c r="G101" t="s">
        <v>8</v>
      </c>
    </row>
    <row r="102" spans="1:7">
      <c r="A102" t="s">
        <v>8</v>
      </c>
      <c r="B102" t="s">
        <v>18</v>
      </c>
      <c r="C102" t="s">
        <v>18</v>
      </c>
      <c r="D102" s="45">
        <v>44572</v>
      </c>
      <c r="E102" t="e">
        <v>#N/A</v>
      </c>
      <c r="F102" t="e">
        <v>#N/A</v>
      </c>
      <c r="G102" t="e">
        <v>#N/A</v>
      </c>
    </row>
    <row r="103" spans="1:7">
      <c r="A103" t="s">
        <v>16</v>
      </c>
      <c r="B103" t="s">
        <v>9</v>
      </c>
      <c r="C103" t="s">
        <v>9</v>
      </c>
      <c r="D103" s="45">
        <v>44721</v>
      </c>
      <c r="E103" t="s">
        <v>12</v>
      </c>
      <c r="F103">
        <v>0</v>
      </c>
      <c r="G103" t="s">
        <v>13</v>
      </c>
    </row>
    <row r="104" spans="1:7">
      <c r="A104" t="s">
        <v>8</v>
      </c>
      <c r="B104" t="s">
        <v>18</v>
      </c>
      <c r="C104" t="s">
        <v>18</v>
      </c>
      <c r="D104" s="45">
        <v>44651</v>
      </c>
      <c r="E104" t="s">
        <v>12</v>
      </c>
      <c r="F104">
        <v>0</v>
      </c>
      <c r="G104" t="s">
        <v>13</v>
      </c>
    </row>
    <row r="105" spans="1:7">
      <c r="A105" t="s">
        <v>10</v>
      </c>
      <c r="B105" t="s">
        <v>11</v>
      </c>
      <c r="C105" t="s">
        <v>11</v>
      </c>
      <c r="D105" s="45">
        <v>44615</v>
      </c>
      <c r="E105" t="s">
        <v>12</v>
      </c>
      <c r="F105">
        <v>0</v>
      </c>
      <c r="G105" t="s">
        <v>8</v>
      </c>
    </row>
    <row r="106" spans="1:7">
      <c r="A106" t="s">
        <v>8</v>
      </c>
      <c r="B106" t="s">
        <v>9</v>
      </c>
      <c r="C106" t="s">
        <v>9</v>
      </c>
      <c r="D106" s="45">
        <v>44650</v>
      </c>
      <c r="E106" t="s">
        <v>12</v>
      </c>
      <c r="F106">
        <v>0</v>
      </c>
      <c r="G106" t="s">
        <v>13</v>
      </c>
    </row>
    <row r="107" spans="1:7">
      <c r="A107" t="s">
        <v>13</v>
      </c>
      <c r="B107" t="s">
        <v>9</v>
      </c>
      <c r="C107" t="s">
        <v>9</v>
      </c>
      <c r="D107" s="45">
        <v>44837</v>
      </c>
      <c r="E107" t="s">
        <v>12</v>
      </c>
      <c r="F107">
        <v>0</v>
      </c>
      <c r="G107" t="s">
        <v>13</v>
      </c>
    </row>
    <row r="108" spans="1:7">
      <c r="A108" t="s">
        <v>13</v>
      </c>
      <c r="B108" t="s">
        <v>9</v>
      </c>
      <c r="C108" t="s">
        <v>9</v>
      </c>
      <c r="D108" s="45">
        <v>44623</v>
      </c>
      <c r="E108" t="e">
        <v>#N/A</v>
      </c>
      <c r="F108" t="e">
        <v>#N/A</v>
      </c>
      <c r="G108" t="e">
        <v>#N/A</v>
      </c>
    </row>
    <row r="109" spans="1:7">
      <c r="A109" t="s">
        <v>10</v>
      </c>
      <c r="B109" t="s">
        <v>11</v>
      </c>
      <c r="C109" t="s">
        <v>11</v>
      </c>
      <c r="D109" s="45">
        <v>44791</v>
      </c>
      <c r="E109" t="s">
        <v>12</v>
      </c>
      <c r="F109">
        <v>0</v>
      </c>
      <c r="G109" t="s">
        <v>10</v>
      </c>
    </row>
    <row r="110" spans="1:7">
      <c r="A110" t="s">
        <v>13</v>
      </c>
      <c r="B110" t="s">
        <v>17</v>
      </c>
      <c r="C110" t="s">
        <v>17</v>
      </c>
      <c r="D110" s="45">
        <v>44595</v>
      </c>
      <c r="E110" t="s">
        <v>12</v>
      </c>
      <c r="F110">
        <v>0</v>
      </c>
      <c r="G110" t="s">
        <v>10</v>
      </c>
    </row>
    <row r="111" spans="1:7">
      <c r="A111" t="s">
        <v>8</v>
      </c>
      <c r="B111" t="s">
        <v>9</v>
      </c>
      <c r="C111" t="s">
        <v>9</v>
      </c>
      <c r="D111" s="45">
        <v>44572</v>
      </c>
      <c r="E111" t="s">
        <v>12</v>
      </c>
      <c r="F111">
        <v>0</v>
      </c>
      <c r="G111" t="s">
        <v>8</v>
      </c>
    </row>
    <row r="112" spans="1:7">
      <c r="A112" t="s">
        <v>10</v>
      </c>
      <c r="B112" t="s">
        <v>9</v>
      </c>
      <c r="C112" t="s">
        <v>9</v>
      </c>
      <c r="D112" s="45">
        <v>44732</v>
      </c>
      <c r="E112" t="s">
        <v>12</v>
      </c>
      <c r="F112">
        <v>0</v>
      </c>
      <c r="G112" t="s">
        <v>8</v>
      </c>
    </row>
    <row r="113" spans="1:7">
      <c r="A113" t="s">
        <v>13</v>
      </c>
      <c r="B113" t="s">
        <v>9</v>
      </c>
      <c r="C113" t="s">
        <v>9</v>
      </c>
      <c r="D113" s="45">
        <v>44635</v>
      </c>
      <c r="E113" t="s">
        <v>12</v>
      </c>
      <c r="F113">
        <v>0</v>
      </c>
      <c r="G113" t="s">
        <v>8</v>
      </c>
    </row>
    <row r="114" spans="1:7">
      <c r="A114" t="s">
        <v>13</v>
      </c>
      <c r="B114" t="s">
        <v>17</v>
      </c>
      <c r="C114" t="s">
        <v>17</v>
      </c>
      <c r="D114" s="45">
        <v>44623</v>
      </c>
      <c r="E114" t="s">
        <v>12</v>
      </c>
      <c r="F114">
        <v>0</v>
      </c>
      <c r="G114" t="s">
        <v>14</v>
      </c>
    </row>
    <row r="115" spans="1:7">
      <c r="A115" t="s">
        <v>13</v>
      </c>
      <c r="B115" t="s">
        <v>17</v>
      </c>
      <c r="C115" t="s">
        <v>17</v>
      </c>
      <c r="D115" s="45">
        <v>44603</v>
      </c>
      <c r="E115" t="s">
        <v>12</v>
      </c>
      <c r="F115">
        <v>0</v>
      </c>
      <c r="G115" t="s">
        <v>13</v>
      </c>
    </row>
    <row r="116" spans="1:7">
      <c r="A116" t="s">
        <v>10</v>
      </c>
      <c r="B116" t="s">
        <v>15</v>
      </c>
      <c r="C116" t="s">
        <v>15</v>
      </c>
      <c r="D116" s="45">
        <v>44566</v>
      </c>
      <c r="E116" t="s">
        <v>31</v>
      </c>
      <c r="F116">
        <v>0</v>
      </c>
      <c r="G116" t="s">
        <v>10</v>
      </c>
    </row>
    <row r="117" spans="1:7">
      <c r="A117" t="s">
        <v>8</v>
      </c>
      <c r="B117" t="s">
        <v>9</v>
      </c>
      <c r="C117" t="s">
        <v>9</v>
      </c>
      <c r="D117" s="45">
        <v>44664</v>
      </c>
      <c r="E117" t="s">
        <v>31</v>
      </c>
      <c r="F117">
        <v>0</v>
      </c>
      <c r="G117" t="s">
        <v>10</v>
      </c>
    </row>
    <row r="118" spans="1:7">
      <c r="A118" t="s">
        <v>16</v>
      </c>
      <c r="B118" t="s">
        <v>9</v>
      </c>
      <c r="C118" t="s">
        <v>9</v>
      </c>
      <c r="D118" s="45">
        <v>44711</v>
      </c>
      <c r="E118" t="s">
        <v>31</v>
      </c>
      <c r="F118">
        <v>0</v>
      </c>
      <c r="G118" t="s">
        <v>10</v>
      </c>
    </row>
    <row r="119" spans="1:7">
      <c r="A119" t="s">
        <v>8</v>
      </c>
      <c r="B119" t="s">
        <v>9</v>
      </c>
      <c r="C119" t="s">
        <v>9</v>
      </c>
      <c r="D119" s="45">
        <v>44656</v>
      </c>
      <c r="E119" t="s">
        <v>12</v>
      </c>
      <c r="F119">
        <v>0</v>
      </c>
      <c r="G119" t="s">
        <v>8</v>
      </c>
    </row>
    <row r="120" spans="1:7">
      <c r="A120" t="s">
        <v>13</v>
      </c>
      <c r="B120" t="s">
        <v>9</v>
      </c>
      <c r="C120" t="s">
        <v>9</v>
      </c>
      <c r="D120" s="45">
        <v>44722</v>
      </c>
      <c r="E120" t="s">
        <v>12</v>
      </c>
      <c r="F120">
        <v>0</v>
      </c>
      <c r="G120" t="s">
        <v>8</v>
      </c>
    </row>
    <row r="121" spans="1:7">
      <c r="A121" t="s">
        <v>8</v>
      </c>
      <c r="B121" t="s">
        <v>18</v>
      </c>
      <c r="C121" t="s">
        <v>18</v>
      </c>
      <c r="D121" s="45">
        <v>44713</v>
      </c>
      <c r="E121" t="e">
        <v>#N/A</v>
      </c>
      <c r="F121" t="e">
        <v>#N/A</v>
      </c>
      <c r="G121" t="e">
        <v>#N/A</v>
      </c>
    </row>
    <row r="122" spans="1:7">
      <c r="A122" t="s">
        <v>13</v>
      </c>
      <c r="B122" t="s">
        <v>9</v>
      </c>
      <c r="C122" t="s">
        <v>9</v>
      </c>
      <c r="D122" s="45">
        <v>44862</v>
      </c>
      <c r="E122" t="e">
        <v>#N/A</v>
      </c>
      <c r="F122" t="e">
        <v>#N/A</v>
      </c>
      <c r="G122" t="e">
        <v>#N/A</v>
      </c>
    </row>
    <row r="123" spans="1:7">
      <c r="A123" t="s">
        <v>13</v>
      </c>
      <c r="B123" t="s">
        <v>9</v>
      </c>
      <c r="C123" t="s">
        <v>9</v>
      </c>
      <c r="D123" s="45">
        <v>44636</v>
      </c>
      <c r="E123" t="e">
        <v>#N/A</v>
      </c>
      <c r="F123" t="e">
        <v>#N/A</v>
      </c>
      <c r="G123" t="e">
        <v>#N/A</v>
      </c>
    </row>
    <row r="124" spans="1:7">
      <c r="A124" t="s">
        <v>10</v>
      </c>
      <c r="B124" t="s">
        <v>11</v>
      </c>
      <c r="C124" t="s">
        <v>11</v>
      </c>
      <c r="D124" s="45">
        <v>44777</v>
      </c>
      <c r="E124" t="s">
        <v>12</v>
      </c>
      <c r="F124">
        <v>0</v>
      </c>
      <c r="G124" t="s">
        <v>10</v>
      </c>
    </row>
    <row r="125" spans="1:7">
      <c r="A125" t="s">
        <v>14</v>
      </c>
      <c r="B125" t="s">
        <v>11</v>
      </c>
      <c r="C125" t="s">
        <v>11</v>
      </c>
      <c r="D125" s="45">
        <v>44643</v>
      </c>
      <c r="E125" t="s">
        <v>12</v>
      </c>
      <c r="F125">
        <v>0</v>
      </c>
      <c r="G125" t="s">
        <v>10</v>
      </c>
    </row>
    <row r="126" spans="1:7">
      <c r="A126" t="s">
        <v>16</v>
      </c>
      <c r="B126" t="s">
        <v>9</v>
      </c>
      <c r="C126" t="s">
        <v>9</v>
      </c>
      <c r="D126" s="45">
        <v>44755</v>
      </c>
      <c r="E126" t="s">
        <v>12</v>
      </c>
      <c r="F126">
        <v>0</v>
      </c>
      <c r="G126" t="s">
        <v>10</v>
      </c>
    </row>
    <row r="127" spans="1:7">
      <c r="A127" t="s">
        <v>16</v>
      </c>
      <c r="B127" t="s">
        <v>9</v>
      </c>
      <c r="C127" t="s">
        <v>9</v>
      </c>
      <c r="D127" s="45">
        <v>44753</v>
      </c>
      <c r="E127" t="s">
        <v>12</v>
      </c>
      <c r="F127">
        <v>0</v>
      </c>
      <c r="G127" t="s">
        <v>8</v>
      </c>
    </row>
    <row r="128" spans="1:7">
      <c r="A128" t="s">
        <v>8</v>
      </c>
      <c r="B128" t="s">
        <v>9</v>
      </c>
      <c r="C128" t="s">
        <v>9</v>
      </c>
      <c r="D128" s="45">
        <v>44628</v>
      </c>
      <c r="E128" t="s">
        <v>12</v>
      </c>
      <c r="F128">
        <v>0</v>
      </c>
      <c r="G128" t="s">
        <v>8</v>
      </c>
    </row>
    <row r="129" spans="1:7">
      <c r="A129" t="s">
        <v>8</v>
      </c>
      <c r="B129" t="s">
        <v>9</v>
      </c>
      <c r="C129" t="s">
        <v>9</v>
      </c>
      <c r="D129" s="45">
        <v>44691</v>
      </c>
      <c r="E129" t="s">
        <v>12</v>
      </c>
      <c r="F129">
        <v>0</v>
      </c>
      <c r="G129" t="s">
        <v>8</v>
      </c>
    </row>
    <row r="130" spans="1:7">
      <c r="A130" t="s">
        <v>16</v>
      </c>
      <c r="B130" t="s">
        <v>9</v>
      </c>
      <c r="C130" t="s">
        <v>9</v>
      </c>
      <c r="D130" s="45">
        <v>44649</v>
      </c>
      <c r="E130" t="e">
        <v>#N/A</v>
      </c>
      <c r="F130" t="e">
        <v>#N/A</v>
      </c>
      <c r="G130" t="e">
        <v>#N/A</v>
      </c>
    </row>
    <row r="131" spans="1:7">
      <c r="A131" t="s">
        <v>10</v>
      </c>
      <c r="B131" t="s">
        <v>11</v>
      </c>
      <c r="C131" t="s">
        <v>11</v>
      </c>
      <c r="D131" s="45">
        <v>44630</v>
      </c>
      <c r="E131" t="e">
        <v>#N/A</v>
      </c>
      <c r="F131" t="e">
        <v>#N/A</v>
      </c>
      <c r="G131" t="e">
        <v>#N/A</v>
      </c>
    </row>
    <row r="132" spans="1:7">
      <c r="A132" t="s">
        <v>14</v>
      </c>
      <c r="B132" t="s">
        <v>15</v>
      </c>
      <c r="C132" t="s">
        <v>15</v>
      </c>
      <c r="D132" s="45">
        <v>44637</v>
      </c>
      <c r="E132" t="e">
        <v>#N/A</v>
      </c>
      <c r="F132" t="e">
        <v>#N/A</v>
      </c>
      <c r="G132" t="e">
        <v>#N/A</v>
      </c>
    </row>
    <row r="133" spans="1:7">
      <c r="A133" t="s">
        <v>8</v>
      </c>
      <c r="B133" t="s">
        <v>9</v>
      </c>
      <c r="C133" t="s">
        <v>9</v>
      </c>
      <c r="D133" s="45">
        <v>44733</v>
      </c>
      <c r="E133" t="s">
        <v>12</v>
      </c>
      <c r="F133">
        <v>0</v>
      </c>
      <c r="G133" t="s">
        <v>14</v>
      </c>
    </row>
    <row r="134" spans="1:7">
      <c r="A134" t="s">
        <v>8</v>
      </c>
      <c r="B134" t="s">
        <v>17</v>
      </c>
      <c r="C134" t="s">
        <v>17</v>
      </c>
      <c r="D134" s="45">
        <v>44732</v>
      </c>
      <c r="E134" t="s">
        <v>12</v>
      </c>
      <c r="F134">
        <v>0</v>
      </c>
      <c r="G134" t="s">
        <v>10</v>
      </c>
    </row>
    <row r="135" spans="1:7">
      <c r="A135" t="s">
        <v>8</v>
      </c>
      <c r="B135" t="s">
        <v>9</v>
      </c>
      <c r="C135" t="s">
        <v>9</v>
      </c>
      <c r="D135" s="45">
        <v>44698</v>
      </c>
      <c r="E135" t="s">
        <v>12</v>
      </c>
      <c r="F135">
        <v>0</v>
      </c>
      <c r="G135" t="s">
        <v>10</v>
      </c>
    </row>
    <row r="136" spans="1:7">
      <c r="A136" t="s">
        <v>16</v>
      </c>
      <c r="B136" t="s">
        <v>9</v>
      </c>
      <c r="C136" t="s">
        <v>9</v>
      </c>
      <c r="D136" s="45">
        <v>44813</v>
      </c>
      <c r="E136" t="s">
        <v>12</v>
      </c>
      <c r="F136">
        <v>0</v>
      </c>
      <c r="G136" t="s">
        <v>14</v>
      </c>
    </row>
    <row r="137" spans="1:7">
      <c r="A137" t="s">
        <v>8</v>
      </c>
      <c r="B137" t="s">
        <v>18</v>
      </c>
      <c r="C137" t="s">
        <v>18</v>
      </c>
      <c r="D137" s="45">
        <v>44847</v>
      </c>
      <c r="E137" t="e">
        <v>#N/A</v>
      </c>
      <c r="F137" t="e">
        <v>#N/A</v>
      </c>
      <c r="G137" t="e">
        <v>#N/A</v>
      </c>
    </row>
    <row r="138" spans="1:7">
      <c r="A138" t="s">
        <v>13</v>
      </c>
      <c r="B138" t="s">
        <v>9</v>
      </c>
      <c r="C138" t="s">
        <v>9</v>
      </c>
      <c r="D138" s="45">
        <v>44691</v>
      </c>
      <c r="E138" t="e">
        <v>#N/A</v>
      </c>
      <c r="F138" t="e">
        <v>#N/A</v>
      </c>
      <c r="G138" t="e">
        <v>#N/A</v>
      </c>
    </row>
    <row r="139" spans="1:7">
      <c r="A139" t="s">
        <v>8</v>
      </c>
      <c r="B139" t="s">
        <v>18</v>
      </c>
      <c r="C139" t="s">
        <v>18</v>
      </c>
      <c r="D139" s="45">
        <v>44635</v>
      </c>
      <c r="E139" t="s">
        <v>12</v>
      </c>
      <c r="F139">
        <v>0</v>
      </c>
      <c r="G139" t="s">
        <v>10</v>
      </c>
    </row>
    <row r="140" spans="1:7">
      <c r="A140" t="s">
        <v>10</v>
      </c>
      <c r="B140" t="s">
        <v>11</v>
      </c>
      <c r="C140" t="s">
        <v>11</v>
      </c>
      <c r="D140" s="45">
        <v>44862</v>
      </c>
      <c r="E140" t="s">
        <v>12</v>
      </c>
      <c r="F140">
        <v>0</v>
      </c>
      <c r="G140" t="s">
        <v>13</v>
      </c>
    </row>
    <row r="141" spans="1:7">
      <c r="A141" t="s">
        <v>8</v>
      </c>
      <c r="B141" t="s">
        <v>18</v>
      </c>
      <c r="C141" t="s">
        <v>18</v>
      </c>
      <c r="D141" s="45">
        <v>44854</v>
      </c>
      <c r="E141" t="e">
        <v>#N/A</v>
      </c>
      <c r="F141" t="e">
        <v>#N/A</v>
      </c>
      <c r="G141" t="e">
        <v>#N/A</v>
      </c>
    </row>
    <row r="142" spans="1:7">
      <c r="A142" t="s">
        <v>10</v>
      </c>
      <c r="B142" t="s">
        <v>9</v>
      </c>
      <c r="C142" t="s">
        <v>9</v>
      </c>
      <c r="D142" s="45">
        <v>44777</v>
      </c>
      <c r="E142" t="e">
        <v>#N/A</v>
      </c>
      <c r="F142" t="e">
        <v>#N/A</v>
      </c>
      <c r="G142" t="e">
        <v>#N/A</v>
      </c>
    </row>
    <row r="143" spans="1:7">
      <c r="A143" t="s">
        <v>16</v>
      </c>
      <c r="B143" t="s">
        <v>9</v>
      </c>
      <c r="C143" t="s">
        <v>9</v>
      </c>
      <c r="D143" s="45">
        <v>44817</v>
      </c>
      <c r="E143" t="s">
        <v>12</v>
      </c>
      <c r="F143">
        <v>0</v>
      </c>
      <c r="G143" t="s">
        <v>13</v>
      </c>
    </row>
    <row r="144" spans="1:7">
      <c r="A144" t="s">
        <v>13</v>
      </c>
      <c r="B144" t="s">
        <v>9</v>
      </c>
      <c r="C144" t="s">
        <v>9</v>
      </c>
      <c r="D144" s="45">
        <v>44722</v>
      </c>
      <c r="E144" t="s">
        <v>12</v>
      </c>
      <c r="F144">
        <v>0</v>
      </c>
      <c r="G144" t="s">
        <v>14</v>
      </c>
    </row>
    <row r="145" spans="1:7">
      <c r="A145" t="s">
        <v>14</v>
      </c>
      <c r="B145" t="s">
        <v>11</v>
      </c>
      <c r="C145" t="s">
        <v>11</v>
      </c>
      <c r="D145" s="45">
        <v>44651</v>
      </c>
      <c r="E145" t="s">
        <v>12</v>
      </c>
      <c r="F145">
        <v>0</v>
      </c>
      <c r="G145" t="s">
        <v>14</v>
      </c>
    </row>
    <row r="146" spans="1:7">
      <c r="A146" t="s">
        <v>14</v>
      </c>
      <c r="B146" t="s">
        <v>15</v>
      </c>
      <c r="C146" t="s">
        <v>15</v>
      </c>
      <c r="D146" s="45">
        <v>44853</v>
      </c>
      <c r="E146" t="s">
        <v>12</v>
      </c>
      <c r="F146">
        <v>0</v>
      </c>
      <c r="G146" t="s">
        <v>14</v>
      </c>
    </row>
    <row r="147" spans="1:7">
      <c r="A147" t="s">
        <v>14</v>
      </c>
      <c r="B147" t="s">
        <v>9</v>
      </c>
      <c r="C147" t="s">
        <v>9</v>
      </c>
      <c r="D147" s="45">
        <v>44599</v>
      </c>
      <c r="E147" t="s">
        <v>27</v>
      </c>
      <c r="F147">
        <v>0</v>
      </c>
      <c r="G147" t="s">
        <v>14</v>
      </c>
    </row>
    <row r="148" spans="1:7">
      <c r="A148" t="s">
        <v>10</v>
      </c>
      <c r="B148" t="s">
        <v>9</v>
      </c>
      <c r="C148" t="s">
        <v>9</v>
      </c>
      <c r="D148" s="45">
        <v>44806</v>
      </c>
      <c r="E148" t="e">
        <v>#N/A</v>
      </c>
      <c r="F148" t="e">
        <v>#N/A</v>
      </c>
      <c r="G148" t="e">
        <v>#N/A</v>
      </c>
    </row>
    <row r="149" spans="1:7">
      <c r="A149" t="s">
        <v>8</v>
      </c>
      <c r="B149" t="s">
        <v>17</v>
      </c>
      <c r="C149" t="s">
        <v>17</v>
      </c>
      <c r="D149" s="45">
        <v>44823</v>
      </c>
      <c r="E149" t="s">
        <v>12</v>
      </c>
      <c r="F149">
        <v>0</v>
      </c>
      <c r="G149" t="s">
        <v>10</v>
      </c>
    </row>
    <row r="150" spans="1:7">
      <c r="A150" t="s">
        <v>10</v>
      </c>
      <c r="B150" t="s">
        <v>11</v>
      </c>
      <c r="C150" t="s">
        <v>11</v>
      </c>
      <c r="D150" s="45">
        <v>44806</v>
      </c>
      <c r="E150" t="s">
        <v>12</v>
      </c>
      <c r="F150">
        <v>0</v>
      </c>
      <c r="G150" t="s">
        <v>10</v>
      </c>
    </row>
    <row r="151" spans="1:7">
      <c r="A151" t="s">
        <v>13</v>
      </c>
      <c r="B151" t="s">
        <v>17</v>
      </c>
      <c r="C151" t="s">
        <v>17</v>
      </c>
      <c r="D151" s="45">
        <v>44865</v>
      </c>
      <c r="E151" t="e">
        <v>#N/A</v>
      </c>
      <c r="F151" t="e">
        <v>#N/A</v>
      </c>
      <c r="G151" t="e">
        <v>#N/A</v>
      </c>
    </row>
    <row r="152" spans="1:7">
      <c r="A152" t="s">
        <v>10</v>
      </c>
      <c r="B152" t="s">
        <v>11</v>
      </c>
      <c r="C152" t="s">
        <v>11</v>
      </c>
      <c r="D152" s="45">
        <v>44699</v>
      </c>
      <c r="E152" t="s">
        <v>12</v>
      </c>
      <c r="F152">
        <v>0</v>
      </c>
      <c r="G152" t="s">
        <v>8</v>
      </c>
    </row>
    <row r="153" spans="1:7">
      <c r="A153" t="s">
        <v>8</v>
      </c>
      <c r="B153" t="s">
        <v>17</v>
      </c>
      <c r="C153" t="s">
        <v>17</v>
      </c>
      <c r="D153" s="45">
        <v>44837</v>
      </c>
      <c r="E153" t="s">
        <v>12</v>
      </c>
      <c r="F153">
        <v>0</v>
      </c>
      <c r="G153" t="s">
        <v>13</v>
      </c>
    </row>
    <row r="154" spans="1:7">
      <c r="A154" t="s">
        <v>8</v>
      </c>
      <c r="B154" t="s">
        <v>18</v>
      </c>
      <c r="C154" t="s">
        <v>18</v>
      </c>
      <c r="D154" s="45">
        <v>44581</v>
      </c>
      <c r="E154" t="s">
        <v>12</v>
      </c>
      <c r="F154">
        <v>0</v>
      </c>
      <c r="G154" t="s">
        <v>8</v>
      </c>
    </row>
    <row r="155" spans="1:7">
      <c r="A155" t="s">
        <v>8</v>
      </c>
      <c r="B155" t="s">
        <v>18</v>
      </c>
      <c r="C155" t="s">
        <v>18</v>
      </c>
      <c r="D155" s="45">
        <v>44571</v>
      </c>
      <c r="E155" t="e">
        <v>#N/A</v>
      </c>
      <c r="F155" t="e">
        <v>#N/A</v>
      </c>
      <c r="G155" t="e">
        <v>#N/A</v>
      </c>
    </row>
    <row r="156" spans="1:7">
      <c r="A156" t="s">
        <v>14</v>
      </c>
      <c r="B156" t="s">
        <v>15</v>
      </c>
      <c r="C156" t="s">
        <v>15</v>
      </c>
      <c r="D156" s="45">
        <v>44797</v>
      </c>
      <c r="E156" t="s">
        <v>12</v>
      </c>
      <c r="F156">
        <v>0</v>
      </c>
      <c r="G156" t="s">
        <v>10</v>
      </c>
    </row>
    <row r="157" spans="1:7">
      <c r="A157" t="s">
        <v>13</v>
      </c>
      <c r="B157" t="s">
        <v>9</v>
      </c>
      <c r="C157" t="s">
        <v>9</v>
      </c>
      <c r="D157" s="45">
        <v>44617</v>
      </c>
      <c r="E157" t="s">
        <v>12</v>
      </c>
      <c r="F157">
        <v>0</v>
      </c>
      <c r="G157" t="s">
        <v>10</v>
      </c>
    </row>
    <row r="158" spans="1:7">
      <c r="A158" t="s">
        <v>16</v>
      </c>
      <c r="B158" t="s">
        <v>9</v>
      </c>
      <c r="C158" t="s">
        <v>9</v>
      </c>
      <c r="D158" s="45">
        <v>44585</v>
      </c>
      <c r="E158" t="e">
        <v>#N/A</v>
      </c>
      <c r="F158" t="e">
        <v>#N/A</v>
      </c>
      <c r="G158" t="e">
        <v>#N/A</v>
      </c>
    </row>
    <row r="159" spans="1:7">
      <c r="A159" t="s">
        <v>8</v>
      </c>
      <c r="B159" t="s">
        <v>18</v>
      </c>
      <c r="C159" t="s">
        <v>18</v>
      </c>
      <c r="D159" s="45">
        <v>44616</v>
      </c>
      <c r="E159" t="s">
        <v>12</v>
      </c>
      <c r="F159">
        <v>0</v>
      </c>
      <c r="G159" t="s">
        <v>14</v>
      </c>
    </row>
    <row r="160" spans="1:7">
      <c r="A160" t="s">
        <v>16</v>
      </c>
      <c r="B160" t="s">
        <v>9</v>
      </c>
      <c r="C160" t="s">
        <v>9</v>
      </c>
      <c r="D160" s="45">
        <v>44812</v>
      </c>
      <c r="E160" t="s">
        <v>12</v>
      </c>
      <c r="F160">
        <v>0</v>
      </c>
      <c r="G160" t="s">
        <v>14</v>
      </c>
    </row>
    <row r="161" spans="1:7">
      <c r="A161" t="s">
        <v>8</v>
      </c>
      <c r="B161" t="s">
        <v>18</v>
      </c>
      <c r="C161" t="s">
        <v>18</v>
      </c>
      <c r="D161" s="45">
        <v>44701</v>
      </c>
      <c r="E161" t="s">
        <v>12</v>
      </c>
      <c r="F161">
        <v>0</v>
      </c>
      <c r="G161" t="s">
        <v>10</v>
      </c>
    </row>
    <row r="162" spans="1:7">
      <c r="A162" t="s">
        <v>8</v>
      </c>
      <c r="B162" t="s">
        <v>9</v>
      </c>
      <c r="C162" t="s">
        <v>9</v>
      </c>
      <c r="D162" s="45">
        <v>44726</v>
      </c>
      <c r="E162" t="s">
        <v>12</v>
      </c>
      <c r="F162">
        <v>0</v>
      </c>
      <c r="G162" t="s">
        <v>14</v>
      </c>
    </row>
    <row r="163" spans="1:7">
      <c r="A163" t="s">
        <v>14</v>
      </c>
      <c r="B163" t="s">
        <v>9</v>
      </c>
      <c r="C163" t="s">
        <v>9</v>
      </c>
      <c r="D163" s="45">
        <v>44796</v>
      </c>
      <c r="E163" t="e">
        <v>#N/A</v>
      </c>
      <c r="F163" t="e">
        <v>#N/A</v>
      </c>
      <c r="G163" t="e">
        <v>#N/A</v>
      </c>
    </row>
    <row r="164" spans="1:7">
      <c r="A164" t="s">
        <v>13</v>
      </c>
      <c r="B164" t="s">
        <v>17</v>
      </c>
      <c r="C164" t="s">
        <v>17</v>
      </c>
      <c r="D164" s="45">
        <v>44749</v>
      </c>
      <c r="E164" t="s">
        <v>12</v>
      </c>
      <c r="F164">
        <v>0</v>
      </c>
      <c r="G164" t="s">
        <v>8</v>
      </c>
    </row>
    <row r="165" spans="1:7">
      <c r="A165" t="s">
        <v>8</v>
      </c>
      <c r="B165" t="s">
        <v>18</v>
      </c>
      <c r="C165" t="s">
        <v>18</v>
      </c>
      <c r="D165" s="45">
        <v>44734</v>
      </c>
      <c r="E165" t="s">
        <v>12</v>
      </c>
      <c r="F165">
        <v>0</v>
      </c>
      <c r="G165" t="s">
        <v>8</v>
      </c>
    </row>
    <row r="166" spans="1:7">
      <c r="A166" t="s">
        <v>10</v>
      </c>
      <c r="B166" t="s">
        <v>11</v>
      </c>
      <c r="C166" t="s">
        <v>11</v>
      </c>
      <c r="D166" s="45">
        <v>44854</v>
      </c>
      <c r="E166" t="s">
        <v>12</v>
      </c>
      <c r="F166">
        <v>0</v>
      </c>
      <c r="G166" t="s">
        <v>13</v>
      </c>
    </row>
    <row r="167" spans="1:7">
      <c r="A167" t="s">
        <v>14</v>
      </c>
      <c r="B167" t="s">
        <v>9</v>
      </c>
      <c r="C167" t="s">
        <v>9</v>
      </c>
      <c r="D167" s="45">
        <v>44755</v>
      </c>
      <c r="E167" t="s">
        <v>12</v>
      </c>
      <c r="F167">
        <v>0</v>
      </c>
      <c r="G167" t="s">
        <v>13</v>
      </c>
    </row>
    <row r="168" spans="1:7">
      <c r="A168" t="s">
        <v>10</v>
      </c>
      <c r="B168" t="s">
        <v>11</v>
      </c>
      <c r="C168" t="s">
        <v>11</v>
      </c>
      <c r="D168" s="45">
        <v>44634</v>
      </c>
      <c r="E168" t="e">
        <v>#N/A</v>
      </c>
      <c r="F168" t="e">
        <v>#N/A</v>
      </c>
      <c r="G168" t="e">
        <v>#N/A</v>
      </c>
    </row>
    <row r="169" spans="1:7">
      <c r="A169" t="s">
        <v>10</v>
      </c>
      <c r="B169" t="s">
        <v>18</v>
      </c>
      <c r="C169" t="s">
        <v>18</v>
      </c>
      <c r="D169" s="45">
        <v>44708</v>
      </c>
      <c r="E169" t="s">
        <v>12</v>
      </c>
      <c r="F169">
        <v>0</v>
      </c>
      <c r="G169" t="s">
        <v>8</v>
      </c>
    </row>
    <row r="170" spans="1:7">
      <c r="A170" t="s">
        <v>10</v>
      </c>
      <c r="B170" t="s">
        <v>9</v>
      </c>
      <c r="C170" t="s">
        <v>9</v>
      </c>
      <c r="D170" s="45">
        <v>44768</v>
      </c>
      <c r="E170" t="s">
        <v>12</v>
      </c>
      <c r="F170">
        <v>0</v>
      </c>
      <c r="G170" t="s">
        <v>8</v>
      </c>
    </row>
    <row r="171" spans="1:7">
      <c r="A171" t="s">
        <v>10</v>
      </c>
      <c r="B171" t="s">
        <v>11</v>
      </c>
      <c r="C171" t="s">
        <v>11</v>
      </c>
      <c r="D171" s="45">
        <v>44818</v>
      </c>
      <c r="E171" t="s">
        <v>12</v>
      </c>
      <c r="F171">
        <v>0</v>
      </c>
      <c r="G171" t="s">
        <v>8</v>
      </c>
    </row>
    <row r="172" spans="1:7">
      <c r="A172" t="s">
        <v>8</v>
      </c>
      <c r="B172" t="s">
        <v>9</v>
      </c>
      <c r="C172" t="s">
        <v>9</v>
      </c>
      <c r="D172" s="45">
        <v>44610</v>
      </c>
      <c r="E172" t="s">
        <v>12</v>
      </c>
      <c r="F172">
        <v>0</v>
      </c>
      <c r="G172" t="s">
        <v>8</v>
      </c>
    </row>
    <row r="173" spans="1:7">
      <c r="A173" t="s">
        <v>10</v>
      </c>
      <c r="B173" t="s">
        <v>11</v>
      </c>
      <c r="C173" t="s">
        <v>11</v>
      </c>
      <c r="D173" s="45">
        <v>44803</v>
      </c>
      <c r="E173" t="s">
        <v>12</v>
      </c>
      <c r="F173">
        <v>0</v>
      </c>
      <c r="G173" t="s">
        <v>8</v>
      </c>
    </row>
    <row r="174" spans="1:7">
      <c r="A174" t="s">
        <v>14</v>
      </c>
      <c r="B174" t="s">
        <v>15</v>
      </c>
      <c r="C174" t="s">
        <v>15</v>
      </c>
      <c r="D174" s="45">
        <v>44645</v>
      </c>
      <c r="E174" t="e">
        <v>#N/A</v>
      </c>
      <c r="F174" t="e">
        <v>#N/A</v>
      </c>
      <c r="G174" t="e">
        <v>#N/A</v>
      </c>
    </row>
    <row r="175" spans="1:7">
      <c r="A175" t="s">
        <v>8</v>
      </c>
      <c r="B175" t="s">
        <v>17</v>
      </c>
      <c r="C175" t="s">
        <v>17</v>
      </c>
      <c r="D175" s="45">
        <v>44754</v>
      </c>
      <c r="E175" t="e">
        <v>#N/A</v>
      </c>
      <c r="F175" t="e">
        <v>#N/A</v>
      </c>
      <c r="G175" t="e">
        <v>#N/A</v>
      </c>
    </row>
    <row r="176" spans="1:7">
      <c r="A176" t="s">
        <v>16</v>
      </c>
      <c r="B176" t="s">
        <v>9</v>
      </c>
      <c r="C176" t="s">
        <v>9</v>
      </c>
      <c r="D176" s="45">
        <v>44599</v>
      </c>
      <c r="E176" t="s">
        <v>12</v>
      </c>
      <c r="F176">
        <v>0</v>
      </c>
      <c r="G176" t="s">
        <v>13</v>
      </c>
    </row>
    <row r="177" spans="1:8">
      <c r="A177" t="s">
        <v>10</v>
      </c>
      <c r="B177" t="s">
        <v>18</v>
      </c>
      <c r="C177" t="s">
        <v>18</v>
      </c>
      <c r="D177" s="45">
        <v>44817</v>
      </c>
      <c r="E177" t="s">
        <v>12</v>
      </c>
      <c r="F177">
        <v>0</v>
      </c>
      <c r="G177" t="s">
        <v>13</v>
      </c>
    </row>
    <row r="178" spans="1:8">
      <c r="A178" t="s">
        <v>8</v>
      </c>
      <c r="B178" t="s">
        <v>17</v>
      </c>
      <c r="C178" t="s">
        <v>17</v>
      </c>
      <c r="D178" s="45">
        <v>44635</v>
      </c>
      <c r="E178" t="s">
        <v>21</v>
      </c>
      <c r="F178">
        <v>44327</v>
      </c>
      <c r="G178" t="s">
        <v>24</v>
      </c>
      <c r="H178" t="s">
        <v>23</v>
      </c>
    </row>
    <row r="179" spans="1:8">
      <c r="A179" t="s">
        <v>10</v>
      </c>
      <c r="B179" t="s">
        <v>11</v>
      </c>
      <c r="C179" t="s">
        <v>11</v>
      </c>
      <c r="D179" s="45">
        <v>44722</v>
      </c>
      <c r="E179" t="s">
        <v>12</v>
      </c>
      <c r="F179">
        <v>0</v>
      </c>
      <c r="G179" t="s">
        <v>10</v>
      </c>
    </row>
    <row r="180" spans="1:8">
      <c r="A180" t="s">
        <v>8</v>
      </c>
      <c r="B180" t="s">
        <v>9</v>
      </c>
      <c r="C180" t="s">
        <v>9</v>
      </c>
      <c r="D180" s="45">
        <v>44729</v>
      </c>
      <c r="E180" t="s">
        <v>12</v>
      </c>
      <c r="F180">
        <v>0</v>
      </c>
      <c r="G180" t="s">
        <v>10</v>
      </c>
    </row>
    <row r="181" spans="1:8">
      <c r="A181" t="s">
        <v>13</v>
      </c>
      <c r="B181" t="s">
        <v>9</v>
      </c>
      <c r="C181" t="s">
        <v>9</v>
      </c>
      <c r="D181" s="45">
        <v>44589</v>
      </c>
      <c r="E181" t="s">
        <v>12</v>
      </c>
      <c r="F181">
        <v>0</v>
      </c>
      <c r="G181" t="s">
        <v>10</v>
      </c>
    </row>
    <row r="182" spans="1:8">
      <c r="A182" t="s">
        <v>13</v>
      </c>
      <c r="B182" t="s">
        <v>17</v>
      </c>
      <c r="C182" t="s">
        <v>17</v>
      </c>
      <c r="D182" s="45">
        <v>44739</v>
      </c>
      <c r="E182" t="s">
        <v>28</v>
      </c>
      <c r="F182">
        <v>43290</v>
      </c>
      <c r="G182" t="s">
        <v>10</v>
      </c>
      <c r="H182" t="s">
        <v>23</v>
      </c>
    </row>
    <row r="183" spans="1:8">
      <c r="A183" t="s">
        <v>13</v>
      </c>
      <c r="B183" t="s">
        <v>9</v>
      </c>
      <c r="C183" t="s">
        <v>9</v>
      </c>
      <c r="D183" s="45">
        <v>44637</v>
      </c>
      <c r="E183" t="s">
        <v>12</v>
      </c>
      <c r="F183">
        <v>0</v>
      </c>
      <c r="G183" t="s">
        <v>16</v>
      </c>
    </row>
    <row r="184" spans="1:8">
      <c r="A184" t="s">
        <v>8</v>
      </c>
      <c r="B184" t="s">
        <v>18</v>
      </c>
      <c r="C184" t="s">
        <v>18</v>
      </c>
      <c r="D184" s="45">
        <v>44825</v>
      </c>
      <c r="E184" t="s">
        <v>12</v>
      </c>
      <c r="F184">
        <v>0</v>
      </c>
      <c r="G184" t="s">
        <v>8</v>
      </c>
    </row>
    <row r="185" spans="1:8">
      <c r="A185" t="s">
        <v>16</v>
      </c>
      <c r="B185" t="s">
        <v>9</v>
      </c>
      <c r="C185" t="s">
        <v>9</v>
      </c>
      <c r="D185" s="45">
        <v>44755</v>
      </c>
      <c r="E185" t="s">
        <v>31</v>
      </c>
      <c r="F185">
        <v>0</v>
      </c>
      <c r="G185" t="s">
        <v>14</v>
      </c>
    </row>
    <row r="186" spans="1:8">
      <c r="A186" t="s">
        <v>14</v>
      </c>
      <c r="B186" t="s">
        <v>11</v>
      </c>
      <c r="C186" t="s">
        <v>11</v>
      </c>
      <c r="D186" s="45">
        <v>44644</v>
      </c>
      <c r="E186" t="e">
        <v>#N/A</v>
      </c>
      <c r="F186" t="e">
        <v>#N/A</v>
      </c>
      <c r="G186" t="e">
        <v>#N/A</v>
      </c>
    </row>
    <row r="187" spans="1:8">
      <c r="A187" t="s">
        <v>14</v>
      </c>
      <c r="B187" t="s">
        <v>15</v>
      </c>
      <c r="C187" t="s">
        <v>15</v>
      </c>
      <c r="D187" s="45">
        <v>44846</v>
      </c>
      <c r="E187" t="s">
        <v>29</v>
      </c>
      <c r="F187">
        <v>0</v>
      </c>
      <c r="G187" t="s">
        <v>14</v>
      </c>
    </row>
    <row r="188" spans="1:8">
      <c r="A188" t="s">
        <v>8</v>
      </c>
      <c r="B188" t="s">
        <v>18</v>
      </c>
      <c r="C188" t="s">
        <v>18</v>
      </c>
      <c r="D188" s="45">
        <v>44697</v>
      </c>
      <c r="E188" t="s">
        <v>12</v>
      </c>
      <c r="F188">
        <v>0</v>
      </c>
      <c r="G188" t="s">
        <v>10</v>
      </c>
    </row>
    <row r="189" spans="1:8">
      <c r="A189" t="s">
        <v>10</v>
      </c>
      <c r="B189" t="s">
        <v>11</v>
      </c>
      <c r="C189" t="s">
        <v>11</v>
      </c>
      <c r="D189" s="45">
        <v>44826</v>
      </c>
      <c r="E189" t="s">
        <v>12</v>
      </c>
      <c r="F189">
        <v>0</v>
      </c>
      <c r="G189" t="s">
        <v>8</v>
      </c>
    </row>
    <row r="190" spans="1:8">
      <c r="A190" t="s">
        <v>8</v>
      </c>
      <c r="B190" t="s">
        <v>18</v>
      </c>
      <c r="C190" t="s">
        <v>18</v>
      </c>
      <c r="D190" s="45">
        <v>44637</v>
      </c>
      <c r="E190" t="s">
        <v>12</v>
      </c>
      <c r="F190">
        <v>0</v>
      </c>
      <c r="G190" t="s">
        <v>16</v>
      </c>
    </row>
    <row r="191" spans="1:8">
      <c r="A191" t="s">
        <v>10</v>
      </c>
      <c r="B191" t="s">
        <v>11</v>
      </c>
      <c r="C191" t="s">
        <v>11</v>
      </c>
      <c r="D191" s="45">
        <v>44854</v>
      </c>
      <c r="E191" t="s">
        <v>12</v>
      </c>
      <c r="F191">
        <v>0</v>
      </c>
      <c r="G191" t="s">
        <v>13</v>
      </c>
    </row>
    <row r="192" spans="1:8">
      <c r="A192" t="s">
        <v>13</v>
      </c>
      <c r="B192" t="s">
        <v>9</v>
      </c>
      <c r="C192" t="s">
        <v>9</v>
      </c>
      <c r="D192" s="45">
        <v>44593</v>
      </c>
      <c r="E192" t="s">
        <v>12</v>
      </c>
      <c r="F192">
        <v>0</v>
      </c>
      <c r="G192" t="s">
        <v>8</v>
      </c>
    </row>
    <row r="193" spans="1:7">
      <c r="A193" t="s">
        <v>13</v>
      </c>
      <c r="B193" t="s">
        <v>17</v>
      </c>
      <c r="C193" t="s">
        <v>17</v>
      </c>
      <c r="D193" s="45">
        <v>44846</v>
      </c>
      <c r="E193" t="s">
        <v>12</v>
      </c>
      <c r="F193">
        <v>0</v>
      </c>
      <c r="G193" t="s">
        <v>13</v>
      </c>
    </row>
    <row r="194" spans="1:7">
      <c r="A194" t="s">
        <v>10</v>
      </c>
      <c r="B194" t="s">
        <v>15</v>
      </c>
      <c r="C194" t="s">
        <v>15</v>
      </c>
      <c r="D194" s="45">
        <v>44735</v>
      </c>
      <c r="E194" t="s">
        <v>12</v>
      </c>
      <c r="F194">
        <v>0</v>
      </c>
      <c r="G194" t="s">
        <v>13</v>
      </c>
    </row>
    <row r="195" spans="1:7">
      <c r="A195" t="s">
        <v>16</v>
      </c>
      <c r="B195" t="s">
        <v>9</v>
      </c>
      <c r="C195" t="s">
        <v>9</v>
      </c>
      <c r="D195" s="45">
        <v>44741</v>
      </c>
      <c r="E195" t="s">
        <v>12</v>
      </c>
      <c r="F195">
        <v>0</v>
      </c>
      <c r="G195" t="s">
        <v>8</v>
      </c>
    </row>
    <row r="196" spans="1:7">
      <c r="A196" t="s">
        <v>14</v>
      </c>
      <c r="B196" t="s">
        <v>15</v>
      </c>
      <c r="C196" t="s">
        <v>15</v>
      </c>
      <c r="D196" s="45">
        <v>44845</v>
      </c>
      <c r="E196" t="e">
        <v>#N/A</v>
      </c>
      <c r="F196" t="e">
        <v>#N/A</v>
      </c>
      <c r="G196" t="e">
        <v>#N/A</v>
      </c>
    </row>
    <row r="197" spans="1:7">
      <c r="A197" t="s">
        <v>10</v>
      </c>
      <c r="B197" t="s">
        <v>11</v>
      </c>
      <c r="C197" t="s">
        <v>11</v>
      </c>
      <c r="D197" s="45">
        <v>44799</v>
      </c>
      <c r="E197" t="s">
        <v>12</v>
      </c>
      <c r="F197">
        <v>0</v>
      </c>
      <c r="G197" t="s">
        <v>14</v>
      </c>
    </row>
    <row r="198" spans="1:7">
      <c r="A198" t="s">
        <v>16</v>
      </c>
      <c r="B198" t="s">
        <v>9</v>
      </c>
      <c r="C198" t="s">
        <v>9</v>
      </c>
      <c r="D198" s="45">
        <v>44628</v>
      </c>
      <c r="E198" t="s">
        <v>12</v>
      </c>
      <c r="F198">
        <v>0</v>
      </c>
      <c r="G198" t="s">
        <v>8</v>
      </c>
    </row>
    <row r="199" spans="1:7">
      <c r="A199" t="s">
        <v>8</v>
      </c>
      <c r="B199" t="s">
        <v>18</v>
      </c>
      <c r="C199" t="s">
        <v>18</v>
      </c>
      <c r="D199" s="45">
        <v>44803</v>
      </c>
      <c r="E199" t="s">
        <v>12</v>
      </c>
      <c r="F199">
        <v>0</v>
      </c>
      <c r="G199" t="s">
        <v>8</v>
      </c>
    </row>
    <row r="200" spans="1:7">
      <c r="A200" t="s">
        <v>10</v>
      </c>
      <c r="B200" t="s">
        <v>18</v>
      </c>
      <c r="C200" t="s">
        <v>18</v>
      </c>
      <c r="D200" s="45">
        <v>44691</v>
      </c>
      <c r="E200" t="s">
        <v>12</v>
      </c>
      <c r="F200">
        <v>0</v>
      </c>
      <c r="G200" t="s">
        <v>13</v>
      </c>
    </row>
    <row r="201" spans="1:7">
      <c r="A201" t="s">
        <v>13</v>
      </c>
      <c r="B201" t="s">
        <v>17</v>
      </c>
      <c r="C201" t="s">
        <v>17</v>
      </c>
      <c r="D201" s="45">
        <v>44649</v>
      </c>
      <c r="E201" t="s">
        <v>12</v>
      </c>
      <c r="F201">
        <v>0</v>
      </c>
      <c r="G201" t="s">
        <v>19</v>
      </c>
    </row>
    <row r="202" spans="1:7">
      <c r="A202" t="s">
        <v>8</v>
      </c>
      <c r="B202" t="s">
        <v>9</v>
      </c>
      <c r="C202" t="s">
        <v>9</v>
      </c>
      <c r="D202" s="45">
        <v>44594</v>
      </c>
      <c r="E202" t="s">
        <v>12</v>
      </c>
      <c r="F202">
        <v>0</v>
      </c>
      <c r="G202" t="s">
        <v>19</v>
      </c>
    </row>
    <row r="203" spans="1:7">
      <c r="A203" t="s">
        <v>14</v>
      </c>
      <c r="B203" t="s">
        <v>15</v>
      </c>
      <c r="C203" t="s">
        <v>15</v>
      </c>
      <c r="D203" s="45">
        <v>44806</v>
      </c>
      <c r="E203" t="s">
        <v>12</v>
      </c>
      <c r="F203">
        <v>0</v>
      </c>
      <c r="G203" t="s">
        <v>13</v>
      </c>
    </row>
    <row r="204" spans="1:7">
      <c r="A204" t="s">
        <v>8</v>
      </c>
      <c r="B204" t="s">
        <v>18</v>
      </c>
      <c r="C204" t="s">
        <v>18</v>
      </c>
      <c r="D204" s="45">
        <v>44810</v>
      </c>
      <c r="E204" t="s">
        <v>12</v>
      </c>
      <c r="F204">
        <v>0</v>
      </c>
      <c r="G204" t="s">
        <v>10</v>
      </c>
    </row>
    <row r="205" spans="1:7">
      <c r="A205" t="s">
        <v>10</v>
      </c>
      <c r="B205" t="s">
        <v>15</v>
      </c>
      <c r="C205" t="s">
        <v>15</v>
      </c>
      <c r="D205" s="45">
        <v>44655</v>
      </c>
      <c r="E205" t="s">
        <v>12</v>
      </c>
      <c r="F205">
        <v>0</v>
      </c>
      <c r="G205" t="s">
        <v>10</v>
      </c>
    </row>
    <row r="206" spans="1:7">
      <c r="A206" t="s">
        <v>13</v>
      </c>
      <c r="B206" t="s">
        <v>9</v>
      </c>
      <c r="C206" t="s">
        <v>9</v>
      </c>
      <c r="D206" s="45">
        <v>44750</v>
      </c>
      <c r="E206" t="s">
        <v>12</v>
      </c>
      <c r="F206">
        <v>0</v>
      </c>
      <c r="G206" t="s">
        <v>10</v>
      </c>
    </row>
    <row r="207" spans="1:7">
      <c r="A207" t="s">
        <v>8</v>
      </c>
      <c r="B207" t="s">
        <v>9</v>
      </c>
      <c r="C207" t="s">
        <v>9</v>
      </c>
      <c r="D207" s="45">
        <v>44712</v>
      </c>
      <c r="E207" t="s">
        <v>12</v>
      </c>
      <c r="F207">
        <v>0</v>
      </c>
      <c r="G207" t="s">
        <v>13</v>
      </c>
    </row>
    <row r="208" spans="1:7">
      <c r="A208" t="s">
        <v>16</v>
      </c>
      <c r="B208" t="s">
        <v>9</v>
      </c>
      <c r="C208" t="s">
        <v>9</v>
      </c>
      <c r="D208" s="45">
        <v>44575</v>
      </c>
      <c r="E208" t="s">
        <v>12</v>
      </c>
      <c r="F208">
        <v>0</v>
      </c>
      <c r="G208" t="s">
        <v>10</v>
      </c>
    </row>
    <row r="209" spans="1:7">
      <c r="A209" t="s">
        <v>14</v>
      </c>
      <c r="B209" t="s">
        <v>15</v>
      </c>
      <c r="C209" t="s">
        <v>15</v>
      </c>
      <c r="D209" s="45">
        <v>44650</v>
      </c>
      <c r="E209" t="s">
        <v>12</v>
      </c>
      <c r="F209">
        <v>0</v>
      </c>
      <c r="G209" t="s">
        <v>10</v>
      </c>
    </row>
    <row r="210" spans="1:7">
      <c r="A210" t="s">
        <v>8</v>
      </c>
      <c r="B210" t="s">
        <v>18</v>
      </c>
      <c r="C210" t="s">
        <v>18</v>
      </c>
      <c r="D210" s="45">
        <v>44615</v>
      </c>
      <c r="E210" t="s">
        <v>12</v>
      </c>
      <c r="F210">
        <v>0</v>
      </c>
      <c r="G210" t="s">
        <v>10</v>
      </c>
    </row>
    <row r="211" spans="1:7">
      <c r="A211" t="s">
        <v>16</v>
      </c>
      <c r="B211" t="s">
        <v>9</v>
      </c>
      <c r="C211" t="s">
        <v>9</v>
      </c>
      <c r="D211" s="45">
        <v>44806</v>
      </c>
      <c r="E211" t="s">
        <v>12</v>
      </c>
      <c r="F211">
        <v>0</v>
      </c>
      <c r="G211" t="s">
        <v>8</v>
      </c>
    </row>
    <row r="212" spans="1:7">
      <c r="A212" t="s">
        <v>8</v>
      </c>
      <c r="B212" t="s">
        <v>18</v>
      </c>
      <c r="C212" t="s">
        <v>18</v>
      </c>
      <c r="D212" s="45">
        <v>44623</v>
      </c>
      <c r="E212" t="s">
        <v>12</v>
      </c>
      <c r="F212">
        <v>0</v>
      </c>
      <c r="G212" t="s">
        <v>13</v>
      </c>
    </row>
    <row r="213" spans="1:7">
      <c r="A213" t="s">
        <v>8</v>
      </c>
      <c r="B213" t="s">
        <v>18</v>
      </c>
      <c r="C213" t="s">
        <v>18</v>
      </c>
      <c r="D213" s="45">
        <v>44751</v>
      </c>
      <c r="E213" t="s">
        <v>12</v>
      </c>
      <c r="F213">
        <v>0</v>
      </c>
      <c r="G213" t="s">
        <v>13</v>
      </c>
    </row>
    <row r="214" spans="1:7">
      <c r="A214" t="s">
        <v>13</v>
      </c>
      <c r="B214" t="s">
        <v>17</v>
      </c>
      <c r="C214" t="s">
        <v>17</v>
      </c>
      <c r="D214" s="45">
        <v>44567</v>
      </c>
      <c r="E214" t="s">
        <v>12</v>
      </c>
      <c r="F214">
        <v>0</v>
      </c>
      <c r="G214" t="s">
        <v>13</v>
      </c>
    </row>
    <row r="215" spans="1:7">
      <c r="A215" t="s">
        <v>10</v>
      </c>
      <c r="B215" t="s">
        <v>9</v>
      </c>
      <c r="C215" t="s">
        <v>9</v>
      </c>
      <c r="D215" s="45">
        <v>44614</v>
      </c>
      <c r="E215" t="s">
        <v>12</v>
      </c>
      <c r="F215">
        <v>0</v>
      </c>
      <c r="G215" t="s">
        <v>8</v>
      </c>
    </row>
    <row r="216" spans="1:7">
      <c r="A216" t="s">
        <v>16</v>
      </c>
      <c r="B216" t="s">
        <v>9</v>
      </c>
      <c r="C216" t="s">
        <v>9</v>
      </c>
      <c r="D216" s="45">
        <v>44631</v>
      </c>
      <c r="E216" t="s">
        <v>12</v>
      </c>
      <c r="F216">
        <v>0</v>
      </c>
      <c r="G216" t="s">
        <v>8</v>
      </c>
    </row>
    <row r="217" spans="1:7">
      <c r="A217" t="s">
        <v>14</v>
      </c>
      <c r="B217" t="s">
        <v>15</v>
      </c>
      <c r="C217" t="s">
        <v>15</v>
      </c>
      <c r="D217" s="45">
        <v>44596</v>
      </c>
      <c r="E217" t="s">
        <v>12</v>
      </c>
      <c r="F217">
        <v>0</v>
      </c>
      <c r="G217" t="s">
        <v>8</v>
      </c>
    </row>
    <row r="218" spans="1:7">
      <c r="A218" t="s">
        <v>13</v>
      </c>
      <c r="B218" t="s">
        <v>17</v>
      </c>
      <c r="C218" t="s">
        <v>17</v>
      </c>
      <c r="D218" s="45">
        <v>44609</v>
      </c>
      <c r="E218" t="s">
        <v>12</v>
      </c>
      <c r="F218">
        <v>0</v>
      </c>
      <c r="G218" t="s">
        <v>10</v>
      </c>
    </row>
    <row r="219" spans="1:7">
      <c r="A219" t="s">
        <v>10</v>
      </c>
      <c r="B219" t="s">
        <v>11</v>
      </c>
      <c r="C219" t="s">
        <v>11</v>
      </c>
      <c r="D219" s="45">
        <v>44713</v>
      </c>
      <c r="E219" t="s">
        <v>12</v>
      </c>
      <c r="F219">
        <v>0</v>
      </c>
      <c r="G219" t="s">
        <v>13</v>
      </c>
    </row>
    <row r="220" spans="1:7">
      <c r="A220" t="s">
        <v>14</v>
      </c>
      <c r="B220" t="s">
        <v>15</v>
      </c>
      <c r="C220" t="s">
        <v>15</v>
      </c>
      <c r="D220" s="45">
        <v>44615</v>
      </c>
      <c r="E220" t="s">
        <v>12</v>
      </c>
      <c r="F220">
        <v>0</v>
      </c>
      <c r="G220" t="s">
        <v>13</v>
      </c>
    </row>
    <row r="221" spans="1:7">
      <c r="A221" t="s">
        <v>8</v>
      </c>
      <c r="B221" t="s">
        <v>18</v>
      </c>
      <c r="C221" t="s">
        <v>18</v>
      </c>
      <c r="D221" s="45">
        <v>44816</v>
      </c>
      <c r="E221" t="s">
        <v>12</v>
      </c>
      <c r="F221">
        <v>0</v>
      </c>
      <c r="G221" t="s">
        <v>13</v>
      </c>
    </row>
    <row r="222" spans="1:7">
      <c r="A222" t="s">
        <v>13</v>
      </c>
      <c r="B222" t="s">
        <v>17</v>
      </c>
      <c r="C222" t="s">
        <v>17</v>
      </c>
      <c r="D222" s="45">
        <v>44819</v>
      </c>
      <c r="E222" t="s">
        <v>12</v>
      </c>
      <c r="F222">
        <v>0</v>
      </c>
      <c r="G222" t="s">
        <v>10</v>
      </c>
    </row>
    <row r="223" spans="1:7">
      <c r="A223" t="s">
        <v>13</v>
      </c>
      <c r="B223" t="s">
        <v>9</v>
      </c>
      <c r="C223" t="s">
        <v>9</v>
      </c>
      <c r="D223" s="45">
        <v>44585</v>
      </c>
      <c r="E223" t="s">
        <v>12</v>
      </c>
      <c r="F223">
        <v>0</v>
      </c>
      <c r="G223" t="s">
        <v>10</v>
      </c>
    </row>
    <row r="224" spans="1:7">
      <c r="A224" t="s">
        <v>16</v>
      </c>
      <c r="B224" t="s">
        <v>9</v>
      </c>
      <c r="C224" t="s">
        <v>9</v>
      </c>
      <c r="D224" s="45">
        <v>44777</v>
      </c>
      <c r="E224" t="s">
        <v>12</v>
      </c>
      <c r="F224">
        <v>0</v>
      </c>
      <c r="G224" t="s">
        <v>8</v>
      </c>
    </row>
    <row r="225" spans="1:7">
      <c r="A225" t="s">
        <v>8</v>
      </c>
      <c r="B225" t="s">
        <v>9</v>
      </c>
      <c r="C225" t="s">
        <v>9</v>
      </c>
      <c r="D225" s="45">
        <v>44845</v>
      </c>
      <c r="E225" t="s">
        <v>12</v>
      </c>
      <c r="F225">
        <v>0</v>
      </c>
      <c r="G225" t="s">
        <v>8</v>
      </c>
    </row>
    <row r="226" spans="1:7">
      <c r="A226" t="s">
        <v>8</v>
      </c>
      <c r="B226" t="s">
        <v>18</v>
      </c>
      <c r="C226" t="s">
        <v>18</v>
      </c>
      <c r="D226" s="45">
        <v>44771</v>
      </c>
      <c r="E226" t="s">
        <v>12</v>
      </c>
      <c r="F226">
        <v>0</v>
      </c>
      <c r="G226" t="s">
        <v>14</v>
      </c>
    </row>
    <row r="227" spans="1:7">
      <c r="A227" t="s">
        <v>10</v>
      </c>
      <c r="B227" t="s">
        <v>18</v>
      </c>
      <c r="C227" t="s">
        <v>18</v>
      </c>
      <c r="D227" s="45">
        <v>44781</v>
      </c>
      <c r="E227" t="s">
        <v>12</v>
      </c>
      <c r="F227">
        <v>0</v>
      </c>
      <c r="G227" t="s">
        <v>14</v>
      </c>
    </row>
    <row r="228" spans="1:7">
      <c r="A228" t="s">
        <v>8</v>
      </c>
      <c r="B228" t="s">
        <v>18</v>
      </c>
      <c r="C228" t="s">
        <v>18</v>
      </c>
      <c r="D228" s="45">
        <v>44837</v>
      </c>
      <c r="E228" t="s">
        <v>12</v>
      </c>
      <c r="F228">
        <v>0</v>
      </c>
      <c r="G228" t="s">
        <v>13</v>
      </c>
    </row>
    <row r="229" spans="1:7">
      <c r="A229" t="s">
        <v>8</v>
      </c>
      <c r="B229" t="s">
        <v>18</v>
      </c>
      <c r="C229" t="s">
        <v>18</v>
      </c>
      <c r="D229" s="45">
        <v>44644</v>
      </c>
      <c r="E229" t="s">
        <v>12</v>
      </c>
      <c r="F229">
        <v>0</v>
      </c>
      <c r="G229" t="s">
        <v>13</v>
      </c>
    </row>
    <row r="230" spans="1:7">
      <c r="A230" t="s">
        <v>8</v>
      </c>
      <c r="B230" t="s">
        <v>18</v>
      </c>
      <c r="C230" t="s">
        <v>18</v>
      </c>
      <c r="D230" s="45">
        <v>44631</v>
      </c>
      <c r="E230" t="s">
        <v>12</v>
      </c>
      <c r="F230">
        <v>0</v>
      </c>
      <c r="G230" t="s">
        <v>13</v>
      </c>
    </row>
    <row r="231" spans="1:7">
      <c r="A231" t="s">
        <v>14</v>
      </c>
      <c r="B231" t="s">
        <v>9</v>
      </c>
      <c r="C231" t="s">
        <v>9</v>
      </c>
      <c r="D231" s="45">
        <v>44581</v>
      </c>
      <c r="E231" t="s">
        <v>12</v>
      </c>
      <c r="F231">
        <v>0</v>
      </c>
      <c r="G231" t="s">
        <v>13</v>
      </c>
    </row>
    <row r="232" spans="1:7">
      <c r="A232" t="s">
        <v>14</v>
      </c>
      <c r="B232" t="s">
        <v>15</v>
      </c>
      <c r="C232" t="s">
        <v>15</v>
      </c>
      <c r="D232" s="45">
        <v>44777</v>
      </c>
      <c r="E232" t="s">
        <v>12</v>
      </c>
      <c r="F232">
        <v>0</v>
      </c>
      <c r="G232" t="s">
        <v>13</v>
      </c>
    </row>
    <row r="233" spans="1:7">
      <c r="A233" t="s">
        <v>16</v>
      </c>
      <c r="B233" t="s">
        <v>9</v>
      </c>
      <c r="C233" t="s">
        <v>9</v>
      </c>
      <c r="D233" s="45">
        <v>44741</v>
      </c>
      <c r="E233" t="s">
        <v>12</v>
      </c>
      <c r="F233">
        <v>0</v>
      </c>
      <c r="G233" t="s">
        <v>16</v>
      </c>
    </row>
    <row r="234" spans="1:7">
      <c r="A234" t="s">
        <v>13</v>
      </c>
      <c r="B234" t="s">
        <v>17</v>
      </c>
      <c r="C234" t="s">
        <v>17</v>
      </c>
      <c r="D234" s="45">
        <v>44644</v>
      </c>
      <c r="E234" t="s">
        <v>12</v>
      </c>
      <c r="F234">
        <v>0</v>
      </c>
      <c r="G234" t="s">
        <v>10</v>
      </c>
    </row>
    <row r="235" spans="1:7">
      <c r="A235" t="s">
        <v>13</v>
      </c>
      <c r="B235" t="s">
        <v>17</v>
      </c>
      <c r="C235" t="s">
        <v>17</v>
      </c>
      <c r="D235" s="45">
        <v>44728</v>
      </c>
      <c r="E235" t="s">
        <v>12</v>
      </c>
      <c r="F235">
        <v>0</v>
      </c>
      <c r="G235" t="s">
        <v>10</v>
      </c>
    </row>
    <row r="236" spans="1:7">
      <c r="A236" t="s">
        <v>8</v>
      </c>
      <c r="B236" t="s">
        <v>9</v>
      </c>
      <c r="C236" t="s">
        <v>9</v>
      </c>
      <c r="D236" s="45">
        <v>44616</v>
      </c>
      <c r="E236" t="s">
        <v>12</v>
      </c>
      <c r="F236">
        <v>0</v>
      </c>
      <c r="G236" t="s">
        <v>10</v>
      </c>
    </row>
    <row r="237" spans="1:7">
      <c r="A237" t="s">
        <v>10</v>
      </c>
      <c r="B237" t="s">
        <v>11</v>
      </c>
      <c r="C237" t="s">
        <v>11</v>
      </c>
      <c r="D237" s="45">
        <v>44775</v>
      </c>
      <c r="E237" t="s">
        <v>12</v>
      </c>
      <c r="F237">
        <v>0</v>
      </c>
      <c r="G237" t="s">
        <v>8</v>
      </c>
    </row>
    <row r="238" spans="1:7">
      <c r="A238" t="s">
        <v>13</v>
      </c>
      <c r="B238" t="s">
        <v>17</v>
      </c>
      <c r="C238" t="s">
        <v>17</v>
      </c>
      <c r="D238" s="45">
        <v>44802</v>
      </c>
      <c r="E238" t="s">
        <v>12</v>
      </c>
      <c r="F238">
        <v>0</v>
      </c>
      <c r="G238" t="s">
        <v>10</v>
      </c>
    </row>
    <row r="239" spans="1:7">
      <c r="A239" t="s">
        <v>10</v>
      </c>
      <c r="B239" t="s">
        <v>18</v>
      </c>
      <c r="C239" t="s">
        <v>18</v>
      </c>
      <c r="D239" s="45">
        <v>44859</v>
      </c>
      <c r="E239" t="s">
        <v>12</v>
      </c>
      <c r="F239">
        <v>0</v>
      </c>
      <c r="G239" t="s">
        <v>10</v>
      </c>
    </row>
    <row r="240" spans="1:7">
      <c r="A240" t="s">
        <v>13</v>
      </c>
      <c r="B240" t="s">
        <v>17</v>
      </c>
      <c r="C240" t="s">
        <v>17</v>
      </c>
      <c r="D240" s="45">
        <v>44646</v>
      </c>
      <c r="E240" t="s">
        <v>12</v>
      </c>
      <c r="F240">
        <v>0</v>
      </c>
      <c r="G240" t="s">
        <v>10</v>
      </c>
    </row>
    <row r="241" spans="1:7">
      <c r="A241" t="s">
        <v>8</v>
      </c>
      <c r="B241" t="s">
        <v>18</v>
      </c>
      <c r="C241" t="s">
        <v>18</v>
      </c>
      <c r="D241" s="45">
        <v>44601</v>
      </c>
      <c r="E241" t="s">
        <v>12</v>
      </c>
      <c r="F241">
        <v>0</v>
      </c>
      <c r="G241" t="s">
        <v>10</v>
      </c>
    </row>
    <row r="242" spans="1:7">
      <c r="A242" t="s">
        <v>19</v>
      </c>
      <c r="B242" t="s">
        <v>26</v>
      </c>
      <c r="C242" t="s">
        <v>26</v>
      </c>
      <c r="D242" s="45">
        <v>44647</v>
      </c>
      <c r="E242" t="s">
        <v>12</v>
      </c>
      <c r="F242">
        <v>0</v>
      </c>
      <c r="G242" t="s">
        <v>14</v>
      </c>
    </row>
    <row r="243" spans="1:7">
      <c r="A243" t="s">
        <v>13</v>
      </c>
      <c r="B243" t="s">
        <v>9</v>
      </c>
      <c r="C243" t="s">
        <v>9</v>
      </c>
      <c r="D243" s="45">
        <v>44697</v>
      </c>
      <c r="E243" t="s">
        <v>12</v>
      </c>
      <c r="F243">
        <v>0</v>
      </c>
      <c r="G243" t="s">
        <v>8</v>
      </c>
    </row>
    <row r="244" spans="1:7">
      <c r="A244" t="s">
        <v>10</v>
      </c>
      <c r="B244" t="s">
        <v>9</v>
      </c>
      <c r="C244" t="s">
        <v>9</v>
      </c>
      <c r="D244" s="45">
        <v>44753</v>
      </c>
      <c r="E244" t="s">
        <v>12</v>
      </c>
      <c r="F244">
        <v>0</v>
      </c>
      <c r="G244" t="s">
        <v>10</v>
      </c>
    </row>
    <row r="245" spans="1:7">
      <c r="A245" t="s">
        <v>13</v>
      </c>
      <c r="B245" t="s">
        <v>9</v>
      </c>
      <c r="C245" t="s">
        <v>9</v>
      </c>
      <c r="D245" s="45">
        <v>44720</v>
      </c>
      <c r="E245" t="e">
        <v>#N/A</v>
      </c>
      <c r="F245" t="e">
        <v>#N/A</v>
      </c>
      <c r="G245" t="e">
        <v>#N/A</v>
      </c>
    </row>
    <row r="246" spans="1:7">
      <c r="A246" t="s">
        <v>10</v>
      </c>
      <c r="B246" t="s">
        <v>11</v>
      </c>
      <c r="C246" t="s">
        <v>11</v>
      </c>
      <c r="D246" s="45">
        <v>44569</v>
      </c>
      <c r="E246" t="s">
        <v>12</v>
      </c>
      <c r="F246">
        <v>0</v>
      </c>
      <c r="G246" t="s">
        <v>8</v>
      </c>
    </row>
    <row r="247" spans="1:7">
      <c r="A247" t="s">
        <v>10</v>
      </c>
      <c r="B247" t="s">
        <v>18</v>
      </c>
      <c r="C247" t="s">
        <v>18</v>
      </c>
      <c r="D247" s="45">
        <v>44831</v>
      </c>
      <c r="E247" t="s">
        <v>12</v>
      </c>
      <c r="F247">
        <v>0</v>
      </c>
      <c r="G247" t="s">
        <v>10</v>
      </c>
    </row>
    <row r="248" spans="1:7">
      <c r="A248" t="s">
        <v>13</v>
      </c>
      <c r="B248" t="s">
        <v>17</v>
      </c>
      <c r="C248" t="s">
        <v>17</v>
      </c>
      <c r="D248" s="45">
        <v>44810</v>
      </c>
      <c r="E248" t="s">
        <v>12</v>
      </c>
      <c r="F248">
        <v>0</v>
      </c>
      <c r="G248" t="s">
        <v>25</v>
      </c>
    </row>
    <row r="249" spans="1:7">
      <c r="A249" t="s">
        <v>10</v>
      </c>
      <c r="B249" t="s">
        <v>9</v>
      </c>
      <c r="C249" t="s">
        <v>9</v>
      </c>
      <c r="D249" s="45">
        <v>44757</v>
      </c>
      <c r="E249" t="s">
        <v>12</v>
      </c>
      <c r="F249">
        <v>0</v>
      </c>
      <c r="G249" t="s">
        <v>14</v>
      </c>
    </row>
    <row r="250" spans="1:7">
      <c r="A250" t="s">
        <v>16</v>
      </c>
      <c r="B250" t="s">
        <v>9</v>
      </c>
      <c r="C250" t="s">
        <v>9</v>
      </c>
      <c r="D250" s="45">
        <v>44735</v>
      </c>
      <c r="E250" t="s">
        <v>12</v>
      </c>
      <c r="F250">
        <v>0</v>
      </c>
      <c r="G250" t="s">
        <v>13</v>
      </c>
    </row>
    <row r="251" spans="1:7">
      <c r="A251" t="s">
        <v>8</v>
      </c>
      <c r="B251" t="s">
        <v>9</v>
      </c>
      <c r="C251" t="s">
        <v>9</v>
      </c>
      <c r="D251" s="45">
        <v>44585</v>
      </c>
      <c r="E251" t="s">
        <v>12</v>
      </c>
      <c r="F251">
        <v>0</v>
      </c>
      <c r="G251" t="s">
        <v>10</v>
      </c>
    </row>
    <row r="252" spans="1:7">
      <c r="A252" t="s">
        <v>8</v>
      </c>
      <c r="B252" t="s">
        <v>17</v>
      </c>
      <c r="C252" t="s">
        <v>17</v>
      </c>
      <c r="D252" s="45">
        <v>44585</v>
      </c>
      <c r="E252" t="s">
        <v>12</v>
      </c>
      <c r="F252">
        <v>0</v>
      </c>
      <c r="G252" t="s">
        <v>10</v>
      </c>
    </row>
    <row r="253" spans="1:7">
      <c r="A253" t="s">
        <v>10</v>
      </c>
      <c r="B253" t="s">
        <v>18</v>
      </c>
      <c r="C253" t="s">
        <v>18</v>
      </c>
      <c r="D253" s="45">
        <v>44733</v>
      </c>
      <c r="E253" t="s">
        <v>12</v>
      </c>
      <c r="F253">
        <v>0</v>
      </c>
      <c r="G253" t="s">
        <v>14</v>
      </c>
    </row>
    <row r="254" spans="1:7">
      <c r="A254" t="s">
        <v>14</v>
      </c>
      <c r="B254" t="s">
        <v>15</v>
      </c>
      <c r="C254" t="s">
        <v>15</v>
      </c>
      <c r="D254" s="45">
        <v>44859</v>
      </c>
      <c r="E254" t="s">
        <v>12</v>
      </c>
      <c r="F254">
        <v>0</v>
      </c>
      <c r="G254" t="s">
        <v>10</v>
      </c>
    </row>
    <row r="255" spans="1:7">
      <c r="A255" t="s">
        <v>14</v>
      </c>
      <c r="B255" t="s">
        <v>15</v>
      </c>
      <c r="C255" t="s">
        <v>15</v>
      </c>
      <c r="D255" s="45">
        <v>44747</v>
      </c>
      <c r="E255" t="e">
        <v>#N/A</v>
      </c>
      <c r="F255" t="e">
        <v>#N/A</v>
      </c>
      <c r="G255" t="e">
        <v>#N/A</v>
      </c>
    </row>
    <row r="256" spans="1:7">
      <c r="A256" t="s">
        <v>13</v>
      </c>
      <c r="B256" t="s">
        <v>9</v>
      </c>
      <c r="C256" t="s">
        <v>9</v>
      </c>
      <c r="D256" s="45">
        <v>44811</v>
      </c>
      <c r="E256" t="e">
        <v>#N/A</v>
      </c>
      <c r="F256" t="e">
        <v>#N/A</v>
      </c>
      <c r="G256" t="e">
        <v>#N/A</v>
      </c>
    </row>
    <row r="257" spans="1:7">
      <c r="A257" t="s">
        <v>10</v>
      </c>
      <c r="B257" t="s">
        <v>18</v>
      </c>
      <c r="C257" t="s">
        <v>18</v>
      </c>
      <c r="D257" s="45">
        <v>44832</v>
      </c>
      <c r="E257" t="e">
        <v>#N/A</v>
      </c>
      <c r="F257" t="e">
        <v>#N/A</v>
      </c>
      <c r="G257" t="e">
        <v>#N/A</v>
      </c>
    </row>
    <row r="258" spans="1:7">
      <c r="A258" t="s">
        <v>8</v>
      </c>
      <c r="B258" t="s">
        <v>18</v>
      </c>
      <c r="C258" t="s">
        <v>18</v>
      </c>
      <c r="D258" s="45">
        <v>44770</v>
      </c>
      <c r="E258" t="e">
        <v>#N/A</v>
      </c>
      <c r="F258" t="e">
        <v>#N/A</v>
      </c>
      <c r="G258" t="e">
        <v>#N/A</v>
      </c>
    </row>
    <row r="259" spans="1:7">
      <c r="A259" t="s">
        <v>13</v>
      </c>
      <c r="B259" t="s">
        <v>9</v>
      </c>
      <c r="C259" t="s">
        <v>9</v>
      </c>
      <c r="D259" s="45">
        <v>44736</v>
      </c>
      <c r="E259" t="e">
        <v>#N/A</v>
      </c>
      <c r="F259" t="e">
        <v>#N/A</v>
      </c>
      <c r="G259" t="e">
        <v>#N/A</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3"/>
  <sheetViews>
    <sheetView workbookViewId="0">
      <selection activeCell="D25" sqref="D25"/>
    </sheetView>
  </sheetViews>
  <sheetFormatPr defaultColWidth="8.77734375" defaultRowHeight="14.4"/>
  <cols>
    <col min="2" max="2" width="17" customWidth="1"/>
    <col min="3" max="3" width="16.88671875" customWidth="1"/>
    <col min="4" max="4" width="22.5546875" customWidth="1"/>
  </cols>
  <sheetData>
    <row r="1" spans="1:4">
      <c r="A1" t="s">
        <v>0</v>
      </c>
      <c r="B1" t="s">
        <v>41</v>
      </c>
      <c r="C1" t="s">
        <v>42</v>
      </c>
      <c r="D1" t="s">
        <v>39</v>
      </c>
    </row>
    <row r="2" spans="1:4">
      <c r="A2" t="s">
        <v>43</v>
      </c>
      <c r="B2">
        <v>0</v>
      </c>
      <c r="C2">
        <v>0</v>
      </c>
      <c r="D2">
        <v>0</v>
      </c>
    </row>
    <row r="3" spans="1:4">
      <c r="A3" t="s">
        <v>16</v>
      </c>
      <c r="B3">
        <f t="shared" ref="B3:B9" si="0">D3/C3</f>
        <v>0</v>
      </c>
      <c r="C3">
        <v>32</v>
      </c>
      <c r="D3">
        <v>0</v>
      </c>
    </row>
    <row r="4" spans="1:4">
      <c r="A4" t="s">
        <v>13</v>
      </c>
      <c r="B4">
        <f t="shared" si="0"/>
        <v>0</v>
      </c>
      <c r="C4">
        <v>50</v>
      </c>
      <c r="D4">
        <v>0</v>
      </c>
    </row>
    <row r="5" spans="1:4">
      <c r="A5" t="s">
        <v>8</v>
      </c>
      <c r="B5">
        <f t="shared" si="0"/>
        <v>0</v>
      </c>
      <c r="C5">
        <v>80</v>
      </c>
      <c r="D5">
        <v>0</v>
      </c>
    </row>
    <row r="6" spans="1:4">
      <c r="A6" t="s">
        <v>10</v>
      </c>
      <c r="B6">
        <f t="shared" si="0"/>
        <v>0</v>
      </c>
      <c r="C6">
        <v>58</v>
      </c>
      <c r="D6">
        <v>0</v>
      </c>
    </row>
    <row r="7" spans="1:4">
      <c r="A7" t="s">
        <v>14</v>
      </c>
      <c r="B7">
        <f t="shared" si="0"/>
        <v>2.8571428571428571E-2</v>
      </c>
      <c r="C7">
        <v>35</v>
      </c>
      <c r="D7">
        <v>1</v>
      </c>
    </row>
    <row r="8" spans="1:4">
      <c r="A8" t="s">
        <v>25</v>
      </c>
      <c r="B8">
        <f t="shared" si="0"/>
        <v>0</v>
      </c>
      <c r="C8">
        <v>2</v>
      </c>
      <c r="D8">
        <v>0</v>
      </c>
    </row>
    <row r="9" spans="1:4">
      <c r="A9" t="s">
        <v>19</v>
      </c>
      <c r="B9">
        <f t="shared" si="0"/>
        <v>0</v>
      </c>
      <c r="C9">
        <v>1</v>
      </c>
      <c r="D9">
        <v>0</v>
      </c>
    </row>
    <row r="10" spans="1:4">
      <c r="A10" t="s">
        <v>24</v>
      </c>
      <c r="B10">
        <v>0</v>
      </c>
      <c r="C10">
        <v>0</v>
      </c>
      <c r="D10">
        <v>0</v>
      </c>
    </row>
    <row r="11" spans="1:4">
      <c r="A11" t="s">
        <v>22</v>
      </c>
      <c r="B11">
        <v>0</v>
      </c>
      <c r="C11">
        <v>0</v>
      </c>
      <c r="D11">
        <v>0</v>
      </c>
    </row>
    <row r="12" spans="1:4">
      <c r="A12" t="s">
        <v>35</v>
      </c>
      <c r="B12">
        <v>0</v>
      </c>
      <c r="C12">
        <v>0</v>
      </c>
      <c r="D12">
        <v>0</v>
      </c>
    </row>
    <row r="13" spans="1:4">
      <c r="A13" t="s">
        <v>44</v>
      </c>
      <c r="B13">
        <v>0</v>
      </c>
      <c r="C13">
        <v>0</v>
      </c>
      <c r="D13">
        <v>0</v>
      </c>
    </row>
  </sheetData>
  <pageMargins left="0.75" right="0.75" top="1" bottom="1" header="0.5" footer="0.5"/>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X33"/>
  <sheetViews>
    <sheetView workbookViewId="0">
      <selection activeCell="G3" sqref="G3"/>
    </sheetView>
  </sheetViews>
  <sheetFormatPr defaultColWidth="8.77734375" defaultRowHeight="14.4"/>
  <cols>
    <col min="1" max="1" width="17.88671875" customWidth="1"/>
    <col min="2" max="2" width="45.109375" customWidth="1"/>
    <col min="3" max="3" width="50.33203125" customWidth="1"/>
    <col min="4" max="4" width="42.5546875" customWidth="1"/>
    <col min="5" max="5" width="35.88671875" customWidth="1"/>
    <col min="6" max="6" width="30.5546875" customWidth="1"/>
    <col min="7" max="7" width="29" customWidth="1"/>
    <col min="8" max="8" width="31.77734375" customWidth="1"/>
    <col min="9" max="9" width="20.77734375" customWidth="1"/>
    <col min="11" max="11" width="12.77734375"/>
    <col min="12" max="12" width="23.33203125" customWidth="1"/>
    <col min="13" max="13" width="14"/>
    <col min="17" max="17" width="12.88671875"/>
    <col min="24" max="24" width="12.88671875"/>
  </cols>
  <sheetData>
    <row r="1" spans="1:21">
      <c r="A1" s="20" t="s">
        <v>45</v>
      </c>
      <c r="B1" s="20" t="s">
        <v>46</v>
      </c>
      <c r="C1" s="20" t="s">
        <v>47</v>
      </c>
      <c r="D1" s="20" t="s">
        <v>48</v>
      </c>
      <c r="E1" s="30" t="s">
        <v>49</v>
      </c>
      <c r="F1" s="30" t="s">
        <v>50</v>
      </c>
      <c r="G1" s="30" t="s">
        <v>51</v>
      </c>
      <c r="H1" s="30" t="s">
        <v>52</v>
      </c>
      <c r="I1" s="30" t="s">
        <v>53</v>
      </c>
      <c r="J1" s="30" t="s">
        <v>54</v>
      </c>
      <c r="K1" s="20" t="s">
        <v>55</v>
      </c>
      <c r="L1" s="20" t="s">
        <v>56</v>
      </c>
      <c r="M1" s="15"/>
      <c r="N1" s="15"/>
      <c r="O1" s="15"/>
      <c r="P1" s="15"/>
      <c r="Q1" s="15"/>
      <c r="R1" s="15"/>
      <c r="S1" s="15"/>
      <c r="T1" s="15"/>
      <c r="U1" s="15"/>
    </row>
    <row r="2" spans="1:21">
      <c r="A2" s="20"/>
      <c r="B2" s="20"/>
      <c r="C2" s="20"/>
      <c r="D2" s="20"/>
      <c r="E2" s="30"/>
      <c r="F2" s="30"/>
      <c r="G2" s="30"/>
      <c r="H2" s="30"/>
      <c r="I2" s="30"/>
      <c r="J2" s="30"/>
      <c r="K2" s="20"/>
      <c r="L2" s="20"/>
      <c r="M2" s="15"/>
      <c r="N2" s="15"/>
      <c r="O2" s="15"/>
      <c r="P2" s="15"/>
      <c r="Q2" s="15"/>
      <c r="R2" s="15"/>
      <c r="S2" s="15"/>
      <c r="T2" s="15"/>
      <c r="U2" s="15"/>
    </row>
    <row r="3" spans="1:21">
      <c r="A3" s="29" t="s">
        <v>44</v>
      </c>
      <c r="B3" s="29">
        <v>0</v>
      </c>
      <c r="C3" s="29">
        <v>0</v>
      </c>
      <c r="D3" s="29">
        <f t="shared" ref="D3:D14" si="0">B3-C3</f>
        <v>0</v>
      </c>
      <c r="E3" s="31">
        <v>0</v>
      </c>
      <c r="F3" s="32">
        <v>0</v>
      </c>
      <c r="G3" s="33">
        <f>SUM(C$3:C3)/C$15</f>
        <v>0</v>
      </c>
      <c r="H3" s="33">
        <f>SUM(D$3:D3)/D$15</f>
        <v>0</v>
      </c>
      <c r="I3" s="32">
        <f t="shared" ref="I3:I14" si="1">G3-H3</f>
        <v>0</v>
      </c>
      <c r="J3" s="29">
        <f t="shared" ref="J3:J14" si="2">G3</f>
        <v>0</v>
      </c>
      <c r="K3" s="29">
        <f t="shared" ref="K3:K14" si="3">H3</f>
        <v>0</v>
      </c>
      <c r="L3" s="33">
        <f t="shared" ref="L3:L13" si="4">(K4-K3)*(J4+J3)/2</f>
        <v>0</v>
      </c>
      <c r="M3" s="15"/>
      <c r="N3" s="15"/>
      <c r="O3" s="15"/>
      <c r="P3" s="15"/>
      <c r="Q3" s="15"/>
      <c r="R3" s="15"/>
      <c r="S3" s="15"/>
      <c r="T3" s="15"/>
      <c r="U3" s="15"/>
    </row>
    <row r="4" spans="1:21">
      <c r="A4" s="29" t="s">
        <v>35</v>
      </c>
      <c r="B4" s="29">
        <v>0</v>
      </c>
      <c r="C4" s="29">
        <v>0</v>
      </c>
      <c r="D4" s="29">
        <f t="shared" si="0"/>
        <v>0</v>
      </c>
      <c r="E4" s="31">
        <v>0</v>
      </c>
      <c r="F4" s="32">
        <v>0</v>
      </c>
      <c r="G4" s="33">
        <f>SUM(C$3:C4)/C$15</f>
        <v>0</v>
      </c>
      <c r="H4" s="33">
        <f>SUM(D$3:D4)/D$15</f>
        <v>0</v>
      </c>
      <c r="I4" s="32">
        <f t="shared" si="1"/>
        <v>0</v>
      </c>
      <c r="J4" s="29">
        <f t="shared" si="2"/>
        <v>0</v>
      </c>
      <c r="K4" s="29">
        <f t="shared" si="3"/>
        <v>0</v>
      </c>
      <c r="L4" s="33">
        <f t="shared" si="4"/>
        <v>0</v>
      </c>
      <c r="M4" s="15"/>
      <c r="N4" s="15"/>
      <c r="O4" s="15"/>
      <c r="P4" s="15"/>
      <c r="Q4" s="15">
        <f>SQRT(2)/4</f>
        <v>0.35355339059327379</v>
      </c>
      <c r="R4" s="15"/>
      <c r="S4" s="15"/>
      <c r="T4" s="15"/>
      <c r="U4" s="15"/>
    </row>
    <row r="5" spans="1:21">
      <c r="A5" s="29" t="s">
        <v>22</v>
      </c>
      <c r="B5" s="29">
        <v>0</v>
      </c>
      <c r="C5" s="29">
        <v>0</v>
      </c>
      <c r="D5" s="29">
        <f t="shared" si="0"/>
        <v>0</v>
      </c>
      <c r="E5" s="31">
        <v>0</v>
      </c>
      <c r="F5" s="32">
        <v>0</v>
      </c>
      <c r="G5" s="33">
        <f>SUM(C$3:C5)/C$15</f>
        <v>0</v>
      </c>
      <c r="H5" s="33">
        <f>SUM(D$3:D5)/D$15</f>
        <v>0</v>
      </c>
      <c r="I5" s="32">
        <f t="shared" si="1"/>
        <v>0</v>
      </c>
      <c r="J5" s="29">
        <f t="shared" si="2"/>
        <v>0</v>
      </c>
      <c r="K5" s="29">
        <f t="shared" si="3"/>
        <v>0</v>
      </c>
      <c r="L5" s="33">
        <f t="shared" si="4"/>
        <v>0</v>
      </c>
      <c r="M5" s="15"/>
      <c r="N5" s="15"/>
      <c r="O5" s="15"/>
      <c r="P5" s="15"/>
      <c r="Q5" s="15"/>
      <c r="R5" s="15"/>
      <c r="S5" s="15"/>
      <c r="T5" s="15"/>
      <c r="U5" s="15"/>
    </row>
    <row r="6" spans="1:21">
      <c r="A6" s="29" t="s">
        <v>24</v>
      </c>
      <c r="B6" s="29">
        <v>0</v>
      </c>
      <c r="C6" s="29">
        <v>0</v>
      </c>
      <c r="D6" s="29">
        <f t="shared" si="0"/>
        <v>0</v>
      </c>
      <c r="E6" s="31">
        <v>0</v>
      </c>
      <c r="F6" s="32">
        <v>0</v>
      </c>
      <c r="G6" s="33">
        <f>SUM(C$3:C6)/C$15</f>
        <v>0</v>
      </c>
      <c r="H6" s="33">
        <f>SUM(D$3:D6)/D$15</f>
        <v>0</v>
      </c>
      <c r="I6" s="32">
        <f t="shared" si="1"/>
        <v>0</v>
      </c>
      <c r="J6" s="29">
        <f t="shared" si="2"/>
        <v>0</v>
      </c>
      <c r="K6" s="29">
        <f t="shared" si="3"/>
        <v>0</v>
      </c>
      <c r="L6" s="33">
        <f t="shared" si="4"/>
        <v>0</v>
      </c>
      <c r="M6" s="15"/>
      <c r="N6" s="15"/>
      <c r="O6" s="15"/>
      <c r="P6" s="15"/>
      <c r="Q6" s="15"/>
      <c r="R6" s="15"/>
      <c r="S6" s="15"/>
      <c r="T6" s="15"/>
      <c r="U6" s="15"/>
    </row>
    <row r="7" spans="1:21">
      <c r="A7" s="29" t="s">
        <v>19</v>
      </c>
      <c r="B7" s="29">
        <v>1</v>
      </c>
      <c r="C7" s="29">
        <v>0</v>
      </c>
      <c r="D7" s="29">
        <f t="shared" si="0"/>
        <v>1</v>
      </c>
      <c r="E7" s="31">
        <f t="shared" ref="E7:E13" si="5">C7/B7</f>
        <v>0</v>
      </c>
      <c r="F7" s="32">
        <f t="shared" ref="F7:F13" si="6">D7/B7</f>
        <v>1</v>
      </c>
      <c r="G7" s="33">
        <f>SUM(C$3:C7)/C$15</f>
        <v>0</v>
      </c>
      <c r="H7" s="33">
        <f>SUM(D$3:D7)/D$15</f>
        <v>3.8910505836575876E-3</v>
      </c>
      <c r="I7" s="32">
        <f t="shared" si="1"/>
        <v>-3.8910505836575876E-3</v>
      </c>
      <c r="J7" s="29">
        <f t="shared" si="2"/>
        <v>0</v>
      </c>
      <c r="K7" s="29">
        <f t="shared" si="3"/>
        <v>3.8910505836575876E-3</v>
      </c>
      <c r="L7" s="33">
        <f t="shared" si="4"/>
        <v>0</v>
      </c>
      <c r="M7" s="15"/>
      <c r="N7" s="15"/>
      <c r="O7" s="15"/>
      <c r="P7" s="15"/>
      <c r="Q7" s="15"/>
      <c r="R7" s="15"/>
      <c r="S7" s="15"/>
      <c r="T7" s="15"/>
      <c r="U7" s="15"/>
    </row>
    <row r="8" spans="1:21">
      <c r="A8" s="29" t="s">
        <v>25</v>
      </c>
      <c r="B8" s="29">
        <v>2</v>
      </c>
      <c r="C8" s="29">
        <v>0</v>
      </c>
      <c r="D8" s="29">
        <f t="shared" si="0"/>
        <v>2</v>
      </c>
      <c r="E8" s="31">
        <f t="shared" si="5"/>
        <v>0</v>
      </c>
      <c r="F8" s="32">
        <f t="shared" si="6"/>
        <v>1</v>
      </c>
      <c r="G8" s="33">
        <f>SUM(C$3:C8)/C$15</f>
        <v>0</v>
      </c>
      <c r="H8" s="33">
        <f>SUM(D$3:D8)/D$15</f>
        <v>1.1673151750972763E-2</v>
      </c>
      <c r="I8" s="32">
        <f t="shared" si="1"/>
        <v>-1.1673151750972763E-2</v>
      </c>
      <c r="J8" s="29">
        <f t="shared" si="2"/>
        <v>0</v>
      </c>
      <c r="K8" s="29">
        <f t="shared" si="3"/>
        <v>1.1673151750972763E-2</v>
      </c>
      <c r="L8" s="33">
        <f t="shared" si="4"/>
        <v>6.6147859922178975E-2</v>
      </c>
      <c r="M8" s="15"/>
      <c r="N8" s="15"/>
      <c r="O8" s="15"/>
      <c r="P8" s="15"/>
      <c r="Q8" s="15"/>
      <c r="R8" s="15"/>
      <c r="S8" s="15"/>
      <c r="T8" s="15"/>
      <c r="U8" s="15"/>
    </row>
    <row r="9" spans="1:21">
      <c r="A9" s="29" t="s">
        <v>14</v>
      </c>
      <c r="B9" s="29">
        <v>35</v>
      </c>
      <c r="C9" s="29">
        <v>1</v>
      </c>
      <c r="D9" s="29">
        <f t="shared" si="0"/>
        <v>34</v>
      </c>
      <c r="E9" s="31">
        <f t="shared" si="5"/>
        <v>2.8571428571428571E-2</v>
      </c>
      <c r="F9" s="32">
        <f t="shared" si="6"/>
        <v>0.97142857142857142</v>
      </c>
      <c r="G9" s="33">
        <f>SUM(C$3:C9)/C$15</f>
        <v>1</v>
      </c>
      <c r="H9" s="33">
        <f>SUM(D$3:D9)/D$15</f>
        <v>0.14396887159533073</v>
      </c>
      <c r="I9" s="32">
        <f t="shared" si="1"/>
        <v>0.85603112840466933</v>
      </c>
      <c r="J9" s="29">
        <f t="shared" si="2"/>
        <v>1</v>
      </c>
      <c r="K9" s="29">
        <f t="shared" si="3"/>
        <v>0.14396887159533073</v>
      </c>
      <c r="L9" s="33">
        <f t="shared" si="4"/>
        <v>0.22568093385214011</v>
      </c>
      <c r="M9" s="15"/>
      <c r="N9" s="15"/>
      <c r="O9" s="15"/>
      <c r="P9" s="15"/>
      <c r="Q9" s="15"/>
      <c r="R9" s="15"/>
      <c r="S9" s="15"/>
      <c r="T9" s="15"/>
      <c r="U9" s="15"/>
    </row>
    <row r="10" spans="1:21">
      <c r="A10" s="29" t="s">
        <v>10</v>
      </c>
      <c r="B10" s="29">
        <v>58</v>
      </c>
      <c r="C10" s="29">
        <v>0</v>
      </c>
      <c r="D10" s="29">
        <f t="shared" si="0"/>
        <v>58</v>
      </c>
      <c r="E10" s="31">
        <f t="shared" si="5"/>
        <v>0</v>
      </c>
      <c r="F10" s="32">
        <f t="shared" si="6"/>
        <v>1</v>
      </c>
      <c r="G10" s="33">
        <f>SUM(C$3:C10)/C$15</f>
        <v>1</v>
      </c>
      <c r="H10" s="33">
        <f>SUM(D$3:D10)/D$15</f>
        <v>0.36964980544747084</v>
      </c>
      <c r="I10" s="32">
        <f t="shared" si="1"/>
        <v>0.63035019455252916</v>
      </c>
      <c r="J10" s="29">
        <f t="shared" si="2"/>
        <v>1</v>
      </c>
      <c r="K10" s="29">
        <f t="shared" si="3"/>
        <v>0.36964980544747084</v>
      </c>
      <c r="L10" s="33">
        <f t="shared" si="4"/>
        <v>0.31128404669260701</v>
      </c>
      <c r="M10" s="15"/>
      <c r="N10" s="15"/>
      <c r="O10" s="15"/>
      <c r="P10" s="15"/>
      <c r="Q10" s="15"/>
      <c r="R10" s="15"/>
      <c r="S10" s="15"/>
      <c r="T10" s="15"/>
      <c r="U10" s="15"/>
    </row>
    <row r="11" spans="1:21">
      <c r="A11" s="29" t="s">
        <v>8</v>
      </c>
      <c r="B11" s="29">
        <v>80</v>
      </c>
      <c r="C11" s="29">
        <v>0</v>
      </c>
      <c r="D11" s="29">
        <f t="shared" si="0"/>
        <v>80</v>
      </c>
      <c r="E11" s="31">
        <f t="shared" si="5"/>
        <v>0</v>
      </c>
      <c r="F11" s="32">
        <f t="shared" si="6"/>
        <v>1</v>
      </c>
      <c r="G11" s="33">
        <f>SUM(C$3:C11)/C$15</f>
        <v>1</v>
      </c>
      <c r="H11" s="33">
        <f>SUM(D$3:D11)/D$15</f>
        <v>0.68093385214007784</v>
      </c>
      <c r="I11" s="32">
        <f t="shared" si="1"/>
        <v>0.31906614785992216</v>
      </c>
      <c r="J11" s="29">
        <f t="shared" si="2"/>
        <v>1</v>
      </c>
      <c r="K11" s="29">
        <f t="shared" si="3"/>
        <v>0.68093385214007784</v>
      </c>
      <c r="L11" s="33">
        <f t="shared" si="4"/>
        <v>0.19455252918287935</v>
      </c>
      <c r="M11" s="15"/>
      <c r="N11" s="15"/>
      <c r="O11" s="15"/>
      <c r="P11" s="15"/>
      <c r="Q11" s="15"/>
      <c r="R11" s="15"/>
      <c r="S11" s="15"/>
      <c r="T11" s="15"/>
      <c r="U11" s="15"/>
    </row>
    <row r="12" spans="1:21">
      <c r="A12" s="29" t="s">
        <v>13</v>
      </c>
      <c r="B12" s="29">
        <v>50</v>
      </c>
      <c r="C12" s="29">
        <v>0</v>
      </c>
      <c r="D12" s="29">
        <f t="shared" si="0"/>
        <v>50</v>
      </c>
      <c r="E12" s="31">
        <f t="shared" si="5"/>
        <v>0</v>
      </c>
      <c r="F12" s="32">
        <f t="shared" si="6"/>
        <v>1</v>
      </c>
      <c r="G12" s="33">
        <f>SUM(C$3:C12)/C$15</f>
        <v>1</v>
      </c>
      <c r="H12" s="33">
        <f>SUM(D$3:D12)/D$15</f>
        <v>0.8754863813229572</v>
      </c>
      <c r="I12" s="32">
        <f t="shared" si="1"/>
        <v>0.1245136186770428</v>
      </c>
      <c r="J12" s="29">
        <f t="shared" si="2"/>
        <v>1</v>
      </c>
      <c r="K12" s="29">
        <f t="shared" si="3"/>
        <v>0.8754863813229572</v>
      </c>
      <c r="L12" s="33">
        <f t="shared" si="4"/>
        <v>0.1245136186770428</v>
      </c>
      <c r="M12" s="15"/>
      <c r="N12" s="15"/>
      <c r="O12" s="15"/>
      <c r="P12" s="15"/>
      <c r="Q12" s="15"/>
      <c r="R12" s="15"/>
      <c r="S12" s="15"/>
      <c r="T12" s="15"/>
      <c r="U12" s="15"/>
    </row>
    <row r="13" spans="1:21">
      <c r="A13" s="29" t="s">
        <v>16</v>
      </c>
      <c r="B13" s="29">
        <v>32</v>
      </c>
      <c r="C13" s="29">
        <v>0</v>
      </c>
      <c r="D13" s="29">
        <f t="shared" si="0"/>
        <v>32</v>
      </c>
      <c r="E13" s="31">
        <f t="shared" si="5"/>
        <v>0</v>
      </c>
      <c r="F13" s="32">
        <f t="shared" si="6"/>
        <v>1</v>
      </c>
      <c r="G13" s="33">
        <f>SUM(C$3:C13)/C$15</f>
        <v>1</v>
      </c>
      <c r="H13" s="33">
        <f>SUM(D$3:D13)/D$15</f>
        <v>1</v>
      </c>
      <c r="I13" s="32">
        <f t="shared" si="1"/>
        <v>0</v>
      </c>
      <c r="J13" s="29">
        <f t="shared" si="2"/>
        <v>1</v>
      </c>
      <c r="K13" s="29">
        <f t="shared" si="3"/>
        <v>1</v>
      </c>
      <c r="L13" s="33">
        <f t="shared" si="4"/>
        <v>0</v>
      </c>
      <c r="M13" s="15"/>
      <c r="N13" s="15"/>
      <c r="O13" s="15"/>
      <c r="P13" s="15"/>
      <c r="Q13" s="15"/>
      <c r="R13" s="15"/>
      <c r="S13" s="15"/>
      <c r="T13" s="15"/>
      <c r="U13" s="15"/>
    </row>
    <row r="14" spans="1:21">
      <c r="A14" s="34" t="s">
        <v>43</v>
      </c>
      <c r="B14" s="34">
        <v>0</v>
      </c>
      <c r="C14" s="34">
        <v>0</v>
      </c>
      <c r="D14" s="29">
        <f t="shared" si="0"/>
        <v>0</v>
      </c>
      <c r="E14" s="31">
        <v>0</v>
      </c>
      <c r="F14" s="32">
        <v>0</v>
      </c>
      <c r="G14" s="33">
        <f>SUM(C$3:C14)/C$15</f>
        <v>1</v>
      </c>
      <c r="H14" s="33">
        <f>SUM(D$3:D14)/D$15</f>
        <v>1</v>
      </c>
      <c r="I14" s="32">
        <f t="shared" si="1"/>
        <v>0</v>
      </c>
      <c r="J14" s="29">
        <f t="shared" si="2"/>
        <v>1</v>
      </c>
      <c r="K14" s="29">
        <f t="shared" si="3"/>
        <v>1</v>
      </c>
      <c r="L14" s="33">
        <f>0.5*K3*J3</f>
        <v>0</v>
      </c>
      <c r="M14" s="15"/>
      <c r="N14" s="15"/>
      <c r="O14" s="15"/>
      <c r="P14" s="15"/>
      <c r="Q14" s="15"/>
      <c r="R14" s="15"/>
      <c r="S14" s="15"/>
      <c r="T14" s="15"/>
      <c r="U14" s="15"/>
    </row>
    <row r="15" spans="1:21" s="18" customFormat="1">
      <c r="A15" s="35" t="s">
        <v>88</v>
      </c>
      <c r="B15" s="35">
        <f>SUM(B3:B14)</f>
        <v>258</v>
      </c>
      <c r="C15" s="35">
        <f>SUM(C3:C14)</f>
        <v>1</v>
      </c>
      <c r="D15" s="35">
        <f>SUM(D3:D14)</f>
        <v>257</v>
      </c>
      <c r="E15" s="35"/>
      <c r="F15" s="35"/>
      <c r="G15" s="35"/>
      <c r="H15" s="35"/>
      <c r="I15" s="35">
        <f>MAX(I3:I14)</f>
        <v>0.85603112840466933</v>
      </c>
      <c r="J15" s="35"/>
      <c r="K15" s="35"/>
      <c r="L15" s="37">
        <f>SUM(L3:L14)</f>
        <v>0.9221789883268483</v>
      </c>
      <c r="M15" s="38"/>
      <c r="N15" s="38"/>
      <c r="O15" s="38"/>
      <c r="P15" s="38"/>
      <c r="Q15" s="38"/>
      <c r="R15" s="38"/>
      <c r="S15" s="38"/>
      <c r="T15" s="38"/>
      <c r="U15" s="38"/>
    </row>
    <row r="16" spans="1:21">
      <c r="A16" s="15"/>
      <c r="B16" s="15"/>
      <c r="C16" s="15"/>
      <c r="D16" s="15"/>
      <c r="E16" s="15"/>
      <c r="F16" s="15"/>
      <c r="G16" s="15"/>
      <c r="H16" s="15"/>
      <c r="I16" s="15"/>
      <c r="J16" s="15"/>
      <c r="K16" s="15"/>
      <c r="L16" s="15">
        <f>2*L15-1</f>
        <v>0.84435797665369661</v>
      </c>
      <c r="M16" s="15"/>
      <c r="N16" s="15"/>
      <c r="O16" s="15"/>
      <c r="T16" s="15"/>
      <c r="U16" s="15"/>
    </row>
    <row r="17" spans="1:24">
      <c r="A17" s="15"/>
      <c r="B17" s="15"/>
      <c r="C17" s="36"/>
      <c r="D17" s="15"/>
      <c r="E17" s="15"/>
      <c r="F17" s="15"/>
      <c r="G17" s="15"/>
      <c r="H17" s="15"/>
      <c r="I17" s="15"/>
      <c r="J17" s="15"/>
      <c r="K17" s="15"/>
      <c r="L17" s="38"/>
      <c r="M17" s="39"/>
      <c r="N17" s="15"/>
      <c r="O17" s="15"/>
      <c r="P17" s="29" t="s">
        <v>57</v>
      </c>
      <c r="Q17" s="29"/>
      <c r="R17" s="29"/>
      <c r="S17" s="29" t="s">
        <v>58</v>
      </c>
      <c r="T17" s="43"/>
      <c r="U17" s="29"/>
      <c r="W17" s="18" t="s">
        <v>60</v>
      </c>
      <c r="X17" s="18"/>
    </row>
    <row r="18" spans="1:24">
      <c r="A18" s="15"/>
      <c r="B18" s="15"/>
      <c r="C18" s="36"/>
      <c r="D18" s="15"/>
      <c r="E18" s="15"/>
      <c r="F18" s="15"/>
      <c r="G18" s="15"/>
      <c r="H18" s="15"/>
      <c r="I18" s="15"/>
      <c r="J18" s="15"/>
      <c r="K18" s="15"/>
      <c r="L18" s="38" t="s">
        <v>61</v>
      </c>
      <c r="M18" s="39">
        <f>L16</f>
        <v>0.84435797665369661</v>
      </c>
      <c r="N18" s="15"/>
      <c r="O18" s="15"/>
      <c r="P18" s="40" t="s">
        <v>62</v>
      </c>
      <c r="Q18" s="40" t="s">
        <v>63</v>
      </c>
      <c r="R18" s="29"/>
      <c r="S18" s="40" t="s">
        <v>62</v>
      </c>
      <c r="T18" s="40" t="s">
        <v>63</v>
      </c>
      <c r="U18" s="29"/>
      <c r="W18" s="18" t="s">
        <v>64</v>
      </c>
      <c r="X18" s="18">
        <f>1.3581/SQRT(B15)</f>
        <v>8.4551612832388601E-2</v>
      </c>
    </row>
    <row r="19" spans="1:24">
      <c r="A19" s="15"/>
      <c r="B19" s="15"/>
      <c r="C19" s="15"/>
      <c r="D19" s="15"/>
      <c r="E19" s="15"/>
      <c r="F19" s="15"/>
      <c r="G19" s="15"/>
      <c r="H19" s="15"/>
      <c r="I19" s="15"/>
      <c r="J19" s="15"/>
      <c r="K19" s="15"/>
      <c r="L19" s="38" t="s">
        <v>65</v>
      </c>
      <c r="M19" s="41">
        <f>L15</f>
        <v>0.9221789883268483</v>
      </c>
      <c r="N19" s="15"/>
      <c r="O19" s="15"/>
      <c r="P19" s="24">
        <v>0</v>
      </c>
      <c r="Q19" s="24" t="s">
        <v>66</v>
      </c>
      <c r="R19" s="29"/>
      <c r="S19" s="24">
        <v>0</v>
      </c>
      <c r="T19" s="44" t="s">
        <v>67</v>
      </c>
      <c r="U19" s="29"/>
      <c r="W19" s="18" t="s">
        <v>69</v>
      </c>
      <c r="X19" s="18">
        <f>C15/B15</f>
        <v>3.875968992248062E-3</v>
      </c>
    </row>
    <row r="20" spans="1:24">
      <c r="A20" s="15"/>
      <c r="B20" s="15"/>
      <c r="C20" s="15"/>
      <c r="D20" s="15"/>
      <c r="E20" s="15"/>
      <c r="F20" s="15"/>
      <c r="G20" s="15"/>
      <c r="H20" s="15"/>
      <c r="I20" s="15"/>
      <c r="J20" s="15"/>
      <c r="K20" s="15"/>
      <c r="L20" s="38" t="s">
        <v>58</v>
      </c>
      <c r="M20" s="38">
        <f>MAX(I3:I14)</f>
        <v>0.85603112840466933</v>
      </c>
      <c r="N20" s="15"/>
      <c r="O20" s="15"/>
      <c r="P20" s="24">
        <v>0.25</v>
      </c>
      <c r="Q20" s="24" t="s">
        <v>70</v>
      </c>
      <c r="R20" s="29"/>
      <c r="S20" s="24">
        <v>0.25</v>
      </c>
      <c r="T20" s="44" t="s">
        <v>71</v>
      </c>
      <c r="U20" s="29"/>
      <c r="W20" s="18" t="s">
        <v>73</v>
      </c>
      <c r="X20" s="18">
        <f>SQRT(2)/4</f>
        <v>0.35355339059327379</v>
      </c>
    </row>
    <row r="21" spans="1:24">
      <c r="A21" s="15"/>
      <c r="B21" s="15"/>
      <c r="C21" s="15"/>
      <c r="D21" s="15"/>
      <c r="E21" s="15"/>
      <c r="F21" s="15"/>
      <c r="G21" s="15"/>
      <c r="H21" s="15"/>
      <c r="I21" s="15"/>
      <c r="J21" s="15"/>
      <c r="K21" s="15"/>
      <c r="L21" s="38" t="s">
        <v>99</v>
      </c>
      <c r="M21" s="18">
        <f>X20*M20</f>
        <v>0.30265270790085697</v>
      </c>
      <c r="N21" s="15"/>
      <c r="O21" s="15"/>
      <c r="P21" s="24">
        <v>0.4</v>
      </c>
      <c r="Q21" s="24" t="s">
        <v>75</v>
      </c>
      <c r="R21" s="29"/>
      <c r="S21" s="24">
        <v>0.5</v>
      </c>
      <c r="T21" s="44" t="s">
        <v>76</v>
      </c>
      <c r="U21" s="29"/>
      <c r="W21" s="18" t="s">
        <v>78</v>
      </c>
      <c r="X21" s="18"/>
    </row>
    <row r="22" spans="1:24">
      <c r="A22" s="15"/>
      <c r="B22" s="15"/>
      <c r="C22" s="15"/>
      <c r="D22" s="15"/>
      <c r="E22" s="15"/>
      <c r="F22" s="15"/>
      <c r="G22" s="15"/>
      <c r="H22" s="15"/>
      <c r="I22" s="15"/>
      <c r="J22" s="15"/>
      <c r="K22" s="15"/>
      <c r="L22" s="38" t="s">
        <v>79</v>
      </c>
      <c r="M22" s="38">
        <f>X20*X18/(SQRT(X19*(1-X19)))</f>
        <v>0.48109411790428419</v>
      </c>
      <c r="N22" s="15"/>
      <c r="O22" s="15"/>
      <c r="P22" s="24">
        <v>0.6</v>
      </c>
      <c r="Q22" s="24" t="s">
        <v>80</v>
      </c>
      <c r="R22" s="29"/>
      <c r="S22" s="24">
        <v>0.75</v>
      </c>
      <c r="T22" s="44" t="s">
        <v>81</v>
      </c>
      <c r="U22" s="29"/>
    </row>
    <row r="23" spans="1:24">
      <c r="A23" s="15"/>
      <c r="B23" s="15"/>
      <c r="C23" s="15"/>
      <c r="D23" s="15"/>
      <c r="E23" s="15"/>
      <c r="F23" s="15"/>
      <c r="G23" s="15"/>
      <c r="H23" s="15"/>
      <c r="I23" s="15"/>
      <c r="J23" s="15"/>
      <c r="K23" s="15"/>
      <c r="L23" s="15"/>
      <c r="M23" s="15"/>
      <c r="N23" s="15"/>
      <c r="O23" s="15"/>
      <c r="P23" s="24">
        <v>0.8</v>
      </c>
      <c r="Q23" s="24" t="s">
        <v>83</v>
      </c>
      <c r="R23" s="29"/>
      <c r="S23" s="24">
        <v>1</v>
      </c>
      <c r="T23" s="44" t="s">
        <v>84</v>
      </c>
      <c r="U23" s="29"/>
    </row>
    <row r="24" spans="1:24">
      <c r="A24" s="15"/>
      <c r="B24" s="15"/>
      <c r="C24" s="15"/>
      <c r="D24" s="15"/>
      <c r="E24" s="15"/>
      <c r="F24" s="15"/>
      <c r="G24" s="15"/>
      <c r="H24" s="15"/>
      <c r="I24" s="15"/>
      <c r="J24" s="15"/>
      <c r="K24" s="15"/>
      <c r="L24" s="15"/>
      <c r="M24" s="15"/>
      <c r="N24" s="15"/>
      <c r="O24" s="15"/>
      <c r="P24" s="24">
        <v>1</v>
      </c>
      <c r="Q24" s="24"/>
      <c r="R24" s="29"/>
      <c r="S24" s="29"/>
      <c r="T24" s="29"/>
      <c r="U24" s="29"/>
    </row>
    <row r="25" spans="1:24" ht="57.6">
      <c r="A25" s="15"/>
      <c r="B25" s="15"/>
      <c r="C25" s="15"/>
      <c r="D25" s="15"/>
      <c r="E25" s="15"/>
      <c r="F25" s="15"/>
      <c r="G25" s="15"/>
      <c r="H25" s="15"/>
      <c r="I25" s="15"/>
      <c r="J25" s="15"/>
      <c r="K25" s="15"/>
      <c r="L25" s="42" t="s">
        <v>86</v>
      </c>
      <c r="M25" s="15"/>
      <c r="N25" s="15"/>
      <c r="O25" s="15"/>
      <c r="P25" s="15"/>
      <c r="Q25" s="15"/>
      <c r="R25" s="15"/>
      <c r="S25" s="15"/>
      <c r="T25" s="15"/>
      <c r="U25" s="15"/>
    </row>
    <row r="26" spans="1:24" ht="72">
      <c r="A26" s="15"/>
      <c r="B26" s="15"/>
      <c r="C26" s="15"/>
      <c r="D26" s="15"/>
      <c r="E26" s="15"/>
      <c r="F26" s="15"/>
      <c r="G26" s="15"/>
      <c r="H26" s="15"/>
      <c r="I26" s="15"/>
      <c r="J26" s="15"/>
      <c r="K26" s="15"/>
      <c r="L26" s="42" t="s">
        <v>87</v>
      </c>
      <c r="M26" s="15"/>
      <c r="N26" s="15"/>
      <c r="O26" s="15"/>
      <c r="P26" s="15" t="s">
        <v>59</v>
      </c>
      <c r="Q26" s="15"/>
      <c r="R26" s="15"/>
      <c r="S26" s="15"/>
      <c r="T26" s="15"/>
      <c r="U26" s="15"/>
    </row>
    <row r="27" spans="1:24">
      <c r="A27" s="15"/>
      <c r="B27" s="15"/>
      <c r="C27" s="15"/>
      <c r="D27" s="15"/>
      <c r="E27" s="15"/>
      <c r="F27" s="15"/>
      <c r="G27" s="15"/>
      <c r="H27" s="15"/>
      <c r="I27" s="15"/>
      <c r="J27" s="15"/>
      <c r="K27" s="15"/>
      <c r="L27" s="42"/>
      <c r="M27" s="15"/>
      <c r="N27" s="15"/>
      <c r="O27" s="15"/>
      <c r="P27" s="40" t="s">
        <v>62</v>
      </c>
      <c r="Q27" s="40" t="s">
        <v>63</v>
      </c>
      <c r="R27" s="15"/>
      <c r="S27" s="15"/>
      <c r="T27" s="15"/>
      <c r="U27" s="15"/>
    </row>
    <row r="28" spans="1:24">
      <c r="A28" s="15"/>
      <c r="B28" s="15"/>
      <c r="C28" s="15"/>
      <c r="D28" s="15"/>
      <c r="E28" s="15"/>
      <c r="F28" s="15"/>
      <c r="G28" s="15"/>
      <c r="H28" s="15"/>
      <c r="I28" s="15"/>
      <c r="J28" s="15"/>
      <c r="K28" s="15"/>
      <c r="L28" s="15"/>
      <c r="M28" s="15"/>
      <c r="N28" s="15"/>
      <c r="O28" s="15"/>
      <c r="P28" s="24">
        <v>0.5</v>
      </c>
      <c r="Q28" s="44" t="s">
        <v>68</v>
      </c>
      <c r="R28" s="15"/>
      <c r="S28" s="15"/>
      <c r="T28" s="15"/>
      <c r="U28" s="15"/>
    </row>
    <row r="29" spans="1:24">
      <c r="A29" s="15"/>
      <c r="B29" s="15"/>
      <c r="C29" s="15"/>
      <c r="D29" s="15"/>
      <c r="E29" s="15"/>
      <c r="F29" s="15"/>
      <c r="G29" s="15"/>
      <c r="H29" s="15"/>
      <c r="I29" s="15"/>
      <c r="J29" s="15"/>
      <c r="K29" s="15"/>
      <c r="L29" s="15"/>
      <c r="M29" s="15"/>
      <c r="N29" s="15"/>
      <c r="O29" s="15"/>
      <c r="P29" s="24">
        <v>0.6</v>
      </c>
      <c r="Q29" s="44" t="s">
        <v>72</v>
      </c>
      <c r="R29" s="15"/>
      <c r="S29" s="15"/>
      <c r="T29" s="15"/>
      <c r="U29" s="15"/>
    </row>
    <row r="30" spans="1:24">
      <c r="A30" s="15"/>
      <c r="B30" s="15"/>
      <c r="C30" s="15"/>
      <c r="D30" s="15"/>
      <c r="E30" s="15"/>
      <c r="F30" s="15"/>
      <c r="G30" s="15"/>
      <c r="H30" s="15"/>
      <c r="I30" s="15"/>
      <c r="J30" s="15"/>
      <c r="K30" s="15"/>
      <c r="L30" s="15"/>
      <c r="M30" s="15"/>
      <c r="N30" s="15"/>
      <c r="O30" s="15"/>
      <c r="P30" s="24">
        <v>0.75</v>
      </c>
      <c r="Q30" s="44" t="s">
        <v>77</v>
      </c>
      <c r="R30" s="15"/>
      <c r="S30" s="15"/>
      <c r="T30" s="15"/>
      <c r="U30" s="15"/>
    </row>
    <row r="31" spans="1:24">
      <c r="A31" s="15"/>
      <c r="B31" s="15"/>
      <c r="C31" s="15"/>
      <c r="D31" s="15"/>
      <c r="E31" s="15"/>
      <c r="F31" s="15"/>
      <c r="G31" s="15"/>
      <c r="H31" s="15"/>
      <c r="I31" s="15"/>
      <c r="J31" s="15"/>
      <c r="K31" s="15"/>
      <c r="L31" s="15"/>
      <c r="M31" s="15"/>
      <c r="N31" s="15"/>
      <c r="O31" s="15"/>
      <c r="P31" s="24">
        <v>0.9</v>
      </c>
      <c r="Q31" s="44" t="s">
        <v>82</v>
      </c>
      <c r="R31" s="15"/>
      <c r="S31" s="15"/>
      <c r="T31" s="15"/>
      <c r="U31" s="15"/>
    </row>
    <row r="32" spans="1:24">
      <c r="A32" s="15"/>
      <c r="B32" s="15"/>
      <c r="C32" s="15"/>
      <c r="D32" s="15"/>
      <c r="E32" s="15"/>
      <c r="F32" s="15"/>
      <c r="G32" s="15"/>
      <c r="H32" s="15"/>
      <c r="I32" s="15"/>
      <c r="J32" s="15"/>
      <c r="K32" s="15"/>
      <c r="L32" s="15"/>
      <c r="M32" s="15"/>
      <c r="N32" s="15"/>
      <c r="O32" s="15"/>
      <c r="P32" s="24">
        <v>1</v>
      </c>
      <c r="Q32" s="44" t="s">
        <v>85</v>
      </c>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6"/>
  <sheetViews>
    <sheetView workbookViewId="0">
      <selection activeCell="C26" sqref="C26"/>
    </sheetView>
  </sheetViews>
  <sheetFormatPr defaultColWidth="8.77734375" defaultRowHeight="14.4"/>
  <cols>
    <col min="1" max="1" width="20.77734375" customWidth="1"/>
    <col min="2" max="2" width="21.33203125" customWidth="1"/>
    <col min="3" max="3" width="64.21875" customWidth="1"/>
    <col min="4" max="4" width="18.21875" customWidth="1"/>
    <col min="5" max="5" width="12.88671875"/>
    <col min="6" max="6" width="23.44140625" customWidth="1"/>
  </cols>
  <sheetData>
    <row r="1" spans="1:6">
      <c r="A1" s="21" t="s">
        <v>45</v>
      </c>
      <c r="B1" s="21" t="s">
        <v>89</v>
      </c>
      <c r="C1" s="22" t="s">
        <v>90</v>
      </c>
      <c r="D1" s="23"/>
      <c r="E1" s="23"/>
      <c r="F1" s="23"/>
    </row>
    <row r="2" spans="1:6">
      <c r="A2" s="24" t="s">
        <v>43</v>
      </c>
      <c r="B2" s="25">
        <v>0</v>
      </c>
      <c r="C2" s="26">
        <f t="shared" ref="C2:C13" si="0">B2/(SUM(B$2:B$13))</f>
        <v>0</v>
      </c>
      <c r="D2" s="23"/>
      <c r="E2" s="23"/>
      <c r="F2" s="23"/>
    </row>
    <row r="3" spans="1:6">
      <c r="A3" s="24" t="s">
        <v>16</v>
      </c>
      <c r="B3" s="25">
        <v>32</v>
      </c>
      <c r="C3" s="26">
        <f t="shared" si="0"/>
        <v>0.12403100775193798</v>
      </c>
      <c r="D3" s="27" t="s">
        <v>91</v>
      </c>
      <c r="E3" s="28">
        <f>SUMSQ(C2:C13)</f>
        <v>0.21810588305991224</v>
      </c>
      <c r="F3" s="23"/>
    </row>
    <row r="4" spans="1:6">
      <c r="A4" s="24" t="s">
        <v>13</v>
      </c>
      <c r="B4" s="25">
        <v>50</v>
      </c>
      <c r="C4" s="26">
        <f t="shared" si="0"/>
        <v>0.19379844961240311</v>
      </c>
      <c r="D4" s="23"/>
      <c r="E4" s="23"/>
      <c r="F4" s="23"/>
    </row>
    <row r="5" spans="1:6">
      <c r="A5" s="24" t="s">
        <v>8</v>
      </c>
      <c r="B5" s="25">
        <v>80</v>
      </c>
      <c r="C5" s="26">
        <f t="shared" si="0"/>
        <v>0.31007751937984496</v>
      </c>
      <c r="D5" s="23"/>
      <c r="E5" s="23"/>
      <c r="F5" s="23"/>
    </row>
    <row r="6" spans="1:6">
      <c r="A6" s="24" t="s">
        <v>10</v>
      </c>
      <c r="B6" s="25">
        <v>58</v>
      </c>
      <c r="C6" s="26">
        <f t="shared" si="0"/>
        <v>0.22480620155038761</v>
      </c>
      <c r="D6" s="23"/>
      <c r="E6" s="23"/>
      <c r="F6" s="23"/>
    </row>
    <row r="7" spans="1:6">
      <c r="A7" s="24" t="s">
        <v>14</v>
      </c>
      <c r="B7" s="25">
        <v>35</v>
      </c>
      <c r="C7" s="26">
        <f t="shared" si="0"/>
        <v>0.13565891472868216</v>
      </c>
      <c r="D7" s="23"/>
      <c r="E7" s="23"/>
      <c r="F7" s="23"/>
    </row>
    <row r="8" spans="1:6">
      <c r="A8" s="24" t="s">
        <v>25</v>
      </c>
      <c r="B8" s="25">
        <v>2</v>
      </c>
      <c r="C8" s="26">
        <f t="shared" si="0"/>
        <v>7.7519379844961239E-3</v>
      </c>
      <c r="D8" s="23"/>
      <c r="E8" s="23"/>
      <c r="F8" s="23"/>
    </row>
    <row r="9" spans="1:6">
      <c r="A9" s="24" t="s">
        <v>19</v>
      </c>
      <c r="B9" s="25">
        <v>1</v>
      </c>
      <c r="C9" s="26">
        <f t="shared" si="0"/>
        <v>3.875968992248062E-3</v>
      </c>
      <c r="D9" s="23"/>
      <c r="E9" s="23"/>
      <c r="F9" s="23"/>
    </row>
    <row r="10" spans="1:6">
      <c r="A10" s="24" t="s">
        <v>24</v>
      </c>
      <c r="B10" s="25">
        <v>0</v>
      </c>
      <c r="C10" s="26">
        <f t="shared" si="0"/>
        <v>0</v>
      </c>
      <c r="D10" s="23"/>
      <c r="E10" s="23"/>
      <c r="F10" s="23"/>
    </row>
    <row r="11" spans="1:6">
      <c r="A11" s="24" t="s">
        <v>22</v>
      </c>
      <c r="B11" s="25">
        <v>0</v>
      </c>
      <c r="C11" s="26">
        <f t="shared" si="0"/>
        <v>0</v>
      </c>
      <c r="D11" s="23"/>
      <c r="E11" s="21" t="s">
        <v>62</v>
      </c>
      <c r="F11" s="21" t="s">
        <v>92</v>
      </c>
    </row>
    <row r="12" spans="1:6">
      <c r="A12" s="24" t="s">
        <v>35</v>
      </c>
      <c r="B12" s="25">
        <v>0</v>
      </c>
      <c r="C12" s="26">
        <f t="shared" si="0"/>
        <v>0</v>
      </c>
      <c r="D12" s="23"/>
      <c r="E12" s="24">
        <v>0</v>
      </c>
      <c r="F12" s="29" t="s">
        <v>93</v>
      </c>
    </row>
    <row r="13" spans="1:6">
      <c r="A13" s="24" t="s">
        <v>44</v>
      </c>
      <c r="B13" s="25">
        <v>0</v>
      </c>
      <c r="C13" s="26">
        <f t="shared" si="0"/>
        <v>0</v>
      </c>
      <c r="D13" s="23"/>
      <c r="E13" s="24">
        <v>0.01</v>
      </c>
      <c r="F13" s="29" t="s">
        <v>94</v>
      </c>
    </row>
    <row r="14" spans="1:6">
      <c r="A14" s="23"/>
      <c r="B14" s="23"/>
      <c r="C14" s="23"/>
      <c r="D14" s="23"/>
      <c r="E14" s="24">
        <v>0.1</v>
      </c>
      <c r="F14" s="29" t="s">
        <v>95</v>
      </c>
    </row>
    <row r="15" spans="1:6">
      <c r="A15" s="23"/>
      <c r="B15" s="23"/>
      <c r="C15" s="23"/>
      <c r="D15" s="23"/>
      <c r="E15" s="24">
        <v>0.2</v>
      </c>
      <c r="F15" s="29" t="s">
        <v>96</v>
      </c>
    </row>
    <row r="16" spans="1:6">
      <c r="A16" s="23"/>
      <c r="B16" s="23"/>
      <c r="C16" s="23"/>
      <c r="D16" s="23"/>
      <c r="E16" s="24">
        <v>1</v>
      </c>
      <c r="F16" s="29"/>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S78"/>
  <sheetViews>
    <sheetView workbookViewId="0">
      <selection activeCell="F3" sqref="F3"/>
    </sheetView>
  </sheetViews>
  <sheetFormatPr defaultColWidth="8.77734375" defaultRowHeight="14.4"/>
  <cols>
    <col min="2" max="2" width="15.33203125" customWidth="1"/>
    <col min="3" max="3" width="27.33203125" customWidth="1"/>
    <col min="5" max="5" width="21.88671875" customWidth="1"/>
    <col min="6" max="6" width="15.21875" customWidth="1"/>
    <col min="7" max="7" width="24.6640625" customWidth="1"/>
    <col min="9" max="9" width="17.77734375" customWidth="1"/>
    <col min="10" max="10" width="29.77734375" customWidth="1"/>
    <col min="12" max="12" width="13.44140625" customWidth="1"/>
    <col min="13" max="13" width="28.33203125" customWidth="1"/>
    <col min="14" max="14" width="7.5546875" customWidth="1"/>
    <col min="15" max="15" width="18.44140625" customWidth="1"/>
    <col min="16" max="16" width="18.77734375" customWidth="1"/>
    <col min="18" max="18" width="16.77734375" customWidth="1"/>
  </cols>
  <sheetData>
    <row r="1" spans="1:19" ht="14.55" customHeight="1">
      <c r="A1" s="61" t="s">
        <v>100</v>
      </c>
      <c r="B1" s="61"/>
      <c r="C1" s="61"/>
      <c r="D1" s="61"/>
      <c r="E1" s="61"/>
      <c r="F1" s="61"/>
      <c r="G1" s="61"/>
      <c r="I1" s="2" t="s">
        <v>101</v>
      </c>
      <c r="J1" s="2" t="s">
        <v>63</v>
      </c>
      <c r="L1" s="2" t="s">
        <v>102</v>
      </c>
      <c r="M1" s="2" t="s">
        <v>63</v>
      </c>
      <c r="O1" s="2" t="s">
        <v>103</v>
      </c>
      <c r="P1" s="2" t="s">
        <v>63</v>
      </c>
      <c r="R1" s="2" t="s">
        <v>104</v>
      </c>
      <c r="S1" s="2" t="s">
        <v>63</v>
      </c>
    </row>
    <row r="2" spans="1:19">
      <c r="A2" s="2" t="s">
        <v>105</v>
      </c>
      <c r="B2" s="2" t="s">
        <v>42</v>
      </c>
      <c r="C2" s="2" t="s">
        <v>57</v>
      </c>
      <c r="D2" s="2" t="s">
        <v>59</v>
      </c>
      <c r="E2" s="2" t="s">
        <v>106</v>
      </c>
      <c r="F2" s="2" t="s">
        <v>99</v>
      </c>
      <c r="G2" s="2" t="s">
        <v>107</v>
      </c>
      <c r="I2" s="13" t="s">
        <v>108</v>
      </c>
      <c r="J2" s="13" t="s">
        <v>66</v>
      </c>
      <c r="L2" s="13">
        <v>0.5</v>
      </c>
      <c r="M2" s="14" t="s">
        <v>68</v>
      </c>
      <c r="O2" s="13">
        <v>0</v>
      </c>
      <c r="P2" s="14" t="s">
        <v>67</v>
      </c>
      <c r="R2" s="16" t="s">
        <v>109</v>
      </c>
      <c r="S2" s="16" t="s">
        <v>75</v>
      </c>
    </row>
    <row r="3" spans="1:19">
      <c r="A3" s="8">
        <v>2017</v>
      </c>
      <c r="B3" s="8">
        <v>48</v>
      </c>
      <c r="C3" s="9">
        <v>0.20740740740740701</v>
      </c>
      <c r="D3" s="9">
        <v>0.60370370370370396</v>
      </c>
      <c r="E3" s="10">
        <v>0.33333333333333298</v>
      </c>
      <c r="F3" s="11">
        <v>0.117851130197758</v>
      </c>
      <c r="G3" s="11">
        <v>0.27524884256492899</v>
      </c>
      <c r="I3" s="13">
        <v>0.25</v>
      </c>
      <c r="J3" s="13" t="s">
        <v>70</v>
      </c>
      <c r="L3" s="13">
        <v>0.6</v>
      </c>
      <c r="M3" s="14" t="s">
        <v>72</v>
      </c>
      <c r="O3" s="13">
        <v>0.25</v>
      </c>
      <c r="P3" s="14" t="s">
        <v>71</v>
      </c>
      <c r="R3" s="16" t="s">
        <v>110</v>
      </c>
      <c r="S3" s="16" t="s">
        <v>111</v>
      </c>
    </row>
    <row r="4" spans="1:19">
      <c r="A4" s="8">
        <v>2018</v>
      </c>
      <c r="B4" s="8">
        <v>172</v>
      </c>
      <c r="C4" s="9">
        <v>0.13392857142857101</v>
      </c>
      <c r="D4" s="9">
        <v>0.56696428571428603</v>
      </c>
      <c r="E4" s="10">
        <v>0.273809523809524</v>
      </c>
      <c r="F4" s="11">
        <v>9.6806285519586893E-2</v>
      </c>
      <c r="G4" s="11">
        <v>0.242921717301289</v>
      </c>
      <c r="I4" s="13">
        <v>0.4</v>
      </c>
      <c r="J4" s="13" t="s">
        <v>75</v>
      </c>
      <c r="L4" s="13">
        <v>0.75</v>
      </c>
      <c r="M4" s="14" t="s">
        <v>77</v>
      </c>
      <c r="O4" s="13">
        <v>0.5</v>
      </c>
      <c r="P4" s="14" t="s">
        <v>76</v>
      </c>
    </row>
    <row r="5" spans="1:19">
      <c r="A5" s="8">
        <v>2019</v>
      </c>
      <c r="B5" s="8">
        <v>152</v>
      </c>
      <c r="C5" s="9">
        <v>-0.30333333333333301</v>
      </c>
      <c r="D5" s="9">
        <v>0.348333333333333</v>
      </c>
      <c r="E5" s="10">
        <v>0.04</v>
      </c>
      <c r="F5" s="11">
        <v>1.4142135623730999E-2</v>
      </c>
      <c r="G5" s="11">
        <v>0.34178100488470697</v>
      </c>
      <c r="I5" s="13">
        <v>0.6</v>
      </c>
      <c r="J5" s="13" t="s">
        <v>80</v>
      </c>
      <c r="L5" s="13">
        <v>0.9</v>
      </c>
      <c r="M5" s="14" t="s">
        <v>82</v>
      </c>
      <c r="O5" s="13">
        <v>0.75</v>
      </c>
      <c r="P5" s="14" t="s">
        <v>81</v>
      </c>
    </row>
    <row r="6" spans="1:19">
      <c r="A6" s="8">
        <v>2020</v>
      </c>
      <c r="B6" s="8">
        <v>184</v>
      </c>
      <c r="C6" s="9">
        <v>-0.185474860335195</v>
      </c>
      <c r="D6" s="9">
        <v>0.407262569832402</v>
      </c>
      <c r="E6" s="10">
        <v>0.14636871508379901</v>
      </c>
      <c r="F6" s="11">
        <v>5.1749155494658E-2</v>
      </c>
      <c r="G6" s="11">
        <v>0.21771289338055799</v>
      </c>
      <c r="I6" s="13">
        <v>0.8</v>
      </c>
      <c r="J6" s="13" t="s">
        <v>83</v>
      </c>
      <c r="L6" s="13">
        <v>1</v>
      </c>
      <c r="M6" s="14" t="s">
        <v>85</v>
      </c>
      <c r="O6" s="13">
        <v>1</v>
      </c>
      <c r="P6" s="14" t="s">
        <v>84</v>
      </c>
    </row>
    <row r="7" spans="1:19">
      <c r="A7" s="8">
        <v>2021</v>
      </c>
      <c r="B7" s="8">
        <v>203</v>
      </c>
      <c r="C7" s="9">
        <v>-0.26161616161616202</v>
      </c>
      <c r="D7" s="9">
        <v>0.36919191919191902</v>
      </c>
      <c r="E7" s="10">
        <v>0</v>
      </c>
      <c r="F7" s="11">
        <v>0</v>
      </c>
      <c r="G7" s="11">
        <v>0.21473446451373401</v>
      </c>
      <c r="I7" s="13">
        <v>1</v>
      </c>
      <c r="J7" s="13"/>
    </row>
    <row r="8" spans="1:19">
      <c r="A8" s="8">
        <v>2022</v>
      </c>
      <c r="B8" s="8">
        <v>258</v>
      </c>
      <c r="C8" s="9">
        <v>-0.39173228346456701</v>
      </c>
      <c r="D8" s="9">
        <v>0.30413385826771699</v>
      </c>
      <c r="E8" s="10">
        <v>0</v>
      </c>
      <c r="F8" s="11">
        <v>0</v>
      </c>
      <c r="G8" s="11">
        <v>0.241963442491755</v>
      </c>
    </row>
    <row r="9" spans="1:19">
      <c r="I9" s="15"/>
      <c r="J9" s="15"/>
    </row>
    <row r="10" spans="1:19" ht="33" customHeight="1">
      <c r="A10" s="63" t="s">
        <v>112</v>
      </c>
      <c r="B10" s="63"/>
      <c r="C10" s="63"/>
      <c r="D10" s="63"/>
      <c r="E10" s="63"/>
      <c r="F10" s="63"/>
      <c r="G10" s="63"/>
    </row>
    <row r="12" spans="1:19" ht="85.05" customHeight="1">
      <c r="A12" s="58" t="s">
        <v>113</v>
      </c>
      <c r="B12" s="64"/>
      <c r="C12" s="64"/>
      <c r="D12" s="64"/>
      <c r="E12" s="64"/>
      <c r="F12" s="64"/>
      <c r="G12" s="64"/>
    </row>
    <row r="14" spans="1:19" ht="28.05" customHeight="1">
      <c r="A14" s="66" t="s">
        <v>114</v>
      </c>
      <c r="B14" s="66"/>
      <c r="C14" s="66"/>
      <c r="D14" s="66"/>
      <c r="E14" s="66"/>
      <c r="F14" s="66"/>
      <c r="G14" s="66"/>
      <c r="H14" s="12"/>
      <c r="I14" s="12"/>
      <c r="J14" s="12"/>
      <c r="K14" s="12"/>
    </row>
    <row r="15" spans="1:19" ht="10.050000000000001" hidden="1" customHeight="1">
      <c r="A15" s="66"/>
      <c r="B15" s="66"/>
      <c r="C15" s="66"/>
      <c r="D15" s="66"/>
      <c r="E15" s="66"/>
      <c r="F15" s="66"/>
      <c r="G15" s="66"/>
    </row>
    <row r="17" spans="1:10" ht="64.05" customHeight="1">
      <c r="A17" s="65" t="s">
        <v>115</v>
      </c>
      <c r="B17" s="65"/>
      <c r="C17" s="65"/>
      <c r="D17" s="65"/>
      <c r="E17" s="65"/>
      <c r="F17" s="65"/>
      <c r="G17" s="65"/>
    </row>
    <row r="21" spans="1:10">
      <c r="A21" s="61" t="s">
        <v>116</v>
      </c>
      <c r="B21" s="61"/>
      <c r="C21" s="61"/>
      <c r="D21" s="61"/>
      <c r="E21" s="61"/>
      <c r="F21" s="61"/>
      <c r="G21" s="61"/>
      <c r="H21" s="61"/>
      <c r="I21" s="61"/>
      <c r="J21" s="61"/>
    </row>
    <row r="23" spans="1:10" ht="46.95" customHeight="1">
      <c r="A23" s="58" t="s">
        <v>117</v>
      </c>
      <c r="B23" s="58"/>
      <c r="C23" s="58"/>
      <c r="D23" s="58"/>
      <c r="E23" s="58"/>
      <c r="F23" s="58"/>
      <c r="G23" s="58"/>
      <c r="H23" s="58"/>
      <c r="I23" s="58"/>
      <c r="J23" s="58"/>
    </row>
    <row r="69" spans="1:10">
      <c r="A69" s="59" t="s">
        <v>118</v>
      </c>
      <c r="B69" s="60"/>
      <c r="C69" s="17"/>
      <c r="D69" s="61" t="s">
        <v>119</v>
      </c>
      <c r="E69" s="61"/>
      <c r="F69" s="17"/>
      <c r="G69" s="17"/>
      <c r="H69" s="17"/>
      <c r="I69" s="17"/>
      <c r="J69" s="17"/>
    </row>
    <row r="70" spans="1:10">
      <c r="A70" s="2" t="s">
        <v>105</v>
      </c>
      <c r="B70" s="2" t="s">
        <v>91</v>
      </c>
      <c r="D70" s="61" t="s">
        <v>120</v>
      </c>
      <c r="E70" s="61" t="s">
        <v>92</v>
      </c>
    </row>
    <row r="71" spans="1:10">
      <c r="A71" s="18">
        <v>2017</v>
      </c>
      <c r="B71" s="19">
        <v>0.27777777777777801</v>
      </c>
      <c r="D71" s="13">
        <v>0</v>
      </c>
      <c r="E71" s="20" t="s">
        <v>93</v>
      </c>
    </row>
    <row r="72" spans="1:10">
      <c r="A72" s="18">
        <v>2018</v>
      </c>
      <c r="B72" s="19">
        <v>0.21694677403187501</v>
      </c>
      <c r="D72" s="13">
        <v>0.01</v>
      </c>
      <c r="E72" s="20" t="s">
        <v>94</v>
      </c>
    </row>
    <row r="73" spans="1:10">
      <c r="A73" s="18">
        <v>2019</v>
      </c>
      <c r="B73" s="19">
        <v>0.20914127423822701</v>
      </c>
      <c r="D73" s="13">
        <v>0.1</v>
      </c>
      <c r="E73" s="20" t="s">
        <v>95</v>
      </c>
    </row>
    <row r="74" spans="1:10">
      <c r="A74" s="18">
        <v>2020</v>
      </c>
      <c r="B74" s="19">
        <v>0.20658081285444199</v>
      </c>
      <c r="D74" s="13">
        <v>0.2</v>
      </c>
      <c r="E74" s="20" t="s">
        <v>96</v>
      </c>
    </row>
    <row r="75" spans="1:10">
      <c r="A75" s="18">
        <v>2021</v>
      </c>
      <c r="B75" s="19">
        <v>0.223227935645126</v>
      </c>
      <c r="D75" s="13">
        <v>1</v>
      </c>
      <c r="E75" s="20"/>
    </row>
    <row r="76" spans="1:10">
      <c r="A76" s="18">
        <v>2022</v>
      </c>
      <c r="B76" s="19">
        <v>0.21810588305991199</v>
      </c>
    </row>
    <row r="78" spans="1:10" ht="49.05" customHeight="1">
      <c r="A78" s="62" t="s">
        <v>121</v>
      </c>
      <c r="B78" s="62"/>
      <c r="C78" s="62"/>
      <c r="D78" s="62"/>
      <c r="E78" s="62"/>
      <c r="F78" s="62"/>
      <c r="G78" s="62"/>
    </row>
  </sheetData>
  <mergeCells count="11">
    <mergeCell ref="A1:G1"/>
    <mergeCell ref="A10:G10"/>
    <mergeCell ref="A12:G12"/>
    <mergeCell ref="A17:G17"/>
    <mergeCell ref="A21:J21"/>
    <mergeCell ref="A14:G15"/>
    <mergeCell ref="A23:J23"/>
    <mergeCell ref="A69:B69"/>
    <mergeCell ref="D69:E69"/>
    <mergeCell ref="D70:E70"/>
    <mergeCell ref="A78:G78"/>
  </mergeCells>
  <pageMargins left="0.75" right="0.75" top="1" bottom="1" header="0.5" footer="0.5"/>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98"/>
  <sheetViews>
    <sheetView workbookViewId="0">
      <selection activeCell="D16" sqref="D16"/>
    </sheetView>
  </sheetViews>
  <sheetFormatPr defaultColWidth="8.77734375" defaultRowHeight="14.4"/>
  <cols>
    <col min="1" max="1" width="21" customWidth="1"/>
    <col min="2" max="2" width="12.77734375"/>
  </cols>
  <sheetData>
    <row r="1" spans="1:3" ht="31.05" customHeight="1">
      <c r="A1" s="1" t="s">
        <v>122</v>
      </c>
      <c r="B1" s="2" t="s">
        <v>123</v>
      </c>
      <c r="C1" s="2" t="s">
        <v>124</v>
      </c>
    </row>
    <row r="2" spans="1:3">
      <c r="A2" s="3">
        <v>0</v>
      </c>
      <c r="B2" s="3">
        <v>0</v>
      </c>
      <c r="C2" s="3">
        <v>0</v>
      </c>
    </row>
    <row r="3" spans="1:3">
      <c r="A3" s="4">
        <v>0</v>
      </c>
      <c r="B3" s="3">
        <f>100/12</f>
        <v>8.3333333333333339</v>
      </c>
      <c r="C3" s="3">
        <v>100</v>
      </c>
    </row>
    <row r="4" spans="1:3">
      <c r="A4" s="4">
        <v>0</v>
      </c>
      <c r="B4" s="3">
        <f>B3+(100/12)</f>
        <v>16.666666666666668</v>
      </c>
      <c r="C4" s="3">
        <v>100</v>
      </c>
    </row>
    <row r="5" spans="1:3">
      <c r="A5" s="4">
        <v>0</v>
      </c>
      <c r="B5" s="3">
        <f t="shared" ref="B5:B14" si="0">B4+(100/12)</f>
        <v>25</v>
      </c>
      <c r="C5" s="3">
        <v>100</v>
      </c>
    </row>
    <row r="6" spans="1:3">
      <c r="A6" s="4">
        <v>0</v>
      </c>
      <c r="B6" s="3">
        <f t="shared" si="0"/>
        <v>33.333333333333336</v>
      </c>
      <c r="C6" s="3">
        <v>100</v>
      </c>
    </row>
    <row r="7" spans="1:3">
      <c r="A7" s="4">
        <v>0</v>
      </c>
      <c r="B7" s="3">
        <f t="shared" si="0"/>
        <v>41.666666666666671</v>
      </c>
      <c r="C7" s="3">
        <v>100</v>
      </c>
    </row>
    <row r="8" spans="1:3">
      <c r="A8" s="4">
        <v>0</v>
      </c>
      <c r="B8" s="3">
        <f t="shared" si="0"/>
        <v>50.000000000000007</v>
      </c>
      <c r="C8" s="3">
        <v>100</v>
      </c>
    </row>
    <row r="9" spans="1:3">
      <c r="A9" s="4">
        <v>100</v>
      </c>
      <c r="B9" s="3">
        <f t="shared" si="0"/>
        <v>58.333333333333343</v>
      </c>
      <c r="C9" s="3">
        <v>100</v>
      </c>
    </row>
    <row r="10" spans="1:3">
      <c r="A10" s="4">
        <v>100</v>
      </c>
      <c r="B10" s="3">
        <f t="shared" si="0"/>
        <v>66.666666666666671</v>
      </c>
      <c r="C10" s="3">
        <v>100</v>
      </c>
    </row>
    <row r="11" spans="1:3">
      <c r="A11" s="4">
        <v>100</v>
      </c>
      <c r="B11" s="3">
        <f t="shared" si="0"/>
        <v>75</v>
      </c>
      <c r="C11" s="3">
        <v>100</v>
      </c>
    </row>
    <row r="12" spans="1:3">
      <c r="A12" s="4">
        <v>100</v>
      </c>
      <c r="B12" s="3">
        <f t="shared" si="0"/>
        <v>83.333333333333329</v>
      </c>
      <c r="C12" s="3">
        <v>100</v>
      </c>
    </row>
    <row r="13" spans="1:3">
      <c r="A13" s="4">
        <v>100</v>
      </c>
      <c r="B13" s="3">
        <f t="shared" si="0"/>
        <v>91.666666666666657</v>
      </c>
      <c r="C13" s="3">
        <v>100</v>
      </c>
    </row>
    <row r="14" spans="1:3">
      <c r="A14" s="4">
        <v>100</v>
      </c>
      <c r="B14" s="3">
        <f t="shared" si="0"/>
        <v>99.999999999999986</v>
      </c>
      <c r="C14" s="3">
        <v>100</v>
      </c>
    </row>
    <row r="17" spans="1:3" ht="43.2">
      <c r="A17" s="1" t="s">
        <v>125</v>
      </c>
      <c r="B17" s="2" t="s">
        <v>123</v>
      </c>
      <c r="C17" s="2" t="s">
        <v>124</v>
      </c>
    </row>
    <row r="18" spans="1:3">
      <c r="A18" s="5">
        <v>0</v>
      </c>
      <c r="B18" s="5">
        <v>0</v>
      </c>
      <c r="C18" s="5">
        <v>0</v>
      </c>
    </row>
    <row r="19" spans="1:3">
      <c r="A19" s="6">
        <v>0</v>
      </c>
      <c r="B19" s="5">
        <f>100/12</f>
        <v>8.3333333333333339</v>
      </c>
      <c r="C19" s="5">
        <v>100</v>
      </c>
    </row>
    <row r="20" spans="1:3">
      <c r="A20" s="6">
        <v>0</v>
      </c>
      <c r="B20" s="5">
        <f t="shared" ref="B20:B30" si="1">B19+(100/12)</f>
        <v>16.666666666666668</v>
      </c>
      <c r="C20" s="5">
        <v>100</v>
      </c>
    </row>
    <row r="21" spans="1:3">
      <c r="A21" s="6">
        <v>100</v>
      </c>
      <c r="B21" s="5">
        <f t="shared" si="1"/>
        <v>25</v>
      </c>
      <c r="C21" s="5">
        <v>100</v>
      </c>
    </row>
    <row r="22" spans="1:3">
      <c r="A22" s="6">
        <v>100</v>
      </c>
      <c r="B22" s="5">
        <f t="shared" si="1"/>
        <v>33.333333333333336</v>
      </c>
      <c r="C22" s="5">
        <v>100</v>
      </c>
    </row>
    <row r="23" spans="1:3">
      <c r="A23" s="6">
        <v>100</v>
      </c>
      <c r="B23" s="5">
        <f t="shared" si="1"/>
        <v>41.666666666666671</v>
      </c>
      <c r="C23" s="5">
        <v>100</v>
      </c>
    </row>
    <row r="24" spans="1:3">
      <c r="A24" s="6">
        <v>100</v>
      </c>
      <c r="B24" s="5">
        <f t="shared" si="1"/>
        <v>50.000000000000007</v>
      </c>
      <c r="C24" s="5">
        <v>100</v>
      </c>
    </row>
    <row r="25" spans="1:3">
      <c r="A25" s="6">
        <v>100</v>
      </c>
      <c r="B25" s="5">
        <f t="shared" si="1"/>
        <v>58.333333333333343</v>
      </c>
      <c r="C25" s="5">
        <v>100</v>
      </c>
    </row>
    <row r="26" spans="1:3">
      <c r="A26" s="6">
        <v>100</v>
      </c>
      <c r="B26" s="5">
        <f t="shared" si="1"/>
        <v>66.666666666666671</v>
      </c>
      <c r="C26" s="5">
        <v>100</v>
      </c>
    </row>
    <row r="27" spans="1:3">
      <c r="A27" s="6">
        <v>100</v>
      </c>
      <c r="B27" s="5">
        <f t="shared" si="1"/>
        <v>75</v>
      </c>
      <c r="C27" s="5">
        <v>100</v>
      </c>
    </row>
    <row r="28" spans="1:3">
      <c r="A28" s="6">
        <v>100</v>
      </c>
      <c r="B28" s="5">
        <f t="shared" si="1"/>
        <v>83.333333333333329</v>
      </c>
      <c r="C28" s="5">
        <v>100</v>
      </c>
    </row>
    <row r="29" spans="1:3">
      <c r="A29" s="6">
        <v>100</v>
      </c>
      <c r="B29" s="5">
        <f t="shared" si="1"/>
        <v>91.666666666666657</v>
      </c>
      <c r="C29" s="5">
        <v>100</v>
      </c>
    </row>
    <row r="30" spans="1:3">
      <c r="A30" s="7">
        <v>100</v>
      </c>
      <c r="B30" s="5">
        <f t="shared" si="1"/>
        <v>99.999999999999986</v>
      </c>
      <c r="C30" s="5">
        <v>100</v>
      </c>
    </row>
    <row r="36" spans="1:3" ht="43.2">
      <c r="A36" s="1" t="s">
        <v>126</v>
      </c>
      <c r="B36" s="2" t="s">
        <v>123</v>
      </c>
      <c r="C36" s="2" t="s">
        <v>124</v>
      </c>
    </row>
    <row r="37" spans="1:3">
      <c r="A37" s="5">
        <v>0</v>
      </c>
      <c r="B37" s="5">
        <v>0</v>
      </c>
      <c r="C37" s="5">
        <v>0</v>
      </c>
    </row>
    <row r="38" spans="1:3">
      <c r="A38" s="6">
        <v>0</v>
      </c>
      <c r="B38" s="5">
        <f>100/12</f>
        <v>8.3333333333333339</v>
      </c>
      <c r="C38" s="5">
        <v>100</v>
      </c>
    </row>
    <row r="39" spans="1:3">
      <c r="A39" s="6">
        <v>0</v>
      </c>
      <c r="B39" s="5">
        <f t="shared" ref="B39:B49" si="2">B38+(100/12)</f>
        <v>16.666666666666668</v>
      </c>
      <c r="C39" s="5">
        <v>100</v>
      </c>
    </row>
    <row r="40" spans="1:3">
      <c r="A40" s="6">
        <v>0</v>
      </c>
      <c r="B40" s="5">
        <f t="shared" si="2"/>
        <v>25</v>
      </c>
      <c r="C40" s="5">
        <v>100</v>
      </c>
    </row>
    <row r="41" spans="1:3">
      <c r="A41" s="6">
        <v>50</v>
      </c>
      <c r="B41" s="5">
        <f t="shared" si="2"/>
        <v>33.333333333333336</v>
      </c>
      <c r="C41" s="5">
        <v>100</v>
      </c>
    </row>
    <row r="42" spans="1:3">
      <c r="A42" s="6">
        <v>50</v>
      </c>
      <c r="B42" s="5">
        <f t="shared" si="2"/>
        <v>41.666666666666671</v>
      </c>
      <c r="C42" s="5">
        <v>100</v>
      </c>
    </row>
    <row r="43" spans="1:3">
      <c r="A43" s="6">
        <v>50</v>
      </c>
      <c r="B43" s="5">
        <f t="shared" si="2"/>
        <v>50.000000000000007</v>
      </c>
      <c r="C43" s="5">
        <v>100</v>
      </c>
    </row>
    <row r="44" spans="1:3">
      <c r="A44" s="6">
        <v>66.66</v>
      </c>
      <c r="B44" s="5">
        <f t="shared" si="2"/>
        <v>58.333333333333343</v>
      </c>
      <c r="C44" s="5">
        <v>100</v>
      </c>
    </row>
    <row r="45" spans="1:3">
      <c r="A45" s="6">
        <v>83.33</v>
      </c>
      <c r="B45" s="5">
        <f t="shared" si="2"/>
        <v>66.666666666666671</v>
      </c>
      <c r="C45" s="5">
        <v>100</v>
      </c>
    </row>
    <row r="46" spans="1:3">
      <c r="A46" s="6">
        <v>83.33</v>
      </c>
      <c r="B46" s="5">
        <f t="shared" si="2"/>
        <v>75</v>
      </c>
      <c r="C46" s="5">
        <v>100</v>
      </c>
    </row>
    <row r="47" spans="1:3">
      <c r="A47" s="6">
        <v>100</v>
      </c>
      <c r="B47" s="5">
        <f t="shared" si="2"/>
        <v>83.333333333333329</v>
      </c>
      <c r="C47" s="5">
        <v>100</v>
      </c>
    </row>
    <row r="48" spans="1:3">
      <c r="A48" s="6">
        <v>100</v>
      </c>
      <c r="B48" s="5">
        <f t="shared" si="2"/>
        <v>91.666666666666657</v>
      </c>
      <c r="C48" s="5">
        <v>100</v>
      </c>
    </row>
    <row r="49" spans="1:3">
      <c r="A49" s="7">
        <v>100</v>
      </c>
      <c r="B49" s="5">
        <f t="shared" si="2"/>
        <v>99.999999999999986</v>
      </c>
      <c r="C49" s="5">
        <v>100</v>
      </c>
    </row>
    <row r="53" spans="1:3" ht="43.2">
      <c r="A53" s="1" t="s">
        <v>127</v>
      </c>
      <c r="B53" s="2" t="s">
        <v>123</v>
      </c>
      <c r="C53" s="2" t="s">
        <v>124</v>
      </c>
    </row>
    <row r="54" spans="1:3">
      <c r="A54" s="5">
        <v>0</v>
      </c>
      <c r="B54" s="5">
        <v>0</v>
      </c>
      <c r="C54" s="5">
        <v>0</v>
      </c>
    </row>
    <row r="55" spans="1:3">
      <c r="A55" s="6">
        <v>0</v>
      </c>
      <c r="B55" s="5">
        <f>100/12</f>
        <v>8.3333333333333339</v>
      </c>
      <c r="C55" s="5">
        <v>100</v>
      </c>
    </row>
    <row r="56" spans="1:3">
      <c r="A56" s="6">
        <v>0</v>
      </c>
      <c r="B56" s="5">
        <f t="shared" ref="B56:B66" si="3">B55+(100/12)</f>
        <v>16.666666666666668</v>
      </c>
      <c r="C56" s="5">
        <v>100</v>
      </c>
    </row>
    <row r="57" spans="1:3">
      <c r="A57" s="6">
        <v>0</v>
      </c>
      <c r="B57" s="5">
        <f t="shared" si="3"/>
        <v>25</v>
      </c>
      <c r="C57" s="5">
        <v>100</v>
      </c>
    </row>
    <row r="58" spans="1:3">
      <c r="A58" s="6">
        <v>0</v>
      </c>
      <c r="B58" s="5">
        <f t="shared" si="3"/>
        <v>33.333333333333336</v>
      </c>
      <c r="C58" s="5">
        <v>100</v>
      </c>
    </row>
    <row r="59" spans="1:3">
      <c r="A59" s="6">
        <v>33.33</v>
      </c>
      <c r="B59" s="5">
        <f t="shared" si="3"/>
        <v>41.666666666666671</v>
      </c>
      <c r="C59" s="5">
        <v>100</v>
      </c>
    </row>
    <row r="60" spans="1:3">
      <c r="A60" s="6">
        <v>66.66</v>
      </c>
      <c r="B60" s="5">
        <f t="shared" si="3"/>
        <v>50.000000000000007</v>
      </c>
      <c r="C60" s="5">
        <v>100</v>
      </c>
    </row>
    <row r="61" spans="1:3">
      <c r="A61" s="6">
        <v>66.66</v>
      </c>
      <c r="B61" s="5">
        <f t="shared" si="3"/>
        <v>58.333333333333343</v>
      </c>
      <c r="C61" s="5">
        <v>100</v>
      </c>
    </row>
    <row r="62" spans="1:3">
      <c r="A62" s="6">
        <v>66.66</v>
      </c>
      <c r="B62" s="5">
        <f t="shared" si="3"/>
        <v>66.666666666666671</v>
      </c>
      <c r="C62" s="5">
        <v>100</v>
      </c>
    </row>
    <row r="63" spans="1:3">
      <c r="A63" s="6">
        <v>66.66</v>
      </c>
      <c r="B63" s="5">
        <f t="shared" si="3"/>
        <v>75</v>
      </c>
      <c r="C63" s="5">
        <v>100</v>
      </c>
    </row>
    <row r="64" spans="1:3">
      <c r="A64" s="6">
        <v>100</v>
      </c>
      <c r="B64" s="5">
        <f t="shared" si="3"/>
        <v>83.333333333333329</v>
      </c>
      <c r="C64" s="5">
        <v>100</v>
      </c>
    </row>
    <row r="65" spans="1:3">
      <c r="A65" s="6">
        <v>100</v>
      </c>
      <c r="B65" s="5">
        <f t="shared" si="3"/>
        <v>91.666666666666657</v>
      </c>
      <c r="C65" s="5">
        <v>100</v>
      </c>
    </row>
    <row r="66" spans="1:3">
      <c r="A66" s="7">
        <v>100</v>
      </c>
      <c r="B66" s="5">
        <f t="shared" si="3"/>
        <v>99.999999999999986</v>
      </c>
      <c r="C66" s="5">
        <v>100</v>
      </c>
    </row>
    <row r="69" spans="1:3" ht="43.2">
      <c r="A69" s="1" t="s">
        <v>128</v>
      </c>
      <c r="B69" s="2" t="s">
        <v>123</v>
      </c>
      <c r="C69" s="2" t="s">
        <v>124</v>
      </c>
    </row>
    <row r="70" spans="1:3">
      <c r="A70" s="5">
        <v>0</v>
      </c>
      <c r="B70" s="5">
        <v>0</v>
      </c>
      <c r="C70" s="5">
        <v>0</v>
      </c>
    </row>
    <row r="71" spans="1:3">
      <c r="A71" s="6">
        <v>0</v>
      </c>
      <c r="B71" s="5">
        <f>100/12</f>
        <v>8.3333333333333339</v>
      </c>
      <c r="C71" s="5">
        <v>100</v>
      </c>
    </row>
    <row r="72" spans="1:3">
      <c r="A72" s="6">
        <v>0</v>
      </c>
      <c r="B72" s="5">
        <f t="shared" ref="B72:B82" si="4">B71+(100/12)</f>
        <v>16.666666666666668</v>
      </c>
      <c r="C72" s="5">
        <v>100</v>
      </c>
    </row>
    <row r="73" spans="1:3">
      <c r="A73" s="6">
        <v>10</v>
      </c>
      <c r="B73" s="5">
        <f t="shared" si="4"/>
        <v>25</v>
      </c>
      <c r="C73" s="5">
        <v>100</v>
      </c>
    </row>
    <row r="74" spans="1:3">
      <c r="A74" s="6">
        <v>30</v>
      </c>
      <c r="B74" s="5">
        <f t="shared" si="4"/>
        <v>33.333333333333336</v>
      </c>
      <c r="C74" s="5">
        <v>100</v>
      </c>
    </row>
    <row r="75" spans="1:3">
      <c r="A75" s="6">
        <v>40</v>
      </c>
      <c r="B75" s="5">
        <f t="shared" si="4"/>
        <v>41.666666666666671</v>
      </c>
      <c r="C75" s="5">
        <v>100</v>
      </c>
    </row>
    <row r="76" spans="1:3">
      <c r="A76" s="6">
        <v>50</v>
      </c>
      <c r="B76" s="5">
        <f t="shared" si="4"/>
        <v>50.000000000000007</v>
      </c>
      <c r="C76" s="5">
        <v>100</v>
      </c>
    </row>
    <row r="77" spans="1:3">
      <c r="A77" s="6">
        <v>70</v>
      </c>
      <c r="B77" s="5">
        <f t="shared" si="4"/>
        <v>58.333333333333343</v>
      </c>
      <c r="C77" s="5">
        <v>100</v>
      </c>
    </row>
    <row r="78" spans="1:3">
      <c r="A78" s="6">
        <v>90</v>
      </c>
      <c r="B78" s="5">
        <f t="shared" si="4"/>
        <v>66.666666666666671</v>
      </c>
      <c r="C78" s="5">
        <v>100</v>
      </c>
    </row>
    <row r="79" spans="1:3">
      <c r="A79" s="6">
        <v>90</v>
      </c>
      <c r="B79" s="5">
        <f t="shared" si="4"/>
        <v>75</v>
      </c>
      <c r="C79" s="5">
        <v>100</v>
      </c>
    </row>
    <row r="80" spans="1:3">
      <c r="A80" s="6">
        <v>100</v>
      </c>
      <c r="B80" s="5">
        <f t="shared" si="4"/>
        <v>83.333333333333329</v>
      </c>
      <c r="C80" s="5">
        <v>100</v>
      </c>
    </row>
    <row r="81" spans="1:3">
      <c r="A81" s="6">
        <v>100</v>
      </c>
      <c r="B81" s="5">
        <f t="shared" si="4"/>
        <v>91.666666666666657</v>
      </c>
      <c r="C81" s="5">
        <v>100</v>
      </c>
    </row>
    <row r="82" spans="1:3">
      <c r="A82" s="6">
        <v>100</v>
      </c>
      <c r="B82" s="5">
        <f t="shared" si="4"/>
        <v>99.999999999999986</v>
      </c>
      <c r="C82" s="5">
        <v>100</v>
      </c>
    </row>
    <row r="85" spans="1:3" ht="43.2">
      <c r="A85" s="1" t="s">
        <v>129</v>
      </c>
      <c r="B85" s="2" t="s">
        <v>123</v>
      </c>
      <c r="C85" s="2" t="s">
        <v>124</v>
      </c>
    </row>
    <row r="86" spans="1:3">
      <c r="A86" s="5">
        <v>0</v>
      </c>
      <c r="B86" s="5">
        <v>0</v>
      </c>
      <c r="C86" s="5">
        <v>0</v>
      </c>
    </row>
    <row r="87" spans="1:3">
      <c r="A87" s="6">
        <v>0</v>
      </c>
      <c r="B87" s="5">
        <f>100/12</f>
        <v>8.3333333333333339</v>
      </c>
      <c r="C87" s="5">
        <v>100</v>
      </c>
    </row>
    <row r="88" spans="1:3">
      <c r="A88" s="6">
        <v>0</v>
      </c>
      <c r="B88" s="5">
        <f t="shared" ref="B88:B98" si="5">B87+(100/12)</f>
        <v>16.666666666666668</v>
      </c>
      <c r="C88" s="5">
        <v>100</v>
      </c>
    </row>
    <row r="89" spans="1:3">
      <c r="A89" s="6">
        <v>0</v>
      </c>
      <c r="B89" s="5">
        <f t="shared" si="5"/>
        <v>25</v>
      </c>
      <c r="C89" s="5">
        <v>100</v>
      </c>
    </row>
    <row r="90" spans="1:3">
      <c r="A90" s="6">
        <v>0</v>
      </c>
      <c r="B90" s="5">
        <f t="shared" si="5"/>
        <v>33.333333333333336</v>
      </c>
      <c r="C90" s="5">
        <v>100</v>
      </c>
    </row>
    <row r="91" spans="1:3">
      <c r="A91" s="6">
        <v>0</v>
      </c>
      <c r="B91" s="5">
        <f t="shared" si="5"/>
        <v>41.666666666666671</v>
      </c>
      <c r="C91" s="5">
        <v>100</v>
      </c>
    </row>
    <row r="92" spans="1:3">
      <c r="A92" s="6">
        <v>0</v>
      </c>
      <c r="B92" s="5">
        <f t="shared" si="5"/>
        <v>50.000000000000007</v>
      </c>
      <c r="C92" s="5">
        <v>100</v>
      </c>
    </row>
    <row r="93" spans="1:3">
      <c r="A93" s="6">
        <v>0</v>
      </c>
      <c r="B93" s="5">
        <f t="shared" si="5"/>
        <v>58.333333333333343</v>
      </c>
      <c r="C93" s="5">
        <v>100</v>
      </c>
    </row>
    <row r="94" spans="1:3">
      <c r="A94" s="6">
        <v>33.33</v>
      </c>
      <c r="B94" s="5">
        <f t="shared" si="5"/>
        <v>66.666666666666671</v>
      </c>
      <c r="C94" s="5">
        <v>100</v>
      </c>
    </row>
    <row r="95" spans="1:3">
      <c r="A95" s="6">
        <v>100</v>
      </c>
      <c r="B95" s="5">
        <f t="shared" si="5"/>
        <v>75</v>
      </c>
      <c r="C95" s="5">
        <v>100</v>
      </c>
    </row>
    <row r="96" spans="1:3">
      <c r="A96" s="6">
        <v>100</v>
      </c>
      <c r="B96" s="5">
        <f t="shared" si="5"/>
        <v>83.333333333333329</v>
      </c>
      <c r="C96" s="5">
        <v>100</v>
      </c>
    </row>
    <row r="97" spans="1:3">
      <c r="A97" s="6">
        <v>100</v>
      </c>
      <c r="B97" s="5">
        <f t="shared" si="5"/>
        <v>91.666666666666657</v>
      </c>
      <c r="C97" s="5">
        <v>100</v>
      </c>
    </row>
    <row r="98" spans="1:3">
      <c r="A98" s="6">
        <v>100</v>
      </c>
      <c r="B98" s="5">
        <f t="shared" si="5"/>
        <v>99.999999999999986</v>
      </c>
      <c r="C98" s="5">
        <v>100</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LSME_Sheet</vt:lpstr>
      <vt:lpstr>2017</vt:lpstr>
      <vt:lpstr>Calibration_curve_2017</vt:lpstr>
      <vt:lpstr>Discrimination_tests_2017</vt:lpstr>
      <vt:lpstr>Concentration_tests_2017</vt:lpstr>
      <vt:lpstr>2018</vt:lpstr>
      <vt:lpstr>Calibration_curve_2018</vt:lpstr>
      <vt:lpstr>Discrimination_Tests_2018</vt:lpstr>
      <vt:lpstr>Concentration_test_2018</vt:lpstr>
      <vt:lpstr>2019</vt:lpstr>
      <vt:lpstr>Calibration_curve_test_2019</vt:lpstr>
      <vt:lpstr>Discrimination_test_2019</vt:lpstr>
      <vt:lpstr>Concentration_test_2019</vt:lpstr>
      <vt:lpstr>2020</vt:lpstr>
      <vt:lpstr>Calibration_curve_2020</vt:lpstr>
      <vt:lpstr>Discrimination_test_2020</vt:lpstr>
      <vt:lpstr>Concentration_test_2020</vt:lpstr>
      <vt:lpstr>2021</vt:lpstr>
      <vt:lpstr>Calibration_curve_2021</vt:lpstr>
      <vt:lpstr>Discrimination_test_2021</vt:lpstr>
      <vt:lpstr>Concentration_test_2021</vt:lpstr>
      <vt:lpstr>2022</vt:lpstr>
      <vt:lpstr>Calibration_curve_2022</vt:lpstr>
      <vt:lpstr>Discrimination_tests_2022</vt:lpstr>
      <vt:lpstr>Concentration_test_2022</vt:lpstr>
      <vt:lpstr>Summary_Year_wise</vt:lpstr>
      <vt:lpstr>CAP_curves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anoop.alexander</dc:creator>
  <cp:lastModifiedBy>Vishal</cp:lastModifiedBy>
  <dcterms:created xsi:type="dcterms:W3CDTF">2022-11-21T09:26:00Z</dcterms:created>
  <dcterms:modified xsi:type="dcterms:W3CDTF">2024-01-30T12:34:30Z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36CE61A3CF8C4C4AB6A176C997334563</vt:lpwstr>
  </property>
  <property fmtid="{D5CDD505-2E9C-101B-9397-08002B2CF9AE}" pid="3" name="KSOProductBuildVer">
    <vt:lpwstr>1033-12.2.0.13110</vt:lpwstr>
  </property>
</Properties>
</file>