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showInkAnnotation="0" hidePivotFieldList="1" defaultThemeVersion="166925"/>
  <mc:AlternateContent xmlns:mc="http://schemas.openxmlformats.org/markup-compatibility/2006">
    <mc:Choice Requires="x15">
      <x15ac:absPath xmlns:x15ac="http://schemas.microsoft.com/office/spreadsheetml/2010/11/ac" url="C:\Users\M1025887\OneDrive\D-Drive-E4ML1901\"/>
    </mc:Choice>
  </mc:AlternateContent>
  <xr:revisionPtr revIDLastSave="897" documentId="13_ncr:1_{184D2323-AD59-474C-9DD2-E913D9EAF18A}" xr6:coauthVersionLast="45" xr6:coauthVersionMax="45" xr10:uidLastSave="{78C0E311-EF0A-4FCB-8E4F-C30054BD6C9E}"/>
  <bookViews>
    <workbookView xWindow="-98" yWindow="-98" windowWidth="20715" windowHeight="13425" tabRatio="622" activeTab="2" xr2:uid="{8EBF0BE6-C806-4972-83EB-3646D2D23D68}"/>
  </bookViews>
  <sheets>
    <sheet name="Instructions" sheetId="13" r:id="rId1"/>
    <sheet name="Summary" sheetId="12" r:id="rId2"/>
    <sheet name="Short-Stocks" sheetId="9" r:id="rId3"/>
    <sheet name="BUY-Stocks" sheetId="8" r:id="rId4"/>
    <sheet name="Data" sheetId="1" r:id="rId5"/>
    <sheet name="PriceTargetsOnly" sheetId="15" r:id="rId6"/>
    <sheet name="Auto-UpdatedData" sheetId="14" state="hidden" r:id="rId7"/>
    <sheet name="Master" sheetId="17" r:id="rId8"/>
  </sheets>
  <definedNames>
    <definedName name="_xlnm._FilterDatabase" localSheetId="4" hidden="1">Data!$A$1:$P$1</definedName>
    <definedName name="APIKey">Instructions!$D$13</definedName>
    <definedName name="CacheDays">Instructions!$D$15</definedName>
    <definedName name="CachePriceTarget">PriceTargetsOnly[#All]</definedName>
    <definedName name="Downside_Potential_Condition_Variables">Instructions!$D$8:$F$11</definedName>
    <definedName name="ExternalData_1" localSheetId="6" hidden="1">'Auto-UpdatedData'!$A$1:$O$118</definedName>
    <definedName name="ExternalData_1" localSheetId="3" hidden="1">'BUY-Stocks'!$A$1:$K$19</definedName>
    <definedName name="ExternalData_1" localSheetId="1" hidden="1">Summary!$A$1:$H$48</definedName>
    <definedName name="ExternalData_2" localSheetId="5" hidden="1">PriceTargetsOnly!$A$1:$F$118</definedName>
    <definedName name="ExternalData_2" localSheetId="2" hidden="1">'Short-Stocks'!$A$1:$K$30</definedName>
    <definedName name="RawDataStock" comment="This is dump from Data Sheet which refereshed automatically from Excel Feature.">Data!$B$1:$Q$118</definedName>
    <definedName name="Resolution" comment="To get Technical Resolution Parameter, https://finnhub.io/docs/api#aggregate-indicator">Instructions!$D$17</definedName>
    <definedName name="Upside_Potential_Condition_Variables" comment="Used for calculating Upside Potentials">Instructions!$D$3:$F$6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1" i="13" l="1"/>
  <c r="D10" i="13"/>
  <c r="D9" i="13"/>
  <c r="D8" i="13"/>
  <c r="B118" i="1"/>
  <c r="C118" i="1" a="1"/>
  <c r="C118" i="1" s="1"/>
  <c r="D118" i="1" a="1"/>
  <c r="D118" i="1"/>
  <c r="E118" i="1" a="1"/>
  <c r="E118" i="1" s="1"/>
  <c r="F118" i="1" a="1"/>
  <c r="F118" i="1" s="1"/>
  <c r="G118" i="1" a="1"/>
  <c r="G118" i="1" s="1"/>
  <c r="H118" i="1" a="1"/>
  <c r="H118" i="1" s="1"/>
  <c r="L118" i="1" a="1"/>
  <c r="L118" i="1" s="1"/>
  <c r="O118" i="1" a="1"/>
  <c r="O118" i="1" s="1"/>
  <c r="P118" i="1" a="1"/>
  <c r="P118" i="1" s="1"/>
  <c r="Q118" i="1" a="1"/>
  <c r="Q118" i="1" s="1"/>
  <c r="B117" i="1"/>
  <c r="C117" i="1" a="1"/>
  <c r="C117" i="1" s="1"/>
  <c r="D117" i="1" a="1"/>
  <c r="D117" i="1" s="1"/>
  <c r="E117" i="1" a="1"/>
  <c r="E117" i="1" s="1"/>
  <c r="F117" i="1" a="1"/>
  <c r="F117" i="1" s="1"/>
  <c r="G117" i="1" a="1"/>
  <c r="G117" i="1" s="1"/>
  <c r="H117" i="1" a="1"/>
  <c r="H117" i="1" s="1"/>
  <c r="L117" i="1" a="1"/>
  <c r="L117" i="1" s="1"/>
  <c r="O117" i="1" a="1"/>
  <c r="O117" i="1" s="1"/>
  <c r="P117" i="1" a="1"/>
  <c r="P117" i="1" s="1"/>
  <c r="Q117" i="1" a="1"/>
  <c r="Q117" i="1" s="1"/>
  <c r="M118" i="1" l="1" a="1"/>
  <c r="M118" i="1" s="1"/>
  <c r="N118" i="1" a="1"/>
  <c r="N118" i="1" s="1"/>
  <c r="I118" i="1"/>
  <c r="J118" i="1"/>
  <c r="I117" i="1"/>
  <c r="J117" i="1"/>
  <c r="M117" i="1" a="1"/>
  <c r="M117" i="1" s="1"/>
  <c r="N117" i="1" a="1"/>
  <c r="N117" i="1" s="1"/>
  <c r="Q12" i="1" a="1"/>
  <c r="Q12" i="1" s="1"/>
  <c r="Q2" i="1" a="1"/>
  <c r="Q2" i="1" s="1"/>
  <c r="Q3" i="1" a="1"/>
  <c r="Q3" i="1" s="1"/>
  <c r="Q4" i="1" a="1"/>
  <c r="Q4" i="1" s="1"/>
  <c r="Q5" i="1" a="1"/>
  <c r="Q5" i="1" s="1"/>
  <c r="Q6" i="1" a="1"/>
  <c r="Q6" i="1" s="1"/>
  <c r="Q7" i="1" a="1"/>
  <c r="Q7" i="1" s="1"/>
  <c r="Q8" i="1" a="1"/>
  <c r="Q8" i="1" s="1"/>
  <c r="Q9" i="1" a="1"/>
  <c r="Q9" i="1" s="1"/>
  <c r="Q10" i="1" a="1"/>
  <c r="Q10" i="1" s="1"/>
  <c r="Q11" i="1" a="1"/>
  <c r="Q11"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B116" i="1" l="1"/>
  <c r="C116" i="1" a="1"/>
  <c r="C116" i="1" s="1"/>
  <c r="D116" i="1" a="1"/>
  <c r="D116" i="1" s="1"/>
  <c r="E116" i="1" a="1"/>
  <c r="E116" i="1" s="1"/>
  <c r="G116" i="1" a="1"/>
  <c r="G116" i="1" s="1"/>
  <c r="H116" i="1" a="1"/>
  <c r="H116" i="1" s="1"/>
  <c r="L116" i="1" a="1"/>
  <c r="L116" i="1" s="1"/>
  <c r="N116" i="1" s="1" a="1"/>
  <c r="N116" i="1" s="1"/>
  <c r="F116" i="1" a="1"/>
  <c r="F116" i="1" s="1"/>
  <c r="O116" i="1" a="1"/>
  <c r="O116" i="1" s="1"/>
  <c r="P116" i="1" a="1"/>
  <c r="P116" i="1" s="1"/>
  <c r="B115" i="1"/>
  <c r="C115" i="1" a="1"/>
  <c r="C115" i="1" s="1"/>
  <c r="D115" i="1" a="1"/>
  <c r="D115" i="1" s="1"/>
  <c r="E115" i="1" a="1"/>
  <c r="E115" i="1" s="1"/>
  <c r="G115" i="1" a="1"/>
  <c r="G115" i="1" s="1"/>
  <c r="H115" i="1" a="1"/>
  <c r="H115" i="1" s="1"/>
  <c r="L115" i="1" a="1"/>
  <c r="L115" i="1" s="1"/>
  <c r="N115" i="1" s="1" a="1"/>
  <c r="N115" i="1" s="1"/>
  <c r="F115" i="1" a="1"/>
  <c r="F115" i="1" s="1"/>
  <c r="O115" i="1" a="1"/>
  <c r="O115" i="1" s="1"/>
  <c r="P115" i="1" a="1"/>
  <c r="P115" i="1" s="1"/>
  <c r="B114" i="1"/>
  <c r="C114" i="1" a="1"/>
  <c r="C114" i="1" s="1"/>
  <c r="D114" i="1" a="1"/>
  <c r="D114" i="1" s="1"/>
  <c r="E114" i="1" a="1"/>
  <c r="E114" i="1" s="1"/>
  <c r="G114" i="1" a="1"/>
  <c r="G114" i="1" s="1"/>
  <c r="H114" i="1" a="1"/>
  <c r="H114" i="1" s="1"/>
  <c r="L114" i="1" a="1"/>
  <c r="L114" i="1" s="1"/>
  <c r="N114" i="1" s="1" a="1"/>
  <c r="N114" i="1" s="1"/>
  <c r="F114" i="1" a="1"/>
  <c r="F114" i="1" s="1"/>
  <c r="O114" i="1" a="1"/>
  <c r="O114" i="1" s="1"/>
  <c r="P114" i="1" a="1"/>
  <c r="P114" i="1" s="1"/>
  <c r="B113" i="1"/>
  <c r="C113" i="1" a="1"/>
  <c r="C113" i="1" s="1"/>
  <c r="D113" i="1" a="1"/>
  <c r="D113" i="1" s="1"/>
  <c r="E113" i="1" a="1"/>
  <c r="E113" i="1" s="1"/>
  <c r="G113" i="1" a="1"/>
  <c r="G113" i="1" s="1"/>
  <c r="H113" i="1" a="1"/>
  <c r="H113" i="1" s="1"/>
  <c r="L113" i="1" a="1"/>
  <c r="L113" i="1" s="1"/>
  <c r="N113" i="1" s="1" a="1"/>
  <c r="N113" i="1" s="1"/>
  <c r="F113" i="1" a="1"/>
  <c r="F113" i="1" s="1"/>
  <c r="O113" i="1" a="1"/>
  <c r="O113" i="1" s="1"/>
  <c r="P113" i="1" a="1"/>
  <c r="P113" i="1" s="1"/>
  <c r="B112" i="1"/>
  <c r="C112" i="1" a="1"/>
  <c r="C112" i="1" s="1"/>
  <c r="D112" i="1" a="1"/>
  <c r="D112" i="1" s="1"/>
  <c r="E112" i="1" a="1"/>
  <c r="E112" i="1" s="1"/>
  <c r="G112" i="1" a="1"/>
  <c r="G112" i="1" s="1"/>
  <c r="H112" i="1" a="1"/>
  <c r="H112" i="1" s="1"/>
  <c r="L112" i="1" a="1"/>
  <c r="L112" i="1" s="1"/>
  <c r="N112" i="1" s="1" a="1"/>
  <c r="N112" i="1" s="1"/>
  <c r="F112" i="1" a="1"/>
  <c r="F112" i="1" s="1"/>
  <c r="O112" i="1" a="1"/>
  <c r="O112" i="1" s="1"/>
  <c r="P112" i="1" a="1"/>
  <c r="P112" i="1" s="1"/>
  <c r="B111" i="1"/>
  <c r="C111" i="1" a="1"/>
  <c r="C111" i="1" s="1"/>
  <c r="D111" i="1" a="1"/>
  <c r="D111" i="1" s="1"/>
  <c r="E111" i="1" a="1"/>
  <c r="E111" i="1" s="1"/>
  <c r="G111" i="1" a="1"/>
  <c r="G111" i="1" s="1"/>
  <c r="H111" i="1" a="1"/>
  <c r="H111" i="1" s="1"/>
  <c r="L111" i="1" a="1"/>
  <c r="L111" i="1" s="1"/>
  <c r="N111" i="1" s="1" a="1"/>
  <c r="N111" i="1" s="1"/>
  <c r="F111" i="1" a="1"/>
  <c r="F111" i="1" s="1"/>
  <c r="O111" i="1" a="1"/>
  <c r="O111" i="1" s="1"/>
  <c r="P111" i="1" a="1"/>
  <c r="P111" i="1" s="1"/>
  <c r="B110" i="1"/>
  <c r="C110" i="1" a="1"/>
  <c r="C110" i="1" s="1"/>
  <c r="D110" i="1" a="1"/>
  <c r="D110" i="1" s="1"/>
  <c r="E110" i="1" a="1"/>
  <c r="E110" i="1" s="1"/>
  <c r="G110" i="1" a="1"/>
  <c r="G110" i="1" s="1"/>
  <c r="H110" i="1" a="1"/>
  <c r="H110" i="1" s="1"/>
  <c r="L110" i="1" a="1"/>
  <c r="L110" i="1" s="1"/>
  <c r="N110" i="1" s="1" a="1"/>
  <c r="N110" i="1" s="1"/>
  <c r="F110" i="1" a="1"/>
  <c r="F110" i="1" s="1"/>
  <c r="O110" i="1" a="1"/>
  <c r="O110" i="1" s="1"/>
  <c r="P110" i="1" a="1"/>
  <c r="P110" i="1" s="1"/>
  <c r="B109" i="1"/>
  <c r="C109" i="1" a="1"/>
  <c r="C109" i="1" s="1"/>
  <c r="D109" i="1" a="1"/>
  <c r="D109" i="1" s="1"/>
  <c r="E109" i="1" a="1"/>
  <c r="E109" i="1" s="1"/>
  <c r="G109" i="1" a="1"/>
  <c r="G109" i="1" s="1"/>
  <c r="H109" i="1" a="1"/>
  <c r="H109" i="1" s="1"/>
  <c r="L109" i="1" a="1"/>
  <c r="L109" i="1" s="1"/>
  <c r="N109" i="1" s="1" a="1"/>
  <c r="N109" i="1" s="1"/>
  <c r="F109" i="1" a="1"/>
  <c r="F109" i="1" s="1"/>
  <c r="O109" i="1" a="1"/>
  <c r="O109" i="1" s="1"/>
  <c r="P109" i="1" a="1"/>
  <c r="P109" i="1" s="1"/>
  <c r="B108" i="1"/>
  <c r="C108" i="1" a="1"/>
  <c r="C108" i="1" s="1"/>
  <c r="D108" i="1" a="1"/>
  <c r="D108" i="1" s="1"/>
  <c r="E108" i="1" a="1"/>
  <c r="E108" i="1" s="1"/>
  <c r="G108" i="1" a="1"/>
  <c r="G108" i="1" s="1"/>
  <c r="H108" i="1" a="1"/>
  <c r="H108" i="1" s="1"/>
  <c r="L108" i="1" a="1"/>
  <c r="L108" i="1" s="1"/>
  <c r="N108" i="1" s="1" a="1"/>
  <c r="N108" i="1" s="1"/>
  <c r="F108" i="1" a="1"/>
  <c r="F108" i="1" s="1"/>
  <c r="O108" i="1" a="1"/>
  <c r="O108" i="1" s="1"/>
  <c r="P108" i="1" a="1"/>
  <c r="P108" i="1" s="1"/>
  <c r="B107" i="1"/>
  <c r="C107" i="1" a="1"/>
  <c r="C107" i="1" s="1"/>
  <c r="D107" i="1" a="1"/>
  <c r="D107" i="1" s="1"/>
  <c r="E107" i="1" a="1"/>
  <c r="E107" i="1" s="1"/>
  <c r="G107" i="1" a="1"/>
  <c r="G107" i="1" s="1"/>
  <c r="H107" i="1" a="1"/>
  <c r="H107" i="1" s="1"/>
  <c r="L107" i="1" a="1"/>
  <c r="L107" i="1" s="1"/>
  <c r="N107" i="1" s="1" a="1"/>
  <c r="N107" i="1" s="1"/>
  <c r="F107" i="1" a="1"/>
  <c r="F107" i="1" s="1"/>
  <c r="O107" i="1" a="1"/>
  <c r="O107" i="1" s="1"/>
  <c r="P107" i="1" a="1"/>
  <c r="P107" i="1" s="1"/>
  <c r="M111" i="1" l="1" a="1"/>
  <c r="M111" i="1" s="1"/>
  <c r="M110" i="1" a="1"/>
  <c r="M110" i="1" s="1"/>
  <c r="M116" i="1" a="1"/>
  <c r="M116" i="1" s="1"/>
  <c r="M107" i="1" a="1"/>
  <c r="M107" i="1" s="1"/>
  <c r="M108" i="1" a="1"/>
  <c r="M108" i="1" s="1"/>
  <c r="M112" i="1" a="1"/>
  <c r="M112" i="1" s="1"/>
  <c r="M114" i="1" a="1"/>
  <c r="M114" i="1" s="1"/>
  <c r="M109" i="1" a="1"/>
  <c r="M109" i="1" s="1"/>
  <c r="M113" i="1" a="1"/>
  <c r="M113" i="1" s="1"/>
  <c r="M115" i="1" a="1"/>
  <c r="M115" i="1" s="1"/>
  <c r="J116" i="1"/>
  <c r="I116" i="1"/>
  <c r="J115" i="1"/>
  <c r="I115" i="1"/>
  <c r="I114" i="1"/>
  <c r="J114" i="1"/>
  <c r="J113" i="1"/>
  <c r="I113" i="1"/>
  <c r="J112" i="1"/>
  <c r="I112" i="1"/>
  <c r="J111" i="1"/>
  <c r="I111" i="1"/>
  <c r="J110" i="1"/>
  <c r="I110" i="1"/>
  <c r="J109" i="1"/>
  <c r="I109" i="1"/>
  <c r="J108" i="1"/>
  <c r="I108" i="1"/>
  <c r="J107" i="1"/>
  <c r="I107" i="1"/>
  <c r="L31" i="1" a="1"/>
  <c r="L31" i="1" s="1"/>
  <c r="N31" i="1" s="1" a="1"/>
  <c r="N31" i="1" s="1"/>
  <c r="L8" i="1" a="1"/>
  <c r="L8" i="1" s="1"/>
  <c r="N8" i="1" s="1" a="1"/>
  <c r="N8" i="1" s="1"/>
  <c r="L59" i="1" a="1"/>
  <c r="L59" i="1" s="1"/>
  <c r="N59" i="1" s="1" a="1"/>
  <c r="N59" i="1" s="1"/>
  <c r="L89" i="1" a="1"/>
  <c r="L89" i="1" s="1"/>
  <c r="N89" i="1" s="1" a="1"/>
  <c r="N89" i="1" s="1"/>
  <c r="L9" i="1" a="1"/>
  <c r="L9" i="1" s="1"/>
  <c r="N9" i="1" s="1" a="1"/>
  <c r="N9" i="1" s="1"/>
  <c r="L79" i="1" a="1"/>
  <c r="L79" i="1" s="1"/>
  <c r="N79" i="1" s="1" a="1"/>
  <c r="N79" i="1" s="1"/>
  <c r="L43" i="1" a="1"/>
  <c r="L43" i="1" s="1"/>
  <c r="N43" i="1" s="1" a="1"/>
  <c r="N43" i="1" s="1"/>
  <c r="L87" i="1" a="1"/>
  <c r="L87" i="1" s="1"/>
  <c r="N87" i="1" s="1" a="1"/>
  <c r="N87" i="1" s="1"/>
  <c r="L69" i="1" a="1"/>
  <c r="L69" i="1" s="1"/>
  <c r="N69" i="1" s="1" a="1"/>
  <c r="N69" i="1" s="1"/>
  <c r="L26" i="1" a="1"/>
  <c r="L26" i="1" s="1"/>
  <c r="N26" i="1" s="1" a="1"/>
  <c r="N26" i="1" s="1"/>
  <c r="L55" i="1" a="1"/>
  <c r="L55" i="1" s="1"/>
  <c r="N55" i="1" s="1" a="1"/>
  <c r="N55" i="1" s="1"/>
  <c r="L78" i="1" a="1"/>
  <c r="L78" i="1" s="1"/>
  <c r="N78" i="1" s="1" a="1"/>
  <c r="N78" i="1" s="1"/>
  <c r="L60" i="1" a="1"/>
  <c r="L60" i="1" s="1"/>
  <c r="N60" i="1" s="1" a="1"/>
  <c r="N60" i="1" s="1"/>
  <c r="L85" i="1" a="1"/>
  <c r="L85" i="1" s="1"/>
  <c r="N85" i="1" s="1" a="1"/>
  <c r="N85" i="1" s="1"/>
  <c r="L5" i="1" a="1"/>
  <c r="L5" i="1" s="1"/>
  <c r="N5" i="1" s="1" a="1"/>
  <c r="N5" i="1" s="1"/>
  <c r="L97" i="1" a="1"/>
  <c r="L97" i="1" s="1"/>
  <c r="N97" i="1" s="1" a="1"/>
  <c r="N97" i="1" s="1"/>
  <c r="L3" i="1" a="1"/>
  <c r="L3" i="1" s="1"/>
  <c r="N3" i="1" s="1" a="1"/>
  <c r="N3" i="1" s="1"/>
  <c r="L93" i="1" a="1"/>
  <c r="L93" i="1" s="1"/>
  <c r="N93" i="1" s="1" a="1"/>
  <c r="N93" i="1" s="1"/>
  <c r="L6" i="1" a="1"/>
  <c r="L6" i="1" s="1"/>
  <c r="N6" i="1" s="1" a="1"/>
  <c r="N6" i="1" s="1"/>
  <c r="L58" i="1" a="1"/>
  <c r="L58" i="1" s="1"/>
  <c r="N58" i="1" s="1" a="1"/>
  <c r="N58" i="1" s="1"/>
  <c r="L42" i="1" a="1"/>
  <c r="L42" i="1" s="1"/>
  <c r="N42" i="1" s="1" a="1"/>
  <c r="N42" i="1" s="1"/>
  <c r="L49" i="1" a="1"/>
  <c r="L49" i="1" s="1"/>
  <c r="N49" i="1" s="1" a="1"/>
  <c r="N49" i="1" s="1"/>
  <c r="L84" i="1" a="1"/>
  <c r="L84" i="1" s="1"/>
  <c r="N84" i="1" s="1" a="1"/>
  <c r="N84" i="1" s="1"/>
  <c r="L28" i="1" a="1"/>
  <c r="L28" i="1" s="1"/>
  <c r="N28" i="1" s="1" a="1"/>
  <c r="N28" i="1" s="1"/>
  <c r="L11" i="1" a="1"/>
  <c r="L11" i="1" s="1"/>
  <c r="N11" i="1" s="1" a="1"/>
  <c r="N11" i="1" s="1"/>
  <c r="L99" i="1" a="1"/>
  <c r="L99" i="1" s="1"/>
  <c r="N99" i="1" s="1" a="1"/>
  <c r="N99" i="1" s="1"/>
  <c r="L104" i="1" a="1"/>
  <c r="L104" i="1" s="1"/>
  <c r="N104" i="1" s="1" a="1"/>
  <c r="N104" i="1" s="1"/>
  <c r="L7" i="1" a="1"/>
  <c r="L7" i="1" s="1"/>
  <c r="N7" i="1" s="1" a="1"/>
  <c r="N7" i="1" s="1"/>
  <c r="L25" i="1" a="1"/>
  <c r="L25" i="1" s="1"/>
  <c r="N25" i="1" s="1" a="1"/>
  <c r="N25" i="1" s="1"/>
  <c r="L75" i="1" a="1"/>
  <c r="L75" i="1" s="1"/>
  <c r="N75" i="1" s="1" a="1"/>
  <c r="N75" i="1" s="1"/>
  <c r="L15" i="1" a="1"/>
  <c r="L15" i="1" s="1"/>
  <c r="N15" i="1" s="1" a="1"/>
  <c r="N15" i="1" s="1"/>
  <c r="L38" i="1" a="1"/>
  <c r="L38" i="1" s="1"/>
  <c r="N38" i="1" s="1" a="1"/>
  <c r="N38" i="1" s="1"/>
  <c r="L68" i="1" a="1"/>
  <c r="L68" i="1" s="1"/>
  <c r="N68" i="1" s="1" a="1"/>
  <c r="N68" i="1" s="1"/>
  <c r="L82" i="1" a="1"/>
  <c r="L82" i="1" s="1"/>
  <c r="N82" i="1" s="1" a="1"/>
  <c r="N82" i="1" s="1"/>
  <c r="L2" i="1" a="1"/>
  <c r="L2" i="1" s="1"/>
  <c r="N2" i="1" s="1" a="1"/>
  <c r="N2" i="1" s="1"/>
  <c r="L98" i="1" a="1"/>
  <c r="L98" i="1" s="1"/>
  <c r="N98" i="1" s="1" a="1"/>
  <c r="N98" i="1" s="1"/>
  <c r="L36" i="1" a="1"/>
  <c r="L36" i="1" s="1"/>
  <c r="N36" i="1" s="1" a="1"/>
  <c r="N36" i="1" s="1"/>
  <c r="L12" i="1" a="1"/>
  <c r="L12" i="1" s="1"/>
  <c r="N12" i="1" s="1" a="1"/>
  <c r="N12" i="1" s="1"/>
  <c r="L41" i="1" a="1"/>
  <c r="L41" i="1" s="1"/>
  <c r="N41" i="1" s="1" a="1"/>
  <c r="N41" i="1" s="1"/>
  <c r="L56" i="1" a="1"/>
  <c r="L56" i="1" s="1"/>
  <c r="N56" i="1" s="1" a="1"/>
  <c r="N56" i="1" s="1"/>
  <c r="L71" i="1" a="1"/>
  <c r="L71" i="1" s="1"/>
  <c r="N71" i="1" s="1" a="1"/>
  <c r="N71" i="1" s="1"/>
  <c r="L47" i="1" a="1"/>
  <c r="L47" i="1" s="1"/>
  <c r="N47" i="1" s="1" a="1"/>
  <c r="N47" i="1" s="1"/>
  <c r="L101" i="1" a="1"/>
  <c r="L101" i="1" s="1"/>
  <c r="N101" i="1" s="1" a="1"/>
  <c r="N101" i="1" s="1"/>
  <c r="L105" i="1" a="1"/>
  <c r="L105" i="1" s="1"/>
  <c r="N105" i="1" s="1" a="1"/>
  <c r="N105" i="1" s="1"/>
  <c r="L46" i="1" a="1"/>
  <c r="L46" i="1" s="1"/>
  <c r="N46" i="1" s="1" a="1"/>
  <c r="N46" i="1" s="1"/>
  <c r="L96" i="1" a="1"/>
  <c r="L96" i="1" s="1"/>
  <c r="N96" i="1" s="1" a="1"/>
  <c r="N96" i="1" s="1"/>
  <c r="L88" i="1" a="1"/>
  <c r="L88" i="1" s="1"/>
  <c r="N88" i="1" s="1" a="1"/>
  <c r="N88" i="1" s="1"/>
  <c r="L90" i="1" a="1"/>
  <c r="L90" i="1" s="1"/>
  <c r="N90" i="1" s="1" a="1"/>
  <c r="N90" i="1" s="1"/>
  <c r="L16" i="1" a="1"/>
  <c r="L16" i="1" s="1"/>
  <c r="N16" i="1" s="1" a="1"/>
  <c r="N16" i="1" s="1"/>
  <c r="L81" i="1" a="1"/>
  <c r="L81" i="1" s="1"/>
  <c r="N81" i="1" s="1" a="1"/>
  <c r="N81" i="1" s="1"/>
  <c r="L52" i="1" a="1"/>
  <c r="L52" i="1" s="1"/>
  <c r="N52" i="1" s="1" a="1"/>
  <c r="N52" i="1" s="1"/>
  <c r="L21" i="1" a="1"/>
  <c r="L21" i="1" s="1"/>
  <c r="N21" i="1" s="1" a="1"/>
  <c r="N21" i="1" s="1"/>
  <c r="L64" i="1" a="1"/>
  <c r="L64" i="1" s="1"/>
  <c r="N64" i="1" s="1" a="1"/>
  <c r="N64" i="1" s="1"/>
  <c r="L102" i="1" a="1"/>
  <c r="L102" i="1" s="1"/>
  <c r="N102" i="1" s="1" a="1"/>
  <c r="N102" i="1" s="1"/>
  <c r="L63" i="1" a="1"/>
  <c r="L63" i="1" s="1"/>
  <c r="N63" i="1" s="1" a="1"/>
  <c r="N63" i="1" s="1"/>
  <c r="L61" i="1" a="1"/>
  <c r="L61" i="1" s="1"/>
  <c r="N61" i="1" s="1" a="1"/>
  <c r="N61" i="1" s="1"/>
  <c r="L39" i="1" a="1"/>
  <c r="L39" i="1" s="1"/>
  <c r="N39" i="1" s="1" a="1"/>
  <c r="N39" i="1" s="1"/>
  <c r="L103" i="1" a="1"/>
  <c r="L103" i="1" s="1"/>
  <c r="N103" i="1" s="1" a="1"/>
  <c r="N103" i="1" s="1"/>
  <c r="L72" i="1" a="1"/>
  <c r="L72" i="1" s="1"/>
  <c r="N72" i="1" s="1" a="1"/>
  <c r="N72" i="1" s="1"/>
  <c r="L19" i="1" a="1"/>
  <c r="L19" i="1" s="1"/>
  <c r="N19" i="1" s="1" a="1"/>
  <c r="N19" i="1" s="1"/>
  <c r="L22" i="1" a="1"/>
  <c r="L22" i="1" s="1"/>
  <c r="N22" i="1" s="1" a="1"/>
  <c r="N22" i="1" s="1"/>
  <c r="L29" i="1" a="1"/>
  <c r="L29" i="1" s="1"/>
  <c r="N29" i="1" s="1" a="1"/>
  <c r="N29" i="1" s="1"/>
  <c r="L70" i="1" a="1"/>
  <c r="L70" i="1" s="1"/>
  <c r="N70" i="1" s="1" a="1"/>
  <c r="N70" i="1" s="1"/>
  <c r="L34" i="1" a="1"/>
  <c r="L34" i="1" s="1"/>
  <c r="N34" i="1" s="1" a="1"/>
  <c r="N34" i="1" s="1"/>
  <c r="L95" i="1" a="1"/>
  <c r="L95" i="1" s="1"/>
  <c r="N95" i="1" s="1" a="1"/>
  <c r="N95" i="1" s="1"/>
  <c r="L57" i="1" a="1"/>
  <c r="L57" i="1" s="1"/>
  <c r="N57" i="1" s="1" a="1"/>
  <c r="N57" i="1" s="1"/>
  <c r="L13" i="1" a="1"/>
  <c r="L13" i="1" s="1"/>
  <c r="N13" i="1" s="1" a="1"/>
  <c r="N13" i="1" s="1"/>
  <c r="L73" i="1" a="1"/>
  <c r="L73" i="1" s="1"/>
  <c r="N73" i="1" s="1" a="1"/>
  <c r="N73" i="1" s="1"/>
  <c r="L44" i="1" a="1"/>
  <c r="L44" i="1" s="1"/>
  <c r="N44" i="1" s="1" a="1"/>
  <c r="N44" i="1" s="1"/>
  <c r="L77" i="1" a="1"/>
  <c r="L77" i="1" s="1"/>
  <c r="N77" i="1" s="1" a="1"/>
  <c r="N77" i="1" s="1"/>
  <c r="L24" i="1" a="1"/>
  <c r="L24" i="1" s="1"/>
  <c r="N24" i="1" s="1" a="1"/>
  <c r="N24" i="1" s="1"/>
  <c r="L27" i="1" a="1"/>
  <c r="L27" i="1" s="1"/>
  <c r="N27" i="1" s="1" a="1"/>
  <c r="N27" i="1" s="1"/>
  <c r="L32" i="1" a="1"/>
  <c r="L32" i="1" s="1"/>
  <c r="N32" i="1" s="1" a="1"/>
  <c r="N32" i="1" s="1"/>
  <c r="L33" i="1" a="1"/>
  <c r="L33" i="1" s="1"/>
  <c r="N33" i="1" s="1" a="1"/>
  <c r="N33" i="1" s="1"/>
  <c r="L53" i="1" a="1"/>
  <c r="L53" i="1" s="1"/>
  <c r="N53" i="1" s="1" a="1"/>
  <c r="N53" i="1" s="1"/>
  <c r="L65" i="1" a="1"/>
  <c r="L65" i="1" s="1"/>
  <c r="N65" i="1" s="1" a="1"/>
  <c r="N65" i="1" s="1"/>
  <c r="L23" i="1" a="1"/>
  <c r="L23" i="1" s="1"/>
  <c r="N23" i="1" s="1" a="1"/>
  <c r="N23" i="1" s="1"/>
  <c r="L45" i="1" a="1"/>
  <c r="L45" i="1" s="1"/>
  <c r="N45" i="1" s="1" a="1"/>
  <c r="N45" i="1" s="1"/>
  <c r="L76" i="1" a="1"/>
  <c r="L76" i="1" s="1"/>
  <c r="N76" i="1" s="1" a="1"/>
  <c r="N76" i="1" s="1"/>
  <c r="L83" i="1" a="1"/>
  <c r="L83" i="1" s="1"/>
  <c r="N83" i="1" s="1" a="1"/>
  <c r="N83" i="1" s="1"/>
  <c r="L51" i="1" a="1"/>
  <c r="L51" i="1" s="1"/>
  <c r="N51" i="1" s="1" a="1"/>
  <c r="N51" i="1" s="1"/>
  <c r="L30" i="1" a="1"/>
  <c r="L30" i="1" s="1"/>
  <c r="N30" i="1" s="1" a="1"/>
  <c r="N30" i="1" s="1"/>
  <c r="L35" i="1" a="1"/>
  <c r="L35" i="1" s="1"/>
  <c r="N35" i="1" s="1" a="1"/>
  <c r="N35" i="1" s="1"/>
  <c r="L86" i="1" a="1"/>
  <c r="L86" i="1" s="1"/>
  <c r="N86" i="1" s="1" a="1"/>
  <c r="N86" i="1" s="1"/>
  <c r="L100" i="1" a="1"/>
  <c r="L100" i="1" s="1"/>
  <c r="N100" i="1" s="1" a="1"/>
  <c r="N100" i="1" s="1"/>
  <c r="L18" i="1" a="1"/>
  <c r="L18" i="1" s="1"/>
  <c r="N18" i="1" s="1" a="1"/>
  <c r="N18" i="1" s="1"/>
  <c r="L94" i="1" a="1"/>
  <c r="L94" i="1" s="1"/>
  <c r="N94" i="1" s="1" a="1"/>
  <c r="N94" i="1" s="1"/>
  <c r="L66" i="1" a="1"/>
  <c r="L66" i="1" s="1"/>
  <c r="N66" i="1" s="1" a="1"/>
  <c r="N66" i="1" s="1"/>
  <c r="L67" i="1" a="1"/>
  <c r="L67" i="1" s="1"/>
  <c r="N67" i="1" s="1" a="1"/>
  <c r="N67" i="1" s="1"/>
  <c r="L80" i="1" a="1"/>
  <c r="L80" i="1" s="1"/>
  <c r="N80" i="1" s="1" a="1"/>
  <c r="N80" i="1" s="1"/>
  <c r="L54" i="1" a="1"/>
  <c r="L54" i="1" s="1"/>
  <c r="N54" i="1" s="1" a="1"/>
  <c r="N54" i="1" s="1"/>
  <c r="L4" i="1" a="1"/>
  <c r="L4" i="1" s="1"/>
  <c r="N4" i="1" s="1" a="1"/>
  <c r="N4" i="1" s="1"/>
  <c r="L91" i="1" a="1"/>
  <c r="L91" i="1" s="1"/>
  <c r="N91" i="1" s="1" a="1"/>
  <c r="N91" i="1" s="1"/>
  <c r="L74" i="1" a="1"/>
  <c r="L74" i="1" s="1"/>
  <c r="N74" i="1" s="1" a="1"/>
  <c r="N74" i="1" s="1"/>
  <c r="L40" i="1" a="1"/>
  <c r="L40" i="1" s="1"/>
  <c r="N40" i="1" s="1" a="1"/>
  <c r="N40" i="1" s="1"/>
  <c r="L14" i="1" a="1"/>
  <c r="L14" i="1" s="1"/>
  <c r="N14" i="1" s="1" a="1"/>
  <c r="N14" i="1" s="1"/>
  <c r="L92" i="1" a="1"/>
  <c r="L92" i="1" s="1"/>
  <c r="N92" i="1" s="1" a="1"/>
  <c r="N92" i="1" s="1"/>
  <c r="L37" i="1" a="1"/>
  <c r="L37" i="1" s="1"/>
  <c r="N37" i="1" s="1" a="1"/>
  <c r="N37" i="1" s="1"/>
  <c r="L17" i="1" a="1"/>
  <c r="L17" i="1" s="1"/>
  <c r="N17" i="1" s="1" a="1"/>
  <c r="N17" i="1" s="1"/>
  <c r="L50" i="1" a="1"/>
  <c r="L50" i="1" s="1"/>
  <c r="N50" i="1" s="1" a="1"/>
  <c r="N50" i="1" s="1"/>
  <c r="L48" i="1" a="1"/>
  <c r="L48" i="1" s="1"/>
  <c r="N48" i="1" s="1" a="1"/>
  <c r="N48" i="1" s="1"/>
  <c r="L106" i="1" a="1"/>
  <c r="L106" i="1" s="1"/>
  <c r="N106" i="1" s="1" a="1"/>
  <c r="N106" i="1" s="1"/>
  <c r="L62" i="1" a="1"/>
  <c r="L62" i="1" s="1"/>
  <c r="N62" i="1" s="1" a="1"/>
  <c r="N62" i="1" s="1"/>
  <c r="L20" i="1" a="1"/>
  <c r="L20" i="1" s="1"/>
  <c r="N20" i="1" s="1" a="1"/>
  <c r="N20" i="1" s="1"/>
  <c r="L10" i="1" a="1"/>
  <c r="L10" i="1" s="1"/>
  <c r="N10" i="1" s="1" a="1"/>
  <c r="N10" i="1" s="1"/>
  <c r="M20" i="1" l="1" a="1"/>
  <c r="M20" i="1" s="1"/>
  <c r="M4" i="1" a="1"/>
  <c r="M4" i="1" s="1"/>
  <c r="M83" i="1" a="1"/>
  <c r="M83" i="1" s="1"/>
  <c r="M27" i="1" a="1"/>
  <c r="M27" i="1" s="1"/>
  <c r="M19" i="1" a="1"/>
  <c r="M19" i="1" s="1"/>
  <c r="M90" i="1" a="1"/>
  <c r="M90" i="1" s="1"/>
  <c r="M56" i="1" a="1"/>
  <c r="M56" i="1" s="1"/>
  <c r="M7" i="1" a="1"/>
  <c r="M7" i="1" s="1"/>
  <c r="M58" i="1" a="1"/>
  <c r="M58" i="1" s="1"/>
  <c r="M78" i="1" a="1"/>
  <c r="M78" i="1" s="1"/>
  <c r="M87" i="1" a="1"/>
  <c r="M87" i="1" s="1"/>
  <c r="M89" i="1" a="1"/>
  <c r="M89" i="1" s="1"/>
  <c r="M62" i="1" a="1"/>
  <c r="M62" i="1" s="1"/>
  <c r="M17" i="1" a="1"/>
  <c r="M17" i="1" s="1"/>
  <c r="M40" i="1" a="1"/>
  <c r="M40" i="1" s="1"/>
  <c r="M54" i="1" a="1"/>
  <c r="M54" i="1" s="1"/>
  <c r="M94" i="1" a="1"/>
  <c r="M94" i="1" s="1"/>
  <c r="M35" i="1" a="1"/>
  <c r="M35" i="1" s="1"/>
  <c r="M76" i="1" a="1"/>
  <c r="M76" i="1" s="1"/>
  <c r="M53" i="1" a="1"/>
  <c r="M53" i="1" s="1"/>
  <c r="M24" i="1" a="1"/>
  <c r="M24" i="1" s="1"/>
  <c r="M13" i="1" a="1"/>
  <c r="M13" i="1" s="1"/>
  <c r="M70" i="1" a="1"/>
  <c r="M70" i="1" s="1"/>
  <c r="M72" i="1" a="1"/>
  <c r="M72" i="1" s="1"/>
  <c r="M63" i="1" a="1"/>
  <c r="M63" i="1" s="1"/>
  <c r="M52" i="1" a="1"/>
  <c r="M52" i="1" s="1"/>
  <c r="M88" i="1" a="1"/>
  <c r="M88" i="1" s="1"/>
  <c r="M101" i="1" a="1"/>
  <c r="M101" i="1" s="1"/>
  <c r="M41" i="1" a="1"/>
  <c r="M41" i="1" s="1"/>
  <c r="M2" i="1" a="1"/>
  <c r="M2" i="1" s="1"/>
  <c r="M15" i="1" a="1"/>
  <c r="M15" i="1" s="1"/>
  <c r="M104" i="1" a="1"/>
  <c r="M104" i="1" s="1"/>
  <c r="M84" i="1" a="1"/>
  <c r="M84" i="1" s="1"/>
  <c r="M6" i="1" a="1"/>
  <c r="M6" i="1" s="1"/>
  <c r="M5" i="1" a="1"/>
  <c r="M5" i="1" s="1"/>
  <c r="M55" i="1" a="1"/>
  <c r="M55" i="1" s="1"/>
  <c r="M43" i="1" a="1"/>
  <c r="M43" i="1" s="1"/>
  <c r="M59" i="1" a="1"/>
  <c r="M59" i="1" s="1"/>
  <c r="M14" i="1" a="1"/>
  <c r="M14" i="1" s="1"/>
  <c r="M66" i="1" a="1"/>
  <c r="M66" i="1" s="1"/>
  <c r="M65" i="1" a="1"/>
  <c r="M65" i="1" s="1"/>
  <c r="M34" i="1" a="1"/>
  <c r="M34" i="1" s="1"/>
  <c r="M61" i="1" a="1"/>
  <c r="M61" i="1" s="1"/>
  <c r="M105" i="1" a="1"/>
  <c r="M105" i="1" s="1"/>
  <c r="M98" i="1" a="1"/>
  <c r="M98" i="1" s="1"/>
  <c r="M28" i="1" a="1"/>
  <c r="M28" i="1" s="1"/>
  <c r="M97" i="1" a="1"/>
  <c r="M97" i="1" s="1"/>
  <c r="M106" i="1" a="1"/>
  <c r="M106" i="1" s="1"/>
  <c r="M37" i="1" a="1"/>
  <c r="M37" i="1" s="1"/>
  <c r="M74" i="1" a="1"/>
  <c r="M74" i="1" s="1"/>
  <c r="M80" i="1" a="1"/>
  <c r="M80" i="1" s="1"/>
  <c r="M18" i="1" a="1"/>
  <c r="M18" i="1" s="1"/>
  <c r="M30" i="1" a="1"/>
  <c r="M30" i="1" s="1"/>
  <c r="M45" i="1" a="1"/>
  <c r="M45" i="1" s="1"/>
  <c r="M33" i="1" a="1"/>
  <c r="M33" i="1" s="1"/>
  <c r="M77" i="1" a="1"/>
  <c r="M77" i="1" s="1"/>
  <c r="M57" i="1" a="1"/>
  <c r="M57" i="1" s="1"/>
  <c r="M29" i="1" a="1"/>
  <c r="M29" i="1" s="1"/>
  <c r="M103" i="1" a="1"/>
  <c r="M103" i="1" s="1"/>
  <c r="M102" i="1" a="1"/>
  <c r="M102" i="1" s="1"/>
  <c r="M81" i="1" a="1"/>
  <c r="M81" i="1" s="1"/>
  <c r="M96" i="1" a="1"/>
  <c r="M96" i="1" s="1"/>
  <c r="M47" i="1" a="1"/>
  <c r="M47" i="1" s="1"/>
  <c r="M12" i="1" a="1"/>
  <c r="M12" i="1" s="1"/>
  <c r="M82" i="1" a="1"/>
  <c r="M82" i="1" s="1"/>
  <c r="M75" i="1" a="1"/>
  <c r="M75" i="1" s="1"/>
  <c r="M99" i="1" a="1"/>
  <c r="M99" i="1" s="1"/>
  <c r="M49" i="1" a="1"/>
  <c r="M49" i="1" s="1"/>
  <c r="M93" i="1" a="1"/>
  <c r="M93" i="1" s="1"/>
  <c r="M85" i="1" a="1"/>
  <c r="M85" i="1" s="1"/>
  <c r="M26" i="1" a="1"/>
  <c r="M26" i="1" s="1"/>
  <c r="M79" i="1" a="1"/>
  <c r="M79" i="1" s="1"/>
  <c r="M8" i="1" a="1"/>
  <c r="M8" i="1" s="1"/>
  <c r="M50" i="1" a="1"/>
  <c r="M50" i="1" s="1"/>
  <c r="M86" i="1" a="1"/>
  <c r="M86" i="1" s="1"/>
  <c r="M73" i="1" a="1"/>
  <c r="M73" i="1" s="1"/>
  <c r="M21" i="1" a="1"/>
  <c r="M21" i="1" s="1"/>
  <c r="M38" i="1" a="1"/>
  <c r="M38" i="1" s="1"/>
  <c r="M10" i="1" a="1"/>
  <c r="M10" i="1" s="1"/>
  <c r="M48" i="1" a="1"/>
  <c r="M48" i="1" s="1"/>
  <c r="M92" i="1" a="1"/>
  <c r="M92" i="1" s="1"/>
  <c r="M91" i="1" a="1"/>
  <c r="M91" i="1" s="1"/>
  <c r="M67" i="1" a="1"/>
  <c r="M67" i="1" s="1"/>
  <c r="M100" i="1" a="1"/>
  <c r="M100" i="1" s="1"/>
  <c r="M51" i="1" a="1"/>
  <c r="M51" i="1" s="1"/>
  <c r="M23" i="1" a="1"/>
  <c r="M23" i="1" s="1"/>
  <c r="M32" i="1" a="1"/>
  <c r="M32" i="1" s="1"/>
  <c r="M44" i="1" a="1"/>
  <c r="M44" i="1" s="1"/>
  <c r="M95" i="1" a="1"/>
  <c r="M95" i="1" s="1"/>
  <c r="M22" i="1" a="1"/>
  <c r="M22" i="1" s="1"/>
  <c r="M39" i="1" a="1"/>
  <c r="M39" i="1" s="1"/>
  <c r="M64" i="1" a="1"/>
  <c r="M64" i="1" s="1"/>
  <c r="M16" i="1" a="1"/>
  <c r="M16" i="1" s="1"/>
  <c r="M46" i="1" a="1"/>
  <c r="M46" i="1" s="1"/>
  <c r="M71" i="1" a="1"/>
  <c r="M71" i="1" s="1"/>
  <c r="M36" i="1" a="1"/>
  <c r="M36" i="1" s="1"/>
  <c r="M68" i="1" a="1"/>
  <c r="M68" i="1" s="1"/>
  <c r="M25" i="1" a="1"/>
  <c r="M25" i="1" s="1"/>
  <c r="M11" i="1" a="1"/>
  <c r="M11" i="1" s="1"/>
  <c r="M42" i="1" a="1"/>
  <c r="M42" i="1" s="1"/>
  <c r="M3" i="1" a="1"/>
  <c r="M3" i="1" s="1"/>
  <c r="M60" i="1" a="1"/>
  <c r="M60" i="1" s="1"/>
  <c r="M69" i="1" a="1"/>
  <c r="M69" i="1" s="1"/>
  <c r="M9" i="1" a="1"/>
  <c r="M9" i="1" s="1"/>
  <c r="M31" i="1" a="1"/>
  <c r="M31" i="1" s="1"/>
  <c r="B40" i="1"/>
  <c r="C40" i="1" a="1"/>
  <c r="C40" i="1" s="1"/>
  <c r="D40" i="1" a="1"/>
  <c r="D40" i="1" s="1"/>
  <c r="E40" i="1" a="1"/>
  <c r="E40" i="1" s="1"/>
  <c r="G40" i="1" a="1"/>
  <c r="G40" i="1" s="1"/>
  <c r="H40" i="1" a="1"/>
  <c r="H40" i="1" s="1"/>
  <c r="F40" i="1" a="1"/>
  <c r="F40" i="1" s="1"/>
  <c r="O40" i="1" a="1"/>
  <c r="O40" i="1" s="1"/>
  <c r="P40" i="1" a="1"/>
  <c r="P40" i="1" s="1"/>
  <c r="B15" i="1"/>
  <c r="C15" i="1" a="1"/>
  <c r="C15" i="1" s="1"/>
  <c r="D15" i="1" a="1"/>
  <c r="D15" i="1" s="1"/>
  <c r="E15" i="1" a="1"/>
  <c r="E15" i="1" s="1"/>
  <c r="G15" i="1" a="1"/>
  <c r="G15" i="1" s="1"/>
  <c r="H15" i="1" a="1"/>
  <c r="H15" i="1" s="1"/>
  <c r="F15" i="1" a="1"/>
  <c r="F15" i="1" s="1"/>
  <c r="O15" i="1" a="1"/>
  <c r="O15" i="1" s="1"/>
  <c r="P15" i="1" a="1"/>
  <c r="P15" i="1" s="1"/>
  <c r="B6" i="1"/>
  <c r="C6" i="1" a="1"/>
  <c r="C6" i="1" s="1"/>
  <c r="D6" i="1" a="1"/>
  <c r="D6" i="1" s="1"/>
  <c r="E6" i="1" a="1"/>
  <c r="E6" i="1" s="1"/>
  <c r="G6" i="1" a="1"/>
  <c r="G6" i="1" s="1"/>
  <c r="H6" i="1" a="1"/>
  <c r="H6" i="1" s="1"/>
  <c r="F6" i="1" a="1"/>
  <c r="F6" i="1" s="1"/>
  <c r="O6" i="1" a="1"/>
  <c r="O6" i="1" s="1"/>
  <c r="P6" i="1" a="1"/>
  <c r="P6" i="1" s="1"/>
  <c r="B29" i="1"/>
  <c r="C29" i="1" a="1"/>
  <c r="C29" i="1" s="1"/>
  <c r="D29" i="1" a="1"/>
  <c r="D29" i="1" s="1"/>
  <c r="E29" i="1" a="1"/>
  <c r="E29" i="1" s="1"/>
  <c r="G29" i="1" a="1"/>
  <c r="G29" i="1" s="1"/>
  <c r="H29" i="1" a="1"/>
  <c r="H29" i="1" s="1"/>
  <c r="F29" i="1" a="1"/>
  <c r="F29" i="1" s="1"/>
  <c r="O29" i="1" a="1"/>
  <c r="O29" i="1" s="1"/>
  <c r="P29" i="1" a="1"/>
  <c r="P29" i="1" s="1"/>
  <c r="B30" i="1"/>
  <c r="C30" i="1" a="1"/>
  <c r="C30" i="1" s="1"/>
  <c r="D30" i="1" a="1"/>
  <c r="D30" i="1" s="1"/>
  <c r="E30" i="1" a="1"/>
  <c r="E30" i="1" s="1"/>
  <c r="G30" i="1" a="1"/>
  <c r="G30" i="1" s="1"/>
  <c r="H30" i="1" a="1"/>
  <c r="H30" i="1" s="1"/>
  <c r="F30" i="1" a="1"/>
  <c r="F30" i="1" s="1"/>
  <c r="O30" i="1" a="1"/>
  <c r="O30" i="1" s="1"/>
  <c r="P30" i="1" a="1"/>
  <c r="P30" i="1" s="1"/>
  <c r="B57" i="1"/>
  <c r="C57" i="1" a="1"/>
  <c r="C57" i="1" s="1"/>
  <c r="D57" i="1" a="1"/>
  <c r="D57" i="1" s="1"/>
  <c r="E57" i="1" a="1"/>
  <c r="E57" i="1" s="1"/>
  <c r="G57" i="1" a="1"/>
  <c r="G57" i="1" s="1"/>
  <c r="H57" i="1" a="1"/>
  <c r="H57" i="1" s="1"/>
  <c r="F57" i="1" a="1"/>
  <c r="F57" i="1" s="1"/>
  <c r="O57" i="1" a="1"/>
  <c r="O57" i="1" s="1"/>
  <c r="P57" i="1" a="1"/>
  <c r="P57" i="1" s="1"/>
  <c r="C9" i="1" a="1"/>
  <c r="C9" i="1" s="1"/>
  <c r="D9" i="1" a="1"/>
  <c r="D9" i="1" s="1"/>
  <c r="E9" i="1" a="1"/>
  <c r="E9" i="1" s="1"/>
  <c r="G9" i="1" a="1"/>
  <c r="G9" i="1" s="1"/>
  <c r="H9" i="1" a="1"/>
  <c r="H9" i="1" s="1"/>
  <c r="F9" i="1" a="1"/>
  <c r="F9" i="1" s="1"/>
  <c r="O9" i="1" a="1"/>
  <c r="O9" i="1" s="1"/>
  <c r="P9" i="1" a="1"/>
  <c r="P9" i="1" s="1"/>
  <c r="J40" i="1" l="1"/>
  <c r="I40" i="1"/>
  <c r="J15" i="1"/>
  <c r="I15" i="1"/>
  <c r="J6" i="1"/>
  <c r="I6" i="1"/>
  <c r="J29" i="1"/>
  <c r="I29" i="1"/>
  <c r="I30" i="1"/>
  <c r="J30" i="1"/>
  <c r="J57" i="1"/>
  <c r="I57" i="1"/>
  <c r="I9" i="1"/>
  <c r="J9" i="1"/>
  <c r="B13" i="1"/>
  <c r="C13" i="1" a="1"/>
  <c r="C13" i="1" s="1"/>
  <c r="D13" i="1" a="1"/>
  <c r="D13" i="1" s="1"/>
  <c r="E13" i="1" a="1"/>
  <c r="E13" i="1" s="1"/>
  <c r="G13" i="1" a="1"/>
  <c r="G13" i="1" s="1"/>
  <c r="H13" i="1" a="1"/>
  <c r="H13" i="1" s="1"/>
  <c r="F13" i="1" a="1"/>
  <c r="F13" i="1" s="1"/>
  <c r="O13" i="1" a="1"/>
  <c r="O13" i="1" s="1"/>
  <c r="P13" i="1" a="1"/>
  <c r="P13" i="1" s="1"/>
  <c r="J13" i="1" l="1"/>
  <c r="I13" i="1"/>
  <c r="B27" i="1"/>
  <c r="C27" i="1" a="1"/>
  <c r="C27" i="1" s="1"/>
  <c r="D27" i="1" a="1"/>
  <c r="D27" i="1" s="1"/>
  <c r="E27" i="1" a="1"/>
  <c r="E27" i="1" s="1"/>
  <c r="G27" i="1" a="1"/>
  <c r="G27" i="1" s="1"/>
  <c r="H27" i="1" a="1"/>
  <c r="H27" i="1" s="1"/>
  <c r="F27" i="1" a="1"/>
  <c r="F27" i="1" s="1"/>
  <c r="O27" i="1" a="1"/>
  <c r="O27" i="1" s="1"/>
  <c r="P27" i="1" a="1"/>
  <c r="P27" i="1" s="1"/>
  <c r="B60" i="1"/>
  <c r="C60" i="1" a="1"/>
  <c r="C60" i="1" s="1"/>
  <c r="D60" i="1" a="1"/>
  <c r="D60" i="1" s="1"/>
  <c r="E60" i="1" a="1"/>
  <c r="E60" i="1" s="1"/>
  <c r="G60" i="1" a="1"/>
  <c r="G60" i="1" s="1"/>
  <c r="H60" i="1" a="1"/>
  <c r="H60" i="1" s="1"/>
  <c r="F60" i="1" a="1"/>
  <c r="F60" i="1" s="1"/>
  <c r="O60" i="1" a="1"/>
  <c r="O60" i="1" s="1"/>
  <c r="P60" i="1" a="1"/>
  <c r="P60" i="1" s="1"/>
  <c r="B103" i="1"/>
  <c r="C103" i="1" a="1"/>
  <c r="C103" i="1" s="1"/>
  <c r="D103" i="1" a="1"/>
  <c r="D103" i="1" s="1"/>
  <c r="E103" i="1" a="1"/>
  <c r="E103" i="1" s="1"/>
  <c r="G103" i="1" a="1"/>
  <c r="G103" i="1" s="1"/>
  <c r="H103" i="1" a="1"/>
  <c r="H103" i="1" s="1"/>
  <c r="F103" i="1" a="1"/>
  <c r="F103" i="1" s="1"/>
  <c r="O103" i="1" a="1"/>
  <c r="O103" i="1" s="1"/>
  <c r="P103" i="1" a="1"/>
  <c r="P103" i="1" s="1"/>
  <c r="B54" i="1"/>
  <c r="C54" i="1" a="1"/>
  <c r="C54" i="1" s="1"/>
  <c r="D54" i="1" a="1"/>
  <c r="D54" i="1" s="1"/>
  <c r="E54" i="1" a="1"/>
  <c r="E54" i="1" s="1"/>
  <c r="G54" i="1" a="1"/>
  <c r="G54" i="1" s="1"/>
  <c r="H54" i="1" a="1"/>
  <c r="H54" i="1" s="1"/>
  <c r="F54" i="1" a="1"/>
  <c r="F54" i="1" s="1"/>
  <c r="O54" i="1" a="1"/>
  <c r="O54" i="1" s="1"/>
  <c r="P54" i="1" a="1"/>
  <c r="P54" i="1" s="1"/>
  <c r="B51" i="1"/>
  <c r="C51" i="1" a="1"/>
  <c r="C51" i="1" s="1"/>
  <c r="D51" i="1" a="1"/>
  <c r="D51" i="1" s="1"/>
  <c r="E51" i="1" a="1"/>
  <c r="E51" i="1" s="1"/>
  <c r="G51" i="1" a="1"/>
  <c r="G51" i="1" s="1"/>
  <c r="H51" i="1" a="1"/>
  <c r="H51" i="1" s="1"/>
  <c r="F51" i="1" a="1"/>
  <c r="F51" i="1" s="1"/>
  <c r="O51" i="1" a="1"/>
  <c r="O51" i="1" s="1"/>
  <c r="P51" i="1" a="1"/>
  <c r="P51" i="1" s="1"/>
  <c r="B92" i="1"/>
  <c r="C92" i="1" a="1"/>
  <c r="C92" i="1" s="1"/>
  <c r="D92" i="1" a="1"/>
  <c r="D92" i="1" s="1"/>
  <c r="E92" i="1" a="1"/>
  <c r="E92" i="1" s="1"/>
  <c r="G92" i="1" a="1"/>
  <c r="G92" i="1" s="1"/>
  <c r="H92" i="1" a="1"/>
  <c r="H92" i="1" s="1"/>
  <c r="F92" i="1" a="1"/>
  <c r="F92" i="1" s="1"/>
  <c r="O92" i="1" a="1"/>
  <c r="O92" i="1" s="1"/>
  <c r="P92" i="1" a="1"/>
  <c r="P92" i="1" s="1"/>
  <c r="B46" i="1"/>
  <c r="C46" i="1" a="1"/>
  <c r="C46" i="1" s="1"/>
  <c r="D46" i="1" a="1"/>
  <c r="D46" i="1" s="1"/>
  <c r="E46" i="1" a="1"/>
  <c r="E46" i="1" s="1"/>
  <c r="G46" i="1" a="1"/>
  <c r="G46" i="1" s="1"/>
  <c r="H46" i="1" a="1"/>
  <c r="H46" i="1" s="1"/>
  <c r="F46" i="1" a="1"/>
  <c r="F46" i="1" s="1"/>
  <c r="O46" i="1" a="1"/>
  <c r="O46" i="1" s="1"/>
  <c r="P46" i="1" a="1"/>
  <c r="P46" i="1" s="1"/>
  <c r="B102" i="1"/>
  <c r="C102" i="1" a="1"/>
  <c r="C102" i="1" s="1"/>
  <c r="D102" i="1" a="1"/>
  <c r="D102" i="1" s="1"/>
  <c r="E102" i="1" a="1"/>
  <c r="E102" i="1" s="1"/>
  <c r="G102" i="1" a="1"/>
  <c r="G102" i="1" s="1"/>
  <c r="H102" i="1" a="1"/>
  <c r="H102" i="1" s="1"/>
  <c r="F102" i="1" a="1"/>
  <c r="F102" i="1" s="1"/>
  <c r="O102" i="1" a="1"/>
  <c r="O102" i="1" s="1"/>
  <c r="P102" i="1" a="1"/>
  <c r="P102" i="1" s="1"/>
  <c r="B73" i="1"/>
  <c r="C73" i="1" a="1"/>
  <c r="C73" i="1" s="1"/>
  <c r="D73" i="1" a="1"/>
  <c r="D73" i="1" s="1"/>
  <c r="E73" i="1" a="1"/>
  <c r="E73" i="1" s="1"/>
  <c r="G73" i="1" a="1"/>
  <c r="G73" i="1" s="1"/>
  <c r="H73" i="1" a="1"/>
  <c r="H73" i="1" s="1"/>
  <c r="F73" i="1" a="1"/>
  <c r="F73" i="1" s="1"/>
  <c r="O73" i="1" a="1"/>
  <c r="O73" i="1" s="1"/>
  <c r="P73" i="1" a="1"/>
  <c r="P73" i="1" s="1"/>
  <c r="J27" i="1" l="1"/>
  <c r="I27" i="1"/>
  <c r="J60" i="1"/>
  <c r="I60" i="1"/>
  <c r="J103" i="1"/>
  <c r="I103" i="1"/>
  <c r="J54" i="1"/>
  <c r="I54" i="1"/>
  <c r="J51" i="1"/>
  <c r="I51" i="1"/>
  <c r="J92" i="1"/>
  <c r="I92" i="1"/>
  <c r="I46" i="1"/>
  <c r="J46" i="1"/>
  <c r="I102" i="1"/>
  <c r="J102" i="1"/>
  <c r="J73" i="1"/>
  <c r="I73" i="1"/>
  <c r="B71" i="1"/>
  <c r="C71" i="1" a="1"/>
  <c r="C71" i="1" s="1"/>
  <c r="D71" i="1" a="1"/>
  <c r="D71" i="1" s="1"/>
  <c r="E71" i="1" a="1"/>
  <c r="E71" i="1" s="1"/>
  <c r="G71" i="1" a="1"/>
  <c r="G71" i="1" s="1"/>
  <c r="H71" i="1" a="1"/>
  <c r="H71" i="1" s="1"/>
  <c r="F71" i="1" a="1"/>
  <c r="F71" i="1" s="1"/>
  <c r="O71" i="1" a="1"/>
  <c r="O71" i="1" s="1"/>
  <c r="P71" i="1" a="1"/>
  <c r="P71" i="1" s="1"/>
  <c r="B91" i="1"/>
  <c r="C91" i="1" a="1"/>
  <c r="C91" i="1" s="1"/>
  <c r="D91" i="1" a="1"/>
  <c r="D91" i="1" s="1"/>
  <c r="E91" i="1" a="1"/>
  <c r="E91" i="1" s="1"/>
  <c r="G91" i="1" a="1"/>
  <c r="G91" i="1" s="1"/>
  <c r="H91" i="1" a="1"/>
  <c r="H91" i="1" s="1"/>
  <c r="F91" i="1" a="1"/>
  <c r="F91" i="1" s="1"/>
  <c r="O91" i="1" a="1"/>
  <c r="O91" i="1" s="1"/>
  <c r="P91" i="1" a="1"/>
  <c r="P91" i="1" s="1"/>
  <c r="B8" i="1"/>
  <c r="C8" i="1" a="1"/>
  <c r="C8" i="1" s="1"/>
  <c r="D8" i="1" a="1"/>
  <c r="D8" i="1" s="1"/>
  <c r="E8" i="1" a="1"/>
  <c r="E8" i="1" s="1"/>
  <c r="G8" i="1" a="1"/>
  <c r="G8" i="1" s="1"/>
  <c r="H8" i="1" a="1"/>
  <c r="H8" i="1" s="1"/>
  <c r="F8" i="1" a="1"/>
  <c r="F8" i="1" s="1"/>
  <c r="O8" i="1" a="1"/>
  <c r="O8" i="1" s="1"/>
  <c r="P8" i="1" a="1"/>
  <c r="P8" i="1" s="1"/>
  <c r="J71" i="1" l="1"/>
  <c r="I71" i="1"/>
  <c r="J91" i="1"/>
  <c r="I91" i="1"/>
  <c r="J8" i="1"/>
  <c r="I8" i="1"/>
  <c r="B44" i="1"/>
  <c r="C44" i="1" a="1"/>
  <c r="C44" i="1" s="1"/>
  <c r="D44" i="1" a="1"/>
  <c r="D44" i="1" s="1"/>
  <c r="E44" i="1" a="1"/>
  <c r="E44" i="1" s="1"/>
  <c r="G44" i="1" a="1"/>
  <c r="G44" i="1" s="1"/>
  <c r="H44" i="1" a="1"/>
  <c r="H44" i="1" s="1"/>
  <c r="F44" i="1" a="1"/>
  <c r="F44" i="1" s="1"/>
  <c r="O44" i="1" a="1"/>
  <c r="O44" i="1" s="1"/>
  <c r="P44" i="1" a="1"/>
  <c r="P44" i="1" s="1"/>
  <c r="B93" i="1"/>
  <c r="C93" i="1" a="1"/>
  <c r="C93" i="1" s="1"/>
  <c r="D93" i="1" a="1"/>
  <c r="D93" i="1" s="1"/>
  <c r="E93" i="1" a="1"/>
  <c r="E93" i="1" s="1"/>
  <c r="G93" i="1" a="1"/>
  <c r="G93" i="1" s="1"/>
  <c r="H93" i="1" a="1"/>
  <c r="H93" i="1" s="1"/>
  <c r="F93" i="1" a="1"/>
  <c r="F93" i="1" s="1"/>
  <c r="O93" i="1" a="1"/>
  <c r="O93" i="1" s="1"/>
  <c r="P93" i="1" a="1"/>
  <c r="P93" i="1" s="1"/>
  <c r="B48" i="1"/>
  <c r="C48" i="1" a="1"/>
  <c r="C48" i="1" s="1"/>
  <c r="D48" i="1" a="1"/>
  <c r="D48" i="1" s="1"/>
  <c r="E48" i="1" a="1"/>
  <c r="E48" i="1" s="1"/>
  <c r="G48" i="1" a="1"/>
  <c r="G48" i="1" s="1"/>
  <c r="H48" i="1" a="1"/>
  <c r="H48" i="1" s="1"/>
  <c r="F48" i="1" a="1"/>
  <c r="F48" i="1" s="1"/>
  <c r="O48" i="1" a="1"/>
  <c r="O48" i="1" s="1"/>
  <c r="P48" i="1" a="1"/>
  <c r="P48" i="1" s="1"/>
  <c r="B36" i="1"/>
  <c r="C36" i="1" a="1"/>
  <c r="C36" i="1" s="1"/>
  <c r="D36" i="1" a="1"/>
  <c r="D36" i="1" s="1"/>
  <c r="E36" i="1" a="1"/>
  <c r="E36" i="1" s="1"/>
  <c r="G36" i="1" a="1"/>
  <c r="G36" i="1" s="1"/>
  <c r="H36" i="1" a="1"/>
  <c r="H36" i="1" s="1"/>
  <c r="F36" i="1" a="1"/>
  <c r="F36" i="1" s="1"/>
  <c r="O36" i="1" a="1"/>
  <c r="O36" i="1" s="1"/>
  <c r="P36" i="1" a="1"/>
  <c r="P36" i="1" s="1"/>
  <c r="B47" i="1"/>
  <c r="C47" i="1" a="1"/>
  <c r="C47" i="1" s="1"/>
  <c r="D47" i="1" a="1"/>
  <c r="D47" i="1" s="1"/>
  <c r="E47" i="1" a="1"/>
  <c r="E47" i="1" s="1"/>
  <c r="G47" i="1" a="1"/>
  <c r="G47" i="1" s="1"/>
  <c r="H47" i="1" a="1"/>
  <c r="H47" i="1" s="1"/>
  <c r="F47" i="1" a="1"/>
  <c r="F47" i="1" s="1"/>
  <c r="O47" i="1" a="1"/>
  <c r="O47" i="1" s="1"/>
  <c r="P47" i="1" a="1"/>
  <c r="P47" i="1" s="1"/>
  <c r="B21" i="1"/>
  <c r="C21" i="1" a="1"/>
  <c r="C21" i="1" s="1"/>
  <c r="D21" i="1" a="1"/>
  <c r="D21" i="1" s="1"/>
  <c r="E21" i="1" a="1"/>
  <c r="E21" i="1" s="1"/>
  <c r="G21" i="1" a="1"/>
  <c r="G21" i="1" s="1"/>
  <c r="H21" i="1" a="1"/>
  <c r="H21" i="1" s="1"/>
  <c r="F21" i="1" a="1"/>
  <c r="F21" i="1" s="1"/>
  <c r="O21" i="1" a="1"/>
  <c r="O21" i="1" s="1"/>
  <c r="P21" i="1" a="1"/>
  <c r="P21" i="1" s="1"/>
  <c r="J44" i="1" l="1"/>
  <c r="I44" i="1"/>
  <c r="J93" i="1"/>
  <c r="I93" i="1"/>
  <c r="J48" i="1"/>
  <c r="I48" i="1"/>
  <c r="J36" i="1"/>
  <c r="I36" i="1"/>
  <c r="J47" i="1"/>
  <c r="I47" i="1"/>
  <c r="I21" i="1"/>
  <c r="J21" i="1"/>
  <c r="B97" i="1"/>
  <c r="C97" i="1" a="1"/>
  <c r="C97" i="1" s="1"/>
  <c r="D97" i="1" a="1"/>
  <c r="D97" i="1" s="1"/>
  <c r="E97" i="1" a="1"/>
  <c r="E97" i="1" s="1"/>
  <c r="G97" i="1" a="1"/>
  <c r="G97" i="1" s="1"/>
  <c r="H97" i="1" a="1"/>
  <c r="H97" i="1" s="1"/>
  <c r="F97" i="1" a="1"/>
  <c r="F97" i="1" s="1"/>
  <c r="O97" i="1" a="1"/>
  <c r="O97" i="1" s="1"/>
  <c r="P97" i="1" a="1"/>
  <c r="P97" i="1" s="1"/>
  <c r="B22" i="1"/>
  <c r="C22" i="1" a="1"/>
  <c r="C22" i="1" s="1"/>
  <c r="D22" i="1" a="1"/>
  <c r="D22" i="1" s="1"/>
  <c r="E22" i="1" a="1"/>
  <c r="E22" i="1" s="1"/>
  <c r="G22" i="1" a="1"/>
  <c r="G22" i="1" s="1"/>
  <c r="H22" i="1" a="1"/>
  <c r="H22" i="1" s="1"/>
  <c r="F22" i="1" a="1"/>
  <c r="F22" i="1" s="1"/>
  <c r="O22" i="1" a="1"/>
  <c r="O22" i="1" s="1"/>
  <c r="P22" i="1" a="1"/>
  <c r="P22" i="1" s="1"/>
  <c r="J97" i="1" l="1"/>
  <c r="I97" i="1"/>
  <c r="I22" i="1"/>
  <c r="J22" i="1"/>
  <c r="C89" i="1" a="1"/>
  <c r="C89" i="1" s="1"/>
  <c r="D89" i="1" a="1"/>
  <c r="D89" i="1" s="1"/>
  <c r="E89" i="1" a="1"/>
  <c r="E89" i="1" s="1"/>
  <c r="G89" i="1" a="1"/>
  <c r="G89" i="1" s="1"/>
  <c r="H89" i="1" a="1"/>
  <c r="H89" i="1" s="1"/>
  <c r="F89" i="1" a="1"/>
  <c r="F89" i="1" s="1"/>
  <c r="O89" i="1" a="1"/>
  <c r="O89" i="1" s="1"/>
  <c r="P89" i="1" a="1"/>
  <c r="P89" i="1" s="1"/>
  <c r="C59" i="1" a="1"/>
  <c r="C59" i="1" s="1"/>
  <c r="D59" i="1" a="1"/>
  <c r="D59" i="1" s="1"/>
  <c r="E59" i="1" a="1"/>
  <c r="E59" i="1" s="1"/>
  <c r="G59" i="1" a="1"/>
  <c r="G59" i="1" s="1"/>
  <c r="H59" i="1" a="1"/>
  <c r="H59" i="1" s="1"/>
  <c r="F59" i="1" a="1"/>
  <c r="F59" i="1" s="1"/>
  <c r="O59" i="1" a="1"/>
  <c r="O59" i="1" s="1"/>
  <c r="P59" i="1" a="1"/>
  <c r="P59" i="1" s="1"/>
  <c r="I59" i="1" l="1"/>
  <c r="I89" i="1"/>
  <c r="J89" i="1"/>
  <c r="J59" i="1"/>
  <c r="B101" i="1"/>
  <c r="C101" i="1" a="1"/>
  <c r="C101" i="1" s="1"/>
  <c r="D101" i="1" a="1"/>
  <c r="D101" i="1" s="1"/>
  <c r="E101" i="1" a="1"/>
  <c r="E101" i="1" s="1"/>
  <c r="G101" i="1" a="1"/>
  <c r="G101" i="1" s="1"/>
  <c r="H101" i="1" a="1"/>
  <c r="H101" i="1" s="1"/>
  <c r="F101" i="1" a="1"/>
  <c r="F101" i="1" s="1"/>
  <c r="O101" i="1" a="1"/>
  <c r="O101" i="1" s="1"/>
  <c r="P101" i="1" a="1"/>
  <c r="P101" i="1" s="1"/>
  <c r="J101" i="1" l="1"/>
  <c r="I101" i="1"/>
  <c r="B106" i="1"/>
  <c r="C106" i="1" a="1"/>
  <c r="C106" i="1" s="1"/>
  <c r="D106" i="1" a="1"/>
  <c r="D106" i="1" s="1"/>
  <c r="E106" i="1" a="1"/>
  <c r="E106" i="1" s="1"/>
  <c r="G106" i="1" a="1"/>
  <c r="G106" i="1" s="1"/>
  <c r="H106" i="1" a="1"/>
  <c r="H106" i="1" s="1"/>
  <c r="F106" i="1" a="1"/>
  <c r="F106" i="1" s="1"/>
  <c r="O106" i="1" a="1"/>
  <c r="O106" i="1" s="1"/>
  <c r="P106" i="1" a="1"/>
  <c r="P106" i="1" s="1"/>
  <c r="B70" i="1"/>
  <c r="C70" i="1" a="1"/>
  <c r="C70" i="1" s="1"/>
  <c r="D70" i="1" a="1"/>
  <c r="D70" i="1" s="1"/>
  <c r="E70" i="1" a="1"/>
  <c r="E70" i="1" s="1"/>
  <c r="G70" i="1" a="1"/>
  <c r="G70" i="1" s="1"/>
  <c r="H70" i="1" a="1"/>
  <c r="H70" i="1" s="1"/>
  <c r="F70" i="1" a="1"/>
  <c r="F70" i="1" s="1"/>
  <c r="O70" i="1" a="1"/>
  <c r="O70" i="1" s="1"/>
  <c r="P70" i="1" a="1"/>
  <c r="P70" i="1" s="1"/>
  <c r="P37" i="1" a="1"/>
  <c r="P37" i="1" s="1"/>
  <c r="O37" i="1" a="1"/>
  <c r="O37" i="1" s="1"/>
  <c r="F37" i="1" a="1"/>
  <c r="F37" i="1" s="1"/>
  <c r="H37" i="1" a="1"/>
  <c r="H37" i="1" s="1"/>
  <c r="G37" i="1" a="1"/>
  <c r="G37" i="1" s="1"/>
  <c r="E37" i="1" a="1"/>
  <c r="E37" i="1" s="1"/>
  <c r="D37" i="1" a="1"/>
  <c r="D37" i="1" s="1"/>
  <c r="C37" i="1" a="1"/>
  <c r="C37" i="1" s="1"/>
  <c r="B37" i="1"/>
  <c r="B12" i="1"/>
  <c r="C12" i="1" a="1"/>
  <c r="C12" i="1" s="1"/>
  <c r="D12" i="1" a="1"/>
  <c r="D12" i="1" s="1"/>
  <c r="E12" i="1" a="1"/>
  <c r="E12" i="1" s="1"/>
  <c r="G12" i="1" a="1"/>
  <c r="G12" i="1" s="1"/>
  <c r="H12" i="1" a="1"/>
  <c r="H12" i="1" s="1"/>
  <c r="F12" i="1" a="1"/>
  <c r="F12" i="1" s="1"/>
  <c r="O12" i="1" a="1"/>
  <c r="O12" i="1" s="1"/>
  <c r="P12" i="1" a="1"/>
  <c r="P12" i="1" s="1"/>
  <c r="J106" i="1" l="1"/>
  <c r="I106" i="1"/>
  <c r="J70" i="1"/>
  <c r="I70" i="1"/>
  <c r="J37" i="1"/>
  <c r="I37" i="1"/>
  <c r="J12" i="1"/>
  <c r="I12" i="1"/>
  <c r="B81" i="1"/>
  <c r="C81" i="1" a="1"/>
  <c r="C81" i="1" s="1"/>
  <c r="D81" i="1" a="1"/>
  <c r="D81" i="1" s="1"/>
  <c r="E81" i="1" a="1"/>
  <c r="E81" i="1" s="1"/>
  <c r="G81" i="1" a="1"/>
  <c r="G81" i="1" s="1"/>
  <c r="H81" i="1" a="1"/>
  <c r="H81" i="1" s="1"/>
  <c r="F81" i="1" a="1"/>
  <c r="F81" i="1" s="1"/>
  <c r="O81" i="1" a="1"/>
  <c r="O81" i="1" s="1"/>
  <c r="P81" i="1" a="1"/>
  <c r="P81" i="1" s="1"/>
  <c r="B77" i="1"/>
  <c r="C77" i="1" a="1"/>
  <c r="C77" i="1" s="1"/>
  <c r="D77" i="1" a="1"/>
  <c r="D77" i="1" s="1"/>
  <c r="E77" i="1" a="1"/>
  <c r="E77" i="1" s="1"/>
  <c r="G77" i="1" a="1"/>
  <c r="G77" i="1" s="1"/>
  <c r="H77" i="1" a="1"/>
  <c r="H77" i="1" s="1"/>
  <c r="F77" i="1" a="1"/>
  <c r="F77" i="1" s="1"/>
  <c r="O77" i="1" a="1"/>
  <c r="O77" i="1" s="1"/>
  <c r="P77" i="1" a="1"/>
  <c r="P77" i="1" s="1"/>
  <c r="J81" i="1" l="1"/>
  <c r="I81" i="1"/>
  <c r="I77" i="1"/>
  <c r="J77" i="1"/>
  <c r="B75" i="1"/>
  <c r="C75" i="1" a="1"/>
  <c r="C75" i="1" s="1"/>
  <c r="D75" i="1" a="1"/>
  <c r="D75" i="1" s="1"/>
  <c r="E75" i="1" a="1"/>
  <c r="E75" i="1" s="1"/>
  <c r="G75" i="1" a="1"/>
  <c r="G75" i="1" s="1"/>
  <c r="H75" i="1" a="1"/>
  <c r="H75" i="1" s="1"/>
  <c r="F75" i="1" a="1"/>
  <c r="F75" i="1" s="1"/>
  <c r="O75" i="1" a="1"/>
  <c r="O75" i="1" s="1"/>
  <c r="P75" i="1" a="1"/>
  <c r="P75" i="1" s="1"/>
  <c r="B105" i="1"/>
  <c r="C105" i="1" a="1"/>
  <c r="C105" i="1" s="1"/>
  <c r="D105" i="1" a="1"/>
  <c r="D105" i="1" s="1"/>
  <c r="E105" i="1" a="1"/>
  <c r="E105" i="1" s="1"/>
  <c r="G105" i="1" a="1"/>
  <c r="G105" i="1" s="1"/>
  <c r="H105" i="1" a="1"/>
  <c r="H105" i="1" s="1"/>
  <c r="F105" i="1" a="1"/>
  <c r="F105" i="1" s="1"/>
  <c r="O105" i="1" a="1"/>
  <c r="O105" i="1" s="1"/>
  <c r="P105" i="1" a="1"/>
  <c r="P105" i="1" s="1"/>
  <c r="B83" i="1"/>
  <c r="C83" i="1" a="1"/>
  <c r="C83" i="1" s="1"/>
  <c r="D83" i="1" a="1"/>
  <c r="D83" i="1" s="1"/>
  <c r="E83" i="1" a="1"/>
  <c r="E83" i="1" s="1"/>
  <c r="G83" i="1" a="1"/>
  <c r="G83" i="1" s="1"/>
  <c r="H83" i="1" a="1"/>
  <c r="H83" i="1" s="1"/>
  <c r="F83" i="1" a="1"/>
  <c r="F83" i="1" s="1"/>
  <c r="O83" i="1" a="1"/>
  <c r="O83" i="1" s="1"/>
  <c r="P83" i="1" a="1"/>
  <c r="P83" i="1" s="1"/>
  <c r="B24" i="1"/>
  <c r="C24" i="1" a="1"/>
  <c r="C24" i="1" s="1"/>
  <c r="D24" i="1" a="1"/>
  <c r="D24" i="1" s="1"/>
  <c r="E24" i="1" a="1"/>
  <c r="E24" i="1" s="1"/>
  <c r="G24" i="1" a="1"/>
  <c r="G24" i="1" s="1"/>
  <c r="H24" i="1" a="1"/>
  <c r="H24" i="1" s="1"/>
  <c r="F24" i="1" a="1"/>
  <c r="F24" i="1" s="1"/>
  <c r="O24" i="1" a="1"/>
  <c r="O24" i="1" s="1"/>
  <c r="P24" i="1" a="1"/>
  <c r="P24" i="1" s="1"/>
  <c r="B19" i="1"/>
  <c r="C19" i="1" a="1"/>
  <c r="C19" i="1" s="1"/>
  <c r="D19" i="1" a="1"/>
  <c r="D19" i="1" s="1"/>
  <c r="E19" i="1" a="1"/>
  <c r="E19" i="1" s="1"/>
  <c r="G19" i="1" a="1"/>
  <c r="G19" i="1" s="1"/>
  <c r="H19" i="1" a="1"/>
  <c r="H19" i="1" s="1"/>
  <c r="F19" i="1" a="1"/>
  <c r="F19" i="1" s="1"/>
  <c r="O19" i="1" a="1"/>
  <c r="O19" i="1" s="1"/>
  <c r="P19" i="1" a="1"/>
  <c r="P19" i="1" s="1"/>
  <c r="B58" i="1"/>
  <c r="C58" i="1" a="1"/>
  <c r="C58" i="1" s="1"/>
  <c r="D58" i="1" a="1"/>
  <c r="D58" i="1" s="1"/>
  <c r="E58" i="1" a="1"/>
  <c r="E58" i="1" s="1"/>
  <c r="G58" i="1" a="1"/>
  <c r="G58" i="1" s="1"/>
  <c r="H58" i="1" a="1"/>
  <c r="H58" i="1" s="1"/>
  <c r="F58" i="1" a="1"/>
  <c r="F58" i="1" s="1"/>
  <c r="O58" i="1" a="1"/>
  <c r="O58" i="1" s="1"/>
  <c r="P58" i="1" a="1"/>
  <c r="P58" i="1" s="1"/>
  <c r="B86" i="1"/>
  <c r="C86" i="1" a="1"/>
  <c r="C86" i="1" s="1"/>
  <c r="D86" i="1" a="1"/>
  <c r="D86" i="1" s="1"/>
  <c r="E86" i="1" a="1"/>
  <c r="E86" i="1" s="1"/>
  <c r="G86" i="1" a="1"/>
  <c r="G86" i="1" s="1"/>
  <c r="H86" i="1" a="1"/>
  <c r="H86" i="1" s="1"/>
  <c r="F86" i="1" a="1"/>
  <c r="F86" i="1" s="1"/>
  <c r="O86" i="1" a="1"/>
  <c r="O86" i="1" s="1"/>
  <c r="P86" i="1" a="1"/>
  <c r="P86" i="1" s="1"/>
  <c r="B53" i="1"/>
  <c r="C53" i="1" a="1"/>
  <c r="C53" i="1" s="1"/>
  <c r="D53" i="1" a="1"/>
  <c r="D53" i="1" s="1"/>
  <c r="E53" i="1" a="1"/>
  <c r="E53" i="1" s="1"/>
  <c r="G53" i="1" a="1"/>
  <c r="G53" i="1" s="1"/>
  <c r="H53" i="1" a="1"/>
  <c r="H53" i="1" s="1"/>
  <c r="F53" i="1" a="1"/>
  <c r="F53" i="1" s="1"/>
  <c r="O53" i="1" a="1"/>
  <c r="O53" i="1" s="1"/>
  <c r="P53" i="1" a="1"/>
  <c r="P53" i="1" s="1"/>
  <c r="B7" i="1"/>
  <c r="C7" i="1" a="1"/>
  <c r="C7" i="1" s="1"/>
  <c r="D7" i="1" a="1"/>
  <c r="D7" i="1" s="1"/>
  <c r="E7" i="1" a="1"/>
  <c r="E7" i="1" s="1"/>
  <c r="G7" i="1" a="1"/>
  <c r="G7" i="1" s="1"/>
  <c r="H7" i="1" a="1"/>
  <c r="H7" i="1" s="1"/>
  <c r="F7" i="1" a="1"/>
  <c r="F7" i="1" s="1"/>
  <c r="O7" i="1" a="1"/>
  <c r="O7" i="1" s="1"/>
  <c r="P7" i="1" a="1"/>
  <c r="P7" i="1" s="1"/>
  <c r="B5" i="1"/>
  <c r="C5" i="1" a="1"/>
  <c r="C5" i="1" s="1"/>
  <c r="D5" i="1" a="1"/>
  <c r="D5" i="1" s="1"/>
  <c r="E5" i="1" a="1"/>
  <c r="E5" i="1" s="1"/>
  <c r="G5" i="1" a="1"/>
  <c r="G5" i="1" s="1"/>
  <c r="H5" i="1" a="1"/>
  <c r="H5" i="1" s="1"/>
  <c r="F5" i="1" a="1"/>
  <c r="F5" i="1" s="1"/>
  <c r="O5" i="1" a="1"/>
  <c r="O5" i="1" s="1"/>
  <c r="P5" i="1" a="1"/>
  <c r="P5" i="1" s="1"/>
  <c r="B104" i="1"/>
  <c r="C104" i="1" a="1"/>
  <c r="C104" i="1" s="1"/>
  <c r="D104" i="1" a="1"/>
  <c r="D104" i="1" s="1"/>
  <c r="E104" i="1" a="1"/>
  <c r="E104" i="1" s="1"/>
  <c r="G104" i="1" a="1"/>
  <c r="G104" i="1" s="1"/>
  <c r="H104" i="1" a="1"/>
  <c r="H104" i="1" s="1"/>
  <c r="F104" i="1" a="1"/>
  <c r="F104" i="1" s="1"/>
  <c r="O104" i="1" a="1"/>
  <c r="O104" i="1" s="1"/>
  <c r="P104" i="1" a="1"/>
  <c r="P104" i="1" s="1"/>
  <c r="B34" i="1"/>
  <c r="C34" i="1" a="1"/>
  <c r="C34" i="1" s="1"/>
  <c r="D34" i="1" a="1"/>
  <c r="D34" i="1" s="1"/>
  <c r="E34" i="1" a="1"/>
  <c r="E34" i="1" s="1"/>
  <c r="G34" i="1" a="1"/>
  <c r="G34" i="1" s="1"/>
  <c r="H34" i="1" a="1"/>
  <c r="H34" i="1" s="1"/>
  <c r="F34" i="1" a="1"/>
  <c r="F34" i="1" s="1"/>
  <c r="O34" i="1" a="1"/>
  <c r="O34" i="1" s="1"/>
  <c r="P34" i="1" a="1"/>
  <c r="P34" i="1" s="1"/>
  <c r="J75" i="1" l="1"/>
  <c r="I75" i="1"/>
  <c r="J105" i="1"/>
  <c r="I105" i="1"/>
  <c r="J83" i="1"/>
  <c r="I83" i="1"/>
  <c r="J24" i="1"/>
  <c r="I24" i="1"/>
  <c r="J19" i="1"/>
  <c r="I19" i="1"/>
  <c r="J58" i="1"/>
  <c r="I58" i="1"/>
  <c r="J86" i="1"/>
  <c r="I86" i="1"/>
  <c r="J53" i="1"/>
  <c r="I53" i="1"/>
  <c r="J7" i="1"/>
  <c r="I7" i="1"/>
  <c r="J5" i="1"/>
  <c r="I5" i="1"/>
  <c r="J104" i="1"/>
  <c r="I104" i="1"/>
  <c r="J34" i="1"/>
  <c r="I34" i="1"/>
  <c r="B18" i="1"/>
  <c r="C18" i="1" a="1"/>
  <c r="C18" i="1" s="1"/>
  <c r="D18" i="1" a="1"/>
  <c r="D18" i="1" s="1"/>
  <c r="E18" i="1" a="1"/>
  <c r="E18" i="1" s="1"/>
  <c r="G18" i="1" a="1"/>
  <c r="G18" i="1" s="1"/>
  <c r="H18" i="1" a="1"/>
  <c r="H18" i="1" s="1"/>
  <c r="F18" i="1" a="1"/>
  <c r="F18" i="1" s="1"/>
  <c r="O18" i="1" a="1"/>
  <c r="O18" i="1" s="1"/>
  <c r="P18" i="1" a="1"/>
  <c r="P18" i="1" s="1"/>
  <c r="B17" i="1"/>
  <c r="C17" i="1" a="1"/>
  <c r="C17" i="1" s="1"/>
  <c r="D17" i="1" a="1"/>
  <c r="D17" i="1" s="1"/>
  <c r="E17" i="1" a="1"/>
  <c r="E17" i="1" s="1"/>
  <c r="G17" i="1" a="1"/>
  <c r="G17" i="1" s="1"/>
  <c r="H17" i="1" a="1"/>
  <c r="H17" i="1" s="1"/>
  <c r="F17" i="1" a="1"/>
  <c r="F17" i="1" s="1"/>
  <c r="O17" i="1" a="1"/>
  <c r="O17" i="1" s="1"/>
  <c r="P17" i="1" a="1"/>
  <c r="P17" i="1" s="1"/>
  <c r="J18" i="1" l="1"/>
  <c r="I18" i="1"/>
  <c r="J17" i="1"/>
  <c r="I17" i="1"/>
  <c r="B38" i="1"/>
  <c r="P38" i="1" a="1"/>
  <c r="P38" i="1" s="1"/>
  <c r="O38" i="1" a="1"/>
  <c r="O38" i="1" s="1"/>
  <c r="F38" i="1" a="1"/>
  <c r="F38" i="1" s="1"/>
  <c r="H38" i="1" a="1"/>
  <c r="H38" i="1" s="1"/>
  <c r="G38" i="1" a="1"/>
  <c r="G38" i="1" s="1"/>
  <c r="E38" i="1" a="1"/>
  <c r="E38" i="1" s="1"/>
  <c r="D38" i="1" a="1"/>
  <c r="D38" i="1" s="1"/>
  <c r="C38" i="1" a="1"/>
  <c r="C38" i="1" s="1"/>
  <c r="B68" i="1"/>
  <c r="P68" i="1" a="1"/>
  <c r="P68" i="1" s="1"/>
  <c r="O68" i="1" a="1"/>
  <c r="O68" i="1" s="1"/>
  <c r="F68" i="1" a="1"/>
  <c r="F68" i="1" s="1"/>
  <c r="H68" i="1" a="1"/>
  <c r="H68" i="1" s="1"/>
  <c r="G68" i="1" a="1"/>
  <c r="G68" i="1" s="1"/>
  <c r="E68" i="1" a="1"/>
  <c r="E68" i="1" s="1"/>
  <c r="D68" i="1" a="1"/>
  <c r="D68" i="1" s="1"/>
  <c r="C68" i="1" a="1"/>
  <c r="C68" i="1" s="1"/>
  <c r="B79" i="1"/>
  <c r="P79" i="1" a="1"/>
  <c r="P79" i="1" s="1"/>
  <c r="O79" i="1" a="1"/>
  <c r="O79" i="1" s="1"/>
  <c r="F79" i="1" a="1"/>
  <c r="F79" i="1" s="1"/>
  <c r="H79" i="1" a="1"/>
  <c r="H79" i="1" s="1"/>
  <c r="G79" i="1" a="1"/>
  <c r="G79" i="1" s="1"/>
  <c r="E79" i="1" a="1"/>
  <c r="E79" i="1" s="1"/>
  <c r="D79" i="1" a="1"/>
  <c r="D79" i="1" s="1"/>
  <c r="C79" i="1" a="1"/>
  <c r="C79" i="1" s="1"/>
  <c r="B32" i="1"/>
  <c r="P32" i="1" a="1"/>
  <c r="P32" i="1" s="1"/>
  <c r="O32" i="1" a="1"/>
  <c r="O32" i="1" s="1"/>
  <c r="F32" i="1" a="1"/>
  <c r="F32" i="1" s="1"/>
  <c r="H32" i="1" a="1"/>
  <c r="H32" i="1" s="1"/>
  <c r="G32" i="1" a="1"/>
  <c r="G32" i="1" s="1"/>
  <c r="E32" i="1" a="1"/>
  <c r="E32" i="1" s="1"/>
  <c r="D32" i="1" a="1"/>
  <c r="D32" i="1" s="1"/>
  <c r="C32" i="1" a="1"/>
  <c r="C32" i="1" s="1"/>
  <c r="B78" i="1"/>
  <c r="P78" i="1" a="1"/>
  <c r="P78" i="1" s="1"/>
  <c r="O78" i="1" a="1"/>
  <c r="O78" i="1" s="1"/>
  <c r="F78" i="1" a="1"/>
  <c r="F78" i="1" s="1"/>
  <c r="H78" i="1" a="1"/>
  <c r="H78" i="1" s="1"/>
  <c r="G78" i="1" a="1"/>
  <c r="G78" i="1" s="1"/>
  <c r="E78" i="1" a="1"/>
  <c r="E78" i="1" s="1"/>
  <c r="D78" i="1" a="1"/>
  <c r="D78" i="1" s="1"/>
  <c r="C78" i="1" a="1"/>
  <c r="C78" i="1" s="1"/>
  <c r="B98" i="1"/>
  <c r="P98" i="1" a="1"/>
  <c r="P98" i="1" s="1"/>
  <c r="O98" i="1" a="1"/>
  <c r="O98" i="1" s="1"/>
  <c r="F98" i="1" a="1"/>
  <c r="F98" i="1" s="1"/>
  <c r="H98" i="1" a="1"/>
  <c r="H98" i="1" s="1"/>
  <c r="G98" i="1" a="1"/>
  <c r="G98" i="1" s="1"/>
  <c r="E98" i="1" a="1"/>
  <c r="E98" i="1" s="1"/>
  <c r="D98" i="1" a="1"/>
  <c r="D98" i="1" s="1"/>
  <c r="C98" i="1" a="1"/>
  <c r="C98" i="1" s="1"/>
  <c r="B64" i="1"/>
  <c r="P64" i="1" a="1"/>
  <c r="P64" i="1" s="1"/>
  <c r="O64" i="1" a="1"/>
  <c r="O64" i="1" s="1"/>
  <c r="F64" i="1" a="1"/>
  <c r="F64" i="1" s="1"/>
  <c r="H64" i="1" a="1"/>
  <c r="H64" i="1" s="1"/>
  <c r="G64" i="1" a="1"/>
  <c r="G64" i="1" s="1"/>
  <c r="E64" i="1" a="1"/>
  <c r="E64" i="1" s="1"/>
  <c r="D64" i="1" a="1"/>
  <c r="D64" i="1" s="1"/>
  <c r="C64" i="1" a="1"/>
  <c r="C64" i="1" s="1"/>
  <c r="B20" i="1"/>
  <c r="P20" i="1" a="1"/>
  <c r="P20" i="1" s="1"/>
  <c r="O20" i="1" a="1"/>
  <c r="O20" i="1" s="1"/>
  <c r="F20" i="1" a="1"/>
  <c r="F20" i="1" s="1"/>
  <c r="H20" i="1" a="1"/>
  <c r="H20" i="1" s="1"/>
  <c r="G20" i="1" a="1"/>
  <c r="G20" i="1" s="1"/>
  <c r="E20" i="1" a="1"/>
  <c r="E20" i="1" s="1"/>
  <c r="D20" i="1" a="1"/>
  <c r="D20" i="1" s="1"/>
  <c r="C20" i="1" a="1"/>
  <c r="C20" i="1" s="1"/>
  <c r="B96" i="1"/>
  <c r="P96" i="1" a="1"/>
  <c r="P96" i="1" s="1"/>
  <c r="O96" i="1" a="1"/>
  <c r="O96" i="1" s="1"/>
  <c r="F96" i="1" a="1"/>
  <c r="F96" i="1" s="1"/>
  <c r="H96" i="1" a="1"/>
  <c r="H96" i="1" s="1"/>
  <c r="G96" i="1" a="1"/>
  <c r="G96" i="1" s="1"/>
  <c r="E96" i="1" a="1"/>
  <c r="E96" i="1" s="1"/>
  <c r="D96" i="1" a="1"/>
  <c r="D96" i="1" s="1"/>
  <c r="C96" i="1" a="1"/>
  <c r="C96" i="1" s="1"/>
  <c r="B65" i="1"/>
  <c r="P65" i="1" a="1"/>
  <c r="P65" i="1" s="1"/>
  <c r="O65" i="1" a="1"/>
  <c r="O65" i="1" s="1"/>
  <c r="F65" i="1" a="1"/>
  <c r="F65" i="1" s="1"/>
  <c r="H65" i="1" a="1"/>
  <c r="H65" i="1" s="1"/>
  <c r="G65" i="1" a="1"/>
  <c r="G65" i="1" s="1"/>
  <c r="E65" i="1" a="1"/>
  <c r="E65" i="1" s="1"/>
  <c r="D65" i="1" a="1"/>
  <c r="D65" i="1" s="1"/>
  <c r="C65" i="1" a="1"/>
  <c r="C65" i="1" s="1"/>
  <c r="B43" i="1"/>
  <c r="P43" i="1" a="1"/>
  <c r="P43" i="1" s="1"/>
  <c r="O43" i="1" a="1"/>
  <c r="O43" i="1" s="1"/>
  <c r="F43" i="1" a="1"/>
  <c r="F43" i="1" s="1"/>
  <c r="H43" i="1" a="1"/>
  <c r="H43" i="1" s="1"/>
  <c r="G43" i="1" a="1"/>
  <c r="G43" i="1" s="1"/>
  <c r="E43" i="1" a="1"/>
  <c r="E43" i="1" s="1"/>
  <c r="D43" i="1" a="1"/>
  <c r="D43" i="1" s="1"/>
  <c r="C43" i="1" a="1"/>
  <c r="C43" i="1" s="1"/>
  <c r="B62" i="1"/>
  <c r="P62" i="1" a="1"/>
  <c r="P62" i="1" s="1"/>
  <c r="O62" i="1" a="1"/>
  <c r="O62" i="1" s="1"/>
  <c r="F62" i="1" a="1"/>
  <c r="F62" i="1" s="1"/>
  <c r="H62" i="1" a="1"/>
  <c r="H62" i="1" s="1"/>
  <c r="G62" i="1" a="1"/>
  <c r="G62" i="1" s="1"/>
  <c r="E62" i="1" a="1"/>
  <c r="E62" i="1" s="1"/>
  <c r="D62" i="1" a="1"/>
  <c r="D62" i="1" s="1"/>
  <c r="C62" i="1" a="1"/>
  <c r="C62" i="1" s="1"/>
  <c r="B61" i="1"/>
  <c r="P61" i="1" a="1"/>
  <c r="P61" i="1" s="1"/>
  <c r="O61" i="1" a="1"/>
  <c r="O61" i="1" s="1"/>
  <c r="F61" i="1" a="1"/>
  <c r="F61" i="1" s="1"/>
  <c r="H61" i="1" a="1"/>
  <c r="H61" i="1" s="1"/>
  <c r="G61" i="1" a="1"/>
  <c r="G61" i="1" s="1"/>
  <c r="E61" i="1" a="1"/>
  <c r="E61" i="1" s="1"/>
  <c r="D61" i="1" a="1"/>
  <c r="D61" i="1" s="1"/>
  <c r="C61" i="1" a="1"/>
  <c r="C61" i="1" s="1"/>
  <c r="B56" i="1"/>
  <c r="P56" i="1" a="1"/>
  <c r="P56" i="1" s="1"/>
  <c r="O56" i="1" a="1"/>
  <c r="O56" i="1" s="1"/>
  <c r="F56" i="1" a="1"/>
  <c r="F56" i="1" s="1"/>
  <c r="H56" i="1" a="1"/>
  <c r="H56" i="1" s="1"/>
  <c r="G56" i="1" a="1"/>
  <c r="G56" i="1" s="1"/>
  <c r="E56" i="1" a="1"/>
  <c r="E56" i="1" s="1"/>
  <c r="D56" i="1" a="1"/>
  <c r="D56" i="1" s="1"/>
  <c r="C56" i="1" a="1"/>
  <c r="C56" i="1" s="1"/>
  <c r="B55" i="1"/>
  <c r="P55" i="1" a="1"/>
  <c r="P55" i="1" s="1"/>
  <c r="O55" i="1" a="1"/>
  <c r="O55" i="1" s="1"/>
  <c r="F55" i="1" a="1"/>
  <c r="F55" i="1" s="1"/>
  <c r="H55" i="1" a="1"/>
  <c r="H55" i="1" s="1"/>
  <c r="G55" i="1" a="1"/>
  <c r="G55" i="1" s="1"/>
  <c r="E55" i="1" a="1"/>
  <c r="E55" i="1" s="1"/>
  <c r="D55" i="1" a="1"/>
  <c r="D55" i="1" s="1"/>
  <c r="C55" i="1" a="1"/>
  <c r="C55" i="1" s="1"/>
  <c r="B94" i="1"/>
  <c r="P94" i="1" a="1"/>
  <c r="P94" i="1" s="1"/>
  <c r="O94" i="1" a="1"/>
  <c r="O94" i="1" s="1"/>
  <c r="F94" i="1" a="1"/>
  <c r="F94" i="1" s="1"/>
  <c r="H94" i="1" a="1"/>
  <c r="H94" i="1" s="1"/>
  <c r="G94" i="1" a="1"/>
  <c r="G94" i="1" s="1"/>
  <c r="E94" i="1" a="1"/>
  <c r="E94" i="1" s="1"/>
  <c r="D94" i="1" a="1"/>
  <c r="D94" i="1" s="1"/>
  <c r="C94" i="1" a="1"/>
  <c r="C94" i="1" s="1"/>
  <c r="B50" i="1"/>
  <c r="P50" i="1" a="1"/>
  <c r="P50" i="1" s="1"/>
  <c r="O50" i="1" a="1"/>
  <c r="O50" i="1" s="1"/>
  <c r="F50" i="1" a="1"/>
  <c r="F50" i="1" s="1"/>
  <c r="H50" i="1" a="1"/>
  <c r="H50" i="1" s="1"/>
  <c r="G50" i="1" a="1"/>
  <c r="G50" i="1" s="1"/>
  <c r="E50" i="1" a="1"/>
  <c r="E50" i="1" s="1"/>
  <c r="D50" i="1" a="1"/>
  <c r="D50" i="1" s="1"/>
  <c r="C50" i="1" a="1"/>
  <c r="C50" i="1" s="1"/>
  <c r="B28" i="1"/>
  <c r="P28" i="1" a="1"/>
  <c r="P28" i="1" s="1"/>
  <c r="O28" i="1" a="1"/>
  <c r="O28" i="1" s="1"/>
  <c r="F28" i="1" a="1"/>
  <c r="F28" i="1" s="1"/>
  <c r="H28" i="1" a="1"/>
  <c r="H28" i="1" s="1"/>
  <c r="G28" i="1" a="1"/>
  <c r="G28" i="1" s="1"/>
  <c r="E28" i="1" a="1"/>
  <c r="E28" i="1" s="1"/>
  <c r="D28" i="1" a="1"/>
  <c r="D28" i="1" s="1"/>
  <c r="C28" i="1" a="1"/>
  <c r="C28" i="1" s="1"/>
  <c r="B23" i="1"/>
  <c r="P23" i="1" a="1"/>
  <c r="P23" i="1" s="1"/>
  <c r="O23" i="1" a="1"/>
  <c r="O23" i="1" s="1"/>
  <c r="F23" i="1" a="1"/>
  <c r="F23" i="1" s="1"/>
  <c r="H23" i="1" a="1"/>
  <c r="H23" i="1" s="1"/>
  <c r="G23" i="1" a="1"/>
  <c r="G23" i="1" s="1"/>
  <c r="E23" i="1" a="1"/>
  <c r="E23" i="1" s="1"/>
  <c r="D23" i="1" a="1"/>
  <c r="D23" i="1" s="1"/>
  <c r="C23" i="1" a="1"/>
  <c r="C23" i="1" s="1"/>
  <c r="B14" i="1"/>
  <c r="P14" i="1" a="1"/>
  <c r="P14" i="1" s="1"/>
  <c r="O14" i="1" a="1"/>
  <c r="O14" i="1" s="1"/>
  <c r="F14" i="1" a="1"/>
  <c r="F14" i="1" s="1"/>
  <c r="H14" i="1" a="1"/>
  <c r="H14" i="1" s="1"/>
  <c r="G14" i="1" a="1"/>
  <c r="G14" i="1" s="1"/>
  <c r="E14" i="1" a="1"/>
  <c r="E14" i="1" s="1"/>
  <c r="D14" i="1" a="1"/>
  <c r="D14" i="1" s="1"/>
  <c r="C14" i="1" a="1"/>
  <c r="C14" i="1" s="1"/>
  <c r="B99" i="1"/>
  <c r="P99" i="1" a="1"/>
  <c r="P99" i="1" s="1"/>
  <c r="O99" i="1" a="1"/>
  <c r="O99" i="1" s="1"/>
  <c r="F99" i="1" a="1"/>
  <c r="F99" i="1" s="1"/>
  <c r="H99" i="1" a="1"/>
  <c r="H99" i="1" s="1"/>
  <c r="G99" i="1" a="1"/>
  <c r="G99" i="1" s="1"/>
  <c r="E99" i="1" a="1"/>
  <c r="E99" i="1" s="1"/>
  <c r="D99" i="1" a="1"/>
  <c r="D99" i="1" s="1"/>
  <c r="C99" i="1" a="1"/>
  <c r="C99" i="1" s="1"/>
  <c r="B88" i="1"/>
  <c r="P88" i="1" a="1"/>
  <c r="P88" i="1" s="1"/>
  <c r="O88" i="1" a="1"/>
  <c r="O88" i="1" s="1"/>
  <c r="F88" i="1" a="1"/>
  <c r="F88" i="1" s="1"/>
  <c r="H88" i="1" a="1"/>
  <c r="H88" i="1" s="1"/>
  <c r="G88" i="1" a="1"/>
  <c r="G88" i="1" s="1"/>
  <c r="E88" i="1" a="1"/>
  <c r="E88" i="1" s="1"/>
  <c r="D88" i="1" a="1"/>
  <c r="D88" i="1" s="1"/>
  <c r="C88" i="1" a="1"/>
  <c r="C88" i="1" s="1"/>
  <c r="B16" i="1"/>
  <c r="P16" i="1" a="1"/>
  <c r="P16" i="1" s="1"/>
  <c r="O16" i="1" a="1"/>
  <c r="O16" i="1" s="1"/>
  <c r="F16" i="1" a="1"/>
  <c r="F16" i="1" s="1"/>
  <c r="H16" i="1" a="1"/>
  <c r="H16" i="1" s="1"/>
  <c r="G16" i="1" a="1"/>
  <c r="G16" i="1" s="1"/>
  <c r="E16" i="1" a="1"/>
  <c r="E16" i="1" s="1"/>
  <c r="D16" i="1" a="1"/>
  <c r="D16" i="1" s="1"/>
  <c r="C16" i="1" a="1"/>
  <c r="C16" i="1" s="1"/>
  <c r="B49" i="1"/>
  <c r="P49" i="1" a="1"/>
  <c r="P49" i="1" s="1"/>
  <c r="O49" i="1" a="1"/>
  <c r="O49" i="1" s="1"/>
  <c r="F49" i="1" a="1"/>
  <c r="F49" i="1" s="1"/>
  <c r="H49" i="1" a="1"/>
  <c r="H49" i="1" s="1"/>
  <c r="G49" i="1" a="1"/>
  <c r="G49" i="1" s="1"/>
  <c r="E49" i="1" a="1"/>
  <c r="E49" i="1" s="1"/>
  <c r="D49" i="1" a="1"/>
  <c r="D49" i="1" s="1"/>
  <c r="C49" i="1" a="1"/>
  <c r="C49" i="1" s="1"/>
  <c r="B4" i="1"/>
  <c r="P4" i="1" a="1"/>
  <c r="P4" i="1" s="1"/>
  <c r="O4" i="1" a="1"/>
  <c r="O4" i="1" s="1"/>
  <c r="F4" i="1" a="1"/>
  <c r="F4" i="1" s="1"/>
  <c r="H4" i="1" a="1"/>
  <c r="H4" i="1" s="1"/>
  <c r="G4" i="1" a="1"/>
  <c r="G4" i="1" s="1"/>
  <c r="E4" i="1" a="1"/>
  <c r="E4" i="1" s="1"/>
  <c r="D4" i="1" a="1"/>
  <c r="D4" i="1" s="1"/>
  <c r="C4" i="1" a="1"/>
  <c r="C4" i="1" s="1"/>
  <c r="B41" i="1"/>
  <c r="P41" i="1" a="1"/>
  <c r="P41" i="1" s="1"/>
  <c r="O41" i="1" a="1"/>
  <c r="O41" i="1" s="1"/>
  <c r="F41" i="1" a="1"/>
  <c r="F41" i="1" s="1"/>
  <c r="H41" i="1" a="1"/>
  <c r="H41" i="1" s="1"/>
  <c r="G41" i="1" a="1"/>
  <c r="G41" i="1" s="1"/>
  <c r="E41" i="1" a="1"/>
  <c r="E41" i="1" s="1"/>
  <c r="D41" i="1" a="1"/>
  <c r="D41" i="1" s="1"/>
  <c r="C41" i="1" a="1"/>
  <c r="C41" i="1" s="1"/>
  <c r="B45" i="1"/>
  <c r="P45" i="1" a="1"/>
  <c r="P45" i="1" s="1"/>
  <c r="O45" i="1" a="1"/>
  <c r="O45" i="1" s="1"/>
  <c r="F45" i="1" a="1"/>
  <c r="F45" i="1" s="1"/>
  <c r="H45" i="1" a="1"/>
  <c r="H45" i="1" s="1"/>
  <c r="G45" i="1" a="1"/>
  <c r="G45" i="1" s="1"/>
  <c r="E45" i="1" a="1"/>
  <c r="E45" i="1" s="1"/>
  <c r="D45" i="1" a="1"/>
  <c r="D45" i="1" s="1"/>
  <c r="C45" i="1" a="1"/>
  <c r="C45" i="1" s="1"/>
  <c r="B35" i="1"/>
  <c r="P35" i="1" a="1"/>
  <c r="P35" i="1" s="1"/>
  <c r="O35" i="1" a="1"/>
  <c r="O35" i="1" s="1"/>
  <c r="F35" i="1" a="1"/>
  <c r="F35" i="1" s="1"/>
  <c r="H35" i="1" a="1"/>
  <c r="H35" i="1" s="1"/>
  <c r="G35" i="1" a="1"/>
  <c r="G35" i="1" s="1"/>
  <c r="E35" i="1" a="1"/>
  <c r="E35" i="1" s="1"/>
  <c r="D35" i="1" a="1"/>
  <c r="D35" i="1" s="1"/>
  <c r="C35" i="1" a="1"/>
  <c r="C35" i="1" s="1"/>
  <c r="B3" i="1"/>
  <c r="P3" i="1" a="1"/>
  <c r="P3" i="1" s="1"/>
  <c r="O3" i="1" a="1"/>
  <c r="O3" i="1" s="1"/>
  <c r="F3" i="1" a="1"/>
  <c r="F3" i="1" s="1"/>
  <c r="H3" i="1" a="1"/>
  <c r="H3" i="1" s="1"/>
  <c r="G3" i="1" a="1"/>
  <c r="G3" i="1" s="1"/>
  <c r="E3" i="1" a="1"/>
  <c r="E3" i="1" s="1"/>
  <c r="D3" i="1" a="1"/>
  <c r="D3" i="1" s="1"/>
  <c r="C3" i="1" a="1"/>
  <c r="C3" i="1" s="1"/>
  <c r="B39" i="1"/>
  <c r="P39" i="1" a="1"/>
  <c r="P39" i="1" s="1"/>
  <c r="O39" i="1" a="1"/>
  <c r="O39" i="1" s="1"/>
  <c r="F39" i="1" a="1"/>
  <c r="F39" i="1" s="1"/>
  <c r="H39" i="1" a="1"/>
  <c r="H39" i="1" s="1"/>
  <c r="G39" i="1" a="1"/>
  <c r="G39" i="1" s="1"/>
  <c r="E39" i="1" a="1"/>
  <c r="E39" i="1" s="1"/>
  <c r="D39" i="1" a="1"/>
  <c r="D39" i="1" s="1"/>
  <c r="C39" i="1" a="1"/>
  <c r="C39" i="1" s="1"/>
  <c r="B42" i="1"/>
  <c r="P42" i="1" a="1"/>
  <c r="P42" i="1" s="1"/>
  <c r="O42" i="1" a="1"/>
  <c r="O42" i="1" s="1"/>
  <c r="F42" i="1" a="1"/>
  <c r="F42" i="1" s="1"/>
  <c r="H42" i="1" a="1"/>
  <c r="H42" i="1" s="1"/>
  <c r="G42" i="1" a="1"/>
  <c r="G42" i="1" s="1"/>
  <c r="E42" i="1" a="1"/>
  <c r="E42" i="1" s="1"/>
  <c r="D42" i="1" a="1"/>
  <c r="D42" i="1" s="1"/>
  <c r="C42" i="1" a="1"/>
  <c r="C42" i="1" s="1"/>
  <c r="B52" i="1"/>
  <c r="P52" i="1" a="1"/>
  <c r="P52" i="1" s="1"/>
  <c r="O52" i="1" a="1"/>
  <c r="O52" i="1" s="1"/>
  <c r="F52" i="1" a="1"/>
  <c r="F52" i="1" s="1"/>
  <c r="H52" i="1" a="1"/>
  <c r="H52" i="1" s="1"/>
  <c r="G52" i="1" a="1"/>
  <c r="G52" i="1" s="1"/>
  <c r="E52" i="1" a="1"/>
  <c r="E52" i="1" s="1"/>
  <c r="D52" i="1" a="1"/>
  <c r="D52" i="1" s="1"/>
  <c r="C52" i="1" a="1"/>
  <c r="C52" i="1" s="1"/>
  <c r="B25" i="1"/>
  <c r="P25" i="1" a="1"/>
  <c r="P25" i="1" s="1"/>
  <c r="O25" i="1" a="1"/>
  <c r="O25" i="1" s="1"/>
  <c r="F25" i="1" a="1"/>
  <c r="F25" i="1" s="1"/>
  <c r="H25" i="1" a="1"/>
  <c r="H25" i="1" s="1"/>
  <c r="G25" i="1" a="1"/>
  <c r="G25" i="1" s="1"/>
  <c r="E25" i="1" a="1"/>
  <c r="E25" i="1" s="1"/>
  <c r="D25" i="1" a="1"/>
  <c r="D25" i="1" s="1"/>
  <c r="C25" i="1" a="1"/>
  <c r="C25" i="1" s="1"/>
  <c r="B95" i="1"/>
  <c r="P95" i="1" a="1"/>
  <c r="P95" i="1" s="1"/>
  <c r="O95" i="1" a="1"/>
  <c r="O95" i="1" s="1"/>
  <c r="F95" i="1" a="1"/>
  <c r="F95" i="1" s="1"/>
  <c r="H95" i="1" a="1"/>
  <c r="H95" i="1" s="1"/>
  <c r="G95" i="1" a="1"/>
  <c r="G95" i="1" s="1"/>
  <c r="E95" i="1" a="1"/>
  <c r="E95" i="1" s="1"/>
  <c r="D95" i="1" a="1"/>
  <c r="D95" i="1" s="1"/>
  <c r="C95" i="1" a="1"/>
  <c r="C95" i="1" s="1"/>
  <c r="B100" i="1"/>
  <c r="P100" i="1" a="1"/>
  <c r="P100" i="1" s="1"/>
  <c r="O100" i="1" a="1"/>
  <c r="O100" i="1" s="1"/>
  <c r="F100" i="1" a="1"/>
  <c r="F100" i="1" s="1"/>
  <c r="H100" i="1" a="1"/>
  <c r="H100" i="1" s="1"/>
  <c r="G100" i="1" a="1"/>
  <c r="G100" i="1" s="1"/>
  <c r="E100" i="1" a="1"/>
  <c r="E100" i="1" s="1"/>
  <c r="D100" i="1" a="1"/>
  <c r="D100" i="1" s="1"/>
  <c r="C100" i="1" a="1"/>
  <c r="C100" i="1" s="1"/>
  <c r="B84" i="1"/>
  <c r="P84" i="1" a="1"/>
  <c r="P84" i="1" s="1"/>
  <c r="O84" i="1" a="1"/>
  <c r="O84" i="1" s="1"/>
  <c r="F84" i="1" a="1"/>
  <c r="F84" i="1" s="1"/>
  <c r="H84" i="1" a="1"/>
  <c r="H84" i="1" s="1"/>
  <c r="G84" i="1" a="1"/>
  <c r="G84" i="1" s="1"/>
  <c r="E84" i="1" a="1"/>
  <c r="E84" i="1" s="1"/>
  <c r="D84" i="1" a="1"/>
  <c r="D84" i="1" s="1"/>
  <c r="C84" i="1" a="1"/>
  <c r="C84" i="1" s="1"/>
  <c r="B66" i="1"/>
  <c r="P66" i="1" a="1"/>
  <c r="P66" i="1" s="1"/>
  <c r="O66" i="1" a="1"/>
  <c r="O66" i="1" s="1"/>
  <c r="F66" i="1" a="1"/>
  <c r="F66" i="1" s="1"/>
  <c r="H66" i="1" a="1"/>
  <c r="H66" i="1" s="1"/>
  <c r="G66" i="1" a="1"/>
  <c r="G66" i="1" s="1"/>
  <c r="E66" i="1" a="1"/>
  <c r="E66" i="1" s="1"/>
  <c r="D66" i="1" a="1"/>
  <c r="D66" i="1" s="1"/>
  <c r="C66" i="1" a="1"/>
  <c r="C66" i="1" s="1"/>
  <c r="B74" i="1"/>
  <c r="P74" i="1" a="1"/>
  <c r="P74" i="1" s="1"/>
  <c r="O74" i="1" a="1"/>
  <c r="O74" i="1" s="1"/>
  <c r="F74" i="1" a="1"/>
  <c r="F74" i="1" s="1"/>
  <c r="H74" i="1" a="1"/>
  <c r="H74" i="1" s="1"/>
  <c r="G74" i="1" a="1"/>
  <c r="G74" i="1" s="1"/>
  <c r="E74" i="1" a="1"/>
  <c r="E74" i="1" s="1"/>
  <c r="D74" i="1" a="1"/>
  <c r="D74" i="1" s="1"/>
  <c r="C74" i="1" a="1"/>
  <c r="C74" i="1" s="1"/>
  <c r="B67" i="1"/>
  <c r="P67" i="1" a="1"/>
  <c r="P67" i="1" s="1"/>
  <c r="O67" i="1" a="1"/>
  <c r="O67" i="1" s="1"/>
  <c r="F67" i="1" a="1"/>
  <c r="F67" i="1" s="1"/>
  <c r="H67" i="1" a="1"/>
  <c r="H67" i="1" s="1"/>
  <c r="G67" i="1" a="1"/>
  <c r="G67" i="1" s="1"/>
  <c r="E67" i="1" a="1"/>
  <c r="E67" i="1" s="1"/>
  <c r="D67" i="1" a="1"/>
  <c r="D67" i="1" s="1"/>
  <c r="C67" i="1" a="1"/>
  <c r="C67" i="1" s="1"/>
  <c r="B90" i="1"/>
  <c r="P90" i="1" a="1"/>
  <c r="P90" i="1" s="1"/>
  <c r="O90" i="1" a="1"/>
  <c r="O90" i="1" s="1"/>
  <c r="F90" i="1" a="1"/>
  <c r="F90" i="1" s="1"/>
  <c r="H90" i="1" a="1"/>
  <c r="H90" i="1" s="1"/>
  <c r="G90" i="1" a="1"/>
  <c r="G90" i="1" s="1"/>
  <c r="E90" i="1" a="1"/>
  <c r="E90" i="1" s="1"/>
  <c r="D90" i="1" a="1"/>
  <c r="D90" i="1" s="1"/>
  <c r="C90" i="1" a="1"/>
  <c r="C90" i="1" s="1"/>
  <c r="B87" i="1"/>
  <c r="P87" i="1" a="1"/>
  <c r="P87" i="1" s="1"/>
  <c r="O87" i="1" a="1"/>
  <c r="O87" i="1" s="1"/>
  <c r="F87" i="1" a="1"/>
  <c r="F87" i="1" s="1"/>
  <c r="H87" i="1" a="1"/>
  <c r="H87" i="1" s="1"/>
  <c r="G87" i="1" a="1"/>
  <c r="G87" i="1" s="1"/>
  <c r="E87" i="1" a="1"/>
  <c r="E87" i="1" s="1"/>
  <c r="D87" i="1" a="1"/>
  <c r="D87" i="1" s="1"/>
  <c r="C87" i="1" a="1"/>
  <c r="C87" i="1" s="1"/>
  <c r="B76" i="1"/>
  <c r="P76" i="1" a="1"/>
  <c r="P76" i="1" s="1"/>
  <c r="O76" i="1" a="1"/>
  <c r="O76" i="1" s="1"/>
  <c r="F76" i="1" a="1"/>
  <c r="F76" i="1" s="1"/>
  <c r="H76" i="1" a="1"/>
  <c r="H76" i="1" s="1"/>
  <c r="G76" i="1" a="1"/>
  <c r="G76" i="1" s="1"/>
  <c r="E76" i="1" a="1"/>
  <c r="E76" i="1" s="1"/>
  <c r="D76" i="1" a="1"/>
  <c r="D76" i="1" s="1"/>
  <c r="C76" i="1" a="1"/>
  <c r="C76" i="1" s="1"/>
  <c r="B63" i="1"/>
  <c r="P63" i="1" a="1"/>
  <c r="P63" i="1" s="1"/>
  <c r="O63" i="1" a="1"/>
  <c r="O63" i="1" s="1"/>
  <c r="F63" i="1" a="1"/>
  <c r="F63" i="1" s="1"/>
  <c r="H63" i="1" a="1"/>
  <c r="H63" i="1" s="1"/>
  <c r="G63" i="1" a="1"/>
  <c r="G63" i="1" s="1"/>
  <c r="E63" i="1" a="1"/>
  <c r="E63" i="1" s="1"/>
  <c r="D63" i="1" a="1"/>
  <c r="D63" i="1" s="1"/>
  <c r="C63" i="1" a="1"/>
  <c r="C63" i="1" s="1"/>
  <c r="B72" i="1"/>
  <c r="P72" i="1" a="1"/>
  <c r="P72" i="1" s="1"/>
  <c r="O72" i="1" a="1"/>
  <c r="O72" i="1" s="1"/>
  <c r="F72" i="1" a="1"/>
  <c r="F72" i="1" s="1"/>
  <c r="H72" i="1" a="1"/>
  <c r="H72" i="1" s="1"/>
  <c r="G72" i="1" a="1"/>
  <c r="G72" i="1" s="1"/>
  <c r="E72" i="1" a="1"/>
  <c r="E72" i="1" s="1"/>
  <c r="D72" i="1" a="1"/>
  <c r="D72" i="1" s="1"/>
  <c r="C72" i="1" a="1"/>
  <c r="C72" i="1" s="1"/>
  <c r="B85" i="1"/>
  <c r="P85" i="1" a="1"/>
  <c r="P85" i="1" s="1"/>
  <c r="O85" i="1" a="1"/>
  <c r="O85" i="1" s="1"/>
  <c r="F85" i="1" a="1"/>
  <c r="F85" i="1" s="1"/>
  <c r="H85" i="1" a="1"/>
  <c r="H85" i="1" s="1"/>
  <c r="G85" i="1" a="1"/>
  <c r="G85" i="1" s="1"/>
  <c r="E85" i="1" a="1"/>
  <c r="E85" i="1" s="1"/>
  <c r="D85" i="1" a="1"/>
  <c r="D85" i="1" s="1"/>
  <c r="C85" i="1" a="1"/>
  <c r="C85" i="1" s="1"/>
  <c r="B80" i="1"/>
  <c r="P80" i="1" a="1"/>
  <c r="P80" i="1" s="1"/>
  <c r="O80" i="1" a="1"/>
  <c r="O80" i="1" s="1"/>
  <c r="F80" i="1" a="1"/>
  <c r="F80" i="1" s="1"/>
  <c r="H80" i="1" a="1"/>
  <c r="H80" i="1" s="1"/>
  <c r="G80" i="1" a="1"/>
  <c r="G80" i="1" s="1"/>
  <c r="E80" i="1" a="1"/>
  <c r="E80" i="1" s="1"/>
  <c r="D80" i="1" a="1"/>
  <c r="D80" i="1" s="1"/>
  <c r="C80" i="1" a="1"/>
  <c r="C80" i="1" s="1"/>
  <c r="B69" i="1"/>
  <c r="P69" i="1" a="1"/>
  <c r="P69" i="1" s="1"/>
  <c r="O69" i="1" a="1"/>
  <c r="O69" i="1" s="1"/>
  <c r="F69" i="1" a="1"/>
  <c r="F69" i="1" s="1"/>
  <c r="H69" i="1" a="1"/>
  <c r="H69" i="1" s="1"/>
  <c r="G69" i="1" a="1"/>
  <c r="G69" i="1" s="1"/>
  <c r="E69" i="1" a="1"/>
  <c r="E69" i="1" s="1"/>
  <c r="D69" i="1" a="1"/>
  <c r="D69" i="1" s="1"/>
  <c r="C69" i="1" a="1"/>
  <c r="C69" i="1" s="1"/>
  <c r="B82" i="1"/>
  <c r="P82" i="1" a="1"/>
  <c r="P82" i="1" s="1"/>
  <c r="O82" i="1" a="1"/>
  <c r="O82" i="1" s="1"/>
  <c r="F82" i="1" a="1"/>
  <c r="F82" i="1" s="1"/>
  <c r="H82" i="1" a="1"/>
  <c r="H82" i="1" s="1"/>
  <c r="G82" i="1" a="1"/>
  <c r="G82" i="1" s="1"/>
  <c r="E82" i="1" a="1"/>
  <c r="E82" i="1" s="1"/>
  <c r="D82" i="1" a="1"/>
  <c r="D82" i="1" s="1"/>
  <c r="C82" i="1" a="1"/>
  <c r="C82" i="1" s="1"/>
  <c r="B10" i="1"/>
  <c r="P10" i="1" a="1"/>
  <c r="P10" i="1" s="1"/>
  <c r="O10" i="1" a="1"/>
  <c r="O10" i="1" s="1"/>
  <c r="F10" i="1" a="1"/>
  <c r="F10" i="1" s="1"/>
  <c r="H10" i="1" a="1"/>
  <c r="H10" i="1" s="1"/>
  <c r="G10" i="1" a="1"/>
  <c r="G10" i="1" s="1"/>
  <c r="E10" i="1" a="1"/>
  <c r="E10" i="1" s="1"/>
  <c r="D10" i="1" a="1"/>
  <c r="D10" i="1" s="1"/>
  <c r="C10" i="1" a="1"/>
  <c r="C10" i="1" s="1"/>
  <c r="B31" i="1"/>
  <c r="P31" i="1" a="1"/>
  <c r="P31" i="1" s="1"/>
  <c r="O31" i="1" a="1"/>
  <c r="O31" i="1" s="1"/>
  <c r="F31" i="1" a="1"/>
  <c r="F31" i="1" s="1"/>
  <c r="H31" i="1" a="1"/>
  <c r="H31" i="1" s="1"/>
  <c r="G31" i="1" a="1"/>
  <c r="G31" i="1" s="1"/>
  <c r="E31" i="1" a="1"/>
  <c r="E31" i="1" s="1"/>
  <c r="D31" i="1" a="1"/>
  <c r="D31" i="1" s="1"/>
  <c r="C31" i="1" a="1"/>
  <c r="C31" i="1" s="1"/>
  <c r="B33" i="1"/>
  <c r="P33" i="1" a="1"/>
  <c r="P33" i="1" s="1"/>
  <c r="O33" i="1" a="1"/>
  <c r="O33" i="1" s="1"/>
  <c r="F33" i="1" a="1"/>
  <c r="F33" i="1" s="1"/>
  <c r="H33" i="1" a="1"/>
  <c r="H33" i="1" s="1"/>
  <c r="G33" i="1" a="1"/>
  <c r="G33" i="1" s="1"/>
  <c r="E33" i="1" a="1"/>
  <c r="E33" i="1" s="1"/>
  <c r="D33" i="1" a="1"/>
  <c r="D33" i="1" s="1"/>
  <c r="C33" i="1" a="1"/>
  <c r="C33" i="1" s="1"/>
  <c r="B11" i="1"/>
  <c r="P11" i="1" a="1"/>
  <c r="P11" i="1" s="1"/>
  <c r="O11" i="1" a="1"/>
  <c r="O11" i="1" s="1"/>
  <c r="F11" i="1" a="1"/>
  <c r="F11" i="1" s="1"/>
  <c r="H11" i="1" a="1"/>
  <c r="H11" i="1" s="1"/>
  <c r="G11" i="1" a="1"/>
  <c r="G11" i="1" s="1"/>
  <c r="E11" i="1" a="1"/>
  <c r="E11" i="1" s="1"/>
  <c r="D11" i="1" a="1"/>
  <c r="D11" i="1" s="1"/>
  <c r="C11" i="1" a="1"/>
  <c r="C11" i="1" s="1"/>
  <c r="B26" i="1"/>
  <c r="P26" i="1" a="1"/>
  <c r="P26" i="1" s="1"/>
  <c r="O26" i="1" a="1"/>
  <c r="O26" i="1" s="1"/>
  <c r="F26" i="1" a="1"/>
  <c r="F26" i="1" s="1"/>
  <c r="H26" i="1" a="1"/>
  <c r="H26" i="1" s="1"/>
  <c r="G26" i="1" a="1"/>
  <c r="G26" i="1" s="1"/>
  <c r="E26" i="1" a="1"/>
  <c r="E26" i="1" s="1"/>
  <c r="D26" i="1" a="1"/>
  <c r="D26" i="1" s="1"/>
  <c r="C26" i="1" a="1"/>
  <c r="C26" i="1" s="1"/>
  <c r="B2" i="1"/>
  <c r="P2" i="1" a="1"/>
  <c r="P2" i="1" s="1"/>
  <c r="O2" i="1" a="1"/>
  <c r="O2" i="1" s="1"/>
  <c r="F2" i="1" a="1"/>
  <c r="F2" i="1" s="1"/>
  <c r="H2" i="1" a="1"/>
  <c r="H2" i="1" s="1"/>
  <c r="G2" i="1" a="1"/>
  <c r="G2" i="1" s="1"/>
  <c r="E2" i="1" a="1"/>
  <c r="E2" i="1" s="1"/>
  <c r="D2" i="1" a="1"/>
  <c r="D2" i="1" s="1"/>
  <c r="C2" i="1" a="1"/>
  <c r="C2" i="1" s="1"/>
  <c r="I69" i="1" l="1"/>
  <c r="I4" i="1"/>
  <c r="I68" i="1"/>
  <c r="I64" i="1"/>
  <c r="I100" i="1"/>
  <c r="I88" i="1"/>
  <c r="J35" i="1"/>
  <c r="J55" i="1"/>
  <c r="J72" i="1"/>
  <c r="J20" i="1"/>
  <c r="J39" i="1"/>
  <c r="J67" i="1"/>
  <c r="J43" i="1"/>
  <c r="J41" i="1"/>
  <c r="J4" i="1"/>
  <c r="J23" i="1"/>
  <c r="I62" i="1"/>
  <c r="J64" i="1"/>
  <c r="J63" i="1"/>
  <c r="I3" i="1"/>
  <c r="I16" i="1"/>
  <c r="I33" i="1"/>
  <c r="I94" i="1"/>
  <c r="I39" i="1"/>
  <c r="I52" i="1"/>
  <c r="J52" i="1"/>
  <c r="J11" i="1"/>
  <c r="J82" i="1"/>
  <c r="J33" i="1"/>
  <c r="I63" i="1"/>
  <c r="J84" i="1"/>
  <c r="I84" i="1"/>
  <c r="J78" i="1"/>
  <c r="I78" i="1"/>
  <c r="J3" i="1"/>
  <c r="J16" i="1"/>
  <c r="J69" i="1"/>
  <c r="J62" i="1"/>
  <c r="I20" i="1"/>
  <c r="J94" i="1"/>
  <c r="I31" i="1"/>
  <c r="J31" i="1"/>
  <c r="J85" i="1"/>
  <c r="I85" i="1"/>
  <c r="J66" i="1"/>
  <c r="I66" i="1"/>
  <c r="J10" i="1"/>
  <c r="I10" i="1"/>
  <c r="J25" i="1"/>
  <c r="I25" i="1"/>
  <c r="J26" i="1"/>
  <c r="I26" i="1"/>
  <c r="I76" i="1"/>
  <c r="J76" i="1"/>
  <c r="I95" i="1"/>
  <c r="J95" i="1"/>
  <c r="J42" i="1"/>
  <c r="I42" i="1"/>
  <c r="J49" i="1"/>
  <c r="I49" i="1"/>
  <c r="J45" i="1"/>
  <c r="I45" i="1"/>
  <c r="I2" i="1"/>
  <c r="J2" i="1"/>
  <c r="I80" i="1"/>
  <c r="J80" i="1"/>
  <c r="J87" i="1"/>
  <c r="I87" i="1"/>
  <c r="I74" i="1"/>
  <c r="J74" i="1"/>
  <c r="J32" i="1"/>
  <c r="I32" i="1"/>
  <c r="I38" i="1"/>
  <c r="J38" i="1"/>
  <c r="J100" i="1"/>
  <c r="I11" i="1"/>
  <c r="I82" i="1"/>
  <c r="I72" i="1"/>
  <c r="J28" i="1"/>
  <c r="I28" i="1"/>
  <c r="J56" i="1"/>
  <c r="I56" i="1"/>
  <c r="J65" i="1"/>
  <c r="I65" i="1"/>
  <c r="J98" i="1"/>
  <c r="I98" i="1"/>
  <c r="I67" i="1"/>
  <c r="I35" i="1"/>
  <c r="J99" i="1"/>
  <c r="I99" i="1"/>
  <c r="J14" i="1"/>
  <c r="I14" i="1"/>
  <c r="J50" i="1"/>
  <c r="I50" i="1"/>
  <c r="J61" i="1"/>
  <c r="I61" i="1"/>
  <c r="J96" i="1"/>
  <c r="I96" i="1"/>
  <c r="J79" i="1"/>
  <c r="I79" i="1"/>
  <c r="J90" i="1"/>
  <c r="I90" i="1"/>
  <c r="I41" i="1"/>
  <c r="J88" i="1"/>
  <c r="I23" i="1"/>
  <c r="I55" i="1"/>
  <c r="I43" i="1"/>
  <c r="J6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54E3E2-2F56-41E6-B5C3-F2A4D945F5B9}" keepAlive="1" name="Query - EnhancedDownside-V1" description="Connection to the 'EnhancedDownside-V1' query in the workbook." type="5" refreshedVersion="6" background="1" saveData="1">
    <dbPr connection="Provider=Microsoft.Mashup.OleDb.1;Data Source=$Workbook$;Location=EnhancedDownside-V1;Extended Properties=&quot;&quot;" command="SELECT * FROM [EnhancedDownside-V1]"/>
  </connection>
  <connection id="2" xr16:uid="{C974081A-A2E2-4679-8A2C-60459A3411B0}" keepAlive="1" name="Query - EnhancedUpside-V1" description="Connection to the 'EnhancedUpside-V1' query in the workbook." type="5" refreshedVersion="6" background="1" saveData="1">
    <dbPr connection="Provider=Microsoft.Mashup.OleDb.1;Data Source=$Workbook$;Location=EnhancedUpside-V1;Extended Properties=&quot;&quot;" command="SELECT * FROM [EnhancedUpside-V1]"/>
  </connection>
  <connection id="3" xr16:uid="{FB2DDCCE-5DF0-462E-920B-3818C63B7ED3}" keepAlive="1" name="Query - GetAllPriceTargetsFinnhub" description="Connection to the 'GetAllPriceTargetsFinnhub' query in the workbook." type="5" refreshedVersion="0" background="1">
    <dbPr connection="Provider=Microsoft.Mashup.OleDb.1;Data Source=$Workbook$;Location=GetAllPriceTargetsFinnhub;Extended Properties=&quot;&quot;" command="SELECT * FROM [GetAllPriceTargetsFinnhub]"/>
  </connection>
  <connection id="4" xr16:uid="{D0A35AB8-2197-4C17-8C91-A92C151DF696}" keepAlive="1" name="Query - GetNextEarningDate" description="Connection to the 'GetNextEarningDate' query in the workbook." type="5" refreshedVersion="0" background="1">
    <dbPr connection="Provider=Microsoft.Mashup.OleDb.1;Data Source=$Workbook$;Location=GetNextEarningDate;Extended Properties=&quot;&quot;" command="SELECT * FROM [GetNextEarningDate]"/>
  </connection>
  <connection id="5" xr16:uid="{6C099C5A-6168-4957-AA9B-AA96129F097F}" keepAlive="1" name="Query - GetPriceTarget-Date" description="Connection to the 'GetPriceTarget-Date' query in the workbook." type="5" refreshedVersion="0" background="1">
    <dbPr connection="Provider=Microsoft.Mashup.OleDb.1;Data Source=$Workbook$;Location=GetPriceTarget-Date;Extended Properties=&quot;&quot;" command="SELECT * FROM [GetPriceTarget-Date]"/>
  </connection>
  <connection id="6" xr16:uid="{EB7A7F81-19CE-4663-919E-441B3E515125}" keepAlive="1" interval="60" name="Query - GetPriceTarget-High" description="Connection to the 'GetPriceTarget-High' query in the workbook." type="5" refreshedVersion="6" background="1" saveData="1">
    <dbPr connection="Provider=Microsoft.Mashup.OleDb.1;Data Source=$Workbook$;Location=GetPriceTarget-High;Extended Properties=&quot;&quot;" command="SELECT * FROM [GetPriceTarget-High]"/>
  </connection>
  <connection id="7" xr16:uid="{3A886893-7AFD-442B-96FD-E1F73F3328D6}" keepAlive="1" name="Query - GetPriceTarget-High-Cache" description="Connection to the 'GetPriceTarget-High-Cache' query in the workbook." type="5" refreshedVersion="0" background="1">
    <dbPr connection="Provider=Microsoft.Mashup.OleDb.1;Data Source=$Workbook$;Location=GetPriceTarget-High-Cache;Extended Properties=&quot;&quot;" command="SELECT * FROM [GetPriceTarget-High-Cache]"/>
  </connection>
  <connection id="8" xr16:uid="{6D0F9EB8-A621-46A9-8243-401618E7695F}" keepAlive="1" name="Query - GetPriceTarget-Low" description="Connection to the 'GetPriceTarget-Low' query in the workbook." type="5" refreshedVersion="0" background="1">
    <dbPr connection="Provider=Microsoft.Mashup.OleDb.1;Data Source=$Workbook$;Location=GetPriceTarget-Low;Extended Properties=&quot;&quot;" command="SELECT * FROM [GetPriceTarget-Low]"/>
  </connection>
  <connection id="9" xr16:uid="{E6A27FD7-853D-4DD9-A730-18C0E25A5A84}" keepAlive="1" name="Query - GetPriceTarget-Low-Cache" description="Connection to the 'GetPriceTarget-Low-Cache' query in the workbook." type="5" refreshedVersion="0" background="1">
    <dbPr connection="Provider=Microsoft.Mashup.OleDb.1;Data Source=$Workbook$;Location=GetPriceTarget-Low-Cache;Extended Properties=&quot;&quot;" command="SELECT * FROM [GetPriceTarget-Low-Cache]"/>
  </connection>
  <connection id="10" xr16:uid="{D2E5B4D1-D26B-4644-AE7F-6FDE48DE6C57}" keepAlive="1" name="Query - GetPriceTarget-Median" description="Connection to the 'GetPriceTarget-Median' query in the workbook." type="5" refreshedVersion="0" background="1">
    <dbPr connection="Provider=Microsoft.Mashup.OleDb.1;Data Source=$Workbook$;Location=GetPriceTarget-Median;Extended Properties=&quot;&quot;" command="SELECT * FROM [GetPriceTarget-Median]"/>
  </connection>
  <connection id="11" xr16:uid="{29D0B068-E277-4C77-BC6C-5A0B5E54E21D}" keepAlive="1" name="Query - GetTechnicalSignal" description="Connection to the 'GetTechnicalSignal' query in the workbook." type="5" refreshedVersion="0" background="1">
    <dbPr connection="Provider=Microsoft.Mashup.OleDb.1;Data Source=$Workbook$;Location=GetTechnicalSignal;Extended Properties=&quot;&quot;" command="SELECT * FROM [GetTechnicalSignal]"/>
  </connection>
  <connection id="12" xr16:uid="{322E5AEC-9188-49F5-A21C-38F510A284ED}" keepAlive="1" name="Query - PriceTargetsOnly" description="Connection to the 'PriceTargetsOnly' query in the workbook." type="5" refreshedVersion="6" saveData="1">
    <dbPr connection="Provider=Microsoft.Mashup.OleDb.1;Data Source=$Workbook$;Location=PriceTargetsOnly;Extended Properties=&quot;&quot;" command="SELECT * FROM [PriceTargetsOnly]"/>
    <extLst>
      <ext xmlns:x15="http://schemas.microsoft.com/office/spreadsheetml/2010/11/main" uri="{DE250136-89BD-433C-8126-D09CA5730AF9}">
        <x15:connection id="" excludeFromRefreshAll="1"/>
      </ext>
    </extLst>
  </connection>
  <connection id="13" xr16:uid="{9A034ADA-5143-4FD2-8A78-C75CA7A642C9}" keepAlive="1" name="Query - SummaryIdeas" description="Connection to the 'SummaryIdeas' query in the workbook." type="5" refreshedVersion="6" background="1" saveData="1">
    <dbPr connection="Provider=Microsoft.Mashup.OleDb.1;Data Source=$Workbook$;Location=SummaryIdeas;Extended Properties=&quot;&quot;" command="SELECT * FROM [SummaryIdeas]"/>
  </connection>
  <connection id="14" xr16:uid="{A8623323-3CAC-431A-9123-01BE91A1EE13}" keepAlive="1" name="Query - UpdatedData" description="Connection to the 'UpdatedData' query in the workbook." type="5" refreshedVersion="6" background="1" saveData="1">
    <dbPr connection="Provider=Microsoft.Mashup.OleDb.1;Data Source=$Workbook$;Location=UpdatedData;Extended Properties=&quot;&quot;" command="SELECT * FROM [Updated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18">
    <bk>
      <extLst>
        <ext uri="{3e2802c4-a4d2-4d8b-9148-e3be6c30e623}">
          <xlrd:rvb i="2"/>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7"/>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7"/>
        </ext>
      </extLst>
    </bk>
    <bk>
      <extLst>
        <ext uri="{3e2802c4-a4d2-4d8b-9148-e3be6c30e623}">
          <xlrd:rvb i="58"/>
        </ext>
      </extLst>
    </bk>
    <bk>
      <extLst>
        <ext uri="{3e2802c4-a4d2-4d8b-9148-e3be6c30e623}">
          <xlrd:rvb i="64"/>
        </ext>
      </extLst>
    </bk>
    <bk>
      <extLst>
        <ext uri="{3e2802c4-a4d2-4d8b-9148-e3be6c30e623}">
          <xlrd:rvb i="70"/>
        </ext>
      </extLst>
    </bk>
    <bk>
      <extLst>
        <ext uri="{3e2802c4-a4d2-4d8b-9148-e3be6c30e623}">
          <xlrd:rvb i="76"/>
        </ext>
      </extLst>
    </bk>
    <bk>
      <extLst>
        <ext uri="{3e2802c4-a4d2-4d8b-9148-e3be6c30e623}">
          <xlrd:rvb i="82"/>
        </ext>
      </extLst>
    </bk>
    <bk>
      <extLst>
        <ext uri="{3e2802c4-a4d2-4d8b-9148-e3be6c30e623}">
          <xlrd:rvb i="88"/>
        </ext>
      </extLst>
    </bk>
    <bk>
      <extLst>
        <ext uri="{3e2802c4-a4d2-4d8b-9148-e3be6c30e623}">
          <xlrd:rvb i="94"/>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21"/>
        </ext>
      </extLst>
    </bk>
    <bk>
      <extLst>
        <ext uri="{3e2802c4-a4d2-4d8b-9148-e3be6c30e623}">
          <xlrd:rvb i="124"/>
        </ext>
      </extLst>
    </bk>
    <bk>
      <extLst>
        <ext uri="{3e2802c4-a4d2-4d8b-9148-e3be6c30e623}">
          <xlrd:rvb i="131"/>
        </ext>
      </extLst>
    </bk>
    <bk>
      <extLst>
        <ext uri="{3e2802c4-a4d2-4d8b-9148-e3be6c30e623}">
          <xlrd:rvb i="137"/>
        </ext>
      </extLst>
    </bk>
    <bk>
      <extLst>
        <ext uri="{3e2802c4-a4d2-4d8b-9148-e3be6c30e623}">
          <xlrd:rvb i="143"/>
        </ext>
      </extLst>
    </bk>
    <bk>
      <extLst>
        <ext uri="{3e2802c4-a4d2-4d8b-9148-e3be6c30e623}">
          <xlrd:rvb i="146"/>
        </ext>
      </extLst>
    </bk>
    <bk>
      <extLst>
        <ext uri="{3e2802c4-a4d2-4d8b-9148-e3be6c30e623}">
          <xlrd:rvb i="152"/>
        </ext>
      </extLst>
    </bk>
    <bk>
      <extLst>
        <ext uri="{3e2802c4-a4d2-4d8b-9148-e3be6c30e623}">
          <xlrd:rvb i="155"/>
        </ext>
      </extLst>
    </bk>
    <bk>
      <extLst>
        <ext uri="{3e2802c4-a4d2-4d8b-9148-e3be6c30e623}">
          <xlrd:rvb i="161"/>
        </ext>
      </extLst>
    </bk>
    <bk>
      <extLst>
        <ext uri="{3e2802c4-a4d2-4d8b-9148-e3be6c30e623}">
          <xlrd:rvb i="164"/>
        </ext>
      </extLst>
    </bk>
    <bk>
      <extLst>
        <ext uri="{3e2802c4-a4d2-4d8b-9148-e3be6c30e623}">
          <xlrd:rvb i="170"/>
        </ext>
      </extLst>
    </bk>
    <bk>
      <extLst>
        <ext uri="{3e2802c4-a4d2-4d8b-9148-e3be6c30e623}">
          <xlrd:rvb i="176"/>
        </ext>
      </extLst>
    </bk>
    <bk>
      <extLst>
        <ext uri="{3e2802c4-a4d2-4d8b-9148-e3be6c30e623}">
          <xlrd:rvb i="183"/>
        </ext>
      </extLst>
    </bk>
    <bk>
      <extLst>
        <ext uri="{3e2802c4-a4d2-4d8b-9148-e3be6c30e623}">
          <xlrd:rvb i="189"/>
        </ext>
      </extLst>
    </bk>
    <bk>
      <extLst>
        <ext uri="{3e2802c4-a4d2-4d8b-9148-e3be6c30e623}">
          <xlrd:rvb i="192"/>
        </ext>
      </extLst>
    </bk>
    <bk>
      <extLst>
        <ext uri="{3e2802c4-a4d2-4d8b-9148-e3be6c30e623}">
          <xlrd:rvb i="198"/>
        </ext>
      </extLst>
    </bk>
    <bk>
      <extLst>
        <ext uri="{3e2802c4-a4d2-4d8b-9148-e3be6c30e623}">
          <xlrd:rvb i="204"/>
        </ext>
      </extLst>
    </bk>
    <bk>
      <extLst>
        <ext uri="{3e2802c4-a4d2-4d8b-9148-e3be6c30e623}">
          <xlrd:rvb i="207"/>
        </ext>
      </extLst>
    </bk>
    <bk>
      <extLst>
        <ext uri="{3e2802c4-a4d2-4d8b-9148-e3be6c30e623}">
          <xlrd:rvb i="213"/>
        </ext>
      </extLst>
    </bk>
    <bk>
      <extLst>
        <ext uri="{3e2802c4-a4d2-4d8b-9148-e3be6c30e623}">
          <xlrd:rvb i="219"/>
        </ext>
      </extLst>
    </bk>
    <bk>
      <extLst>
        <ext uri="{3e2802c4-a4d2-4d8b-9148-e3be6c30e623}">
          <xlrd:rvb i="225"/>
        </ext>
      </extLst>
    </bk>
    <bk>
      <extLst>
        <ext uri="{3e2802c4-a4d2-4d8b-9148-e3be6c30e623}">
          <xlrd:rvb i="228"/>
        </ext>
      </extLst>
    </bk>
    <bk>
      <extLst>
        <ext uri="{3e2802c4-a4d2-4d8b-9148-e3be6c30e623}">
          <xlrd:rvb i="234"/>
        </ext>
      </extLst>
    </bk>
    <bk>
      <extLst>
        <ext uri="{3e2802c4-a4d2-4d8b-9148-e3be6c30e623}">
          <xlrd:rvb i="240"/>
        </ext>
      </extLst>
    </bk>
    <bk>
      <extLst>
        <ext uri="{3e2802c4-a4d2-4d8b-9148-e3be6c30e623}">
          <xlrd:rvb i="246"/>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4"/>
        </ext>
      </extLst>
    </bk>
    <bk>
      <extLst>
        <ext uri="{3e2802c4-a4d2-4d8b-9148-e3be6c30e623}">
          <xlrd:rvb i="270"/>
        </ext>
      </extLst>
    </bk>
    <bk>
      <extLst>
        <ext uri="{3e2802c4-a4d2-4d8b-9148-e3be6c30e623}">
          <xlrd:rvb i="276"/>
        </ext>
      </extLst>
    </bk>
    <bk>
      <extLst>
        <ext uri="{3e2802c4-a4d2-4d8b-9148-e3be6c30e623}">
          <xlrd:rvb i="282"/>
        </ext>
      </extLst>
    </bk>
    <bk>
      <extLst>
        <ext uri="{3e2802c4-a4d2-4d8b-9148-e3be6c30e623}">
          <xlrd:rvb i="288"/>
        </ext>
      </extLst>
    </bk>
    <bk>
      <extLst>
        <ext uri="{3e2802c4-a4d2-4d8b-9148-e3be6c30e623}">
          <xlrd:rvb i="294"/>
        </ext>
      </extLst>
    </bk>
    <bk>
      <extLst>
        <ext uri="{3e2802c4-a4d2-4d8b-9148-e3be6c30e623}">
          <xlrd:rvb i="300"/>
        </ext>
      </extLst>
    </bk>
    <bk>
      <extLst>
        <ext uri="{3e2802c4-a4d2-4d8b-9148-e3be6c30e623}">
          <xlrd:rvb i="306"/>
        </ext>
      </extLst>
    </bk>
    <bk>
      <extLst>
        <ext uri="{3e2802c4-a4d2-4d8b-9148-e3be6c30e623}">
          <xlrd:rvb i="309"/>
        </ext>
      </extLst>
    </bk>
    <bk>
      <extLst>
        <ext uri="{3e2802c4-a4d2-4d8b-9148-e3be6c30e623}">
          <xlrd:rvb i="315"/>
        </ext>
      </extLst>
    </bk>
    <bk>
      <extLst>
        <ext uri="{3e2802c4-a4d2-4d8b-9148-e3be6c30e623}">
          <xlrd:rvb i="322"/>
        </ext>
      </extLst>
    </bk>
    <bk>
      <extLst>
        <ext uri="{3e2802c4-a4d2-4d8b-9148-e3be6c30e623}">
          <xlrd:rvb i="328"/>
        </ext>
      </extLst>
    </bk>
    <bk>
      <extLst>
        <ext uri="{3e2802c4-a4d2-4d8b-9148-e3be6c30e623}">
          <xlrd:rvb i="334"/>
        </ext>
      </extLst>
    </bk>
    <bk>
      <extLst>
        <ext uri="{3e2802c4-a4d2-4d8b-9148-e3be6c30e623}">
          <xlrd:rvb i="340"/>
        </ext>
      </extLst>
    </bk>
    <bk>
      <extLst>
        <ext uri="{3e2802c4-a4d2-4d8b-9148-e3be6c30e623}">
          <xlrd:rvb i="346"/>
        </ext>
      </extLst>
    </bk>
    <bk>
      <extLst>
        <ext uri="{3e2802c4-a4d2-4d8b-9148-e3be6c30e623}">
          <xlrd:rvb i="352"/>
        </ext>
      </extLst>
    </bk>
    <bk>
      <extLst>
        <ext uri="{3e2802c4-a4d2-4d8b-9148-e3be6c30e623}">
          <xlrd:rvb i="358"/>
        </ext>
      </extLst>
    </bk>
    <bk>
      <extLst>
        <ext uri="{3e2802c4-a4d2-4d8b-9148-e3be6c30e623}">
          <xlrd:rvb i="364"/>
        </ext>
      </extLst>
    </bk>
    <bk>
      <extLst>
        <ext uri="{3e2802c4-a4d2-4d8b-9148-e3be6c30e623}">
          <xlrd:rvb i="370"/>
        </ext>
      </extLst>
    </bk>
    <bk>
      <extLst>
        <ext uri="{3e2802c4-a4d2-4d8b-9148-e3be6c30e623}">
          <xlrd:rvb i="376"/>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4"/>
        </ext>
      </extLst>
    </bk>
    <bk>
      <extLst>
        <ext uri="{3e2802c4-a4d2-4d8b-9148-e3be6c30e623}">
          <xlrd:rvb i="400"/>
        </ext>
      </extLst>
    </bk>
    <bk>
      <extLst>
        <ext uri="{3e2802c4-a4d2-4d8b-9148-e3be6c30e623}">
          <xlrd:rvb i="403"/>
        </ext>
      </extLst>
    </bk>
    <bk>
      <extLst>
        <ext uri="{3e2802c4-a4d2-4d8b-9148-e3be6c30e623}">
          <xlrd:rvb i="409"/>
        </ext>
      </extLst>
    </bk>
    <bk>
      <extLst>
        <ext uri="{3e2802c4-a4d2-4d8b-9148-e3be6c30e623}">
          <xlrd:rvb i="412"/>
        </ext>
      </extLst>
    </bk>
    <bk>
      <extLst>
        <ext uri="{3e2802c4-a4d2-4d8b-9148-e3be6c30e623}">
          <xlrd:rvb i="418"/>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6"/>
        </ext>
      </extLst>
    </bk>
    <bk>
      <extLst>
        <ext uri="{3e2802c4-a4d2-4d8b-9148-e3be6c30e623}">
          <xlrd:rvb i="442"/>
        </ext>
      </extLst>
    </bk>
    <bk>
      <extLst>
        <ext uri="{3e2802c4-a4d2-4d8b-9148-e3be6c30e623}">
          <xlrd:rvb i="448"/>
        </ext>
      </extLst>
    </bk>
    <bk>
      <extLst>
        <ext uri="{3e2802c4-a4d2-4d8b-9148-e3be6c30e623}">
          <xlrd:rvb i="454"/>
        </ext>
      </extLst>
    </bk>
    <bk>
      <extLst>
        <ext uri="{3e2802c4-a4d2-4d8b-9148-e3be6c30e623}">
          <xlrd:rvb i="460"/>
        </ext>
      </extLst>
    </bk>
    <bk>
      <extLst>
        <ext uri="{3e2802c4-a4d2-4d8b-9148-e3be6c30e623}">
          <xlrd:rvb i="466"/>
        </ext>
      </extLst>
    </bk>
    <bk>
      <extLst>
        <ext uri="{3e2802c4-a4d2-4d8b-9148-e3be6c30e623}">
          <xlrd:rvb i="472"/>
        </ext>
      </extLst>
    </bk>
    <bk>
      <extLst>
        <ext uri="{3e2802c4-a4d2-4d8b-9148-e3be6c30e623}">
          <xlrd:rvb i="478"/>
        </ext>
      </extLst>
    </bk>
    <bk>
      <extLst>
        <ext uri="{3e2802c4-a4d2-4d8b-9148-e3be6c30e623}">
          <xlrd:rvb i="484"/>
        </ext>
      </extLst>
    </bk>
    <bk>
      <extLst>
        <ext uri="{3e2802c4-a4d2-4d8b-9148-e3be6c30e623}">
          <xlrd:rvb i="490"/>
        </ext>
      </extLst>
    </bk>
    <bk>
      <extLst>
        <ext uri="{3e2802c4-a4d2-4d8b-9148-e3be6c30e623}">
          <xlrd:rvb i="496"/>
        </ext>
      </extLst>
    </bk>
    <bk>
      <extLst>
        <ext uri="{3e2802c4-a4d2-4d8b-9148-e3be6c30e623}">
          <xlrd:rvb i="499"/>
        </ext>
      </extLst>
    </bk>
    <bk>
      <extLst>
        <ext uri="{3e2802c4-a4d2-4d8b-9148-e3be6c30e623}">
          <xlrd:rvb i="505"/>
        </ext>
      </extLst>
    </bk>
    <bk>
      <extLst>
        <ext uri="{3e2802c4-a4d2-4d8b-9148-e3be6c30e623}">
          <xlrd:rvb i="511"/>
        </ext>
      </extLst>
    </bk>
    <bk>
      <extLst>
        <ext uri="{3e2802c4-a4d2-4d8b-9148-e3be6c30e623}">
          <xlrd:rvb i="517"/>
        </ext>
      </extLst>
    </bk>
    <bk>
      <extLst>
        <ext uri="{3e2802c4-a4d2-4d8b-9148-e3be6c30e623}">
          <xlrd:rvb i="523"/>
        </ext>
      </extLst>
    </bk>
    <bk>
      <extLst>
        <ext uri="{3e2802c4-a4d2-4d8b-9148-e3be6c30e623}">
          <xlrd:rvb i="529"/>
        </ext>
      </extLst>
    </bk>
    <bk>
      <extLst>
        <ext uri="{3e2802c4-a4d2-4d8b-9148-e3be6c30e623}">
          <xlrd:rvb i="535"/>
        </ext>
      </extLst>
    </bk>
    <bk>
      <extLst>
        <ext uri="{3e2802c4-a4d2-4d8b-9148-e3be6c30e623}">
          <xlrd:rvb i="541"/>
        </ext>
      </extLst>
    </bk>
    <bk>
      <extLst>
        <ext uri="{3e2802c4-a4d2-4d8b-9148-e3be6c30e623}">
          <xlrd:rvb i="544"/>
        </ext>
      </extLst>
    </bk>
    <bk>
      <extLst>
        <ext uri="{3e2802c4-a4d2-4d8b-9148-e3be6c30e623}">
          <xlrd:rvb i="550"/>
        </ext>
      </extLst>
    </bk>
    <bk>
      <extLst>
        <ext uri="{3e2802c4-a4d2-4d8b-9148-e3be6c30e623}">
          <xlrd:rvb i="557"/>
        </ext>
      </extLst>
    </bk>
    <bk>
      <extLst>
        <ext uri="{3e2802c4-a4d2-4d8b-9148-e3be6c30e623}">
          <xlrd:rvb i="563"/>
        </ext>
      </extLst>
    </bk>
    <bk>
      <extLst>
        <ext uri="{3e2802c4-a4d2-4d8b-9148-e3be6c30e623}">
          <xlrd:rvb i="569"/>
        </ext>
      </extLst>
    </bk>
    <bk>
      <extLst>
        <ext uri="{3e2802c4-a4d2-4d8b-9148-e3be6c30e623}">
          <xlrd:rvb i="575"/>
        </ext>
      </extLst>
    </bk>
    <bk>
      <extLst>
        <ext uri="{3e2802c4-a4d2-4d8b-9148-e3be6c30e623}">
          <xlrd:rvb i="578"/>
        </ext>
      </extLst>
    </bk>
    <bk>
      <extLst>
        <ext uri="{3e2802c4-a4d2-4d8b-9148-e3be6c30e623}">
          <xlrd:rvb i="584"/>
        </ext>
      </extLst>
    </bk>
    <bk>
      <extLst>
        <ext uri="{3e2802c4-a4d2-4d8b-9148-e3be6c30e623}">
          <xlrd:rvb i="587"/>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6"/>
        </ext>
      </extLst>
    </bk>
    <bk>
      <extLst>
        <ext uri="{3e2802c4-a4d2-4d8b-9148-e3be6c30e623}">
          <xlrd:rvb i="612"/>
        </ext>
      </extLst>
    </bk>
    <bk>
      <extLst>
        <ext uri="{3e2802c4-a4d2-4d8b-9148-e3be6c30e623}">
          <xlrd:rvb i="618"/>
        </ext>
      </extLst>
    </bk>
    <bk>
      <extLst>
        <ext uri="{3e2802c4-a4d2-4d8b-9148-e3be6c30e623}">
          <xlrd:rvb i="624"/>
        </ext>
      </extLst>
    </bk>
    <bk>
      <extLst>
        <ext uri="{3e2802c4-a4d2-4d8b-9148-e3be6c30e623}">
          <xlrd:rvb i="630"/>
        </ext>
      </extLst>
    </bk>
  </futureMetadata>
  <futureMetadata name="XLDAPR" count="1">
    <bk>
      <extLst>
        <ext uri="{bdbb8cdc-fa1e-496e-a857-3c3f30c029c3}">
          <xda:dynamicArrayProperties fDynamic="1" fCollapsed="0"/>
        </ext>
      </extLst>
    </bk>
  </futureMetadata>
  <cellMetadata count="1">
    <bk>
      <rc t="2" v="0"/>
    </bk>
  </cellMetadata>
  <valueMetadata count="11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valueMetadata>
</metadata>
</file>

<file path=xl/sharedStrings.xml><?xml version="1.0" encoding="utf-8"?>
<sst xmlns="http://schemas.openxmlformats.org/spreadsheetml/2006/main" count="1807" uniqueCount="594">
  <si>
    <t>SYMBOL</t>
  </si>
  <si>
    <t>CHG</t>
  </si>
  <si>
    <t>% CHG</t>
  </si>
  <si>
    <t>VOLUME</t>
  </si>
  <si>
    <t>AVG VOL</t>
  </si>
  <si>
    <t>PREV CLOSE</t>
  </si>
  <si>
    <t>52 Week High</t>
  </si>
  <si>
    <t>52 Week Low</t>
  </si>
  <si>
    <t>CHG E</t>
  </si>
  <si>
    <t>Price</t>
  </si>
  <si>
    <t>PRICE E</t>
  </si>
  <si>
    <t>% CHG E</t>
  </si>
  <si>
    <t>Sector</t>
  </si>
  <si>
    <t>BioTech</t>
  </si>
  <si>
    <t>Food</t>
  </si>
  <si>
    <t>Cloud</t>
  </si>
  <si>
    <t>Industrial</t>
  </si>
  <si>
    <t>China</t>
  </si>
  <si>
    <t>Streaming</t>
  </si>
  <si>
    <t>Retailer</t>
  </si>
  <si>
    <t>Disrupter</t>
  </si>
  <si>
    <t>Tech. Manu.</t>
  </si>
  <si>
    <t>Social Media</t>
  </si>
  <si>
    <t>ETF</t>
  </si>
  <si>
    <t>eCommerce</t>
  </si>
  <si>
    <t>Insurance</t>
  </si>
  <si>
    <t>FinTech</t>
  </si>
  <si>
    <t>CPG</t>
  </si>
  <si>
    <t>Defence</t>
  </si>
  <si>
    <t>Tele. Comm.</t>
  </si>
  <si>
    <t>Reit</t>
  </si>
  <si>
    <t>Travel</t>
  </si>
  <si>
    <t>StockSymbol</t>
  </si>
  <si>
    <t>BlueChip</t>
  </si>
  <si>
    <t>Downside %</t>
  </si>
  <si>
    <t>Upside %</t>
  </si>
  <si>
    <t>BA</t>
  </si>
  <si>
    <t>COST</t>
  </si>
  <si>
    <t>CSCO</t>
  </si>
  <si>
    <t>DG</t>
  </si>
  <si>
    <t>ILMN</t>
  </si>
  <si>
    <t>NOK</t>
  </si>
  <si>
    <t>LowestTargetPrice</t>
  </si>
  <si>
    <t>HighestTargetPrice</t>
  </si>
  <si>
    <t>Highest upside</t>
  </si>
  <si>
    <t xml:space="preserve">Based upon 52 Week High &amp; Additional Upside from Analyst Target Price </t>
  </si>
  <si>
    <t>Highest Downside</t>
  </si>
  <si>
    <t xml:space="preserve">Based upon 52 Week Low &amp; Additional Downside from Analyst Target Price </t>
  </si>
  <si>
    <t>Legend</t>
  </si>
  <si>
    <t>Instructions</t>
  </si>
  <si>
    <t>Missing Stock</t>
  </si>
  <si>
    <t>Other Notes</t>
  </si>
  <si>
    <t>Currently Summary, Short, Buy Sheets doesn't count after Market trading rates, to look on after market data please refer Data Sheet &amp; look for column ending with E.</t>
  </si>
  <si>
    <t>Stock Price Data is not per second updated so this data is not for real time analysis, this only fetches data based upon last 5-10 minutes.</t>
  </si>
  <si>
    <t>Worksheets like Summary, Short, Buy Ideas doesn't update automatically please refer instructions.</t>
  </si>
  <si>
    <t>60</t>
  </si>
  <si>
    <t>ULTA</t>
  </si>
  <si>
    <t>LUV</t>
  </si>
  <si>
    <t>235</t>
  </si>
  <si>
    <t>145</t>
  </si>
  <si>
    <t>Level-1</t>
  </si>
  <si>
    <t>Level-2</t>
  </si>
  <si>
    <t>Upside Potential Condition Variables</t>
  </si>
  <si>
    <t>Downside Potential Condition Variables</t>
  </si>
  <si>
    <t>Column1</t>
  </si>
  <si>
    <t>Column2</t>
  </si>
  <si>
    <t>Column3</t>
  </si>
  <si>
    <t>Lowest Downside Potential should be greater than this to be considered finally in Short-Stocks Sheet</t>
  </si>
  <si>
    <t>Highest Upside Potential should be lesser than this to be considered finally in SHORT-Stocks Sheet</t>
  </si>
  <si>
    <t>52-Week High Percentage should be lesser than this to be considered in First Level Candidate of Upside</t>
  </si>
  <si>
    <t>Fill you own API Key</t>
  </si>
  <si>
    <t>Level-1 Filter: For BUY, it suggests based upon current price &amp; see 52 week high &amp; get the upside potential from current value &amp; while at same time downside shouldn't be too high also because you don't want to trade volatile stock. Level-2 Filter: For BUY, it suggests highest upside potential with highest analyst target price from current price &amp; while at same time downside Analyst price potential shouldn't be too high as you want to BUY most appreciated Stock.</t>
  </si>
  <si>
    <t>Level-1 Filter: For SHORT, it suggests based upon current price &amp; see 52 week low &amp; get the lowest potential from current value &amp; while at same time upside shouldn't be too high because you don't want to trade volatile stock. Level-2 Filter: For SHORT, it suggests lowest downside potential with lowest analyst target price from current price &amp; while at same time highest Analyst price potential shouldn't be too high as you want to SHORT most mixed reated Stock.</t>
  </si>
  <si>
    <t>Read these Instructions before going to Summary</t>
  </si>
  <si>
    <t>JPM</t>
  </si>
  <si>
    <t>Banking</t>
  </si>
  <si>
    <t>BAC</t>
  </si>
  <si>
    <t>170</t>
  </si>
  <si>
    <t>DIS</t>
  </si>
  <si>
    <t>DXC</t>
  </si>
  <si>
    <t>Streaminig</t>
  </si>
  <si>
    <t>PD</t>
  </si>
  <si>
    <t>38</t>
  </si>
  <si>
    <t>KR</t>
  </si>
  <si>
    <t>UAL</t>
  </si>
  <si>
    <t>140</t>
  </si>
  <si>
    <t>UBER</t>
  </si>
  <si>
    <t>DAL</t>
  </si>
  <si>
    <t>90</t>
  </si>
  <si>
    <t>OLED</t>
  </si>
  <si>
    <t>ANET</t>
  </si>
  <si>
    <t>NTNX</t>
  </si>
  <si>
    <t>DBX</t>
  </si>
  <si>
    <t>Semi</t>
  </si>
  <si>
    <t>52</t>
  </si>
  <si>
    <t>Delivery</t>
  </si>
  <si>
    <t>TWTR</t>
  </si>
  <si>
    <t>ORLY</t>
  </si>
  <si>
    <t>MA</t>
  </si>
  <si>
    <t>BJ</t>
  </si>
  <si>
    <t>LOW</t>
  </si>
  <si>
    <t>165</t>
  </si>
  <si>
    <t>EL</t>
  </si>
  <si>
    <t>V</t>
  </si>
  <si>
    <t>SQ</t>
  </si>
  <si>
    <t>VRSN</t>
  </si>
  <si>
    <t>UPS</t>
  </si>
  <si>
    <t>AllPriceTargets</t>
  </si>
  <si>
    <t>AverageTargetPrice</t>
  </si>
  <si>
    <t>230</t>
  </si>
  <si>
    <t>21</t>
  </si>
  <si>
    <t>TSLA</t>
  </si>
  <si>
    <t>TTD</t>
  </si>
  <si>
    <t>SHOP</t>
  </si>
  <si>
    <t>FB</t>
  </si>
  <si>
    <t>AMD</t>
  </si>
  <si>
    <t>8</t>
  </si>
  <si>
    <t>CRM</t>
  </si>
  <si>
    <t>NVDA</t>
  </si>
  <si>
    <t>MSFT</t>
  </si>
  <si>
    <t>133</t>
  </si>
  <si>
    <t>NOW</t>
  </si>
  <si>
    <t>ADBE</t>
  </si>
  <si>
    <t>AMZN</t>
  </si>
  <si>
    <t>AAPL</t>
  </si>
  <si>
    <t>PG</t>
  </si>
  <si>
    <t>BYND</t>
  </si>
  <si>
    <t>ROKU</t>
  </si>
  <si>
    <t>220</t>
  </si>
  <si>
    <t>150</t>
  </si>
  <si>
    <t>BIDU</t>
  </si>
  <si>
    <t>290</t>
  </si>
  <si>
    <t>70</t>
  </si>
  <si>
    <t>COUP</t>
  </si>
  <si>
    <t>100</t>
  </si>
  <si>
    <t>INTC</t>
  </si>
  <si>
    <t>28</t>
  </si>
  <si>
    <t>AYX</t>
  </si>
  <si>
    <t>LHX</t>
  </si>
  <si>
    <t>CI</t>
  </si>
  <si>
    <t>SPY</t>
  </si>
  <si>
    <t>0</t>
  </si>
  <si>
    <t>ZM</t>
  </si>
  <si>
    <t>MCD</t>
  </si>
  <si>
    <t>BABA</t>
  </si>
  <si>
    <t>VZ</t>
  </si>
  <si>
    <t>DOCU</t>
  </si>
  <si>
    <t>JNJ</t>
  </si>
  <si>
    <t>173</t>
  </si>
  <si>
    <t>HD</t>
  </si>
  <si>
    <t>T</t>
  </si>
  <si>
    <t>AMT</t>
  </si>
  <si>
    <t>SRNE</t>
  </si>
  <si>
    <t>PLUG</t>
  </si>
  <si>
    <t>TER</t>
  </si>
  <si>
    <t>NFLX</t>
  </si>
  <si>
    <t>LULU</t>
  </si>
  <si>
    <t>VIAC</t>
  </si>
  <si>
    <t>PYPL</t>
  </si>
  <si>
    <t>DDOG</t>
  </si>
  <si>
    <t>WMT</t>
  </si>
  <si>
    <t>105</t>
  </si>
  <si>
    <t>TGT</t>
  </si>
  <si>
    <t>QCOM</t>
  </si>
  <si>
    <t>SWKS</t>
  </si>
  <si>
    <t>153</t>
  </si>
  <si>
    <t>BLK</t>
  </si>
  <si>
    <t>52-Week Low Percentage should be greater than this to be considered in First Level Candidate of Downside</t>
  </si>
  <si>
    <t>15</t>
  </si>
  <si>
    <t>24</t>
  </si>
  <si>
    <t xml:space="preserve">Cache Days to fetch from Local </t>
  </si>
  <si>
    <t>If you don't like the results of suggestion you can adjust variables for Buy &amp; Shorts Thesis. Following is the thesis explained:</t>
  </si>
  <si>
    <t xml:space="preserve">If you miss your favorite stock than just go to Data sheet &amp; add STOCK ticker in first column, you can presss Tab rest excel will copy the formula or drag the last row to copy the formulas. After that to reflect in summary follow Instructions. Remember Summary sheet only list best possible ideas upon Statistical Data which change daily. </t>
  </si>
  <si>
    <t>Why not share the key here</t>
  </si>
  <si>
    <t>Key cost money &amp; not a good idea to share embeded in Excel file &amp; request to receivers don't share excel with key.</t>
  </si>
  <si>
    <t>WING</t>
  </si>
  <si>
    <t>WEN</t>
  </si>
  <si>
    <t>YUM</t>
  </si>
  <si>
    <t>CMG</t>
  </si>
  <si>
    <t>ADP</t>
  </si>
  <si>
    <t>CAT</t>
  </si>
  <si>
    <t>TJX</t>
  </si>
  <si>
    <t>77</t>
  </si>
  <si>
    <t>CMCSA</t>
  </si>
  <si>
    <t>AVGO</t>
  </si>
  <si>
    <t>KEYS</t>
  </si>
  <si>
    <t>MGM</t>
  </si>
  <si>
    <t>EA</t>
  </si>
  <si>
    <t>SNE</t>
  </si>
  <si>
    <t>41</t>
  </si>
  <si>
    <t>VEEV</t>
  </si>
  <si>
    <t>UNH</t>
  </si>
  <si>
    <t>LLY</t>
  </si>
  <si>
    <t>TMO</t>
  </si>
  <si>
    <t>AMGN</t>
  </si>
  <si>
    <t>ABBV</t>
  </si>
  <si>
    <t>NEE</t>
  </si>
  <si>
    <t>Energy</t>
  </si>
  <si>
    <t>REGN</t>
  </si>
  <si>
    <t>185</t>
  </si>
  <si>
    <t>IBM</t>
  </si>
  <si>
    <t>FOXA</t>
  </si>
  <si>
    <t>48</t>
  </si>
  <si>
    <t>215</t>
  </si>
  <si>
    <t>10</t>
  </si>
  <si>
    <t>Use Already Bought Column as your marker &amp; filter criteria in final summary</t>
  </si>
  <si>
    <t>VTR</t>
  </si>
  <si>
    <t>PEP</t>
  </si>
  <si>
    <t>MO</t>
  </si>
  <si>
    <t>REIT</t>
  </si>
  <si>
    <t>KO</t>
  </si>
  <si>
    <t>WDC</t>
  </si>
  <si>
    <t>GM</t>
  </si>
  <si>
    <t>Auto Man.</t>
  </si>
  <si>
    <t>MRK</t>
  </si>
  <si>
    <t>17.5</t>
  </si>
  <si>
    <t>115</t>
  </si>
  <si>
    <t>26</t>
  </si>
  <si>
    <t>120</t>
  </si>
  <si>
    <t>320</t>
  </si>
  <si>
    <t>164</t>
  </si>
  <si>
    <t>141</t>
  </si>
  <si>
    <t>BUY</t>
  </si>
  <si>
    <t>400</t>
  </si>
  <si>
    <t>195.43</t>
  </si>
  <si>
    <t>167</t>
  </si>
  <si>
    <t>182</t>
  </si>
  <si>
    <t>142</t>
  </si>
  <si>
    <t>441</t>
  </si>
  <si>
    <t>45</t>
  </si>
  <si>
    <t>283</t>
  </si>
  <si>
    <t>260</t>
  </si>
  <si>
    <t>1840</t>
  </si>
  <si>
    <t>80</t>
  </si>
  <si>
    <t>327</t>
  </si>
  <si>
    <t>25</t>
  </si>
  <si>
    <t>700</t>
  </si>
  <si>
    <t>279</t>
  </si>
  <si>
    <t>280</t>
  </si>
  <si>
    <t>53</t>
  </si>
  <si>
    <t>450</t>
  </si>
  <si>
    <t>62</t>
  </si>
  <si>
    <t>19</t>
  </si>
  <si>
    <t>Info. Tech.</t>
  </si>
  <si>
    <t>Condition</t>
  </si>
  <si>
    <t>Gorup A</t>
  </si>
  <si>
    <t>Group B</t>
  </si>
  <si>
    <t>You want to keep lower if you want to bet on still going higher for eg., 10-25</t>
  </si>
  <si>
    <t>Bull Market - Guidance</t>
  </si>
  <si>
    <t>Bear Market  - Guidance</t>
  </si>
  <si>
    <t>You want to keep higher as you feel risk is lower due to bull market for eg., 30-50</t>
  </si>
  <si>
    <t>You want to keep lower as you feel risk of going further low due to bear market for eg., 10-25</t>
  </si>
  <si>
    <t>23</t>
  </si>
  <si>
    <t>14</t>
  </si>
  <si>
    <t>34</t>
  </si>
  <si>
    <t>40</t>
  </si>
  <si>
    <t>412</t>
  </si>
  <si>
    <t>156.25</t>
  </si>
  <si>
    <t>750</t>
  </si>
  <si>
    <t>524</t>
  </si>
  <si>
    <t>31</t>
  </si>
  <si>
    <t>209</t>
  </si>
  <si>
    <t>95</t>
  </si>
  <si>
    <t>246</t>
  </si>
  <si>
    <t>190</t>
  </si>
  <si>
    <t>237.5</t>
  </si>
  <si>
    <t>105.5</t>
  </si>
  <si>
    <t>44</t>
  </si>
  <si>
    <t>39</t>
  </si>
  <si>
    <t>35</t>
  </si>
  <si>
    <t>47</t>
  </si>
  <si>
    <t>50</t>
  </si>
  <si>
    <t>29</t>
  </si>
  <si>
    <t>30</t>
  </si>
  <si>
    <t>37</t>
  </si>
  <si>
    <t>149</t>
  </si>
  <si>
    <t>59</t>
  </si>
  <si>
    <t>36</t>
  </si>
  <si>
    <t>85</t>
  </si>
  <si>
    <t>144</t>
  </si>
  <si>
    <t>27.5</t>
  </si>
  <si>
    <t>22</t>
  </si>
  <si>
    <t>20</t>
  </si>
  <si>
    <t>18</t>
  </si>
  <si>
    <t>43</t>
  </si>
  <si>
    <t>17</t>
  </si>
  <si>
    <t>188</t>
  </si>
  <si>
    <t>132</t>
  </si>
  <si>
    <t>110</t>
  </si>
  <si>
    <t>66</t>
  </si>
  <si>
    <t>239</t>
  </si>
  <si>
    <t>205</t>
  </si>
  <si>
    <t>125</t>
  </si>
  <si>
    <t>54</t>
  </si>
  <si>
    <t>68</t>
  </si>
  <si>
    <t>47.5</t>
  </si>
  <si>
    <t>250</t>
  </si>
  <si>
    <t>130</t>
  </si>
  <si>
    <t>240</t>
  </si>
  <si>
    <t>291</t>
  </si>
  <si>
    <t>6</t>
  </si>
  <si>
    <t>3.1</t>
  </si>
  <si>
    <t>178</t>
  </si>
  <si>
    <t>156</t>
  </si>
  <si>
    <t>315.54</t>
  </si>
  <si>
    <t>210.36</t>
  </si>
  <si>
    <t>49</t>
  </si>
  <si>
    <t>371</t>
  </si>
  <si>
    <t>315</t>
  </si>
  <si>
    <t>3800</t>
  </si>
  <si>
    <t>538</t>
  </si>
  <si>
    <t>88.07</t>
  </si>
  <si>
    <t>354</t>
  </si>
  <si>
    <t>310</t>
  </si>
  <si>
    <t>475</t>
  </si>
  <si>
    <t>375</t>
  </si>
  <si>
    <t>242</t>
  </si>
  <si>
    <t>87</t>
  </si>
  <si>
    <t>71</t>
  </si>
  <si>
    <t>2608</t>
  </si>
  <si>
    <t>940.36</t>
  </si>
  <si>
    <t>107</t>
  </si>
  <si>
    <t>175</t>
  </si>
  <si>
    <t>123</t>
  </si>
  <si>
    <t>191.33</t>
  </si>
  <si>
    <t>138.24</t>
  </si>
  <si>
    <t>95.16</t>
  </si>
  <si>
    <t>75</t>
  </si>
  <si>
    <t>645</t>
  </si>
  <si>
    <t>485</t>
  </si>
  <si>
    <t>286</t>
  </si>
  <si>
    <t>93</t>
  </si>
  <si>
    <t>84</t>
  </si>
  <si>
    <t>420</t>
  </si>
  <si>
    <t>352.5</t>
  </si>
  <si>
    <t>193</t>
  </si>
  <si>
    <t>46</t>
  </si>
  <si>
    <t>186</t>
  </si>
  <si>
    <t>164.5</t>
  </si>
  <si>
    <t>168</t>
  </si>
  <si>
    <t>133.5</t>
  </si>
  <si>
    <t>195</t>
  </si>
  <si>
    <t>259</t>
  </si>
  <si>
    <t>4.8</t>
  </si>
  <si>
    <t>200</t>
  </si>
  <si>
    <t>218.5</t>
  </si>
  <si>
    <t>210</t>
  </si>
  <si>
    <t>106</t>
  </si>
  <si>
    <t>637.5</t>
  </si>
  <si>
    <t>256.94</t>
  </si>
  <si>
    <t>278</t>
  </si>
  <si>
    <t>3000</t>
  </si>
  <si>
    <t>440</t>
  </si>
  <si>
    <t>525</t>
  </si>
  <si>
    <t>72</t>
  </si>
  <si>
    <t>415</t>
  </si>
  <si>
    <t>229</t>
  </si>
  <si>
    <t>435</t>
  </si>
  <si>
    <t>98</t>
  </si>
  <si>
    <t>9</t>
  </si>
  <si>
    <t>305</t>
  </si>
  <si>
    <t>255</t>
  </si>
  <si>
    <t>340</t>
  </si>
  <si>
    <t>242.5</t>
  </si>
  <si>
    <t>151</t>
  </si>
  <si>
    <t>138.5</t>
  </si>
  <si>
    <t>55.5</t>
  </si>
  <si>
    <t>500</t>
  </si>
  <si>
    <t>410</t>
  </si>
  <si>
    <t>158</t>
  </si>
  <si>
    <t>138</t>
  </si>
  <si>
    <t>180</t>
  </si>
  <si>
    <t>155</t>
  </si>
  <si>
    <t>482</t>
  </si>
  <si>
    <t>460</t>
  </si>
  <si>
    <t>392</t>
  </si>
  <si>
    <t>350</t>
  </si>
  <si>
    <t>300</t>
  </si>
  <si>
    <t>330</t>
  </si>
  <si>
    <t>270</t>
  </si>
  <si>
    <t>1450</t>
  </si>
  <si>
    <t>1250</t>
  </si>
  <si>
    <t>751</t>
  </si>
  <si>
    <t>147.5</t>
  </si>
  <si>
    <t>128</t>
  </si>
  <si>
    <t>146</t>
  </si>
  <si>
    <t>131.1</t>
  </si>
  <si>
    <t>570</t>
  </si>
  <si>
    <t>520</t>
  </si>
  <si>
    <t>327.5</t>
  </si>
  <si>
    <t>272</t>
  </si>
  <si>
    <t>234</t>
  </si>
  <si>
    <t>296</t>
  </si>
  <si>
    <t>161</t>
  </si>
  <si>
    <t>131</t>
  </si>
  <si>
    <t>83.27</t>
  </si>
  <si>
    <t>bsq32eofkcbdursrrok0</t>
  </si>
  <si>
    <t>You want to keep it higher to get most valuable out of bear market for eg., 30-50</t>
  </si>
  <si>
    <t>MU</t>
  </si>
  <si>
    <t>KLR</t>
  </si>
  <si>
    <t>GOOGL</t>
  </si>
  <si>
    <t>ZS</t>
  </si>
  <si>
    <t>MDT</t>
  </si>
  <si>
    <t>FSLY</t>
  </si>
  <si>
    <t>CRWD</t>
  </si>
  <si>
    <t>FEYE</t>
  </si>
  <si>
    <t>SPOT</t>
  </si>
  <si>
    <t>ACN</t>
  </si>
  <si>
    <t>1270</t>
  </si>
  <si>
    <t>73</t>
  </si>
  <si>
    <t>154</t>
  </si>
  <si>
    <t>1800</t>
  </si>
  <si>
    <t>152</t>
  </si>
  <si>
    <t>8.5</t>
  </si>
  <si>
    <t>209.15</t>
  </si>
  <si>
    <t>112.23</t>
  </si>
  <si>
    <t>1500</t>
  </si>
  <si>
    <t>103</t>
  </si>
  <si>
    <t>56.5</t>
  </si>
  <si>
    <t>114.5</t>
  </si>
  <si>
    <t>183.65</t>
  </si>
  <si>
    <t>Security</t>
  </si>
  <si>
    <t>Software Services</t>
  </si>
  <si>
    <t>LastFetchDate</t>
  </si>
  <si>
    <t>Resolutions</t>
  </si>
  <si>
    <t>D</t>
  </si>
  <si>
    <t>W</t>
  </si>
  <si>
    <t>M</t>
  </si>
  <si>
    <t>Period for Technical Aggregate Signal</t>
  </si>
  <si>
    <t>MarketSignal</t>
  </si>
  <si>
    <t>NEUTRAL</t>
  </si>
  <si>
    <t>52WH</t>
  </si>
  <si>
    <t>52WL</t>
  </si>
  <si>
    <t>HTP</t>
  </si>
  <si>
    <t>AnstUp%</t>
  </si>
  <si>
    <t>AnstDown%</t>
  </si>
  <si>
    <t>PE</t>
  </si>
  <si>
    <t>LTP</t>
  </si>
  <si>
    <t>UpComgED</t>
  </si>
  <si>
    <t>2020-10-28</t>
  </si>
  <si>
    <t>2020-11-04</t>
  </si>
  <si>
    <t>2020-10-29</t>
  </si>
  <si>
    <t>2020-10-22</t>
  </si>
  <si>
    <t>2020-10-13</t>
  </si>
  <si>
    <t>2020-10-14</t>
  </si>
  <si>
    <t>2020-11-05</t>
  </si>
  <si>
    <t>2020-09-29</t>
  </si>
  <si>
    <t>2020-10-21</t>
  </si>
  <si>
    <t>2020-10-30</t>
  </si>
  <si>
    <t>2020-10-20</t>
  </si>
  <si>
    <t>2020-09-15</t>
  </si>
  <si>
    <t>2020-09-12</t>
  </si>
  <si>
    <t>2020-10-26</t>
  </si>
  <si>
    <t>2020-09-24</t>
  </si>
  <si>
    <t>NA</t>
  </si>
  <si>
    <t>60:25:40:2020-09-12</t>
  </si>
  <si>
    <t>209:95:153:2020-09-12</t>
  </si>
  <si>
    <t>47:21:35:2020-09-12</t>
  </si>
  <si>
    <t>45:15:31:2020-09-12</t>
  </si>
  <si>
    <t>90:38:60:2020-09-12</t>
  </si>
  <si>
    <t>0:0:0:2020-09-12</t>
  </si>
  <si>
    <t>25:10:17.5:2020-09-12</t>
  </si>
  <si>
    <t>45:23:34:2020-09-12</t>
  </si>
  <si>
    <t>50:29:41:2020-09-12</t>
  </si>
  <si>
    <t>280:190:237.5:2020-09-12</t>
  </si>
  <si>
    <t>52:15:30:2020-09-12</t>
  </si>
  <si>
    <t>37:21:30:2020-09-12</t>
  </si>
  <si>
    <t>164:90:149:2020-09-12</t>
  </si>
  <si>
    <t>59:23:36:2020-09-12</t>
  </si>
  <si>
    <t>85:45:62:2020-09-12</t>
  </si>
  <si>
    <t>144:80:115:2020-09-12</t>
  </si>
  <si>
    <t>41:21:27.5:2020-09-12</t>
  </si>
  <si>
    <t>22:18:20:2020-09-12</t>
  </si>
  <si>
    <t>43:17:34:2020-09-12</t>
  </si>
  <si>
    <t>188:132:153:2020-09-12</t>
  </si>
  <si>
    <t>110:66:95:2020-09-12</t>
  </si>
  <si>
    <t>260:205:239:2020-09-12</t>
  </si>
  <si>
    <t>115:52:70:2020-09-12</t>
  </si>
  <si>
    <t>173:44:105.5:2020-09-12</t>
  </si>
  <si>
    <t>53:15:40:2020-09-12</t>
  </si>
  <si>
    <t>150:90:125:2020-09-12</t>
  </si>
  <si>
    <t>279:190:246:2020-09-12</t>
  </si>
  <si>
    <t>60:47:54:2020-09-12</t>
  </si>
  <si>
    <t>68:37:47.5:2020-09-12</t>
  </si>
  <si>
    <t>2608:87:940.36:2020-09-12</t>
  </si>
  <si>
    <t>250:107:156:2020-09-12</t>
  </si>
  <si>
    <t>48:20:34:2020-09-12</t>
  </si>
  <si>
    <t>175:100:123:2020-09-12</t>
  </si>
  <si>
    <t>191.33:95.16:138.24:2020-09-12</t>
  </si>
  <si>
    <t>75:48:60:2020-09-12</t>
  </si>
  <si>
    <t>37:17:30:2020-09-12</t>
  </si>
  <si>
    <t>645:182:485:2020-09-12</t>
  </si>
  <si>
    <t>286:150:205:2020-09-12</t>
  </si>
  <si>
    <t>107:84:93:2020-09-12</t>
  </si>
  <si>
    <t>420:220:352.5:2020-09-12</t>
  </si>
  <si>
    <t>193:60:145:2020-09-12</t>
  </si>
  <si>
    <t>115:77:90:2020-09-12</t>
  </si>
  <si>
    <t>130:90:115:2020-09-12</t>
  </si>
  <si>
    <t>60:40:46:2020-09-12</t>
  </si>
  <si>
    <t>186:120:164.5:2020-09-12</t>
  </si>
  <si>
    <t>168:95:133.5:2020-09-12</t>
  </si>
  <si>
    <t>54:37:44:2020-09-12</t>
  </si>
  <si>
    <t>182:100:140:2020-09-12</t>
  </si>
  <si>
    <t>240:141:195:2020-09-12</t>
  </si>
  <si>
    <t>291:185:259:2020-09-12</t>
  </si>
  <si>
    <t>6:3.1:4.8:2020-09-12</t>
  </si>
  <si>
    <t>220:170:200:2020-09-12</t>
  </si>
  <si>
    <t>125:70:107:2020-09-12</t>
  </si>
  <si>
    <t>412:156.25:218.5:2020-09-12</t>
  </si>
  <si>
    <t>230:178:210:2020-09-12</t>
  </si>
  <si>
    <t>156:130:150:2020-09-12</t>
  </si>
  <si>
    <t>150:41:106:2020-09-12</t>
  </si>
  <si>
    <t>26:14:23:2020-09-12</t>
  </si>
  <si>
    <t>750:524:637.5:2020-09-12</t>
  </si>
  <si>
    <t>315.54:210.36:256.94:2020-09-12</t>
  </si>
  <si>
    <t>70:49:60:2020-09-12</t>
  </si>
  <si>
    <t>371:290:327:2020-09-12</t>
  </si>
  <si>
    <t>315:250:278:2020-09-12</t>
  </si>
  <si>
    <t>182:133:164:2020-09-12</t>
  </si>
  <si>
    <t>3800:1840:3000:2020-09-12</t>
  </si>
  <si>
    <t>538:165:440:2020-09-12</t>
  </si>
  <si>
    <t>85:48:70:2020-09-12</t>
  </si>
  <si>
    <t>700:320:525:2020-09-12</t>
  </si>
  <si>
    <t>250:235:246:2020-09-12</t>
  </si>
  <si>
    <t>88.07:70:72:2020-09-12</t>
  </si>
  <si>
    <t>450:354:415:2020-09-12</t>
  </si>
  <si>
    <t>310:167:229:2020-09-12</t>
  </si>
  <si>
    <t>475:375:435:2020-09-12</t>
  </si>
  <si>
    <t>39:28:35:2020-09-12</t>
  </si>
  <si>
    <t>242:120:205:2020-09-12</t>
  </si>
  <si>
    <t>115:62:98:2020-09-12</t>
  </si>
  <si>
    <t>24:21:24:2020-09-12</t>
  </si>
  <si>
    <t>14:8:9:2020-09-12</t>
  </si>
  <si>
    <t>305:120:255:2020-09-12</t>
  </si>
  <si>
    <t>170:93:130:2020-09-12</t>
  </si>
  <si>
    <t>340:164:242.5:2020-09-12</t>
  </si>
  <si>
    <t>151:100:138.5:2020-09-12</t>
  </si>
  <si>
    <t>450:195.43:400:2020-09-12</t>
  </si>
  <si>
    <t>71:8:55.5:2020-09-12</t>
  </si>
  <si>
    <t>215:140:190:2020-09-12</t>
  </si>
  <si>
    <t>500:260:410:2020-09-12</t>
  </si>
  <si>
    <t>48:30:40:2020-09-12</t>
  </si>
  <si>
    <t>158:105:138:2020-09-12</t>
  </si>
  <si>
    <t>260:180:230:2020-09-12</t>
  </si>
  <si>
    <t>155:100:140:2020-09-12</t>
  </si>
  <si>
    <t>482:260:460:2020-09-12</t>
  </si>
  <si>
    <t>392:300:350:2020-09-12</t>
  </si>
  <si>
    <t>375:235:330:2020-09-12</t>
  </si>
  <si>
    <t>270:193:220:2020-09-12</t>
  </si>
  <si>
    <t>1450:751:1250:2020-09-12</t>
  </si>
  <si>
    <t>210:142:175:2020-09-12</t>
  </si>
  <si>
    <t>170:128:147.5:2020-09-12</t>
  </si>
  <si>
    <t>146:106:131.1:2020-09-12</t>
  </si>
  <si>
    <t>570:441:520:2020-09-12</t>
  </si>
  <si>
    <t>371:283:327.5:2020-09-12</t>
  </si>
  <si>
    <t>330:234:272:2020-09-12</t>
  </si>
  <si>
    <t>296:161:230:2020-09-12</t>
  </si>
  <si>
    <t>150:83.27:131:2020-09-12</t>
  </si>
  <si>
    <t>144:60:106:2020-09-12</t>
  </si>
  <si>
    <t>100:35:60:2020-09-12</t>
  </si>
  <si>
    <t>1800:1270:1500:2020-09-12</t>
  </si>
  <si>
    <t>152:73:103:2020-09-12</t>
  </si>
  <si>
    <t>130:90:110:2020-09-12</t>
  </si>
  <si>
    <t>100:30:56.5:2020-09-12</t>
  </si>
  <si>
    <t>125:75:114.5:2020-09-12</t>
  </si>
  <si>
    <t>19:8.5:14:2020-09-12</t>
  </si>
  <si>
    <t>209.15:112.23:183.65:2020-09-12</t>
  </si>
  <si>
    <t>230:154:185:2020-09-12</t>
  </si>
  <si>
    <t>Error Codes</t>
  </si>
  <si>
    <t>Description</t>
  </si>
  <si>
    <t>Not Available/Applicable</t>
  </si>
  <si>
    <t>TATF</t>
  </si>
  <si>
    <t>Try Another Time Frame/Resolutions</t>
  </si>
  <si>
    <t>2020-11-02</t>
  </si>
  <si>
    <t>MRVL</t>
  </si>
  <si>
    <t>TWLO</t>
  </si>
  <si>
    <t>45:18:37.5:2020-09-12</t>
  </si>
  <si>
    <t>37.5</t>
  </si>
  <si>
    <t>300:130:226:2020-09-12</t>
  </si>
  <si>
    <t>226</t>
  </si>
  <si>
    <t>Glossary</t>
  </si>
  <si>
    <t>Lowest Target Price</t>
  </si>
  <si>
    <t>Highest Target Price</t>
  </si>
  <si>
    <t>Make sure to enable content warning, From Data Tab Hit Refresh All to get latest data from APIs. For getting Analyst Price Targets for new Stocks which you added in Data tab please ask key from author to put in D13 cell of this worksheet.</t>
  </si>
  <si>
    <t>To Update Analyst Target Price, please open Tab From Data, then click on Queries &amp; Connections, a Panel will appear in left, Find a table named "Price Targets Only", right click on that Refresh/Update that, You can also adjust Cache Value to longer/shorter the timeframe for retrieving data, as Analyst Price Targets don't change daily.</t>
  </si>
  <si>
    <t>Current API is from Finnhub.io &amp; utilised to get Analysts Price Targets, Technical Signals, Earning Dates etc.,</t>
  </si>
  <si>
    <t>There are few sheets hidden they are required to be present as they are intermediate steps to calculate Buy/Short Datasets.</t>
  </si>
  <si>
    <t>Current upside potential should be greater than D3% (Upside is calculated in Data Sheet based upon current price divided by 52 week high &amp; get the %), Refresh from Data Tab after change.</t>
  </si>
  <si>
    <t>Current downside potential should be less than D4% (Downside is calculated in Data Sheet based upon current price divided by 52 week low &amp; get the %). Refresh from Data Tab after change.</t>
  </si>
  <si>
    <t>Upside Potential based on Analyst Targets should be higher than D5% (Highest possible upside is calculated by highest target price &amp; current price difference in %). Refresh from Data Tab after change.</t>
  </si>
  <si>
    <t>Downside Potential based on Analyst Targets should be lower than D6% (Lowest possible downside is calculated by lowest target price &amp; current price difference in %). Refresh from Data Tab after change.</t>
  </si>
  <si>
    <t>CacheDays, only applicable for price targets. Refresh from Data Tab after change.</t>
  </si>
  <si>
    <t>Supported resolution includes 1, 5, 15, 30, 60, D, W, M(Period in Days) .Some timeframes might not b e available depending on the exchange. Refresh from Data Tab after change.</t>
  </si>
  <si>
    <t>For Downside calculation, default is to inverse the Buy side consideration, but incase you want to have custom value then change values in Column D8 to D11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</si>
</sst>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_([$$-409]* #,##0.00_);_([$$-409]* \(#,##0.00\);_([$$-409]* &quot;-&quot;??_);_(@_)"/>
  </numFmts>
  <fonts count="23">
    <font>
      <sz val="11"/>
      <color theme="1"/>
      <name val="Calibri"/>
      <family val="2"/>
      <scheme val="minor"/>
    </font>
    <font>
      <sz val="11"/>
      <color rgb="FFFF0000"/>
      <name val="Calibri"/>
      <family val="2"/>
      <scheme val="minor"/>
    </font>
    <font>
      <u/>
      <sz val="11"/>
      <color theme="10"/>
      <name val="Calibri"/>
      <family val="2"/>
      <scheme val="minor"/>
    </font>
    <font>
      <sz val="9"/>
      <color theme="1"/>
      <name val="Calibri"/>
      <family val="2"/>
      <scheme val="minor"/>
    </font>
    <font>
      <sz val="11"/>
      <color theme="9"/>
      <name val="Calibri"/>
      <family val="2"/>
      <scheme val="minor"/>
    </font>
    <font>
      <sz val="11"/>
      <color theme="4"/>
      <name val="Calibri"/>
      <family val="2"/>
      <scheme val="minor"/>
    </font>
    <font>
      <u/>
      <sz val="9"/>
      <color theme="10"/>
      <name val="Calibri"/>
      <family val="2"/>
      <scheme val="minor"/>
    </font>
    <font>
      <sz val="9"/>
      <color theme="1"/>
      <name val="Inherit"/>
    </font>
    <font>
      <sz val="9"/>
      <color rgb="FF2E2E2E"/>
      <name val="Inherit"/>
    </font>
    <font>
      <sz val="9"/>
      <color theme="9"/>
      <name val="Calibri"/>
      <family val="2"/>
      <scheme val="minor"/>
    </font>
    <font>
      <sz val="9"/>
      <color rgb="FFFF0000"/>
      <name val="Calibri"/>
      <family val="2"/>
      <scheme val="minor"/>
    </font>
    <font>
      <sz val="9"/>
      <color theme="4"/>
      <name val="Calibri"/>
      <family val="2"/>
      <scheme val="minor"/>
    </font>
    <font>
      <sz val="9"/>
      <color rgb="FF7030A0"/>
      <name val="Inherit"/>
    </font>
    <font>
      <sz val="11"/>
      <color rgb="FF7030A0"/>
      <name val="Calibri"/>
      <family val="2"/>
      <scheme val="minor"/>
    </font>
    <font>
      <sz val="9"/>
      <color theme="7" tint="-0.499984740745262"/>
      <name val="Calibri"/>
      <family val="2"/>
      <scheme val="minor"/>
    </font>
    <font>
      <b/>
      <sz val="9"/>
      <color theme="0"/>
      <name val="Calibri"/>
      <family val="2"/>
      <scheme val="minor"/>
    </font>
    <font>
      <b/>
      <sz val="9"/>
      <color theme="0"/>
      <name val="Inherit"/>
    </font>
    <font>
      <sz val="9"/>
      <color theme="0"/>
      <name val="Calibri"/>
      <family val="2"/>
      <scheme val="minor"/>
    </font>
    <font>
      <sz val="8"/>
      <name val="Calibri"/>
      <family val="2"/>
      <scheme val="minor"/>
    </font>
    <font>
      <b/>
      <sz val="11"/>
      <color theme="1"/>
      <name val="Calibri"/>
      <family val="2"/>
      <scheme val="minor"/>
    </font>
    <font>
      <sz val="18"/>
      <color theme="1"/>
      <name val="Calibri"/>
      <family val="2"/>
      <scheme val="minor"/>
    </font>
    <font>
      <sz val="11"/>
      <name val="Calibri"/>
      <family val="2"/>
      <scheme val="minor"/>
    </font>
    <font>
      <b/>
      <sz val="11"/>
      <color theme="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77">
    <xf numFmtId="0" fontId="0" fillId="0" borderId="0" xfId="0"/>
    <xf numFmtId="0" fontId="3" fillId="0" borderId="0" xfId="0" applyFont="1"/>
    <xf numFmtId="0" fontId="4" fillId="0" borderId="0" xfId="0" applyFont="1"/>
    <xf numFmtId="0" fontId="1" fillId="0" borderId="0" xfId="0" applyFont="1"/>
    <xf numFmtId="0" fontId="5" fillId="0" borderId="0" xfId="0" applyFont="1"/>
    <xf numFmtId="168" fontId="6" fillId="0" borderId="1" xfId="1" applyNumberFormat="1" applyFont="1" applyBorder="1" applyAlignment="1">
      <alignment horizontal="left" vertical="center"/>
    </xf>
    <xf numFmtId="168" fontId="7" fillId="0" borderId="1" xfId="0" applyNumberFormat="1" applyFont="1" applyBorder="1" applyAlignment="1">
      <alignment horizontal="right" vertical="center"/>
    </xf>
    <xf numFmtId="168" fontId="8" fillId="0" borderId="1" xfId="0" applyNumberFormat="1" applyFont="1" applyBorder="1" applyAlignment="1">
      <alignment horizontal="right" vertical="center"/>
    </xf>
    <xf numFmtId="168" fontId="9" fillId="0" borderId="1" xfId="0" applyNumberFormat="1" applyFont="1" applyBorder="1"/>
    <xf numFmtId="168" fontId="10" fillId="0" borderId="1" xfId="0" applyNumberFormat="1" applyFont="1" applyBorder="1"/>
    <xf numFmtId="10" fontId="7" fillId="0" borderId="1" xfId="0" applyNumberFormat="1" applyFont="1" applyBorder="1" applyAlignment="1">
      <alignment horizontal="right" vertical="center"/>
    </xf>
    <xf numFmtId="3" fontId="8" fillId="0" borderId="1" xfId="0" applyNumberFormat="1" applyFont="1" applyBorder="1" applyAlignment="1">
      <alignment horizontal="right" vertical="center"/>
    </xf>
    <xf numFmtId="0" fontId="3" fillId="0" borderId="1" xfId="0" applyFont="1" applyBorder="1" applyAlignment="1">
      <alignment wrapText="1"/>
    </xf>
    <xf numFmtId="40" fontId="11" fillId="0" borderId="1" xfId="0" applyNumberFormat="1" applyFont="1" applyBorder="1"/>
    <xf numFmtId="0" fontId="13" fillId="0" borderId="0" xfId="0" applyFont="1"/>
    <xf numFmtId="2" fontId="12" fillId="0" borderId="1" xfId="0" applyNumberFormat="1" applyFont="1" applyBorder="1" applyAlignment="1">
      <alignment horizontal="right" vertical="center"/>
    </xf>
    <xf numFmtId="0" fontId="6" fillId="0" borderId="0" xfId="1" applyFont="1" applyBorder="1" applyAlignment="1">
      <alignment horizontal="left" vertical="center"/>
    </xf>
    <xf numFmtId="40" fontId="14" fillId="0" borderId="1" xfId="0" applyNumberFormat="1" applyFont="1" applyBorder="1"/>
    <xf numFmtId="0" fontId="0" fillId="0" borderId="0" xfId="0" applyNumberFormat="1"/>
    <xf numFmtId="0" fontId="16" fillId="0" borderId="1" xfId="0" applyFont="1" applyBorder="1" applyAlignment="1">
      <alignment horizontal="left" vertical="center"/>
    </xf>
    <xf numFmtId="0" fontId="17" fillId="0" borderId="0" xfId="0" applyFont="1"/>
    <xf numFmtId="0" fontId="15" fillId="0" borderId="1" xfId="0" applyFont="1" applyBorder="1" applyAlignment="1">
      <alignment wrapText="1"/>
    </xf>
    <xf numFmtId="40" fontId="10" fillId="0" borderId="1" xfId="0" applyNumberFormat="1" applyFont="1" applyBorder="1"/>
    <xf numFmtId="0" fontId="0" fillId="0" borderId="1" xfId="0" applyBorder="1" applyAlignment="1">
      <alignment wrapText="1"/>
    </xf>
    <xf numFmtId="0" fontId="19" fillId="0" borderId="1" xfId="0" applyFont="1" applyBorder="1"/>
    <xf numFmtId="0" fontId="19" fillId="0" borderId="1" xfId="0" applyFont="1" applyFill="1" applyBorder="1"/>
    <xf numFmtId="0" fontId="0" fillId="0" borderId="1" xfId="0" applyFill="1" applyBorder="1" applyAlignment="1">
      <alignment wrapText="1"/>
    </xf>
    <xf numFmtId="0" fontId="0" fillId="0" borderId="0" xfId="0" applyAlignment="1">
      <alignment wrapText="1"/>
    </xf>
    <xf numFmtId="0" fontId="0" fillId="0" borderId="3" xfId="0" applyBorder="1"/>
    <xf numFmtId="0" fontId="0" fillId="0" borderId="9" xfId="0" applyBorder="1"/>
    <xf numFmtId="0" fontId="0" fillId="0" borderId="6" xfId="0" applyBorder="1"/>
    <xf numFmtId="0" fontId="0" fillId="0" borderId="4" xfId="0" applyBorder="1"/>
    <xf numFmtId="0" fontId="0" fillId="0" borderId="5" xfId="0" applyBorder="1" applyAlignment="1">
      <alignment wrapText="1"/>
    </xf>
    <xf numFmtId="0" fontId="0" fillId="2" borderId="1" xfId="0" applyFont="1" applyFill="1" applyBorder="1"/>
    <xf numFmtId="0" fontId="0" fillId="2" borderId="1" xfId="0" applyFont="1" applyFill="1" applyBorder="1" applyAlignment="1">
      <alignment wrapText="1"/>
    </xf>
    <xf numFmtId="0" fontId="0" fillId="0" borderId="1" xfId="0" applyFont="1" applyBorder="1"/>
    <xf numFmtId="0" fontId="0" fillId="0" borderId="1" xfId="0" applyFont="1" applyBorder="1" applyAlignment="1">
      <alignment wrapText="1"/>
    </xf>
    <xf numFmtId="0" fontId="19" fillId="0" borderId="2" xfId="0" applyFont="1" applyBorder="1"/>
    <xf numFmtId="0" fontId="19" fillId="0" borderId="7" xfId="0" applyFont="1" applyBorder="1"/>
    <xf numFmtId="0" fontId="19" fillId="2" borderId="1" xfId="0" applyFont="1" applyFill="1" applyBorder="1"/>
    <xf numFmtId="168" fontId="6" fillId="0" borderId="8" xfId="1" applyNumberFormat="1" applyFont="1" applyBorder="1" applyAlignment="1">
      <alignment horizontal="left" vertical="center"/>
    </xf>
    <xf numFmtId="168" fontId="8" fillId="0" borderId="8" xfId="0" applyNumberFormat="1" applyFont="1" applyBorder="1" applyAlignment="1">
      <alignment horizontal="right" vertical="center"/>
    </xf>
    <xf numFmtId="168" fontId="9" fillId="0" borderId="8" xfId="0" applyNumberFormat="1" applyFont="1" applyBorder="1"/>
    <xf numFmtId="168" fontId="10" fillId="0" borderId="8" xfId="0" applyNumberFormat="1" applyFont="1" applyBorder="1"/>
    <xf numFmtId="2" fontId="12" fillId="0" borderId="8" xfId="0" applyNumberFormat="1" applyFont="1" applyBorder="1" applyAlignment="1">
      <alignment horizontal="right" vertical="center"/>
    </xf>
    <xf numFmtId="40" fontId="11" fillId="0" borderId="8" xfId="0" applyNumberFormat="1" applyFont="1" applyBorder="1"/>
    <xf numFmtId="0" fontId="3" fillId="0" borderId="8" xfId="0" applyFont="1" applyBorder="1" applyAlignment="1">
      <alignment wrapText="1"/>
    </xf>
    <xf numFmtId="40" fontId="14" fillId="0" borderId="8" xfId="0" applyNumberFormat="1" applyFont="1" applyBorder="1"/>
    <xf numFmtId="40" fontId="10" fillId="0" borderId="8" xfId="0" applyNumberFormat="1" applyFont="1" applyBorder="1"/>
    <xf numFmtId="168" fontId="7" fillId="0" borderId="8" xfId="0" applyNumberFormat="1" applyFont="1" applyBorder="1" applyAlignment="1">
      <alignment horizontal="right" vertical="center"/>
    </xf>
    <xf numFmtId="10" fontId="7" fillId="0" borderId="8" xfId="0" applyNumberFormat="1" applyFont="1" applyBorder="1" applyAlignment="1">
      <alignment horizontal="right" vertical="center"/>
    </xf>
    <xf numFmtId="3" fontId="8" fillId="0" borderId="8" xfId="0" applyNumberFormat="1" applyFont="1" applyBorder="1" applyAlignment="1">
      <alignment horizontal="right" vertical="center"/>
    </xf>
    <xf numFmtId="14" fontId="0" fillId="0" borderId="0" xfId="0" applyNumberFormat="1"/>
    <xf numFmtId="0" fontId="21" fillId="2" borderId="1" xfId="0" applyFont="1" applyFill="1" applyBorder="1"/>
    <xf numFmtId="0" fontId="22" fillId="3" borderId="1" xfId="0" applyFont="1" applyFill="1" applyBorder="1"/>
    <xf numFmtId="0" fontId="19" fillId="0" borderId="0" xfId="0" applyFont="1"/>
    <xf numFmtId="4" fontId="8" fillId="0" borderId="0" xfId="0" applyNumberFormat="1" applyFont="1" applyAlignment="1">
      <alignment horizontal="right" vertical="center"/>
    </xf>
    <xf numFmtId="0" fontId="8" fillId="0" borderId="0" xfId="0" applyFont="1" applyAlignment="1">
      <alignment horizontal="right" vertical="center"/>
    </xf>
    <xf numFmtId="0" fontId="16" fillId="0" borderId="10" xfId="0" applyFont="1" applyBorder="1" applyAlignment="1">
      <alignment horizontal="left" vertical="center"/>
    </xf>
    <xf numFmtId="0" fontId="20" fillId="0" borderId="1" xfId="0" applyFont="1" applyBorder="1" applyAlignment="1">
      <alignment horizontal="center"/>
    </xf>
    <xf numFmtId="0" fontId="0" fillId="2" borderId="3" xfId="0" applyFont="1" applyFill="1" applyBorder="1" applyAlignment="1">
      <alignment horizontal="center" wrapText="1"/>
    </xf>
    <xf numFmtId="0" fontId="0" fillId="2" borderId="2" xfId="0" applyFont="1" applyFill="1" applyBorder="1" applyAlignment="1">
      <alignment horizontal="center" wrapText="1"/>
    </xf>
    <xf numFmtId="0" fontId="0" fillId="4" borderId="0" xfId="0" applyFill="1" applyAlignment="1">
      <alignment horizontal="center"/>
    </xf>
    <xf numFmtId="0" fontId="0" fillId="0" borderId="0" xfId="0" applyAlignment="1">
      <alignment horizontal="center"/>
    </xf>
    <xf numFmtId="0" fontId="19" fillId="0" borderId="1" xfId="0" applyFont="1" applyBorder="1" applyAlignment="1">
      <alignment horizontal="center"/>
    </xf>
    <xf numFmtId="0" fontId="19" fillId="0" borderId="8" xfId="0" applyFont="1" applyBorder="1" applyAlignment="1">
      <alignment horizontal="left" vertical="center"/>
    </xf>
    <xf numFmtId="0" fontId="19" fillId="0" borderId="10" xfId="0" applyFont="1" applyBorder="1" applyAlignment="1">
      <alignment horizontal="left" vertical="center"/>
    </xf>
    <xf numFmtId="0" fontId="19" fillId="0" borderId="5" xfId="0" applyFont="1" applyBorder="1" applyAlignment="1">
      <alignment horizontal="left" vertical="center"/>
    </xf>
    <xf numFmtId="0" fontId="0" fillId="2" borderId="3" xfId="0" applyFont="1" applyFill="1" applyBorder="1" applyAlignment="1">
      <alignment horizontal="left" wrapText="1"/>
    </xf>
    <xf numFmtId="0" fontId="0" fillId="2" borderId="2" xfId="0" applyFont="1" applyFill="1" applyBorder="1" applyAlignment="1">
      <alignment horizontal="left" wrapText="1"/>
    </xf>
    <xf numFmtId="0" fontId="0" fillId="0" borderId="1" xfId="0" applyBorder="1"/>
    <xf numFmtId="4" fontId="8" fillId="0" borderId="0" xfId="0" applyNumberFormat="1" applyFont="1" applyBorder="1" applyAlignment="1">
      <alignment horizontal="right" vertical="center"/>
    </xf>
    <xf numFmtId="0" fontId="0" fillId="0" borderId="12" xfId="0" applyBorder="1" applyAlignment="1">
      <alignment horizontal="center"/>
    </xf>
    <xf numFmtId="0" fontId="19" fillId="0" borderId="10" xfId="0" applyFont="1" applyFill="1" applyBorder="1"/>
    <xf numFmtId="0" fontId="19" fillId="0" borderId="1" xfId="0" applyFont="1" applyFill="1" applyBorder="1" applyAlignment="1">
      <alignment horizontal="left" vertical="center"/>
    </xf>
    <xf numFmtId="0" fontId="0" fillId="0" borderId="11" xfId="0" applyBorder="1" applyAlignment="1">
      <alignment horizontal="center" wrapText="1"/>
    </xf>
    <xf numFmtId="0" fontId="0" fillId="0" borderId="0" xfId="0" applyAlignment="1">
      <alignment horizontal="center" wrapText="1"/>
    </xf>
  </cellXfs>
  <cellStyles count="2">
    <cellStyle name="Hyperlink" xfId="1" builtinId="8"/>
    <cellStyle name="Normal"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9"/>
        <color rgb="FF2E2E2E"/>
        <name val="Inherit"/>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rgb="FF2E2E2E"/>
        <name val="Inherit"/>
        <scheme val="none"/>
      </font>
      <numFmt numFmtId="3" formatCode="#,##0"/>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2E2E2E"/>
        <name val="Inherit"/>
        <scheme val="none"/>
      </font>
      <numFmt numFmtId="3" formatCode="#,##0"/>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Inherit"/>
        <scheme val="none"/>
      </font>
      <numFmt numFmtId="14" formatCode="0.00%"/>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FF0000"/>
        <name val="Calibri"/>
        <family val="2"/>
        <scheme val="minor"/>
      </font>
      <numFmt numFmtId="8" formatCode="#,##0.00_);[Red]\(#,##0.0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7" tint="-0.499984740745262"/>
        <name val="Calibri"/>
        <family val="2"/>
        <scheme val="minor"/>
      </font>
      <numFmt numFmtId="8" formatCode="#,##0.00_);[Red]\(#,##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4"/>
        <name val="Calibri"/>
        <family val="2"/>
        <scheme val="minor"/>
      </font>
      <numFmt numFmtId="8" formatCode="#,##0.00_);[Red]\(#,##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7030A0"/>
        <name val="Inherit"/>
        <scheme val="none"/>
      </font>
      <numFmt numFmtId="2" formatCode="0.00"/>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FF0000"/>
        <name val="Calibri"/>
        <family val="2"/>
        <scheme val="minor"/>
      </font>
      <numFmt numFmtId="168" formatCode="_([$$-409]* #,##0.00_);_([$$-409]* \(#,##0.00\);_([$$-409]* &quot;-&quot;??_);_(@_)"/>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9"/>
        <name val="Calibri"/>
        <family val="2"/>
        <scheme val="minor"/>
      </font>
      <numFmt numFmtId="168" formatCode="_([$$-409]* #,##0.00_);_([$$-409]* \(#,##0.00\);_([$$-409]* &quot;-&quot;??_);_(@_)"/>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2E2E2E"/>
        <name val="Inherit"/>
        <scheme val="none"/>
      </font>
      <numFmt numFmtId="168" formatCode="_([$$-409]* #,##0.00_);_([$$-409]* \(#,##0.00\);_([$$-409]* &quot;-&quot;??_);_(@_)"/>
      <alignment horizontal="right"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9"/>
        <color rgb="FF2E2E2E"/>
        <name val="Inherit"/>
        <scheme val="none"/>
      </font>
      <numFmt numFmtId="168" formatCode="_([$$-409]* #,##0.00_);_([$$-409]* \(#,##0.00\);_([$$-409]* &quot;-&quot;??_);_(@_)"/>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ertAlign val="baseline"/>
        <sz val="9"/>
        <color theme="10"/>
        <name val="Calibri"/>
        <family val="2"/>
        <scheme val="minor"/>
      </font>
      <numFmt numFmtId="168" formatCode="_([$$-409]* #,##0.00_);_([$$-409]* \(#,##0.00\);_([$$-409]* &quot;-&quot;??_);_(@_)"/>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ertAlign val="baseline"/>
        <sz val="9"/>
        <color theme="10"/>
        <name val="Calibri"/>
        <family val="2"/>
        <scheme val="minor"/>
      </font>
      <numFmt numFmtId="168" formatCode="_([$$-409]* #,##0.00_);_([$$-409]* \(#,##0.00\);_([$$-409]* &quot;-&quot;??_);_(@_)"/>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ertAlign val="baseline"/>
        <sz val="9"/>
        <color theme="10"/>
        <name val="Calibri"/>
        <family val="2"/>
        <scheme val="minor"/>
      </font>
      <alignment horizontal="left" vertical="center" textRotation="0" wrapText="0" indent="0" justifyLastLine="0" shrinkToFit="0" readingOrder="0"/>
    </dxf>
    <dxf>
      <font>
        <b val="0"/>
        <i val="0"/>
        <strike val="0"/>
        <condense val="0"/>
        <extend val="0"/>
        <outline val="0"/>
        <shadow val="0"/>
        <u/>
        <vertAlign val="baseline"/>
        <sz val="9"/>
        <color theme="1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9"/>
        <color rgb="FF2E2E2E"/>
        <name val="Inherit"/>
        <scheme val="none"/>
      </font>
      <alignment horizontal="right" vertical="center" textRotation="0" wrapText="0" indent="0" justifyLastLine="0" shrinkToFit="0" readingOrder="0"/>
    </dxf>
    <dxf>
      <font>
        <b/>
        <i val="0"/>
        <strike val="0"/>
        <condense val="0"/>
        <extend val="0"/>
        <outline val="0"/>
        <shadow val="0"/>
        <u val="none"/>
        <vertAlign val="baseline"/>
        <sz val="9"/>
        <color theme="0"/>
        <name val="Inherit"/>
        <scheme val="none"/>
      </font>
      <alignment horizontal="left"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ont>
        <b/>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24" Type="http://schemas.openxmlformats.org/officeDocument/2006/relationships/customXml" Target="../customXml/item4.xml"/><Relationship Id="rId5" Type="http://schemas.openxmlformats.org/officeDocument/2006/relationships/worksheet" Target="worksheets/sheet5.xml"/><Relationship Id="rId15" Type="http://schemas.microsoft.com/office/2017/06/relationships/rdRichValueStructure" Target="richData/rdrichvaluestructure.xml"/><Relationship Id="rId23" Type="http://schemas.openxmlformats.org/officeDocument/2006/relationships/customXml" Target="../customXml/item3.xml"/><Relationship Id="rId10" Type="http://schemas.openxmlformats.org/officeDocument/2006/relationships/connections" Target="connection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 Id="rId22"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3" xr16:uid="{ACCD46BF-74C5-49A9-9D66-DAAAB7215B80}" autoFormatId="16" applyNumberFormats="0" applyBorderFormats="0" applyFontFormats="0" applyPatternFormats="0" applyAlignmentFormats="0" applyWidthHeightFormats="0">
  <queryTableRefresh nextId="56">
    <queryTableFields count="8">
      <queryTableField id="17" name="StockSymbol" tableColumnId="15"/>
      <queryTableField id="18" name="Price" tableColumnId="16"/>
      <queryTableField id="48" name="AnstDown%" tableColumnId="1"/>
      <queryTableField id="49" name="AnstUp%" tableColumnId="2"/>
      <queryTableField id="50" name="52WH" tableColumnId="4"/>
      <queryTableField id="51" name="52WL" tableColumnId="5"/>
      <queryTableField id="22" name="Sector" tableColumnId="20"/>
      <queryTableField id="47" name="MarketSignal"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D3156A1E-DEDB-4014-B81B-BC6F94BFC876}" autoFormatId="16" applyNumberFormats="0" applyBorderFormats="0" applyFontFormats="0" applyPatternFormats="0" applyAlignmentFormats="0" applyWidthHeightFormats="0">
  <queryTableRefresh nextId="37">
    <queryTableFields count="11">
      <queryTableField id="1" name="StockSymbol" tableColumnId="1"/>
      <queryTableField id="2" name="Price" tableColumnId="2"/>
      <queryTableField id="24" name="52WH" tableColumnId="3"/>
      <queryTableField id="25" name="52WL" tableColumnId="4"/>
      <queryTableField id="6" name="Sector" tableColumnId="6"/>
      <queryTableField id="26" name="LTP" tableColumnId="5"/>
      <queryTableField id="27" name="AnstUp%" tableColumnId="7"/>
      <queryTableField id="28" name="AnstDown%" tableColumnId="8"/>
      <queryTableField id="29" name="PE" tableColumnId="10"/>
      <queryTableField id="23" name="MarketSignal" tableColumnId="9"/>
      <queryTableField id="30" name="UpComgED" tableColumnId="1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3BFFA384-2B06-4568-ACE1-7FFBC5E90393}" autoFormatId="16" applyNumberFormats="0" applyBorderFormats="0" applyFontFormats="0" applyPatternFormats="0" applyAlignmentFormats="0" applyWidthHeightFormats="0">
  <queryTableRefresh nextId="47">
    <queryTableFields count="11">
      <queryTableField id="1" name="StockSymbol" tableColumnId="1"/>
      <queryTableField id="2" name="Price" tableColumnId="2"/>
      <queryTableField id="34" name="52WH" tableColumnId="8"/>
      <queryTableField id="35" name="52WL" tableColumnId="9"/>
      <queryTableField id="10" name="Sector" tableColumnId="10"/>
      <queryTableField id="36" name="HTP" tableColumnId="11"/>
      <queryTableField id="37" name="AnstUp%" tableColumnId="12"/>
      <queryTableField id="38" name="AnstDown%" tableColumnId="13"/>
      <queryTableField id="44" name="PE" tableColumnId="3"/>
      <queryTableField id="33" name="MarketSignal" tableColumnId="7"/>
      <queryTableField id="45" name="UpComgED"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12" xr16:uid="{AB9C7D4D-EF65-4694-AC6A-D2C6FFBB444B}" autoFormatId="16" applyNumberFormats="0" applyBorderFormats="0" applyFontFormats="0" applyPatternFormats="0" applyAlignmentFormats="0" applyWidthHeightFormats="0">
  <queryTableRefresh nextId="9">
    <queryTableFields count="6">
      <queryTableField id="1" name="StockSymbol" tableColumnId="1"/>
      <queryTableField id="2" name="AllPriceTargets" tableColumnId="2"/>
      <queryTableField id="3" name="HighestTargetPrice" tableColumnId="3"/>
      <queryTableField id="4" name="AverageTargetPrice" tableColumnId="4"/>
      <queryTableField id="5" name="LowestTargetPrice" tableColumnId="5"/>
      <queryTableField id="8" name="LastFetchDate"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4" xr16:uid="{26C82723-9815-4343-85B7-60902B8F924B}" autoFormatId="16" applyNumberFormats="0" applyBorderFormats="0" applyFontFormats="0" applyPatternFormats="0" applyAlignmentFormats="0" applyWidthHeightFormats="0">
  <queryTableRefresh nextId="44">
    <queryTableFields count="15">
      <queryTableField id="1" name="StockSymbol" tableColumnId="1"/>
      <queryTableField id="2" name="Price" tableColumnId="2"/>
      <queryTableField id="3" name="CHG" tableColumnId="3"/>
      <queryTableField id="4" name="PREV CLOSE" tableColumnId="4"/>
      <queryTableField id="12" name="% CHG" tableColumnId="12"/>
      <queryTableField id="36" name="52WH" tableColumnId="5"/>
      <queryTableField id="37" name="52WL" tableColumnId="6"/>
      <queryTableField id="8" name="Downside %" tableColumnId="8"/>
      <queryTableField id="9" name="Upside %" tableColumnId="9"/>
      <queryTableField id="10" name="Sector" tableColumnId="10"/>
      <queryTableField id="13" name="VOLUME" tableColumnId="13"/>
      <queryTableField id="14" name="AVG VOL" tableColumnId="14"/>
      <queryTableField id="38" name="PE" tableColumnId="7"/>
      <queryTableField id="39" name="HTP" tableColumnId="11"/>
      <queryTableField id="40" name="LTP" tableColumnId="15"/>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631">
  <rv s="0">
    <v>https://www.bing.com/financeapi/forcetrigger?t=a24qnm&amp;q=XNAS%3aUAL&amp;form=skydnc</v>
    <v>Learn more on Bing</v>
  </rv>
  <rv s="1">
    <v>en-US</v>
    <v>a24qnm</v>
    <v>268435456</v>
    <v>268435457</v>
    <v>1</v>
    <v>Powered by Refinitiv</v>
    <v>0</v>
    <v>UNITED AIRLINES HOLDINGS, INC. (XNAS:UAL)</v>
    <v>2</v>
    <v>3</v>
    <v>Finance</v>
    <v>4</v>
    <v>95.16</v>
    <v>17.8</v>
    <v>1.4725999999999999</v>
    <v>-0.38</v>
    <v>5.5449999999999998E-4</v>
    <v>-1.0425E-2</v>
    <v>0.02</v>
    <v>USD</v>
    <v>United Airlines Holdings Inc., formerly United Continental Holdings, Inc., is a holding company and its principal, wholly-owned subsidiary is United Airlines, Inc. (United). The Company transports people and cargo throughout North America and to destinations in Asia, Europe, the Middle East and Latin America. Through United and its regional carriers, it operates across five continents, with hubs at Newark Liberty International Airport (Newark), Chicago O'Hare International Airport (Chicago O'Hare), Denver International Airport (Denver), George Bush Intercontinental Airport (Houston Bush), Los Angeles International Airport (LAX), A.B. Won Pat International Airport (Guam), San Francisco International Airport (SFO) and Washington Dulles International Airport (Washington Dulles). It has contractual relationships with various regional carriers to provide regional aircraft service branded as United Express.</v>
    <v>91800</v>
    <v>Nasdaq Stock Market</v>
    <v>XNAS</v>
    <v>XNAS</v>
    <v>Jennifer L. Kraft - Whqld, 233 South Wacker Drive, CHICAGO, IL, 60606 US</v>
    <v>36.799999999999997</v>
    <v>Passenger Transportation Services</v>
    <v>Stock</v>
    <v>44085.999962187503</v>
    <v>0</v>
    <v>35.479999999999997</v>
    <v>10606360000</v>
    <v>UNITED AIRLINES HOLDINGS, INC.</v>
    <v>UNITED AIRLINES HOLDINGS, INC.</v>
    <v>36.630000000000003</v>
    <v>8.7719000000000005</v>
    <v>36.450000000000003</v>
    <v>36.07</v>
    <v>36.090000000000003</v>
    <v>290983900</v>
    <v>UAL</v>
    <v>UNITED AIRLINES HOLDINGS, INC. (XNAS:UAL)</v>
    <v>19198709</v>
    <v>34926183</v>
    <v>1968</v>
  </rv>
  <rv s="2">
    <v>1</v>
  </rv>
  <rv s="0">
    <v>http://en.wikipedia.org/wiki/Public_domain</v>
    <v>Public domain</v>
  </rv>
  <rv s="0">
    <v>http://en.wikipedia.org/wiki/Boeing</v>
    <v>Wikipedia</v>
  </rv>
  <rv s="3">
    <v>3</v>
    <v>4</v>
  </rv>
  <rv s="4">
    <v>https://www.bing.com/th?id=AMMS_c8c8e7179d9d683a1466fb7a13598c3d&amp;qlt=95</v>
    <v>5</v>
    <v>https://www.bing.com/images/search?form=xlimg&amp;q=boeing</v>
    <v>Image of THE BOEING COMPANY</v>
  </rv>
  <rv s="0">
    <v>https://www.bing.com/financeapi/forcetrigger?t=a1o4ec&amp;q=XNYS%3aBA&amp;form=skydnc</v>
    <v>Learn more on Bing</v>
  </rv>
  <rv s="5">
    <v>en-US</v>
    <v>a1o4ec</v>
    <v>268435456</v>
    <v>268435457</v>
    <v>1</v>
    <v>Powered by Refinitiv</v>
    <v>5</v>
    <v>THE BOEING COMPANY (XNYS:BA)</v>
    <v>7</v>
    <v>8</v>
    <v>Finance</v>
    <v>4</v>
    <v>391</v>
    <v>89</v>
    <v>1.3872</v>
    <v>2.54</v>
    <v>-1.4349999999999999E-3</v>
    <v>1.6108000000000001E-2</v>
    <v>-0.23</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161.35919999999999</v>
    <v>6</v>
    <v>Aerospace &amp; Defense</v>
    <v>Stock</v>
    <v>44085.999952430466</v>
    <v>7</v>
    <v>156.32</v>
    <v>89007920000</v>
    <v>THE BOEING COMPANY</v>
    <v>THE BOEING COMPANY</v>
    <v>158</v>
    <v>0</v>
    <v>157.69</v>
    <v>160.22999999999999</v>
    <v>160</v>
    <v>564448700</v>
    <v>BA</v>
    <v>THE BOEING COMPANY (XNYS:BA)</v>
    <v>14722442</v>
    <v>26006203</v>
    <v>1934</v>
  </rv>
  <rv s="2">
    <v>8</v>
  </rv>
  <rv s="0">
    <v>http://en.wikipedia.org/wiki/Delta_Air_Lines</v>
    <v>Wikipedia</v>
  </rv>
  <rv s="3">
    <v>3</v>
    <v>10</v>
  </rv>
  <rv s="4">
    <v>https://www.bing.com/th?id=AMMS_914babebce972b61c210d9459046d6f7&amp;qlt=95</v>
    <v>11</v>
    <v>https://www.bing.com/images/search?form=xlimg&amp;q=delta+air+lines</v>
    <v>Image of DELTA AIR LINES, INC.</v>
  </rv>
  <rv s="0">
    <v>https://www.bing.com/financeapi/forcetrigger?t=a1qqbh&amp;q=XNYS%3aDAL&amp;form=skydnc</v>
    <v>Learn more on Bing</v>
  </rv>
  <rv s="5">
    <v>en-US</v>
    <v>a1qqbh</v>
    <v>268435456</v>
    <v>268435457</v>
    <v>1</v>
    <v>Powered by Refinitiv</v>
    <v>5</v>
    <v>DELTA AIR LINES, INC. (XNYS:DAL)</v>
    <v>7</v>
    <v>8</v>
    <v>Finance</v>
    <v>4</v>
    <v>62.48</v>
    <v>17.510000000000002</v>
    <v>1.2911999999999999</v>
    <v>-0.09</v>
    <v>-2.5240000000000002E-3</v>
    <v>-2.8310000000000002E-3</v>
    <v>-0.08</v>
    <v>USD</v>
    <v>Delta Air Lines, Inc. provides scheduled air transportation for passengers and cargo throughout the United States and across the world. The Company's segments include Airline and Refinery. The Company's route network is centered around a system of hub, international gateway and airports that the Company operates in Amsterdam, Atlanta, Boston, Detroit, London-Heathrow, Los Angeles, Minneapolis-St. Paul, New York-LaGuardia, New York- John F Kennedy International Airport, Paris-Charles de Gaulle, Salt Lake City, Seattle and Tokyo-Narita. Each of these operations includes flights that gather and distribute traffic from markets in the geographic region surrounding the hub or gateway to domestic and international cities and to other hubs or gateways. The Company's route network includes its international joint ventures, its alliances with other foreign airlines, its membership in SkyTeam and agreements with multiple domestic regional carriers that operate as Delta Connection.</v>
    <v>91224</v>
    <v>New York Stock Exchange</v>
    <v>XNYS</v>
    <v>XNYS</v>
    <v>1030 Delta Blvd, ATLANTA, GA, 30354-1989 US</v>
    <v>32.130000000000003</v>
    <v>12</v>
    <v>Passenger Transportation Services</v>
    <v>Stock</v>
    <v>44085.999680878907</v>
    <v>13</v>
    <v>31.34</v>
    <v>20277470000</v>
    <v>DELTA AIR LINES, INC.</v>
    <v>DELTA AIR LINES, INC.</v>
    <v>31.81</v>
    <v>0</v>
    <v>31.79</v>
    <v>31.7</v>
    <v>31.62</v>
    <v>637856800</v>
    <v>DAL</v>
    <v>DELTA AIR LINES, INC. (XNYS:DAL)</v>
    <v>14344069</v>
    <v>22367967</v>
    <v>1967</v>
  </rv>
  <rv s="2">
    <v>14</v>
  </rv>
  <rv s="0">
    <v>http://en.wikipedia.org/wiki/DXC_Technology</v>
    <v>Wikipedia</v>
  </rv>
  <rv s="3">
    <v>3</v>
    <v>16</v>
  </rv>
  <rv s="4">
    <v>https://www.bing.com/th?id=AMMS_81da8f66d0bc659309811ba9096cc487&amp;qlt=95</v>
    <v>17</v>
    <v>https://www.bing.com/images/search?form=xlimg&amp;q=dxc+technology</v>
    <v>Image of DXC TECHNOLOGY COMPANY</v>
  </rv>
  <rv s="0">
    <v>https://www.bing.com/financeapi/forcetrigger?t=a1rgur&amp;q=XNYS%3aDXC&amp;form=skydnc</v>
    <v>Learn more on Bing</v>
  </rv>
  <rv s="5">
    <v>en-US</v>
    <v>a1rgur</v>
    <v>268435456</v>
    <v>268435457</v>
    <v>1</v>
    <v>Powered by Refinitiv</v>
    <v>5</v>
    <v>DXC TECHNOLOGY COMPANY (XNYS:DXC)</v>
    <v>7</v>
    <v>8</v>
    <v>Finance</v>
    <v>4</v>
    <v>38.369999999999997</v>
    <v>7.9</v>
    <v>2.3801000000000001</v>
    <v>-0.03</v>
    <v>3.0690000000000001E-3</v>
    <v>-1.5319999999999999E-3</v>
    <v>0.06</v>
    <v>USD</v>
    <v>DXC Technology Company provides digital information technology (IT) services and solutions. The Company provides a range of services, including analytics, applications, business process, cloud and workload, consulting, enterprise and cloud applications, security, and workplace and mobility. The Company offers a portfolio of analytics services, to provide insights and accelerate users’ digital transformation. Its analytics services and solutions include Data Discovery Experience, Data Workload Optimization and Managed Business Intelligence Services. The Company addresses analytic solution needs to run the business, including customer analytic services, warranty analytics, predictive maintenance analytics, social intelligence analytics, healthcare analytics, insurance analytics, data pipeline and operations, banking analytics, airline analytics and operational analytics. The Company also offers e-commerce, finance and administration products and services.</v>
    <v>138000</v>
    <v>New York Stock Exchange</v>
    <v>XNYS</v>
    <v>XNYS</v>
    <v>1775 Tysons Blvd, TYSONS CORNER, VA, 22102-4284 US</v>
    <v>19.649999999999999</v>
    <v>18</v>
    <v>Software &amp; IT Services</v>
    <v>Stock</v>
    <v>44085.958333356248</v>
    <v>19</v>
    <v>19.25</v>
    <v>4977130000</v>
    <v>DXC TECHNOLOGY COMPANY</v>
    <v>DXC TECHNOLOGY COMPANY</v>
    <v>19.559999999999999</v>
    <v>0</v>
    <v>19.579999999999998</v>
    <v>19.55</v>
    <v>19.61</v>
    <v>254194600</v>
    <v>DXC</v>
    <v>DXC TECHNOLOGY COMPANY (XNYS:DXC)</v>
    <v>1891971</v>
    <v>2903489</v>
    <v>2017</v>
  </rv>
  <rv s="2">
    <v>20</v>
  </rv>
  <rv s="0">
    <v>http://en.wikipedia.org/wiki/Western_Digital</v>
    <v>Wikipedia</v>
  </rv>
  <rv s="3">
    <v>3</v>
    <v>22</v>
  </rv>
  <rv s="4">
    <v>https://www.bing.com/th?id=AMMS_b9efb984265253a027f300c3dcbbcbc0&amp;qlt=95</v>
    <v>23</v>
    <v>https://www.bing.com/images/search?form=xlimg&amp;q=western+digital</v>
    <v>Image of WESTERN DIGITAL CORPORATION</v>
  </rv>
  <rv s="0">
    <v>https://www.bing.com/financeapi/forcetrigger?t=a25rnm&amp;q=XNAS%3aWDC&amp;form=skydnc</v>
    <v>Learn more on Bing</v>
  </rv>
  <rv s="5">
    <v>en-US</v>
    <v>a25rnm</v>
    <v>268435456</v>
    <v>268435457</v>
    <v>1</v>
    <v>Powered by Refinitiv</v>
    <v>5</v>
    <v>WESTERN DIGITAL CORPORATION (XNAS:WDC)</v>
    <v>7</v>
    <v>8</v>
    <v>Finance</v>
    <v>4</v>
    <v>72</v>
    <v>27.4</v>
    <v>1.4645999999999999</v>
    <v>1.1200000000000001</v>
    <v>-7.2250000000000005E-3</v>
    <v>3.0897000000000001E-2</v>
    <v>-0.27</v>
    <v>USD</v>
    <v>Western Digital Corporation (Western Digital) is a developer, manufacturer and provider of data storage devices and solutions that address the needs of the information technology (IT) industry and the infrastructure that enables the proliferation of data in virtually every industry. The Company's portfolio of offerings addresses three categories: Datacenter Devices and Solutions (capacity and performance enterprise hard disk drives (HDDs), enterprise solid state drives (SSDs), datacenter software and system solutions); Client Devices (mobile, desktop, gaming and digital video hard drives, client SSDs, embedded products and wafers), and Client Solutions (removable products, hard drive content solutions and flash content solutions). The Company develops and manufactures a portion of the recording heads and magnetic media used in its hard drive products.</v>
    <v>63800</v>
    <v>Nasdaq Stock Market</v>
    <v>XNAS</v>
    <v>XNAS</v>
    <v>5601 Great Oaks Pkwy, SAN JOSE, CA, 95119-1003 US</v>
    <v>37.81</v>
    <v>24</v>
    <v>Computers, Phones &amp; Household Electronics</v>
    <v>Stock</v>
    <v>44085.96233415469</v>
    <v>25</v>
    <v>36.26</v>
    <v>10966560000</v>
    <v>WESTERN DIGITAL CORPORATION</v>
    <v>WESTERN DIGITAL CORPORATION</v>
    <v>36.5</v>
    <v>127.95</v>
    <v>36.25</v>
    <v>37.369999999999997</v>
    <v>37.1</v>
    <v>302525800</v>
    <v>WDC</v>
    <v>WESTERN DIGITAL CORPORATION (XNAS:WDC)</v>
    <v>6350171</v>
    <v>7595740</v>
    <v>2000</v>
  </rv>
  <rv s="2">
    <v>26</v>
  </rv>
  <rv s="0">
    <v>http://en.wikipedia.org/wiki/CBS_Corporation</v>
    <v>Wikipedia</v>
  </rv>
  <rv s="3">
    <v>3</v>
    <v>28</v>
  </rv>
  <rv s="4">
    <v>https://www.bing.com/th?id=AMMS_f743416e70a1b03524deef274e476089&amp;qlt=95</v>
    <v>29</v>
    <v>https://www.bing.com/images/search?form=xlimg&amp;q=cbs+corporation</v>
    <v>Image of VIACOMCBS INC.</v>
  </rv>
  <rv s="0">
    <v>https://www.bing.com/financeapi/forcetrigger?t=a1pb4c&amp;q=XNAS%3aVIAC&amp;form=skydnc</v>
    <v>Learn more on Bing</v>
  </rv>
  <rv s="5">
    <v>en-US</v>
    <v>a1pb4c</v>
    <v>268435456</v>
    <v>268435457</v>
    <v>1</v>
    <v>Powered by Refinitiv</v>
    <v>5</v>
    <v>VIACOMCBS INC. (XNAS:VIAC)</v>
    <v>7</v>
    <v>8</v>
    <v>Finance</v>
    <v>4</v>
    <v>44.67</v>
    <v>10.1</v>
    <v>1.7666999999999999</v>
    <v>-0.02</v>
    <v>2.3909999999999999E-3</v>
    <v>-6.826E-4</v>
    <v>7.0000000000000007E-2</v>
    <v>USD</v>
    <v>ViacomCBS Inc., formerly CBS Corp, is a global media and entertainment company. The Company is focused on creating premium content and experiences for audiences worldwide. It operates through various brands, including CBS, Showtime Networks, Paramount Pictures, Nickelodeon, MTV, Comedy Central, BET, CBS All Access, Pluto TV and Simon &amp; Schuster, among others. It also offers production, distribution and advertising solutions for partners across five continents. BET is the primary channel of BET Networks, that provides entertainment, music, news and public affairs television programming for the African-American audience. CBS Sports brand is a broadcaster of television sports. Its Paramount Pictures brand is a producer and global distributor of filmed entertainment. Its CBS Television Studios is a supplier of programming with more than 70 series in production across broadcast and cable networks, streaming services and other platforms. Its brands also include Bellator MMA and COLORS.</v>
    <v>23990</v>
    <v>Nasdaq Stock Market</v>
    <v>XNAS</v>
    <v>XNAS</v>
    <v>1515 Broadway, NEW YORK, NY, 10036 US</v>
    <v>29.811699999999998</v>
    <v>30</v>
    <v>Media &amp; Publishing</v>
    <v>Stock</v>
    <v>44085.999514953124</v>
    <v>31</v>
    <v>29.04</v>
    <v>18194690000</v>
    <v>VIACOMCBS INC.</v>
    <v>VIACOMCBS INC.</v>
    <v>29.36</v>
    <v>0</v>
    <v>29.3</v>
    <v>29.28</v>
    <v>29.35</v>
    <v>616037900</v>
    <v>VIAC</v>
    <v>VIACOMCBS INC. (XNAS:VIAC)</v>
    <v>12297171</v>
    <v>9421178</v>
    <v>1986</v>
  </rv>
  <rv s="2">
    <v>32</v>
  </rv>
  <rv s="0">
    <v>https://www.bing.com/financeapi/forcetrigger?t=a1xkhw&amp;q=XNYS%3aMGM&amp;form=skydnc</v>
    <v>Learn more on Bing</v>
  </rv>
  <rv s="1">
    <v>en-US</v>
    <v>a1xkhw</v>
    <v>268435456</v>
    <v>268435457</v>
    <v>1</v>
    <v>Powered by Refinitiv</v>
    <v>0</v>
    <v>MGM RESORTS INTERNATIONAL (XNYS:MGM)</v>
    <v>2</v>
    <v>3</v>
    <v>Finance</v>
    <v>4</v>
    <v>34.634999999999998</v>
    <v>5.9001000000000001</v>
    <v>2.3210999999999999</v>
    <v>-0.11</v>
    <v>-3.0799999999999998E-3</v>
    <v>-4.816E-3</v>
    <v>-7.0000000000000007E-2</v>
    <v>USD</v>
    <v>MGM Resorts International is a holding company. The Company, through its subsidiaries, owns and operates casino resorts. The Company operates in two segments: domestic resorts and MGM China. Its domestic resorts segment consists of non-gaming operations, including hotel, food and beverage, entertainment and other non-gaming amenities. Its casino operations feature a range of slots, table games, and race and sports book wagering. Its MGM China’s operations consist of the MGM Macau resort and casino, and the development of an integrated casino, hotel and entertainment resort on the Cotai Strip in Macau. Under its resort operation, the Company's casino resorts offer gaming, hotel, convention, dining, entertainment, retail and other resort amenities. It owns Primm Valley Golf Club at the California/Nevada state line and Fallen Oak golf course in Saucier, Mississippi, among others.</v>
    <v>52000</v>
    <v>New York Stock Exchange</v>
    <v>XNYS</v>
    <v>XNYS</v>
    <v>3600 LAS VEGAS BLVD S, LAS VEGAS, NV, 89109-4303 US</v>
    <v>23.119900000000001</v>
    <v>Hotels &amp; Entertainment Services</v>
    <v>Stock</v>
    <v>44085.999723957815</v>
    <v>34</v>
    <v>21.914999999999999</v>
    <v>11266540000</v>
    <v>MGM RESORTS INTERNATIONAL</v>
    <v>MGM RESORTS INTERNATIONAL</v>
    <v>23.07</v>
    <v>6.0061999999999998</v>
    <v>22.84</v>
    <v>22.73</v>
    <v>22.66</v>
    <v>493281200</v>
    <v>MGM</v>
    <v>MGM RESORTS INTERNATIONAL (XNYS:MGM)</v>
    <v>17238663</v>
    <v>19482704</v>
    <v>1986</v>
  </rv>
  <rv s="2">
    <v>35</v>
  </rv>
  <rv s="0">
    <v>https://www.bing.com/financeapi/forcetrigger?t=a25m77&amp;q=XNYS%3aVTR&amp;form=skydnc</v>
    <v>Learn more on Bing</v>
  </rv>
  <rv s="1">
    <v>en-US</v>
    <v>a25m77</v>
    <v>268435456</v>
    <v>268435457</v>
    <v>1</v>
    <v>Powered by Refinitiv</v>
    <v>0</v>
    <v>VENTAS, INC. (XNYS:VTR)</v>
    <v>2</v>
    <v>3</v>
    <v>Finance</v>
    <v>4</v>
    <v>74.709999999999994</v>
    <v>13.345000000000001</v>
    <v>1.0563</v>
    <v>0.19</v>
    <v>0</v>
    <v>4.3559999999999996E-3</v>
    <v>0</v>
    <v>USD</v>
    <v>Ventas, Inc. is a real estate investment trust (REIT) with its properties located throughout the United States, Canada and the United Kingdom. The Company operates through three segments: triple-net leased properties, senior living operations and office operations. Under its triple-net leased properties segment, the Company invests in and owns seniors housing and healthcare properties throughout the United States and the United Kingdom and leases those properties to healthcare operating companies under triple-net or absolute-net leases that obligate the tenants to pay all property-related expenses. In its senior living operations segment, it invests in seniors housing communities throughout the United States and Canada and engages independent operators to manage those communities. In its office operations segment, the Company primarily acquires, owns, develops, leases and manages medical office buildings (MOBs) and life science and innovation centers throughout the United States.</v>
    <v>516</v>
    <v>New York Stock Exchange</v>
    <v>XNYS</v>
    <v>XNYS</v>
    <v>353 N Clark St Ste 3300, CHICAGO, IL, 60654-4708 US</v>
    <v>44.05</v>
    <v>Residential &amp; Commercial REIT</v>
    <v>Stock</v>
    <v>44085.958333333336</v>
    <v>37</v>
    <v>43.05</v>
    <v>16274080000</v>
    <v>VENTAS, INC.</v>
    <v>VENTAS, INC.</v>
    <v>43.81</v>
    <v>39.883699999999997</v>
    <v>43.62</v>
    <v>43.81</v>
    <v>43.81</v>
    <v>373087600</v>
    <v>VTR</v>
    <v>VENTAS, INC. (XNYS:VTR)</v>
    <v>1929303</v>
    <v>2471765</v>
    <v>1987</v>
  </rv>
  <rv s="2">
    <v>38</v>
  </rv>
  <rv s="0">
    <v>http://en.wikipedia.org/wiki/Southwest_Airlines</v>
    <v>Wikipedia</v>
  </rv>
  <rv s="3">
    <v>3</v>
    <v>40</v>
  </rv>
  <rv s="4">
    <v>https://www.bing.com/th?id=AMMS_d6782132aec4ede52f23cbfda8cac5e1&amp;qlt=95</v>
    <v>41</v>
    <v>https://www.bing.com/images/search?form=xlimg&amp;q=southwest+airlines</v>
    <v>Image of SOUTHWEST AIRLINES CO.</v>
  </rv>
  <rv s="0">
    <v>https://www.bing.com/financeapi/forcetrigger?t=a1x6rw&amp;q=XNYS%3aLUV&amp;form=skydnc</v>
    <v>Learn more on Bing</v>
  </rv>
  <rv s="5">
    <v>en-US</v>
    <v>a1x6rw</v>
    <v>268435456</v>
    <v>268435457</v>
    <v>1</v>
    <v>Powered by Refinitiv</v>
    <v>5</v>
    <v>SOUTHWEST AIRLINES CO. (XNYS:LUV)</v>
    <v>7</v>
    <v>8</v>
    <v>Finance</v>
    <v>4</v>
    <v>58.83</v>
    <v>22.465</v>
    <v>1.2874000000000001</v>
    <v>0.01</v>
    <v>1.0269999999999999E-3</v>
    <v>2.5680000000000001E-4</v>
    <v>0.04</v>
    <v>USD</v>
    <v>Southwest Airlines Co. (Southwest) operates Southwest Airlines, a passenger airline that provides scheduled air transportation in the United States and near-international markets. The Company provides point-to-point service. The Company offers ancillary service offerings, such as Southwest's EarlyBird Check-In and transportation of pets and unaccompanied minors, in accordance with Southwest's respective policies. Southwest's Rapid Rewards frequent flyer program enables program members (Members) to earn points for every dollar spent on Southwest fares. Its Internet Website, Southwest.com, is an avenue for Southwest customers to purchase and manage travel online. As of December 31, 2016, Southwest operated a total of 723 Boeing 737 aircraft and served 101 destinations in 40 states, the District of Columbia, the Commonwealth of Puerto Rico, and eight near-international countries: Mexico, Jamaica, The Bahamas, Aruba, Dominican Republic, Costa Rica, Belize, and Cuba.</v>
    <v>61118</v>
    <v>New York Stock Exchange</v>
    <v>XNYS</v>
    <v>XNYS</v>
    <v>PO Box 36611, 2702 Love Field Dr, DALLAS, TX, 75235-1611 US</v>
    <v>39.409999999999997</v>
    <v>42</v>
    <v>Passenger Transportation Services</v>
    <v>Stock</v>
    <v>44085.999671562502</v>
    <v>43</v>
    <v>38.68</v>
    <v>22969620000</v>
    <v>SOUTHWEST AIRLINES CO.</v>
    <v>SOUTHWEST AIRLINES CO.</v>
    <v>39.049999999999997</v>
    <v>114.2103</v>
    <v>38.94</v>
    <v>38.950000000000003</v>
    <v>38.99</v>
    <v>589872100</v>
    <v>LUV</v>
    <v>SOUTHWEST AIRLINES CO. (XNYS:LUV)</v>
    <v>8044874</v>
    <v>12265435</v>
    <v>1967</v>
  </rv>
  <rv s="2">
    <v>44</v>
  </rv>
  <rv s="0">
    <v>http://de.wikipedia.org/wiki/Ulta_Beauty</v>
    <v>Wikipedia</v>
  </rv>
  <rv s="3">
    <v>3</v>
    <v>46</v>
  </rv>
  <rv s="4">
    <v>https://www.bing.com/th?id=AMMS_1e0509991c0e27fe9607999f2564a996&amp;qlt=95</v>
    <v>47</v>
    <v>https://www.bing.com/images/search?form=xlimg&amp;q=ulta+beauty</v>
    <v>Image of ULTA BEAUTY, INC.</v>
  </rv>
  <rv s="0">
    <v>https://www.bing.com/financeapi/forcetrigger?t=a24war&amp;q=XNAS%3aULTA&amp;form=skydnc</v>
    <v>Learn more on Bing</v>
  </rv>
  <rv s="5">
    <v>en-US</v>
    <v>a24war</v>
    <v>268435456</v>
    <v>268435457</v>
    <v>1</v>
    <v>Powered by Refinitiv</v>
    <v>5</v>
    <v>ULTA BEAUTY, INC. (XNAS:ULTA)</v>
    <v>7</v>
    <v>8</v>
    <v>Finance</v>
    <v>4</v>
    <v>304.64999999999998</v>
    <v>124.05</v>
    <v>1.4870000000000001</v>
    <v>-3.2</v>
    <v>3.9320000000000002E-4</v>
    <v>-1.3787000000000001E-2</v>
    <v>0.09</v>
    <v>USD</v>
    <v>Ulta Beauty, Inc. is a holding company for the Ulta Beauty group of companies. The Company is a beauty retailer. The Company offers cosmetics, fragrance, skin, hair care products and salon services. The Company offers approximately 20,000 products from over 500 beauty brands across all categories, including the Company’s own private label. The Company also offers a full-service salon in every store featuring hair, skin and brow services. The Company operates approximately 970 retail stores across over 48 states and the District of Columbia and also distributes its products through its Website, which includes a collection of tips, tutorials and social content. The Company offers makeup products, such as foundation, face powder, concealer, color correcting, face primer, blush, bronzer, contouring, highlighter, setting spray, shampoos, conditioners, hair styling products, hair styling tools and perfumes. The Company also offers makeup brushes and tools, and makeup bags and cases.</v>
    <v>18000</v>
    <v>Nasdaq Stock Market</v>
    <v>XNAS</v>
    <v>XNAS</v>
    <v>1000 Remington Blvd Ste 120, BOLINGBROOK, IL, 60440-4708 US</v>
    <v>233.97</v>
    <v>48</v>
    <v>Specialty Retailers</v>
    <v>Stock</v>
    <v>44085.998521330468</v>
    <v>49</v>
    <v>223.39500000000001</v>
    <v>13072590000</v>
    <v>ULTA BEAUTY, INC.</v>
    <v>ULTA BEAUTY, INC.</v>
    <v>233.43</v>
    <v>47.476799999999997</v>
    <v>232.1</v>
    <v>228.9</v>
    <v>228.99</v>
    <v>56323100</v>
    <v>ULTA</v>
    <v>ULTA BEAUTY, INC. (XNAS:ULTA)</v>
    <v>867643</v>
    <v>1289461</v>
    <v>2016</v>
  </rv>
  <rv s="2">
    <v>50</v>
  </rv>
  <rv s="0">
    <v>http://en.wikipedia.org/wiki/Nutanix</v>
    <v>Wikipedia</v>
  </rv>
  <rv s="3">
    <v>3</v>
    <v>52</v>
  </rv>
  <rv s="4">
    <v>https://www.bing.com/th?id=AMMS_edd234e9da63a64edd5c04947c5a295c&amp;qlt=95</v>
    <v>53</v>
    <v>https://www.bing.com/images/search?form=xlimg&amp;q=nutanix</v>
    <v>Image of NUTANIX, INC.</v>
  </rv>
  <rv s="0">
    <v>https://www.bing.com/financeapi/forcetrigger?t=a1yscw&amp;q=XNAS%3aNTNX&amp;form=skydnc</v>
    <v>Learn more on Bing</v>
  </rv>
  <rv s="6">
    <v>en-US</v>
    <v>a1yscw</v>
    <v>268435456</v>
    <v>268435457</v>
    <v>1</v>
    <v>Powered by Refinitiv</v>
    <v>9</v>
    <v>NUTANIX, INC. (XNAS:NTNX)</v>
    <v>7</v>
    <v>10</v>
    <v>Finance</v>
    <v>4</v>
    <v>37.86</v>
    <v>11.31</v>
    <v>2.0480999999999998</v>
    <v>-0.78</v>
    <v>-7.3109999999999998E-3</v>
    <v>-3.1560000000000005E-2</v>
    <v>-0.17499999999999999</v>
    <v>USD</v>
    <v>Nutanix, Inc. is a United States-based company, which provides an enterprise cloud platform that converges silos of server, virtualization and storage into an integrated solution. The Company's enterprise cloud platform connects to public cloud services. It has operations in the United States; Europe, the Middle East and Africa; Asia-Pacific, and Other Americas. Its solution consists of software product families, including Acropolis and Prism. Its solution is delivered on commodity x86 servers. Acropolis includes its Distributed Storage Fabric that delivers enterprise-grade data management features. Acropolis also includes a built-in hypervisor, and its Application Mobility Fabric that enables application placement, conversion and migration across various hypervisors, and between public and private clouds. Prism delivers integrated virtualization and infrastructure management, operational analytics and a suite of one-click administration capabilities.</v>
    <v>6230</v>
    <v>Nasdaq Stock Market</v>
    <v>XNAS</v>
    <v>XNAS</v>
    <v>1740 Technology Dr Ste 150, SAN JOSE, CA, 95110-1348 US</v>
    <v>25.02</v>
    <v>54</v>
    <v>Software &amp; IT Services</v>
    <v>Stock</v>
    <v>44085.903835346879</v>
    <v>55</v>
    <v>23.49</v>
    <v>4991171000</v>
    <v>NUTANIX, INC.</v>
    <v>NUTANIX, INC.</v>
    <v>24.94</v>
    <v>24.715</v>
    <v>23.934999999999999</v>
    <v>23.76</v>
    <v>201949100</v>
    <v>NTNX</v>
    <v>NUTANIX, INC. (XNAS:NTNX)</v>
    <v>3377373</v>
    <v>5487799</v>
    <v>2009</v>
  </rv>
  <rv s="2">
    <v>56</v>
  </rv>
  <rv s="7">
    <v>12</v>
    <v>P/E</v>
  </rv>
  <rv s="0">
    <v>http://en.wikipedia.org/wiki/21st_Century_Fox</v>
    <v>Wikipedia</v>
  </rv>
  <rv s="3">
    <v>3</v>
    <v>59</v>
  </rv>
  <rv s="4">
    <v>https://www.bing.com/th?id=AMMS_ab4ddd3eb7ec7d1e563e6e0c4aba379a&amp;qlt=95</v>
    <v>60</v>
    <v>https://www.bing.com/images/search?form=xlimg&amp;q=21st+century+fox</v>
    <v>Image of FOX CORPORATION</v>
  </rv>
  <rv s="0">
    <v>https://www.bing.com/financeapi/forcetrigger?t=bp8fww&amp;q=XNAS%3aFOXA&amp;form=skydnc</v>
    <v>Learn more on Bing</v>
  </rv>
  <rv s="8">
    <v>en-US</v>
    <v>bp8fww</v>
    <v>268435456</v>
    <v>268435457</v>
    <v>1</v>
    <v>Powered by Refinitiv</v>
    <v>11</v>
    <v>FOX CORPORATION (XNAS:FOXA)</v>
    <v>7</v>
    <v>12</v>
    <v>Finance</v>
    <v>4</v>
    <v>39.734999999999999</v>
    <v>19.809999999999999</v>
    <v>-0.05</v>
    <v>-1.2081999999999999E-2</v>
    <v>-1.774E-3</v>
    <v>-0.34</v>
    <v>USD</v>
    <v>Fox Corporation is a news, sports and entertainment company. The Company operates through three segments: Cable Network Programming, Television and Other, Corporate and Eliminations. The Cable Network Programming segment consists of the production and licensing of news and sports content distributed primarily through cable television systems, direct broadcast satellite operators, telecommunication companies and online video distributors, primarily in the United States. The Company’s Television segment consists of the acquisition, marketing and distribution of broadcast network programming nationally under the FOX brand. Its Other, Corporate and Eliminations segment includes FOX Studios lot, which provides television and film production services along with office space, studio operation services.</v>
    <v>9000</v>
    <v>Nasdaq Stock Market</v>
    <v>XNAS</v>
    <v>XNAS</v>
    <v>1211 Avenue of the Americas, NEW YORK, NY, 10036-8701 US</v>
    <v>28.64</v>
    <v>61</v>
    <v>Media &amp; Publishing</v>
    <v>Stock</v>
    <v>44085.954103310156</v>
    <v>62</v>
    <v>27.64</v>
    <v>17037670000</v>
    <v>FOX CORPORATION</v>
    <v>FOX CORPORATION</v>
    <v>28.32</v>
    <v>17.4877</v>
    <v>28.19</v>
    <v>28.14</v>
    <v>27.8</v>
    <v>604757300</v>
    <v>FOXA</v>
    <v>FOX CORPORATION (XNAS:FOXA)</v>
    <v>4736215</v>
    <v>4822039</v>
    <v>2018</v>
  </rv>
  <rv s="2">
    <v>63</v>
  </rv>
  <rv s="0">
    <v>http://en.wikipedia.org/wiki/Alteryx</v>
    <v>Wikipedia</v>
  </rv>
  <rv s="3">
    <v>3</v>
    <v>65</v>
  </rv>
  <rv s="4">
    <v>https://www.bing.com/th?id=AMMS_29dcf4962ebbe6cef95d80546902ad9a&amp;qlt=95</v>
    <v>66</v>
    <v>https://www.bing.com/images/search?form=xlimg&amp;q=alteryx</v>
    <v>Image of ALTERYX, INC.</v>
  </rv>
  <rv s="0">
    <v>https://www.bing.com/financeapi/forcetrigger?t=a1o3nm&amp;q=XNYS%3aAYX&amp;form=skydnc</v>
    <v>Learn more on Bing</v>
  </rv>
  <rv s="5">
    <v>en-US</v>
    <v>a1o3nm</v>
    <v>268435456</v>
    <v>268435457</v>
    <v>1</v>
    <v>Powered by Refinitiv</v>
    <v>5</v>
    <v>ALTERYX, INC. (XNYS:AYX)</v>
    <v>7</v>
    <v>8</v>
    <v>Finance</v>
    <v>4</v>
    <v>185.75</v>
    <v>75.17</v>
    <v>1.1223000000000001</v>
    <v>-1.91</v>
    <v>0</v>
    <v>-1.7491E-2</v>
    <v>0</v>
    <v>USD</v>
    <v>Alteryx Inc. is a self-service data analytics software providing company. The Company provides a subscription-based platform, enabling organizations to prepare, blend and analyze data from a multitude sources and ease data-driven decisions. The Company democratizes access to data-driven insights to all data workers, business analysts, programmers and data scientists by expanding the capabilities and analytical sophistications. The Company’s platform allows business analysts to view underlying data, meta-data, and applied analytics at any stage during the process. The Company’s platform is designed to interact with a wide variety of traditional data sources. Its platform is also capable of processing data from cloud applications, such as Google Analytics, Marketo, NetSuite, Salesforce, and Workday, as well as social media platforms, such as Facebook and Twitter. The Company’s platform is comprised of Alteryx Designer, Alteryx Server, Alteryx Connect and Alteryx Promote.</v>
    <v>1515</v>
    <v>New York Stock Exchange</v>
    <v>XNYS</v>
    <v>XNYS</v>
    <v>3345 Michelson Dr Ste 400, IRVINE, CA, 92612-7683 US</v>
    <v>111</v>
    <v>67</v>
    <v>Software &amp; IT Services</v>
    <v>Stock</v>
    <v>44085.999762835156</v>
    <v>68</v>
    <v>105.38</v>
    <v>7226459000</v>
    <v>ALTERYX, INC.</v>
    <v>ALTERYX, INC.</v>
    <v>110.53</v>
    <v>0</v>
    <v>109.2</v>
    <v>107.29</v>
    <v>107.29</v>
    <v>66176370</v>
    <v>AYX</v>
    <v>ALTERYX, INC. (XNYS:AYX)</v>
    <v>1271917</v>
    <v>3689266</v>
    <v>2011</v>
  </rv>
  <rv s="2">
    <v>69</v>
  </rv>
  <rv s="0">
    <v>http://en.wikipedia.org/wiki/General_Motors</v>
    <v>Wikipedia</v>
  </rv>
  <rv s="3">
    <v>3</v>
    <v>71</v>
  </rv>
  <rv s="4">
    <v>https://www.bing.com/th?id=AMMS_9cc39e40a94d50e5116ca62277805929&amp;qlt=95</v>
    <v>72</v>
    <v>https://www.bing.com/images/search?form=xlimg&amp;q=general+motors</v>
    <v>Image of GENERAL MOTORS COMPANY</v>
  </rv>
  <rv s="0">
    <v>https://www.bing.com/financeapi/forcetrigger?t=a1tyrw&amp;q=XNYS%3aGM&amp;form=skydnc</v>
    <v>Learn more on Bing</v>
  </rv>
  <rv s="5">
    <v>en-US</v>
    <v>a1tyrw</v>
    <v>268435456</v>
    <v>268435457</v>
    <v>1</v>
    <v>Powered by Refinitiv</v>
    <v>5</v>
    <v>GENERAL MOTORS COMPANY (XNYS:GM)</v>
    <v>7</v>
    <v>8</v>
    <v>Finance</v>
    <v>4</v>
    <v>39.58</v>
    <v>14.324999999999999</v>
    <v>1.4397</v>
    <v>0.28999999999999998</v>
    <v>-6.2380000000000005E-3</v>
    <v>9.6120000000000008E-3</v>
    <v>-0.19</v>
    <v>USD</v>
    <v>General Motors Co designs, builds and sells trucks, crossovers, cars and automobile parts worldwide. The Company also provides automotive financing services through General Motors Financial Company, Inc. (GM Financial). GM North America (GMNA) and GM International (GMI) are its automotive segments. GMNA and GMI are meeting the demands of customers with vehicles developed, manufactured and/or marketed under the Buick, Cadillac, Chevrolet and GMC and Holden brands. Its brands offer luxury cars, crossovers, sport utility vehicles (SUVs) and sedans. The Company’s Car-and Ride-Sharing Maven is a shared vehicle marketplace. Through its subsidiary, OnStar, LLC (OnStar), it provides connected safety, security and mobility solutions for retail and fleet customers. GM Cruise is its global segment engaged in the development and commercialization of autonomous vehicle technology.</v>
    <v>164000</v>
    <v>New York Stock Exchange</v>
    <v>XNYS</v>
    <v>XNYS</v>
    <v>300 Renaissance Center, DETROIT, MI, 48265-0001 US</v>
    <v>30.57</v>
    <v>73</v>
    <v>Automobiles &amp; Auto Parts</v>
    <v>Stock</v>
    <v>44085.999715659374</v>
    <v>74</v>
    <v>29.87</v>
    <v>43176180000</v>
    <v>GENERAL MOTORS COMPANY</v>
    <v>GENERAL MOTORS COMPANY</v>
    <v>30.3</v>
    <v>28.720800000000001</v>
    <v>30.17</v>
    <v>30.46</v>
    <v>30.27</v>
    <v>1431097000</v>
    <v>GM</v>
    <v>GENERAL MOTORS COMPANY (XNYS:GM)</v>
    <v>13638656</v>
    <v>15943006</v>
    <v>2009</v>
  </rv>
  <rv s="2">
    <v>75</v>
  </rv>
  <rv s="0">
    <v>http://en.wikipedia.org/wiki/Intel</v>
    <v>Wikipedia</v>
  </rv>
  <rv s="3">
    <v>3</v>
    <v>77</v>
  </rv>
  <rv s="4">
    <v>https://www.bing.com/th?id=AMMS_c403bf41659acee264fb566dad5acacf&amp;qlt=95</v>
    <v>78</v>
    <v>https://www.bing.com/images/search?form=xlimg&amp;q=intel</v>
    <v>Image of INTEL CORPORATION</v>
  </rv>
  <rv s="0">
    <v>https://www.bing.com/financeapi/forcetrigger?t=a1vmf2&amp;q=XNAS%3aINTC&amp;form=skydnc</v>
    <v>Learn more on Bing</v>
  </rv>
  <rv s="5">
    <v>en-US</v>
    <v>a1vmf2</v>
    <v>268435456</v>
    <v>268435457</v>
    <v>1</v>
    <v>Powered by Refinitiv</v>
    <v>5</v>
    <v>INTEL CORPORATION (XNAS:INTC)</v>
    <v>7</v>
    <v>8</v>
    <v>Finance</v>
    <v>4</v>
    <v>69.290000000000006</v>
    <v>43.63</v>
    <v>0.73799999999999999</v>
    <v>0.32</v>
    <v>-2.029E-4</v>
    <v>6.5359999999999993E-3</v>
    <v>-0.01</v>
    <v>USD</v>
    <v>Intel Corporation is engaged in designing and manufacturing products and technologies, such as the cloud. The Company's segments are Client Computing Group (CCG), Data Center Group (DCG), Internet of Things Group (IOTG), Non-Volatile Memory Solutions Group (NSG), Mobileye,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50.05</v>
    <v>79</v>
    <v>Semiconductors &amp; Semiconductor Equipment</v>
    <v>Stock</v>
    <v>44085.999943760937</v>
    <v>80</v>
    <v>48.95</v>
    <v>208226900000</v>
    <v>INTEL CORPORATION</v>
    <v>INTEL CORPORATION</v>
    <v>49.263500000000001</v>
    <v>9.0075000000000003</v>
    <v>48.96</v>
    <v>49.28</v>
    <v>49.27</v>
    <v>4253000000</v>
    <v>INTC</v>
    <v>INTEL CORPORATION (XNAS:INTC)</v>
    <v>29333570</v>
    <v>34274708</v>
    <v>1989</v>
  </rv>
  <rv s="2">
    <v>81</v>
  </rv>
  <rv s="0">
    <v>http://en.wikipedia.org/wiki/JPMorgan_Chase</v>
    <v>Wikipedia</v>
  </rv>
  <rv s="3">
    <v>3</v>
    <v>83</v>
  </rv>
  <rv s="4">
    <v>https://www.bing.com/th?id=AMMS_06392bb84e5fdc62d2356a2306f4ae1e&amp;qlt=95</v>
    <v>84</v>
    <v>https://www.bing.com/images/search?form=xlimg&amp;q=jpmorgan+chase</v>
    <v>Image of JPMORGAN CHASE &amp; CO.</v>
  </rv>
  <rv s="0">
    <v>https://www.bing.com/financeapi/forcetrigger?t=a1waa2&amp;q=XNYS%3aJPM&amp;form=skydnc</v>
    <v>Learn more on Bing</v>
  </rv>
  <rv s="5">
    <v>en-US</v>
    <v>a1waa2</v>
    <v>268435456</v>
    <v>268435457</v>
    <v>1</v>
    <v>Powered by Refinitiv</v>
    <v>5</v>
    <v>JPMORGAN CHASE &amp; CO. (XNYS:JPM)</v>
    <v>7</v>
    <v>8</v>
    <v>Finance</v>
    <v>4</v>
    <v>141.1</v>
    <v>76.91</v>
    <v>1.1005</v>
    <v>1.24</v>
    <v>-1.6819999999999999E-3</v>
    <v>1.2421E-2</v>
    <v>-0.17</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256710</v>
    <v>New York Stock Exchange</v>
    <v>XNYS</v>
    <v>XNYS</v>
    <v>383 Madison Ave, NEW YORK, NY, 10017-3217 US</v>
    <v>101.36</v>
    <v>85</v>
    <v>Banking Services</v>
    <v>Stock</v>
    <v>44085.99952319375</v>
    <v>86</v>
    <v>99.59</v>
    <v>304242300000</v>
    <v>JPMORGAN CHASE &amp; CO.</v>
    <v>JPMORGAN CHASE &amp; CO.</v>
    <v>99.97</v>
    <v>13.4575</v>
    <v>99.83</v>
    <v>101.07</v>
    <v>100.9</v>
    <v>3047604000</v>
    <v>JPM</v>
    <v>JPMORGAN CHASE &amp; CO. (XNYS:JPM)</v>
    <v>13784342</v>
    <v>16211011</v>
    <v>1968</v>
  </rv>
  <rv s="2">
    <v>87</v>
  </rv>
  <rv s="0">
    <v>http://en.wikipedia.org/wiki/Bank_of_America</v>
    <v>Wikipedia</v>
  </rv>
  <rv s="3">
    <v>3</v>
    <v>89</v>
  </rv>
  <rv s="4">
    <v>https://www.bing.com/th?id=AMMS_0720042c42661f705c810fedd777349a&amp;qlt=95</v>
    <v>90</v>
    <v>https://www.bing.com/images/search?form=xlimg&amp;q=bank+of+america</v>
    <v>Image of BANK OF AMERICA CORPORATION</v>
  </rv>
  <rv s="0">
    <v>https://www.bing.com/financeapi/forcetrigger?t=a1o4sm&amp;q=XNYS%3aBAC&amp;form=skydnc</v>
    <v>Learn more on Bing</v>
  </rv>
  <rv s="5">
    <v>en-US</v>
    <v>a1o4sm</v>
    <v>268435456</v>
    <v>268435457</v>
    <v>1</v>
    <v>Powered by Refinitiv</v>
    <v>5</v>
    <v>BANK OF AMERICA CORPORATION (XNYS:BAC)</v>
    <v>7</v>
    <v>8</v>
    <v>Finance</v>
    <v>4</v>
    <v>35.72</v>
    <v>17.95</v>
    <v>1.5122</v>
    <v>0.36</v>
    <v>7.8430000000000004E-4</v>
    <v>1.4319999999999999E-2</v>
    <v>0.02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25.58</v>
    <v>91</v>
    <v>Banking Services</v>
    <v>Stock</v>
    <v>44085.999997082814</v>
    <v>92</v>
    <v>25.09</v>
    <v>217815400000</v>
    <v>BANK OF AMERICA CORPORATION</v>
    <v>BANK OF AMERICA CORPORATION</v>
    <v>25.22</v>
    <v>12.075900000000001</v>
    <v>25.14</v>
    <v>25.5</v>
    <v>25.52</v>
    <v>8664098000</v>
    <v>BAC</v>
    <v>BANK OF AMERICA CORPORATION (XNYS:BAC)</v>
    <v>47708344</v>
    <v>58890166</v>
    <v>1998</v>
  </rv>
  <rv s="2">
    <v>93</v>
  </rv>
  <rv s="0">
    <v>https://www.bing.com/financeapi/forcetrigger?t=bpny1h&amp;q=XNYS%3aPD&amp;form=skydnc</v>
    <v>Learn more on Bing</v>
  </rv>
  <rv s="9">
    <v>en-US</v>
    <v>bpny1h</v>
    <v>268435456</v>
    <v>268435457</v>
    <v>1</v>
    <v>Powered by Refinitiv</v>
    <v>13</v>
    <v>PAGERDUTY, INC. (XNYS:PD)</v>
    <v>2</v>
    <v>14</v>
    <v>Finance</v>
    <v>4</v>
    <v>37.24</v>
    <v>12.33</v>
    <v>0.6</v>
    <v>9.5830000000000012E-3</v>
    <v>2.5640999999999997E-2</v>
    <v>0.23</v>
    <v>USD</v>
    <v>Pagerduty, Inc. provides digital operations management solutions. The Company offers software as a service (SaaS) - based platform, PagerDuty, which helps developers, DevOps, information technology (IT) operations and business leaders to prevent and resolve business-impacting incidents. The platform uses digital signals from virtually any software-enabled system or device, combines it with human response data, and orchestrates teams to take the actions in real time. The Company’s products are focused on on-call management to a real-time operations platform spanning event intelligence, incident response, on-call management, business visibility, and analytics.</v>
    <v>669</v>
    <v>New York Stock Exchange</v>
    <v>XNYS</v>
    <v>XNYS</v>
    <v>600 Townsend St Ste 200E, SAN FRANCISCO, CA, 94103-5690 US</v>
    <v>24.37</v>
    <v>Software &amp; IT Services</v>
    <v>Stock</v>
    <v>44085.999731191405</v>
    <v>95</v>
    <v>23.55</v>
    <v>1858748000</v>
    <v>PAGERDUTY, INC.</v>
    <v>PAGERDUTY, INC.</v>
    <v>23.58</v>
    <v>0</v>
    <v>23.4</v>
    <v>24</v>
    <v>24.23</v>
    <v>79433670</v>
    <v>PD</v>
    <v>PAGERDUTY, INC. (XNYS:PD)</v>
    <v>2099393</v>
    <v>2399712</v>
    <v>2010</v>
  </rv>
  <rv s="2">
    <v>96</v>
  </rv>
  <rv s="0">
    <v>http://en.wikipedia.org/wiki/AT&amp;T</v>
    <v>Wikipedia</v>
  </rv>
  <rv s="3">
    <v>3</v>
    <v>98</v>
  </rv>
  <rv s="4">
    <v>https://www.bing.com/th?id=AMMS_22edc37b3d4ca713a66f23973844e621&amp;qlt=95</v>
    <v>99</v>
    <v>https://www.bing.com/images/search?form=xlimg&amp;q=at%26t</v>
    <v>Image of AT&amp;T INC.</v>
  </rv>
  <rv s="0">
    <v>https://www.bing.com/financeapi/forcetrigger?t=a23www&amp;q=XNYS%3aT&amp;form=skydnc</v>
    <v>Learn more on Bing</v>
  </rv>
  <rv s="5">
    <v>en-US</v>
    <v>a23www</v>
    <v>268435456</v>
    <v>268435457</v>
    <v>1</v>
    <v>Powered by Refinitiv</v>
    <v>5</v>
    <v>AT&amp;T INC. (XNYS:T)</v>
    <v>7</v>
    <v>8</v>
    <v>Finance</v>
    <v>4</v>
    <v>39.700000000000003</v>
    <v>26.08</v>
    <v>0.64039999999999997</v>
    <v>0.09</v>
    <v>-1.034E-3</v>
    <v>3.1130000000000003E-3</v>
    <v>-0.03</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243000</v>
    <v>New York Stock Exchange</v>
    <v>XNYS</v>
    <v>XNYS</v>
    <v>208 S Akard St, DALLAS, TX, 75202-4206 US</v>
    <v>29.13</v>
    <v>100</v>
    <v>Telecommunications Services</v>
    <v>Stock</v>
    <v>44085.999273529691</v>
    <v>101</v>
    <v>28.8</v>
    <v>205983800000</v>
    <v>AT&amp;T INC.</v>
    <v>AT&amp;T INC.</v>
    <v>28.96</v>
    <v>17.711600000000001</v>
    <v>28.91</v>
    <v>29</v>
    <v>28.97</v>
    <v>7125000000</v>
    <v>T</v>
    <v>AT&amp;T INC. (XNYS:T)</v>
    <v>29669553</v>
    <v>30979454</v>
    <v>1983</v>
  </rv>
  <rv s="2">
    <v>102</v>
  </rv>
  <rv s="0">
    <v>http://en.wikipedia.org/wiki/ADP_(company)</v>
    <v>Wikipedia</v>
  </rv>
  <rv s="3">
    <v>3</v>
    <v>104</v>
  </rv>
  <rv s="4">
    <v>https://www.bing.com/th?id=AMMS_2e13aa227ecc4e2b44c5f0fafb6908d5&amp;qlt=95</v>
    <v>105</v>
    <v>https://www.bing.com/images/search?form=xlimg&amp;q=adp</v>
    <v>Image of AUTOMATIC DATA PROCESSING, INC.</v>
  </rv>
  <rv s="0">
    <v>https://www.bing.com/financeapi/forcetrigger?t=a1mw4c&amp;q=XNAS%3aADP&amp;form=skydnc</v>
    <v>Learn more on Bing</v>
  </rv>
  <rv s="5">
    <v>en-US</v>
    <v>a1mw4c</v>
    <v>268435456</v>
    <v>268435457</v>
    <v>1</v>
    <v>Powered by Refinitiv</v>
    <v>5</v>
    <v>AUTOMATIC DATA PROCESSING, INC. (XNAS:ADP)</v>
    <v>7</v>
    <v>8</v>
    <v>Finance</v>
    <v>4</v>
    <v>182.32</v>
    <v>103.1101</v>
    <v>0.7853</v>
    <v>1.54</v>
    <v>2.398E-3</v>
    <v>1.1675999999999999E-2</v>
    <v>0.32</v>
    <v>USD</v>
    <v>Automatic Data Processing, Inc. (ADP) is a provider of human capital management (HCM) solutions to employers, offering solutions to businesses of various sizes. The Company also provides business process outsourcing solutions. Its segments include Employer Services and Professional Employer Organization (PEO) Services. The Employer Services segment offers a range of human resources (HR) business process outsourcing and technology-enabled HCM solutions. These offerings include payroll services, benefits administration, talent management, HR management, time and attendance management, insurance services, retirement services, and tax and compliance services. ADP TotalSource, ADP's PEO business, offers small and mid-sized businesses a HR outsourcing solution through a co-employment model. As a PEO, ADP TotalSource provides HR management services while the client continues to direct the day-to-day job-related duties of the employees.</v>
    <v>58000</v>
    <v>Nasdaq Stock Market</v>
    <v>XNAS</v>
    <v>XNAS</v>
    <v>1 Adp Blvd, ROSELAND, NJ, 07068-1728 US</v>
    <v>133.80000000000001</v>
    <v>106</v>
    <v>Software &amp; IT Services</v>
    <v>Stock</v>
    <v>44085.932748055471</v>
    <v>107</v>
    <v>131.38</v>
    <v>56712440000</v>
    <v>AUTOMATIC DATA PROCESSING, INC.</v>
    <v>AUTOMATIC DATA PROCESSING, INC.</v>
    <v>132.5</v>
    <v>23.203700000000001</v>
    <v>131.9</v>
    <v>133.44</v>
    <v>133.76</v>
    <v>429965400</v>
    <v>ADP</v>
    <v>AUTOMATIC DATA PROCESSING, INC. (XNAS:ADP)</v>
    <v>1862216</v>
    <v>2092575</v>
    <v>1961</v>
  </rv>
  <rv s="2">
    <v>108</v>
  </rv>
  <rv s="0">
    <v>http://en.wikipedia.org/wiki/Yum!_Brands</v>
    <v>Wikipedia</v>
  </rv>
  <rv s="3">
    <v>3</v>
    <v>110</v>
  </rv>
  <rv s="4">
    <v>https://www.bing.com/th?id=AMMS_690c5064caa2c43e833090507d96aeac&amp;qlt=95</v>
    <v>111</v>
    <v>https://www.bing.com/images/search?form=xlimg&amp;q=yum+brands</v>
    <v>Image of YUM! BRANDS, INC.</v>
  </rv>
  <rv s="0">
    <v>https://www.bing.com/financeapi/forcetrigger?t=a26em7&amp;q=XNYS%3aYUM&amp;form=skydnc</v>
    <v>Learn more on Bing</v>
  </rv>
  <rv s="5">
    <v>en-US</v>
    <v>a26em7</v>
    <v>268435456</v>
    <v>268435457</v>
    <v>1</v>
    <v>Powered by Refinitiv</v>
    <v>5</v>
    <v>YUM! BRANDS, INC. (XNYS:YUM)</v>
    <v>7</v>
    <v>8</v>
    <v>Finance</v>
    <v>4</v>
    <v>115.95</v>
    <v>54.95</v>
    <v>0.92490000000000006</v>
    <v>-0.08</v>
    <v>0</v>
    <v>-8.6629999999999997E-4</v>
    <v>0</v>
    <v>USD</v>
    <v>YUM! Brands, Inc. is engaged in restaurant business. The Company operates or franchised over 50,000 restaurants in more than 150 countries and territories operating under the KFC, Pizza Hut or Taco Bell (collectively the Concepts) brands. The Company operates through three segments: The KFC Division, which includes the operations of the KFC concept around the world; The Pizza Hut Division, which includes the operations of the Pizza Hut concept around the world, and The Taco Bell Division, which includes the operations of the Taco Bell concept around the world. KFC restaurants across the world offer fried and non-fried chicken products, such as sandwiches, chicken strips, chicken-on-the-bone and other chicken products. Pizza Hut is a restaurant chain specialized in the sale of ready-to-eat pizza products. Taco Bell specializes in Mexican-style food products, including various types of tacos, burritos, quesadillas, salads, nachos and other related items.</v>
    <v>34000</v>
    <v>New York Stock Exchange</v>
    <v>XNYS</v>
    <v>XNYS</v>
    <v>1441 Gardiner Ln, LOUISVILLE, KY, 40213-1914 US</v>
    <v>93.43</v>
    <v>112</v>
    <v>Hotels &amp; Entertainment Services</v>
    <v>Stock</v>
    <v>44085.958333333336</v>
    <v>113</v>
    <v>91.5</v>
    <v>27834260000</v>
    <v>YUM! BRANDS, INC.</v>
    <v>YUM! BRANDS, INC.</v>
    <v>92.64</v>
    <v>27.730599999999999</v>
    <v>92.35</v>
    <v>92.27</v>
    <v>92.27</v>
    <v>301399600</v>
    <v>YUM</v>
    <v>YUM! BRANDS, INC. (XNYS:YUM)</v>
    <v>1246537</v>
    <v>1434070</v>
    <v>1997</v>
  </rv>
  <rv s="2">
    <v>114</v>
  </rv>
  <rv s="0">
    <v>http://en.wikipedia.org/wiki/Harris_Corporation</v>
    <v>Wikipedia</v>
  </rv>
  <rv s="3">
    <v>3</v>
    <v>116</v>
  </rv>
  <rv s="4">
    <v>https://www.bing.com/th?id=AMMS_ae60ae46af6e7edfb53fc0eb119d061b&amp;qlt=95</v>
    <v>117</v>
    <v>https://www.bing.com/images/search?form=xlimg&amp;q=harris+corporation</v>
    <v>Image of L3HARRIS TECHNOLOGIES, INC.</v>
  </rv>
  <rv s="0">
    <v>https://www.bing.com/financeapi/forcetrigger?t=a1uvar&amp;q=XNYS%3aLHX&amp;form=skydnc</v>
    <v>Learn more on Bing</v>
  </rv>
  <rv s="5">
    <v>en-US</v>
    <v>a1uvar</v>
    <v>268435456</v>
    <v>268435457</v>
    <v>1</v>
    <v>Powered by Refinitiv</v>
    <v>5</v>
    <v>L3HARRIS TECHNOLOGIES, INC. (XNYS:LHX)</v>
    <v>7</v>
    <v>8</v>
    <v>Finance</v>
    <v>4</v>
    <v>230.99</v>
    <v>142.01</v>
    <v>0.67130000000000001</v>
    <v>4.63</v>
    <v>0</v>
    <v>2.6246999999999999E-2</v>
    <v>0</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181.5925</v>
    <v>118</v>
    <v>Aerospace &amp; Defense</v>
    <v>Stock</v>
    <v>44085.958333356248</v>
    <v>119</v>
    <v>176.87</v>
    <v>38136870000</v>
    <v>L3HARRIS TECHNOLOGIES, INC.</v>
    <v>L3HARRIS TECHNOLOGIES, INC.</v>
    <v>176.95</v>
    <v>29.564</v>
    <v>176.4</v>
    <v>181.03</v>
    <v>181.03</v>
    <v>216195400</v>
    <v>LHX</v>
    <v>L3HARRIS TECHNOLOGIES, INC. (XNYS:LHX)</v>
    <v>1202707</v>
    <v>1383985</v>
    <v>1926</v>
  </rv>
  <rv s="2">
    <v>120</v>
  </rv>
  <rv s="0">
    <v>https://www.bing.com/financeapi/forcetrigger?t=brjvjc&amp;q=XNAS%3aDDOG&amp;form=skydnc</v>
    <v>Learn more on Bing</v>
  </rv>
  <rv s="9">
    <v>en-US</v>
    <v>brjvjc</v>
    <v>268435456</v>
    <v>268435457</v>
    <v>1</v>
    <v>Powered by Refinitiv</v>
    <v>13</v>
    <v>DATADOG, INC. (XNAS:DDOG)</v>
    <v>2</v>
    <v>14</v>
    <v>Finance</v>
    <v>4</v>
    <v>98.99</v>
    <v>27.55</v>
    <v>-0.31</v>
    <v>-3.1110000000000001E-3</v>
    <v>-3.8429999999999996E-3</v>
    <v>-0.25</v>
    <v>USD</v>
    <v>Datadog, Inc. (Datadog) provides monitoring and analytics platform for developers, information technology (IT) operations teams and business users in the cloud age. Its Software-as-a-Service (SaaS) platform integrates and automates infrastructure monitoring, application performance monitoring and log management to provide real-time observability of its customers’ entire technology stack. Datadog is used by organizations of all sizes and across a range of industries to enable digital transformation and cloud migration, drive collaboration among development, operations and business teams, understand user behavior and track key business metrics. The Company’s platform provides visibility and insights into IT infrastructure, application performance and the real time events. Its platform is employed across public cloud, private cloud, on-premise and multi-cloud hybrid environments.</v>
    <v>1403</v>
    <v>Nasdaq Stock Market</v>
    <v>XNAS</v>
    <v>XNAS</v>
    <v>620 8th Ave Fl 45, NEW YORK, NY, 10018-1741 US</v>
    <v>83.298500000000004</v>
    <v>Software &amp; IT Services</v>
    <v>Stock</v>
    <v>44085.998859409374</v>
    <v>122</v>
    <v>78.61</v>
    <v>24470070000</v>
    <v>DATADOG, INC.</v>
    <v>DATADOG, INC.</v>
    <v>81.5</v>
    <v>8429.4670000000006</v>
    <v>80.67</v>
    <v>80.36</v>
    <v>80.11</v>
    <v>303335400</v>
    <v>DDOG</v>
    <v>DATADOG, INC. (XNAS:DDOG)</v>
    <v>4335389</v>
    <v>5020339</v>
    <v>2010</v>
  </rv>
  <rv s="2">
    <v>123</v>
  </rv>
  <rv s="0">
    <v>https://creativecommons.org/licenses/by-sa/4.0</v>
    <v>CC BY-SA 4.0</v>
  </rv>
  <rv s="0">
    <v>http://fr.wikipedia.org/wiki/Beyond_Meat</v>
    <v>Wikipedia</v>
  </rv>
  <rv s="3">
    <v>125</v>
    <v>126</v>
  </rv>
  <rv s="4">
    <v>https://www.bing.com/th?id=AMMS_c88e6b640ffb419856b3d8d7ae78ea06&amp;qlt=95</v>
    <v>127</v>
    <v>https://www.bing.com/images/search?form=xlimg&amp;q=beyond+meat</v>
    <v>Image of BEYOND MEAT, INC.</v>
  </rv>
  <rv s="0">
    <v>https://www.bing.com/financeapi/forcetrigger?t=bpocw7&amp;q=XNAS%3aBYND&amp;form=skydnc</v>
    <v>Learn more on Bing</v>
  </rv>
  <rv s="10">
    <v>en-US</v>
    <v>bpocw7</v>
    <v>268435456</v>
    <v>268435457</v>
    <v>1</v>
    <v>Powered by Refinitiv</v>
    <v>15</v>
    <v>BEYOND MEAT, INC. (XNAS:BYND)</v>
    <v>7</v>
    <v>16</v>
    <v>Finance</v>
    <v>4</v>
    <v>167.16</v>
    <v>48.18</v>
    <v>-8.16</v>
    <v>-8.7489999999999998E-3</v>
    <v>-5.7047E-2</v>
    <v>-1.18</v>
    <v>USD</v>
    <v>Beyond Meat, Inc. offers plant-based burgers. The Company offers its products in a range of categories, such as The Beyond Burger, Beyond Sausage, Beyond Beef Crumbles and Beyond Chicken Strips. The Company sells a range of plant-based products across the three main meat platforms of beef, pork and poultry. It provides Beyond Mushroom Bacon Cheeseburger, Chef Spike’s Original Brat, Roasted Garlic &amp; Italian Sausage Pasta, Beyond Beef Tacos and April Ross’ Butternut Squash Mac-N-Cheese. The Company also offers Beyond Spring Burger, Beyond Nacho Burger, Beyond Sausage Stuffed Peppers, Tuscan Style Beyond Sausage Pasta, Beyond Brat Breakfast Burrito, Beyond Beef Fiesta Power Bowl, Beyond Beef Nachos, Truffle Mac &amp; Cheese Beyond Burger, Love &amp; Lemons Guacamole Beyond Burger and Beyond Burger Tostada With Marinated Kale.</v>
    <v>472</v>
    <v>Nasdaq Stock Market</v>
    <v>XNAS</v>
    <v>XNAS</v>
    <v>119 Standard St, EL SEGUNDO, CA, 90245-3833 US</v>
    <v>144.07</v>
    <v>128</v>
    <v>Food &amp; Tobacco</v>
    <v>Stock</v>
    <v>44085.99999650391</v>
    <v>129</v>
    <v>132.44999999999999</v>
    <v>8932093000</v>
    <v>BEYOND MEAT, INC.</v>
    <v>BEYOND MEAT, INC.</v>
    <v>144</v>
    <v>143.04</v>
    <v>134.88</v>
    <v>133.69999999999999</v>
    <v>62444720</v>
    <v>BYND</v>
    <v>BEYOND MEAT, INC. (XNAS:BYND)</v>
    <v>3989222</v>
    <v>3903834</v>
    <v>2008</v>
  </rv>
  <rv s="2">
    <v>130</v>
  </rv>
  <rv s="0">
    <v>http://en.wikipedia.org/wiki/Uber</v>
    <v>Wikipedia</v>
  </rv>
  <rv s="3">
    <v>3</v>
    <v>132</v>
  </rv>
  <rv s="4">
    <v>https://www.bing.com/th?id=AMMS_8dbbfb722a5b62e51991589e09078962&amp;qlt=95</v>
    <v>133</v>
    <v>https://www.bing.com/images/search?form=xlimg&amp;q=uber</v>
    <v>Image of UBER TECHNOLOGIES, INC.</v>
  </rv>
  <rv s="0">
    <v>https://www.bing.com/financeapi/forcetrigger?t=bptw77&amp;q=XNYS%3aUBER&amp;form=skydnc</v>
    <v>Learn more on Bing</v>
  </rv>
  <rv s="8">
    <v>en-US</v>
    <v>bptw77</v>
    <v>268435456</v>
    <v>268435457</v>
    <v>1</v>
    <v>Powered by Refinitiv</v>
    <v>11</v>
    <v>UBER TECHNOLOGIES, INC. (XNYS:UBER)</v>
    <v>7</v>
    <v>12</v>
    <v>Finance</v>
    <v>4</v>
    <v>41.86</v>
    <v>13.71</v>
    <v>1</v>
    <v>-3.5149999999999999E-3</v>
    <v>2.7793000000000002E-2</v>
    <v>-0.13</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37.145000000000003</v>
    <v>134</v>
    <v>Software &amp; IT Services</v>
    <v>Stock</v>
    <v>44085.999673876562</v>
    <v>135</v>
    <v>36.253999999999998</v>
    <v>63059360000</v>
    <v>UBER TECHNOLOGIES, INC.</v>
    <v>UBER TECHNOLOGIES, INC.</v>
    <v>36.299999999999997</v>
    <v>0</v>
    <v>35.979999999999997</v>
    <v>36.979999999999997</v>
    <v>36.85</v>
    <v>1752623000</v>
    <v>UBER</v>
    <v>UBER TECHNOLOGIES, INC. (XNYS:UBER)</v>
    <v>27130921</v>
    <v>23758955</v>
    <v>2010</v>
  </rv>
  <rv s="2">
    <v>136</v>
  </rv>
  <rv s="0">
    <v>http://en.wikipedia.org/wiki/IBM</v>
    <v>Wikipedia</v>
  </rv>
  <rv s="3">
    <v>3</v>
    <v>138</v>
  </rv>
  <rv s="4">
    <v>https://www.bing.com/th?id=AMMS_41da901be1b295dc42c72dadb9c0f67d&amp;qlt=95</v>
    <v>139</v>
    <v>https://www.bing.com/images/search?form=xlimg&amp;q=ibm</v>
    <v>Image of INTERNATIONAL BUSINESS MACHINES CORPORATION</v>
  </rv>
  <rv s="0">
    <v>https://www.bing.com/financeapi/forcetrigger?t=a1v6nm&amp;q=XNYS%3aIBM&amp;form=skydnc</v>
    <v>Learn more on Bing</v>
  </rv>
  <rv s="5">
    <v>en-US</v>
    <v>a1v6nm</v>
    <v>268435456</v>
    <v>268435457</v>
    <v>1</v>
    <v>Powered by Refinitiv</v>
    <v>5</v>
    <v>INTERNATIONAL BUSINESS MACHINES CORPORATION (XNYS:IBM)</v>
    <v>7</v>
    <v>8</v>
    <v>Finance</v>
    <v>4</v>
    <v>158.75</v>
    <v>90.56</v>
    <v>1.1512</v>
    <v>0.9</v>
    <v>-1.317E-3</v>
    <v>7.4650000000000003E-3</v>
    <v>-0.16</v>
    <v>USD</v>
    <v>International Business Machines Corporation (IBM) is a technology company. The Company operates through five segments: Cognitive Solutions, Global Business Services (GBS), Technology Services &amp; Cloud Platforms, Systems and Global Financing. The Cognitive Solutions segment delivers a spectrum of capabilities, from descriptive, predictive and prescriptive analytics to cognitive systems. Cognitive Solutions includes Watson, a cognitive computing platform that has the ability to interact in natural language, process big data, and learn from interactions with people and computers. The GBS segment provides clients with consulting, application management services and global process services. The Technology Services &amp; Cloud Platforms segment provides information technology infrastructure services. The Systems segment provides clients with infrastructure technologies. The Global Financing segment includes client financing, commercial financing, and remanufacturing and remarketing.</v>
    <v>352600</v>
    <v>New York Stock Exchange</v>
    <v>XNYS</v>
    <v>XNYS</v>
    <v>1 New Orchard Rd, ARMONK, NY, 10504-1722 US</v>
    <v>122.7</v>
    <v>140</v>
    <v>Software &amp; IT Services</v>
    <v>Stock</v>
    <v>44085.998216666405</v>
    <v>141</v>
    <v>120.73</v>
    <v>107368200000</v>
    <v>INTERNATIONAL BUSINESS MACHINES CORPORATION</v>
    <v>INTERNATIONAL BUSINESS MACHINES CORPORATION</v>
    <v>121.39</v>
    <v>13.438000000000001</v>
    <v>120.56</v>
    <v>121.46</v>
    <v>121.3</v>
    <v>890578700</v>
    <v>IBM</v>
    <v>INTERNATIONAL BUSINESS MACHINES CORPORATION (XNYS:IBM)</v>
    <v>3548091</v>
    <v>3914644</v>
    <v>1911</v>
  </rv>
  <rv s="2">
    <v>142</v>
  </rv>
  <rv s="0">
    <v>https://www.bing.com/financeapi/forcetrigger?t=a1pp5r&amp;q=XNYS%3aCI&amp;form=skydnc</v>
    <v>Learn more on Bing</v>
  </rv>
  <rv s="1">
    <v>en-US</v>
    <v>a1pp5r</v>
    <v>268435456</v>
    <v>268435457</v>
    <v>1</v>
    <v>Powered by Refinitiv</v>
    <v>0</v>
    <v>CIGNA CORPORATION (XNYS:CI)</v>
    <v>2</v>
    <v>3</v>
    <v>Finance</v>
    <v>4</v>
    <v>224.64</v>
    <v>118.5</v>
    <v>0.66700000000000004</v>
    <v>-0.38</v>
    <v>2.8930000000000002E-3</v>
    <v>-2.2389999999999997E-3</v>
    <v>0.49</v>
    <v>USD</v>
    <v>Cigna Corporation is a health services company. The Company offers medical, dental, disability, life and accident insurance and related products and services. The Company's segments include Global Health Care, Global Supplemental Benefits, Group Disability and Life, and Other Operations and Corporate. Its Global Health Care segment aggregates the commercial and Government operating segments. Its commercial operating segment encompasses the United States commercial and certain international healthcare businesses serving employers and their employees, other groups, and individuals. Its Global Supplemental Benefits segment offers supplemental health, life and accident insurance products in selected international markets and in the United States. Its Group Disability and Life segment provides group long-term and short-term disability insurance, group life insurance, accident and specialty insurance and related services.</v>
    <v>73700</v>
    <v>New York Stock Exchange</v>
    <v>XNYS</v>
    <v>XNYS</v>
    <v>900 Cottage Grove Rd, BLOOMFIELD, CT, 06002-2920 US</v>
    <v>170.87</v>
    <v>Healthcare Providers &amp; Services</v>
    <v>Stock</v>
    <v>44085.978366041403</v>
    <v>144</v>
    <v>167.71</v>
    <v>62328640000</v>
    <v>CIGNA CORPORATION</v>
    <v>CIGNA CORPORATION</v>
    <v>170.67</v>
    <v>12.078099999999999</v>
    <v>169.74</v>
    <v>169.36</v>
    <v>169.85</v>
    <v>367200600</v>
    <v>CI</v>
    <v>CIGNA CORPORATION (XNYS:CI)</v>
    <v>1500043</v>
    <v>1667484</v>
    <v>2018</v>
  </rv>
  <rv s="2">
    <v>145</v>
  </rv>
  <rv s="0">
    <v>http://en.wikipedia.org/wiki/The_Coca-Cola_Company</v>
    <v>Wikipedia</v>
  </rv>
  <rv s="3">
    <v>3</v>
    <v>147</v>
  </rv>
  <rv s="4">
    <v>https://www.bing.com/th?id=AMMS_5c38a19703348515f2ba1542f244f1f6&amp;qlt=95</v>
    <v>148</v>
    <v>https://www.bing.com/images/search?form=xlimg&amp;q=the+coca-cola+company</v>
    <v>Image of THE COCA-COLA COMPANY</v>
  </rv>
  <rv s="0">
    <v>https://www.bing.com/financeapi/forcetrigger?t=a1wljc&amp;q=XNYS%3aKO&amp;form=skydnc</v>
    <v>Learn more on Bing</v>
  </rv>
  <rv s="5">
    <v>en-US</v>
    <v>a1wljc</v>
    <v>268435456</v>
    <v>268435457</v>
    <v>1</v>
    <v>Powered by Refinitiv</v>
    <v>5</v>
    <v>THE COCA-COLA COMPANY (XNYS:KO)</v>
    <v>7</v>
    <v>8</v>
    <v>Finance</v>
    <v>4</v>
    <v>60.13</v>
    <v>36.270000000000003</v>
    <v>0.53620000000000001</v>
    <v>1.06</v>
    <v>0</v>
    <v>2.12E-2</v>
    <v>0</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51.2</v>
    <v>149</v>
    <v>Beverages</v>
    <v>Stock</v>
    <v>44085.999344397656</v>
    <v>150</v>
    <v>50.1</v>
    <v>214772000000</v>
    <v>THE COCA-COLA COMPANY</v>
    <v>THE COCA-COLA COMPANY</v>
    <v>50.4</v>
    <v>23.515499999999999</v>
    <v>50</v>
    <v>51.06</v>
    <v>51.06</v>
    <v>4295439000</v>
    <v>KO</v>
    <v>THE COCA-COLA COMPANY (XNYS:KO)</v>
    <v>18272338</v>
    <v>13859006</v>
    <v>1919</v>
  </rv>
  <rv s="2">
    <v>151</v>
  </rv>
  <rv s="0">
    <v>https://www.bing.com/financeapi/forcetrigger?t=a1xtpr&amp;q=XNYS%3aMO&amp;form=skydnc</v>
    <v>Learn more on Bing</v>
  </rv>
  <rv s="1">
    <v>en-US</v>
    <v>a1xtpr</v>
    <v>268435456</v>
    <v>268435457</v>
    <v>1</v>
    <v>Powered by Refinitiv</v>
    <v>0</v>
    <v>Altria Group, Inc. (XNYS:MO)</v>
    <v>2</v>
    <v>3</v>
    <v>Finance</v>
    <v>4</v>
    <v>51.774999999999999</v>
    <v>30.95</v>
    <v>0.49719999999999998</v>
    <v>0.24</v>
    <v>1.147E-3</v>
    <v>5.5360000000000001E-3</v>
    <v>0.05</v>
    <v>USD</v>
    <v>Altria Group, Inc. is a holding company. The Company's segments include smokeable products, smokeless products and wine. The Company's subsidiaries include Philip Morris USA Inc. (PM USA), which is engaged in the manufacture and sale of cigarettes in the United States; John Middleton Co. (Middleton), which is engaged in the manufacture and sale of machine-made cigars and pipe tobacco, and UST LLC (UST), which, through its subsidiaries, including U.S. Smokeless Tobacco Company LLC (USSTC) and Ste. Michelle Wine Estates Ltd. (Ste. Michelle), is engaged in the manufacture and sale of smokeless tobacco products and wine. Its other operating companies include Nu Mark LLC (Nu Mark), a subsidiary that is engaged in the manufacture and sale of tobacco products, and Philip Morris Capital Corporation (PMCC), a subsidiary that maintains a portfolio of finance assets. Other subsidiaries include Altria Group Distribution Company and Altria Client Services LLC.</v>
    <v>7300</v>
    <v>New York Stock Exchange</v>
    <v>XNYS</v>
    <v>XNYS</v>
    <v>6601 W Broad St, RICHMOND, VA, 23230-1723 US</v>
    <v>43.720100000000002</v>
    <v>Food &amp; Tobacco</v>
    <v>Stock</v>
    <v>44085.999838332813</v>
    <v>153</v>
    <v>43.155000000000001</v>
    <v>80561520000</v>
    <v>Altria Group, Inc.</v>
    <v>Altria Group, Inc.</v>
    <v>43.47</v>
    <v>0</v>
    <v>43.35</v>
    <v>43.59</v>
    <v>43.64</v>
    <v>1858397000</v>
    <v>MO</v>
    <v>Altria Group, Inc. (XNYS:MO)</v>
    <v>9282280</v>
    <v>7450351</v>
    <v>2009</v>
  </rv>
  <rv s="2">
    <v>154</v>
  </rv>
  <rv s="0">
    <v>http://en.wikipedia.org/wiki/Tesla,_Inc.</v>
    <v>Wikipedia</v>
  </rv>
  <rv s="3">
    <v>3</v>
    <v>156</v>
  </rv>
  <rv s="4">
    <v>https://www.bing.com/th?id=AMMS_8e31d52bb9ea27bdda26200517d4b1d1&amp;qlt=95</v>
    <v>157</v>
    <v>https://www.bing.com/images/search?form=xlimg&amp;q=tesla+motors</v>
    <v>Image of TESLA, INC.</v>
  </rv>
  <rv s="0">
    <v>https://www.bing.com/financeapi/forcetrigger?t=a24kar&amp;q=XNAS%3aTSLA&amp;form=skydnc</v>
    <v>Learn more on Bing</v>
  </rv>
  <rv s="5">
    <v>en-US</v>
    <v>a24kar</v>
    <v>268435456</v>
    <v>268435457</v>
    <v>1</v>
    <v>Powered by Refinitiv</v>
    <v>5</v>
    <v>TESLA, INC. (XNAS:TSLA)</v>
    <v>7</v>
    <v>8</v>
    <v>Finance</v>
    <v>4</v>
    <v>502.49</v>
    <v>43.671999999999997</v>
    <v>1.7478</v>
    <v>1.38</v>
    <v>2.7629999999999998E-3</v>
    <v>3.7159999999999997E-3</v>
    <v>1.03</v>
    <v>USD</v>
    <v>Tesla, Inc., formerly Tesla Motors, Inc., designs, develops, manufactures and sells fully electric vehicles, and energy storage systems, as well as installs, operates and maintains solar and energy storage products. The Company operates through two segments: Automotive, and Energy generation and storage. The Automotive segment includes the design, development, manufacturing, and sales of electric vehicles. The Energy generation and storage segment includes the design, manufacture, installation, and sale or lease of stationary energy storage products and solar energy systems to residential and commercial customers, or sale of electricity generated by its solar energy systems to customers. The Company produces and distributes two fully electric vehicles, the Model S sedan and the Model X sport utility vehicle (SUV). It also offers Model 3, a sedan designed for the mass market. It develops energy storage products for use in homes, commercial facilities and utility sites.</v>
    <v>48016</v>
    <v>Nasdaq Stock Market</v>
    <v>XNAS</v>
    <v>XNAS</v>
    <v>3500 Deer Creek Rd, PALO ALTO, CA, 94304-1317 US</v>
    <v>382.5</v>
    <v>158</v>
    <v>Automobiles &amp; Auto Parts</v>
    <v>Stock</v>
    <v>44085.99998678203</v>
    <v>159</v>
    <v>360.5</v>
    <v>346017800000</v>
    <v>TESLA, INC.</v>
    <v>TESLA, INC.</v>
    <v>381.94</v>
    <v>955.42679999999996</v>
    <v>371.34</v>
    <v>372.72</v>
    <v>373.75</v>
    <v>931808700</v>
    <v>TSLA</v>
    <v>TESLA, INC. (XNAS:TSLA)</v>
    <v>60717459</v>
    <v>84437640</v>
    <v>2003</v>
  </rv>
  <rv s="2">
    <v>160</v>
  </rv>
  <rv s="0">
    <v>https://www.bing.com/financeapi/forcetrigger?t=a1z6z2&amp;q=XNAS%3aOLED&amp;form=skydnc</v>
    <v>Learn more on Bing</v>
  </rv>
  <rv s="1">
    <v>en-US</v>
    <v>a1z6z2</v>
    <v>268435456</v>
    <v>268435457</v>
    <v>1</v>
    <v>Powered by Refinitiv</v>
    <v>0</v>
    <v>UNIVERSAL DISPLAY CORPORATION (XNAS:OLED)</v>
    <v>2</v>
    <v>3</v>
    <v>Finance</v>
    <v>4</v>
    <v>222.2</v>
    <v>105.11</v>
    <v>1.3972</v>
    <v>-0.53</v>
    <v>9.0800000000000006E-4</v>
    <v>-3.1979999999999999E-3</v>
    <v>0.15</v>
    <v>USD</v>
    <v>Universal Display Corporation is engaged in the research, development and commercialization of organic light emitting diode (OLED), technologies and materials for use in display and solid-state lighting applications. The Company also supplies its OLED materials to manufacturers of OLED displays and lighting products for evaluation and for use in product development and for pre-commercial activities, and it also provides technical assistance and support to these manufacturers. The Company has produced and sold phosphorescent emitter materials that produce red, yellow, green and light-blue light, which are combined in various ways for the display and lighting markets. It has also developed host materials for the emissive layer. The Company is a supplier of phosphorescent emitter materials to OLED product manufacturers. Phosphorescent OLEDs utilize specialized materials and device structures that allow OLEDs to emit light through a process known as phosphorescence.</v>
    <v>309</v>
    <v>Nasdaq Stock Market</v>
    <v>XNAS</v>
    <v>XNAS</v>
    <v>375 Phillips Blvd, TRENTON, NJ, 08618-1455 US</v>
    <v>168.75</v>
    <v>Semiconductors &amp; Semiconductor Equipment</v>
    <v>Stock</v>
    <v>44085.984427522657</v>
    <v>162</v>
    <v>163.55090000000001</v>
    <v>7805940000</v>
    <v>UNIVERSAL DISPLAY CORPORATION</v>
    <v>UNIVERSAL DISPLAY CORPORATION</v>
    <v>167.91</v>
    <v>76.823599999999999</v>
    <v>165.73</v>
    <v>165.2</v>
    <v>165.35</v>
    <v>47100350</v>
    <v>OLED</v>
    <v>UNIVERSAL DISPLAY CORPORATION (XNAS:OLED)</v>
    <v>175778</v>
    <v>436975</v>
    <v>1985</v>
  </rv>
  <rv s="2">
    <v>163</v>
  </rv>
  <rv s="0">
    <v>http://ja.wikipedia.org/wiki/Twitter</v>
    <v>Wikipedia</v>
  </rv>
  <rv s="3">
    <v>3</v>
    <v>165</v>
  </rv>
  <rv s="4">
    <v>https://www.bing.com/th?id=AMMS_cebea7be34ea169921ae7c9808c6bdbf&amp;qlt=95</v>
    <v>166</v>
    <v>https://www.bing.com/images/search?form=xlimg&amp;q=twitter</v>
    <v>Image of TWITTER, INC.</v>
  </rv>
  <rv s="0">
    <v>https://www.bing.com/financeapi/forcetrigger?t=a24op2&amp;q=XNYS%3aTWTR&amp;form=skydnc</v>
    <v>Learn more on Bing</v>
  </rv>
  <rv s="5">
    <v>en-US</v>
    <v>a24op2</v>
    <v>268435456</v>
    <v>268435457</v>
    <v>1</v>
    <v>Powered by Refinitiv</v>
    <v>5</v>
    <v>TWITTER, INC. (XNYS:TWTR)</v>
    <v>7</v>
    <v>8</v>
    <v>Finance</v>
    <v>4</v>
    <v>44.11</v>
    <v>20</v>
    <v>0.87190000000000001</v>
    <v>-0.02</v>
    <v>-7.7060000000000008E-4</v>
    <v>-5.1349999999999996E-4</v>
    <v>-0.03</v>
    <v>USD</v>
    <v>Twitter, Inc. offers products and services for users, advertisers, developers and data partners. The Company's products and services include Twitter, Periscope, Promoted Tweets, Promoted Accounts and Promoted Trends. Its Twitter is a platform for public self-expression and conversation in real time. Periscope broadcasts can also be viewed through Twitter and on desktop or mobile Web browser. Its Promoted Products enable its advertisers to promote their brands, products and services, amplify their visibility and reach, and extend the conversation around their advertising campaigns. Promoted Accounts appear in the same format and place as accounts suggested by its Who to Follow recommendation engine, or in some cases, in Tweets in a user's timeline. Promoted Trends appear at the top of the list of trending topics for an entire day in a particular country or on a global basis. Its MoPub is a mobile-focused advertising exchange. Twitter Audience Platform is an advertising offering.</v>
    <v>4900</v>
    <v>New York Stock Exchange</v>
    <v>XNYS</v>
    <v>XNYS</v>
    <v>1355 Market St Ste 900, SAN FRANCISCO, CA, 94103-1337 US</v>
    <v>39.49</v>
    <v>167</v>
    <v>Software &amp; IT Services</v>
    <v>Stock</v>
    <v>44085.997899432812</v>
    <v>168</v>
    <v>38.510100000000001</v>
    <v>30807460000</v>
    <v>TWITTER, INC.</v>
    <v>TWITTER, INC.</v>
    <v>39.24</v>
    <v>0</v>
    <v>38.950000000000003</v>
    <v>38.93</v>
    <v>38.9</v>
    <v>790949000</v>
    <v>TWTR</v>
    <v>TWITTER, INC. (XNYS:TWTR)</v>
    <v>9885508</v>
    <v>13791667</v>
    <v>2007</v>
  </rv>
  <rv s="2">
    <v>169</v>
  </rv>
  <rv s="0">
    <v>http://en.wikipedia.org/wiki/The_Walt_Disney_Company</v>
    <v>Wikipedia</v>
  </rv>
  <rv s="3">
    <v>3</v>
    <v>171</v>
  </rv>
  <rv s="4">
    <v>https://www.bing.com/th?id=AMMS_0aa288ba528f6f45e3de87d97e250136&amp;qlt=95</v>
    <v>172</v>
    <v>https://www.bing.com/images/search?form=xlimg&amp;q=the+walt+disney+company</v>
    <v>Image of THE WALT DISNEY COMPANY</v>
  </rv>
  <rv s="0">
    <v>https://www.bing.com/financeapi/forcetrigger?t=a1r2z2&amp;q=XNYS%3aDIS&amp;form=skydnc</v>
    <v>Learn more on Bing</v>
  </rv>
  <rv s="5">
    <v>en-US</v>
    <v>a1r2z2</v>
    <v>268435456</v>
    <v>268435457</v>
    <v>1</v>
    <v>Powered by Refinitiv</v>
    <v>5</v>
    <v>THE WALT DISNEY COMPANY (XNYS:DIS)</v>
    <v>7</v>
    <v>8</v>
    <v>Finance</v>
    <v>4</v>
    <v>153.41</v>
    <v>79.069999999999993</v>
    <v>1.0662</v>
    <v>-1.47</v>
    <v>-7.5900000000000002E-5</v>
    <v>-1.1033999999999999E-2</v>
    <v>-0.01</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133.74</v>
    <v>173</v>
    <v>Media &amp; Publishing</v>
    <v>Stock</v>
    <v>44085.999638784378</v>
    <v>174</v>
    <v>131.09</v>
    <v>240737000000</v>
    <v>THE WALT DISNEY COMPANY</v>
    <v>THE WALT DISNEY COMPANY</v>
    <v>133.74</v>
    <v>0</v>
    <v>133.22</v>
    <v>131.75</v>
    <v>131.74</v>
    <v>1807063000</v>
    <v>DIS</v>
    <v>THE WALT DISNEY COMPANY (XNYS:DIS)</v>
    <v>7165255</v>
    <v>10298376</v>
    <v>2018</v>
  </rv>
  <rv s="2">
    <v>175</v>
  </rv>
  <rv s="0">
    <v>https://creativecommons.org/licenses/by-sa/2.0</v>
    <v>CC BY-SA 2.0</v>
  </rv>
  <rv s="0">
    <v>http://ja.wikipedia.org/wiki/百度</v>
    <v>Wikipedia</v>
  </rv>
  <rv s="3">
    <v>177</v>
    <v>178</v>
  </rv>
  <rv s="4">
    <v>https://www.bing.com/th?id=AMMS_a185120b58014468f3b2f40ed77f03c9&amp;qlt=95</v>
    <v>179</v>
    <v>https://www.bing.com/images/search?form=xlimg&amp;q=baidu</v>
    <v>Image of Baidu, Inc.</v>
  </rv>
  <rv s="0">
    <v>https://www.bing.com/financeapi/forcetrigger?t=a1ohm7&amp;q=XNAS%3aBIDU&amp;form=skydnc</v>
    <v>Learn more on Bing</v>
  </rv>
  <rv s="5">
    <v>en-US</v>
    <v>a1ohm7</v>
    <v>268435456</v>
    <v>268435457</v>
    <v>1</v>
    <v>Powered by Refinitiv</v>
    <v>5</v>
    <v>Baidu, Inc. (XNAS:BIDU)</v>
    <v>7</v>
    <v>17</v>
    <v>Finance</v>
    <v>4</v>
    <v>147.38</v>
    <v>82</v>
    <v>1.3513999999999999</v>
    <v>1.46</v>
    <v>-9.9489999999999995E-4</v>
    <v>1.2252000000000001E-2</v>
    <v>-0.12</v>
    <v>USD</v>
    <v>Baidu, Inc. is a Chinese language Internet search provider. The Company offers a Chinese language search platform on its Baidu.com Website that enables users to find information online, including Webpages, news, images, documents and multimedia files, through links provided on its Website. In addition to serving individual Internet search users, the Company provides a platform for businesses to reach customers. Its business consists of three segments: search services, transaction services and iQiyi. Search services are keyword-based marketing services targeted at and triggered by Internet users' search queries, which mainly include its pay-for-performance (P4P) services and other online marketing services. Its transaction services include Baidu Nuomi, Baidu Takeout Delivery, Baidu Maps, Baidu Connect, Baidu Wallet and others. iQiyi is an online video platform with a content library that includes licensed movies, television series, cartoons, variety shows and other programs.</v>
    <v>37779</v>
    <v>Nasdaq Stock Market</v>
    <v>XNAS</v>
    <v>XNAS</v>
    <v>Baidu Campus, No.10 Shangdi 10th Street, Haidian District, BEIJING, BEIJING, 100085 CN</v>
    <v>122.14</v>
    <v>180</v>
    <v>Software &amp; IT Services</v>
    <v>Stock</v>
    <v>44085.998371376561</v>
    <v>181</v>
    <v>118.86</v>
    <v>41070430000</v>
    <v>Baidu, Inc.</v>
    <v>Baidu, Inc.</v>
    <v>119.97</v>
    <v>82.983699999999999</v>
    <v>119.16</v>
    <v>120.62</v>
    <v>120.5</v>
    <v>344666200</v>
    <v>BIDU</v>
    <v>Baidu, Inc. (XNAS:BIDU)</v>
    <v>2322186</v>
    <v>3566294</v>
    <v>2000</v>
  </rv>
  <rv s="2">
    <v>182</v>
  </rv>
  <rv s="0">
    <v>http://en.wikipedia.org/wiki/TJX_Companies</v>
    <v>Wikipedia</v>
  </rv>
  <rv s="3">
    <v>3</v>
    <v>184</v>
  </rv>
  <rv s="4">
    <v>https://www.bing.com/th?id=AMMS_9e439ce716b818faba9bec0c5a121521&amp;qlt=95</v>
    <v>185</v>
    <v>https://www.bing.com/images/search?form=xlimg&amp;q=tjx+companies</v>
    <v>Image of THE TJX COMPANIES, INC.</v>
  </rv>
  <rv s="0">
    <v>https://www.bing.com/financeapi/forcetrigger?t=a249r7&amp;q=XNYS%3aTJX&amp;form=skydnc</v>
    <v>Learn more on Bing</v>
  </rv>
  <rv s="5">
    <v>en-US</v>
    <v>a249r7</v>
    <v>268435456</v>
    <v>268435457</v>
    <v>1</v>
    <v>Powered by Refinitiv</v>
    <v>5</v>
    <v>THE TJX COMPANIES, INC. (XNYS:TJX)</v>
    <v>7</v>
    <v>8</v>
    <v>Finance</v>
    <v>4</v>
    <v>64.95</v>
    <v>32.72</v>
    <v>0.74490000000000001</v>
    <v>0.04</v>
    <v>-4.6169999999999996E-3</v>
    <v>7.3919999999999997E-4</v>
    <v>-0.25</v>
    <v>USD</v>
    <v>The TJX Companies, Inc. (TJX) is an off-price apparel and home fashions retailer in the United States and across the world. The Company operates through four segments: Marmaxx, HomeGoods, TJX Canada and TJX International. T.J. Maxx and Marshalls chains in the United States were collectively the off-price retailer in the United States with a total of 2,221 stores, as of January 28, 2017. The HomeGoods chain was an off-price retailer of home fashions in the United States with 579 stores. The TJX Canada segment operates the Winners, HomeSense and Marshalls chains in Canada. Winners is the off-price apparel and home fashions retailer in Canada. HomeSense offers home fashions off-price concept in Canada. The TJX International segment operates the T.K. Maxx and HomeSense chains in Europe. With 503 stores, T.K. Maxx operated in the United Kingdom, Ireland, Germany, Poland, Austria and the Netherlands.</v>
    <v>286000</v>
    <v>New York Stock Exchange</v>
    <v>XNYS</v>
    <v>XNYS</v>
    <v>770 Cochituate Rd, FRAMINGHAM, MA, 01701-4666 US</v>
    <v>54.76</v>
    <v>186</v>
    <v>Diversified Retail</v>
    <v>Stock</v>
    <v>44085.985438402342</v>
    <v>187</v>
    <v>53.55</v>
    <v>64881200000</v>
    <v>THE TJX COMPANIES, INC.</v>
    <v>THE TJX COMPANIES, INC.</v>
    <v>54.52</v>
    <v>95.854699999999994</v>
    <v>54.11</v>
    <v>54.15</v>
    <v>53.9</v>
    <v>1199061000</v>
    <v>TJX</v>
    <v>THE TJX COMPANIES, INC. (XNYS:TJX)</v>
    <v>4841058</v>
    <v>8956336</v>
    <v>1962</v>
  </rv>
  <rv s="2">
    <v>188</v>
  </rv>
  <rv s="0">
    <v>https://www.bing.com/financeapi/forcetrigger?t=azcrur&amp;q=XNAS%3aDBX&amp;form=skydnc</v>
    <v>Learn more on Bing</v>
  </rv>
  <rv s="9">
    <v>en-US</v>
    <v>azcrur</v>
    <v>268435456</v>
    <v>268435457</v>
    <v>1</v>
    <v>Powered by Refinitiv</v>
    <v>13</v>
    <v>DROPBOX, INC. (XNAS:DBX)</v>
    <v>2</v>
    <v>14</v>
    <v>Finance</v>
    <v>4</v>
    <v>24.14</v>
    <v>14.55</v>
    <v>8.5000000000000006E-2</v>
    <v>5.0379999999999999E-4</v>
    <v>4.3010000000000001E-3</v>
    <v>0.01</v>
    <v>USD</v>
    <v>Dropbox Inc., is an online company that provides online file storage and sharing services. The Company provides a Dropbox collaboration platform, which enables users to create, access, organize, share, collaborate and secure the content. Its Dropbox paper allow users to co-author content, tag others, assign tasks with due dates, embed and comment on files, tables, checklists and code snippets in real-time. Its Dropbox Smart Sync enables users to access their content on their computers without taking up storage space on their local hard drives. Its Dropbox Showcase enables users to present their work to clients and business partners through a Webpage.</v>
    <v>2801</v>
    <v>Nasdaq Stock Market</v>
    <v>XNAS</v>
    <v>XNAS</v>
    <v>1800 Owens St Ste 200, SAN FRANCISCO, CA, 94158-2381 US</v>
    <v>20.21</v>
    <v>Software &amp; IT Services</v>
    <v>Stock</v>
    <v>44085.99600086797</v>
    <v>190</v>
    <v>19.45</v>
    <v>8170088000</v>
    <v>DROPBOX, INC.</v>
    <v>DROPBOX, INC.</v>
    <v>19.89</v>
    <v>270.53109999999998</v>
    <v>19.765000000000001</v>
    <v>19.850000000000001</v>
    <v>19.86</v>
    <v>413361400</v>
    <v>DBX</v>
    <v>DROPBOX, INC. (XNAS:DBX)</v>
    <v>4039771</v>
    <v>7066743</v>
    <v>2007</v>
  </rv>
  <rv s="2">
    <v>191</v>
  </rv>
  <rv s="0">
    <v>http://en.wikipedia.org/wiki/Netflix</v>
    <v>Wikipedia</v>
  </rv>
  <rv s="3">
    <v>3</v>
    <v>193</v>
  </rv>
  <rv s="4">
    <v>https://www.bing.com/th?id=AMMS_61c0f4eda3ea9d8b58d8696b473015ad&amp;qlt=95</v>
    <v>194</v>
    <v>https://www.bing.com/images/search?form=xlimg&amp;q=netflix</v>
    <v>Image of NETFLIX, INC.</v>
  </rv>
  <rv s="0">
    <v>https://www.bing.com/financeapi/forcetrigger?t=a1ygoc&amp;q=XNAS%3aNFLX&amp;form=skydnc</v>
    <v>Learn more on Bing</v>
  </rv>
  <rv s="5">
    <v>en-US</v>
    <v>a1ygoc</v>
    <v>268435456</v>
    <v>268435457</v>
    <v>1</v>
    <v>Powered by Refinitiv</v>
    <v>5</v>
    <v>NETFLIX, INC. (XNAS:NFLX)</v>
    <v>7</v>
    <v>8</v>
    <v>Finance</v>
    <v>4</v>
    <v>575.37</v>
    <v>252.28</v>
    <v>0.97089999999999999</v>
    <v>1.36</v>
    <v>-1.2650000000000001E-3</v>
    <v>2.8289999999999999E-3</v>
    <v>-0.61</v>
    <v>USD</v>
    <v>Netflix, Inc. is a provider of subscription streaming entertainment service. The Company has paid streaming memberships in over 190 countries and it allows members to watch a variety of television (TV) series, documentaries and feature films across a wide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Pricing on its plans ranges from $3 to $23 per month. Members can watch content from Netflix through any Internet-connected device that offers the Netflix application, including smart TVs, game consoles, streaming media players, set-top boxes, smartphones and tablets. The Company acquires, licenses and produces content, including original programing.</v>
    <v>8600</v>
    <v>Nasdaq Stock Market</v>
    <v>XNAS</v>
    <v>XNAS</v>
    <v>100 Winchester Cir, LOS GATOS, CA, 95032-1815 US</v>
    <v>493.73</v>
    <v>195</v>
    <v>Software &amp; IT Services</v>
    <v>Stock</v>
    <v>44085.999910763283</v>
    <v>196</v>
    <v>476.81</v>
    <v>211982900000</v>
    <v>NETFLIX, INC.</v>
    <v>NETFLIX, INC.</v>
    <v>486.48500000000001</v>
    <v>85.154799999999994</v>
    <v>480.67</v>
    <v>482.03</v>
    <v>481.42</v>
    <v>441015400</v>
    <v>NFLX</v>
    <v>NETFLIX, INC. (XNAS:NFLX)</v>
    <v>5035200</v>
    <v>6077832</v>
    <v>1997</v>
  </rv>
  <rv s="2">
    <v>197</v>
  </rv>
  <rv s="0">
    <v>http://en.wikipedia.org/wiki/Arista_Networks</v>
    <v>Wikipedia</v>
  </rv>
  <rv s="3">
    <v>3</v>
    <v>199</v>
  </rv>
  <rv s="4">
    <v>https://www.bing.com/th?id=AMMS_38052122c20b41c66e919903f5fb1fcd&amp;qlt=95</v>
    <v>200</v>
    <v>https://www.bing.com/images/search?form=xlimg&amp;q=arista+networks</v>
    <v>Image of ARISTA NETWORKS, INC.</v>
  </rv>
  <rv s="0">
    <v>https://www.bing.com/financeapi/forcetrigger?t=a1nihw&amp;q=XNYS%3aANET&amp;form=skydnc</v>
    <v>Learn more on Bing</v>
  </rv>
  <rv s="5">
    <v>en-US</v>
    <v>a1nihw</v>
    <v>268435456</v>
    <v>268435457</v>
    <v>1</v>
    <v>Powered by Refinitiv</v>
    <v>5</v>
    <v>ARISTA NETWORKS, INC. (XNYS:ANET)</v>
    <v>7</v>
    <v>8</v>
    <v>Finance</v>
    <v>4</v>
    <v>267.3</v>
    <v>156.63</v>
    <v>1.0184</v>
    <v>-2.3199999999999998</v>
    <v>0</v>
    <v>-1.1254999999999999E-2</v>
    <v>0</v>
    <v>USD</v>
    <v>Arista Networks, Inc. is a supplier of cloud networking solutions that use software innovations to address the needs of Internet companies, cloud service providers and data centers for enterprise support. It develops, markets and sells cloud networking solutions, which consist of its Gigabit Ethernet switches and related software. The Company's cloud networking solutions consist of its Extensible Operating System (EOS), a set of network applications and its Ethernet switching and routing platforms. The programmability of EOS has allowed it to create a set of software applications that address the requirements of cloud networking, including workflow automation, network visibility and analytics, and has also allowed it to integrate with a range of third-party applications for virtualization, management, automation, orchestration and network services. EOS supports cloud and virtualization solutions, including VMware NSX, Microsoft System Center and other cloud management frameworks.</v>
    <v>2300</v>
    <v>New York Stock Exchange</v>
    <v>XNYS</v>
    <v>XNYS</v>
    <v>5453 Great America Pkwy, SANTA CLARA, CA, 95054-3645 US</v>
    <v>209.21</v>
    <v>201</v>
    <v>Communications &amp; Networking</v>
    <v>Stock</v>
    <v>44085.995220635938</v>
    <v>202</v>
    <v>202.42500000000001</v>
    <v>15671160000</v>
    <v>ARISTA NETWORKS, INC.</v>
    <v>ARISTA NETWORKS, INC.</v>
    <v>207.76</v>
    <v>21.946400000000001</v>
    <v>206.13</v>
    <v>203.81</v>
    <v>203.81</v>
    <v>76025600</v>
    <v>ANET</v>
    <v>ARISTA NETWORKS, INC. (XNYS:ANET)</v>
    <v>711060</v>
    <v>760952</v>
    <v>2011</v>
  </rv>
  <rv s="2">
    <v>203</v>
  </rv>
  <rv s="0">
    <v>https://www.bing.com/financeapi/forcetrigger?t=a1xxmw&amp;q=XNYS%3aMRK&amp;form=skydnc</v>
    <v>Learn more on Bing</v>
  </rv>
  <rv s="1">
    <v>en-US</v>
    <v>a1xxmw</v>
    <v>268435456</v>
    <v>268435457</v>
    <v>1</v>
    <v>Powered by Refinitiv</v>
    <v>0</v>
    <v>MERCK &amp; CO., INC. (XNYS:MRK)</v>
    <v>2</v>
    <v>3</v>
    <v>Finance</v>
    <v>4</v>
    <v>92.64</v>
    <v>65.25</v>
    <v>0.4365</v>
    <v>0.91</v>
    <v>9.7059999999999994E-3</v>
    <v>1.0888999999999999E-2</v>
    <v>0.82</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84.88</v>
    <v>Pharmaceuticals</v>
    <v>Stock</v>
    <v>44085.999661758593</v>
    <v>205</v>
    <v>83.78</v>
    <v>211368700000</v>
    <v>MERCK &amp; CO., INC.</v>
    <v>MERCK &amp; CO., INC.</v>
    <v>83.84</v>
    <v>20.25</v>
    <v>83.57</v>
    <v>84.48</v>
    <v>85.3</v>
    <v>2529241000</v>
    <v>MRK</v>
    <v>MERCK &amp; CO., INC. (XNYS:MRK)</v>
    <v>6842757</v>
    <v>7521356</v>
    <v>1970</v>
  </rv>
  <rv s="2">
    <v>206</v>
  </rv>
  <rv s="0">
    <v>http://en.wikipedia.org/wiki/Illumina,_Inc.</v>
    <v>Wikipedia</v>
  </rv>
  <rv s="3">
    <v>3</v>
    <v>208</v>
  </rv>
  <rv s="4">
    <v>https://www.bing.com/th?id=AMMS_7a741abc71fb6dfef3b278cf09574e03&amp;qlt=95</v>
    <v>209</v>
    <v>https://www.bing.com/images/search?form=xlimg&amp;q=illumina</v>
    <v>Image of ILLUMINA, INC.</v>
  </rv>
  <rv s="0">
    <v>https://www.bing.com/financeapi/forcetrigger?t=a1vh4c&amp;q=XNAS%3aILMN&amp;form=skydnc</v>
    <v>Learn more on Bing</v>
  </rv>
  <rv s="5">
    <v>en-US</v>
    <v>a1vh4c</v>
    <v>268435456</v>
    <v>268435457</v>
    <v>1</v>
    <v>Powered by Refinitiv</v>
    <v>5</v>
    <v>ILLUMINA, INC. (XNAS:ILMN)</v>
    <v>7</v>
    <v>8</v>
    <v>Finance</v>
    <v>4</v>
    <v>404.2</v>
    <v>196.78</v>
    <v>0.83720000000000006</v>
    <v>3.82</v>
    <v>0</v>
    <v>1.1036999999999998E-2</v>
    <v>0</v>
    <v>USD</v>
    <v>Illumina, Inc. (Illumina) is a provider of sequencing- and array-based solutions for genetic analysis. The Company operates through two segments: Core Illumina and the consolidated variable interest entities (VIEs), which include the activities of GRAIL, Inc. (GRAIL) and Helix Holdings I, LLC (Helix). Core Illumina consists of its core operations. Core Illumina's products and services serve customers in the research, clinical and applied markets, and enable the adoption of a range of genomic solutions. The Company's portfolio of integrated systems, consumables and analysis tools addresses the range of genomic complexity, price points, and throughput, enabling customers to select the solution for their research or clinical challenge. The Company provides reproductive-health solutions, including noninvasive prenatal testing (NIPT), preimplantation genetic screening and diagnosis, and neonatal and genetic health testing.</v>
    <v>7700</v>
    <v>Nasdaq Stock Market</v>
    <v>XNAS</v>
    <v>XNAS</v>
    <v>5200 Illumina Way, SAN DIEGO, CA, 92122-4616 US</v>
    <v>350.86</v>
    <v>210</v>
    <v>Healthcare Equipment &amp; Supplies</v>
    <v>Stock</v>
    <v>44085.957665728907</v>
    <v>211</v>
    <v>345.02</v>
    <v>50532060000</v>
    <v>ILLUMINA, INC.</v>
    <v>ILLUMINA, INC.</v>
    <v>349.11</v>
    <v>74.088099999999997</v>
    <v>346.11</v>
    <v>349.93</v>
    <v>349.93</v>
    <v>146000000</v>
    <v>ILMN</v>
    <v>ILLUMINA, INC. (XNAS:ILMN)</v>
    <v>683929</v>
    <v>938752</v>
    <v>2000</v>
  </rv>
  <rv s="2">
    <v>212</v>
  </rv>
  <rv s="0">
    <v>http://en.wikipedia.org/wiki/Roku,_Inc.</v>
    <v>Wikipedia</v>
  </rv>
  <rv s="3">
    <v>3</v>
    <v>214</v>
  </rv>
  <rv s="4">
    <v>https://www.bing.com/th?id=AMMS_13240dc8e8eb91fe0ba2ee2ae9b85354&amp;qlt=95</v>
    <v>215</v>
    <v>https://www.bing.com/images/search?form=xlimg&amp;q=roku+forecast</v>
    <v>Image of ROKU, INC.</v>
  </rv>
  <rv s="0">
    <v>https://www.bing.com/financeapi/forcetrigger?t=a226p2&amp;q=XNAS%3aROKU&amp;form=skydnc</v>
    <v>Learn more on Bing</v>
  </rv>
  <rv s="10">
    <v>en-US</v>
    <v>a226p2</v>
    <v>268435456</v>
    <v>268435457</v>
    <v>1</v>
    <v>Powered by Refinitiv</v>
    <v>15</v>
    <v>ROKU, INC. (XNAS:ROKU)</v>
    <v>7</v>
    <v>16</v>
    <v>Finance</v>
    <v>4</v>
    <v>185.44</v>
    <v>58.22</v>
    <v>-3.98</v>
    <v>-1.5120000000000001E-3</v>
    <v>-2.4961999999999998E-2</v>
    <v>-0.23499999999999999</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161.5</v>
    <v>216</v>
    <v>Media &amp; Publishing</v>
    <v>Stock</v>
    <v>44085.999758981248</v>
    <v>217</v>
    <v>152.62</v>
    <v>19883430000</v>
    <v>ROKU, INC.</v>
    <v>ROKU, INC.</v>
    <v>160.75280000000001</v>
    <v>159.44</v>
    <v>155.46</v>
    <v>155.22499999999999</v>
    <v>124707900</v>
    <v>ROKU</v>
    <v>ROKU, INC. (XNAS:ROKU)</v>
    <v>5037086</v>
    <v>8693006</v>
    <v>2002</v>
  </rv>
  <rv s="2">
    <v>218</v>
  </rv>
  <rv s="0">
    <v>http://en.wikipedia.org/wiki/DocuSign</v>
    <v>Wikipedia</v>
  </rv>
  <rv s="3">
    <v>3</v>
    <v>220</v>
  </rv>
  <rv s="4">
    <v>https://www.bing.com/th?id=AMMS_f9e00cce32f84dd4a56203773406542e&amp;qlt=95</v>
    <v>221</v>
    <v>https://www.bing.com/images/search?form=xlimg&amp;q=docusign</v>
    <v>Image of DOCUSIGN, INC.</v>
  </rv>
  <rv s="0">
    <v>https://www.bing.com/financeapi/forcetrigger?t=azqpgh&amp;q=XNAS%3aDOCU&amp;form=skydnc</v>
    <v>Learn more on Bing</v>
  </rv>
  <rv s="10">
    <v>en-US</v>
    <v>azqpgh</v>
    <v>268435456</v>
    <v>268435457</v>
    <v>1</v>
    <v>Powered by Refinitiv</v>
    <v>15</v>
    <v>DOCUSIGN, INC. (XNAS:DOCU)</v>
    <v>7</v>
    <v>16</v>
    <v>Finance</v>
    <v>4</v>
    <v>290.23</v>
    <v>59.177599999999998</v>
    <v>-8.01</v>
    <v>-2.728E-3</v>
    <v>-3.8892999999999997E-2</v>
    <v>-0.54</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208.66</v>
    <v>222</v>
    <v>Software &amp; IT Services</v>
    <v>Stock</v>
    <v>44085.999979976565</v>
    <v>223</v>
    <v>193.66</v>
    <v>38134710000</v>
    <v>DOCUSIGN, INC.</v>
    <v>DOCUSIGN, INC.</v>
    <v>207.84399999999999</v>
    <v>205.95</v>
    <v>197.94</v>
    <v>197.4</v>
    <v>185164900</v>
    <v>DOCU</v>
    <v>DOCUSIGN, INC. (XNAS:DOCU)</v>
    <v>8183205</v>
    <v>7816894</v>
    <v>2012</v>
  </rv>
  <rv s="2">
    <v>224</v>
  </rv>
  <rv s="0">
    <v>https://www.bing.com/financeapi/forcetrigger?t=a1wh7w&amp;q=XNYS%3aKEYS&amp;form=skydnc</v>
    <v>Learn more on Bing</v>
  </rv>
  <rv s="1">
    <v>en-US</v>
    <v>a1wh7w</v>
    <v>268435456</v>
    <v>268435457</v>
    <v>1</v>
    <v>Powered by Refinitiv</v>
    <v>0</v>
    <v>KEYSIGHT TECHNOLOGIES, INC. (XNYS:KEYS)</v>
    <v>2</v>
    <v>3</v>
    <v>Finance</v>
    <v>4</v>
    <v>110</v>
    <v>77.930000000000007</v>
    <v>1.0736000000000001</v>
    <v>1.66</v>
    <v>-4.8729999999999997E-3</v>
    <v>1.8304000000000001E-2</v>
    <v>-0.45</v>
    <v>USD</v>
    <v>Keysight Technologies, Inc. is a measurement company engaged in providing electronic design and test solutions to communications and electronics industries. The Company provides electronic design and test instruments and systems and related software, software design tools and related services that are used in the design, development, manufacture, installation, deployment and operation of electronics equipment. The Company operates through three segments: Communications Solutions Group (CSG), Electronic Industrial Solutions Group (EISG) and Services Solutions Group (SSG). The CSG and EISG segments provide electronic design and test software, instruments, and systems used in the simulation, design, validation, manufacturing, installation and optimization of electronic equipment. The SSG segment provides integrated service solutions, including repair and calibration services, professional services and remanufactured equipment.</v>
    <v>13800</v>
    <v>New York Stock Exchange</v>
    <v>XNYS</v>
    <v>XNYS</v>
    <v>1400 Fountaingrove Pkwy, SANTA ROSA, CA, 95403-1738 US</v>
    <v>92.5</v>
    <v>Machinery, Equipment &amp; Components</v>
    <v>Stock</v>
    <v>44085.989891006247</v>
    <v>226</v>
    <v>90.765000000000001</v>
    <v>16971670000</v>
    <v>KEYSIGHT TECHNOLOGIES, INC.</v>
    <v>KEYSIGHT TECHNOLOGIES, INC.</v>
    <v>91.23</v>
    <v>28.518899999999999</v>
    <v>90.69</v>
    <v>92.35</v>
    <v>91.9</v>
    <v>187139400</v>
    <v>KEYS</v>
    <v>KEYSIGHT TECHNOLOGIES, INC. (XNYS:KEYS)</v>
    <v>1701310</v>
    <v>2048771</v>
    <v>2013</v>
  </rv>
  <rv s="2">
    <v>227</v>
  </rv>
  <rv s="0">
    <v>http://en.wikipedia.org/wiki/Cisco_Systems</v>
    <v>Wikipedia</v>
  </rv>
  <rv s="3">
    <v>3</v>
    <v>229</v>
  </rv>
  <rv s="4">
    <v>https://www.bing.com/th?id=AMMS_260a2f4e042134ccb72dfe738e09a885&amp;qlt=95</v>
    <v>230</v>
    <v>https://www.bing.com/images/search?form=xlimg&amp;q=cisco+systems</v>
    <v>Image of CISCO SYSTEMS, INC.</v>
  </rv>
  <rv s="0">
    <v>https://www.bing.com/financeapi/forcetrigger?t=a1qe5r&amp;q=XNAS%3aCSCO&amp;form=skydnc</v>
    <v>Learn more on Bing</v>
  </rv>
  <rv s="5">
    <v>en-US</v>
    <v>a1qe5r</v>
    <v>268435456</v>
    <v>268435457</v>
    <v>1</v>
    <v>Powered by Refinitiv</v>
    <v>5</v>
    <v>CISCO SYSTEMS, INC. (XNAS:CSCO)</v>
    <v>7</v>
    <v>8</v>
    <v>Finance</v>
    <v>4</v>
    <v>50.3</v>
    <v>32.400100000000002</v>
    <v>0.84089999999999998</v>
    <v>0.31</v>
    <v>5.0149999999999999E-4</v>
    <v>7.8340000000000007E-3</v>
    <v>0.02</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77500</v>
    <v>Nasdaq Stock Market</v>
    <v>XNAS</v>
    <v>XNAS</v>
    <v>170 W Tasman Dr, SAN JOSE, CA, 95134-1706 US</v>
    <v>40.049999999999997</v>
    <v>231</v>
    <v>Communications &amp; Networking</v>
    <v>Stock</v>
    <v>44085.999776457815</v>
    <v>232</v>
    <v>39.515000000000001</v>
    <v>167516600000</v>
    <v>CISCO SYSTEMS, INC.</v>
    <v>CISCO SYSTEMS, INC.</v>
    <v>39.765000000000001</v>
    <v>15.014099999999999</v>
    <v>39.57</v>
    <v>39.880000000000003</v>
    <v>39.9</v>
    <v>4233425000</v>
    <v>CSCO</v>
    <v>CISCO SYSTEMS, INC. (XNAS:CSCO)</v>
    <v>21852955</v>
    <v>25861061</v>
    <v>1984</v>
  </rv>
  <rv s="2">
    <v>233</v>
  </rv>
  <rv s="0">
    <v>http://en.wikipedia.org/wiki/Eli_Lilly_and_Company</v>
    <v>Wikipedia</v>
  </rv>
  <rv s="3">
    <v>3</v>
    <v>235</v>
  </rv>
  <rv s="4">
    <v>https://www.bing.com/th?id=AMMS_97c8834bbbbcd60e79ef0a8dcfa08add&amp;qlt=95</v>
    <v>236</v>
    <v>https://www.bing.com/images/search?form=xlimg&amp;q=eli+lilly+and+company</v>
    <v>Image of ELI LILLY AND COMPANY</v>
  </rv>
  <rv s="0">
    <v>https://www.bing.com/financeapi/forcetrigger?t=a1wyu2&amp;q=XNYS%3aLLY&amp;form=skydnc</v>
    <v>Learn more on Bing</v>
  </rv>
  <rv s="5">
    <v>en-US</v>
    <v>a1wyu2</v>
    <v>268435456</v>
    <v>268435457</v>
    <v>1</v>
    <v>Powered by Refinitiv</v>
    <v>5</v>
    <v>ELI LILLY AND COMPANY (XNYS:LLY)</v>
    <v>7</v>
    <v>8</v>
    <v>Finance</v>
    <v>4</v>
    <v>170.75</v>
    <v>101.36</v>
    <v>0.189</v>
    <v>1.87</v>
    <v>-1.9580000000000001E-3</v>
    <v>1.2789E-2</v>
    <v>-0.28999999999999998</v>
    <v>USD</v>
    <v>Eli Lilly and Company is engaged in drug manufacturing business. The Company discovers, develops, manufactures and markets products in two segments: human pharmaceutical products and animal health products. The Company's human pharmaceutical business segment sells medicines, which are discovered or developed by its scientists. Its animal health business segment develops, manufactures and markets products for both food animals and companion animals. The Company's human pharmaceutical products include endocrinology products, neuroscience products, oncology products, immunology products and cardiovascular products. The Company's animal health products segment includes products for food animals and products for companion animals. As of December 31, 2018, the Company manufactured and distributed its products through facilities in the United States, Puerto Rico and 14 other countries.</v>
    <v>33625</v>
    <v>New York Stock Exchange</v>
    <v>XNYS</v>
    <v>XNYS</v>
    <v>Lilly Corporate Ctr, Drop Code 1094, Lilly Corporate Ctr, INDIANAPOLIS, IN, 46285-0001 US</v>
    <v>149.185</v>
    <v>237</v>
    <v>Pharmaceuticals</v>
    <v>Stock</v>
    <v>44085.999303622659</v>
    <v>238</v>
    <v>146.88</v>
    <v>139855100000</v>
    <v>ELI LILLY AND COMPANY</v>
    <v>ELI LILLY AND COMPANY</v>
    <v>147.56</v>
    <v>23.789000000000001</v>
    <v>146.22</v>
    <v>148.09</v>
    <v>147.80000000000001</v>
    <v>956470400</v>
    <v>LLY</v>
    <v>ELI LILLY AND COMPANY (XNYS:LLY)</v>
    <v>3001470</v>
    <v>2672990</v>
    <v>1901</v>
  </rv>
  <rv s="2">
    <v>239</v>
  </rv>
  <rv s="0">
    <v>http://en.wikipedia.org/wiki/Caterpillar_Inc.</v>
    <v>Wikipedia</v>
  </rv>
  <rv s="3">
    <v>3</v>
    <v>241</v>
  </rv>
  <rv s="4">
    <v>https://www.bing.com/th?id=AMMS_5f946e09982396613622ebabae1bd253&amp;qlt=95</v>
    <v>242</v>
    <v>https://www.bing.com/images/search?form=xlimg&amp;q=caterpillar+inc.</v>
    <v>Image of CATERPILLAR INC.</v>
  </rv>
  <rv s="0">
    <v>https://www.bing.com/financeapi/forcetrigger?t=a1p7zr&amp;q=XNYS%3aCAT&amp;form=skydnc</v>
    <v>Learn more on Bing</v>
  </rv>
  <rv s="5">
    <v>en-US</v>
    <v>a1p7zr</v>
    <v>268435456</v>
    <v>268435457</v>
    <v>1</v>
    <v>Powered by Refinitiv</v>
    <v>5</v>
    <v>CATERPILLAR INC. (XNYS:CAT)</v>
    <v>7</v>
    <v>8</v>
    <v>Finance</v>
    <v>4</v>
    <v>155.47499999999999</v>
    <v>87.5</v>
    <v>1.0002</v>
    <v>3.97</v>
    <v>-8.451E-4</v>
    <v>2.6490999999999997E-2</v>
    <v>-0.13</v>
    <v>USD</v>
    <v>Caterpillar Inc. is a manufacturer of construction and mining equipment, diesel and natural gas engines, industrial gas turbines and diesel-electric locomotives. The Company operates through segments, including Construction Industries, which is engaged in supporting customers using machinery in infrastructure, forestry and building construction; Resource Industries, which is engaged in supporting customers using machinery in mining, quarry, waste and material handling applications; Energy &amp; Transportation, which supports customers in oil and gas, power generation, marine, rail and industrial applications, including Cat machines; Financial Products segment, which provides financing and related services, and All Other operating segments, which includes activities, such as product management and development, and manufacturing of filters and fluids, undercarriage, tires and rims, ground engaging tools, fluid transfer products, and sealing and connecting components for Cat products.</v>
    <v>102300</v>
    <v>New York Stock Exchange</v>
    <v>XNYS</v>
    <v>XNYS</v>
    <v>510 Lake Cook Rd Ste 100, DEERFIELD, IL, 60015-4971 US</v>
    <v>154.4</v>
    <v>243</v>
    <v>Machinery, Equipment &amp; Components</v>
    <v>Stock</v>
    <v>44085.999349837497</v>
    <v>244</v>
    <v>150.24</v>
    <v>81150170000</v>
    <v>CATERPILLAR INC.</v>
    <v>CATERPILLAR INC.</v>
    <v>150.47999999999999</v>
    <v>20.183900000000001</v>
    <v>149.86000000000001</v>
    <v>153.83000000000001</v>
    <v>153.69999999999999</v>
    <v>541506600</v>
    <v>CAT</v>
    <v>CATERPILLAR INC. (XNYS:CAT)</v>
    <v>3237065</v>
    <v>3230048</v>
    <v>1986</v>
  </rv>
  <rv s="2">
    <v>245</v>
  </rv>
  <rv s="0">
    <v>http://en.wikipedia.org/wiki/Comcast</v>
    <v>Wikipedia</v>
  </rv>
  <rv s="3">
    <v>3</v>
    <v>247</v>
  </rv>
  <rv s="4">
    <v>https://www.bing.com/th?id=AMMS_6f59674c62a3034ced8557d9ffa6bbea&amp;qlt=95</v>
    <v>248</v>
    <v>https://www.bing.com/images/search?form=xlimg&amp;q=comcast+corp</v>
    <v>Image of COMCAST CORPORATION</v>
  </rv>
  <rv s="0">
    <v>https://www.bing.com/financeapi/forcetrigger?t=a1pwqh&amp;q=XNAS%3aCMCSA&amp;form=skydnc</v>
    <v>Learn more on Bing</v>
  </rv>
  <rv s="5">
    <v>en-US</v>
    <v>a1pwqh</v>
    <v>268435456</v>
    <v>268435457</v>
    <v>1</v>
    <v>Powered by Refinitiv</v>
    <v>5</v>
    <v>COMCAST CORPORATION (XNAS:CMCSA)</v>
    <v>7</v>
    <v>8</v>
    <v>Finance</v>
    <v>4</v>
    <v>47.74</v>
    <v>31.704999999999998</v>
    <v>0.94940000000000002</v>
    <v>0.65</v>
    <v>5.3730000000000002E-3</v>
    <v>1.4766E-2</v>
    <v>0.24</v>
    <v>USD</v>
    <v>Comcast Corporation is a media and technology company. The Company has two primary businesses: Comcast Cable and NBCUniversal. Its Comcast Cable business operates in the Cable Communications segment. Its NBCUniversal business operates in four business segments: Cable Networks, Broadcast Television, Filmed Entertainment and Theme Parks. Its Cable Communications segment consists of the operations of Comcast Cable, which provides video, high-speed Internet and voice services to residential customers under the XFINITY brand. Its Cable Networks segment consists of a portfolio of national cable networks. Its Broadcast Television segment operates the NBC and Telemundo broadcast networks. Its Filmed Entertainment segment primarily produces, acquires, markets and distributes filmed entertainment across the world, and it also develops, produces and licenses live stage plays. Its Theme Parks segment consists primarily of its Universal theme parks in Orlando, Florida and Hollywood, California.</v>
    <v>190000</v>
    <v>Nasdaq Stock Market</v>
    <v>XNAS</v>
    <v>XNAS</v>
    <v>1 Comcast Ctr, PHILADELPHIA, PA, 19103-2838 US</v>
    <v>44.74</v>
    <v>249</v>
    <v>Media &amp; Publishing</v>
    <v>Stock</v>
    <v>44085.98891512656</v>
    <v>250</v>
    <v>43.97</v>
    <v>201087800000</v>
    <v>COMCAST CORPORATION</v>
    <v>COMCAST CORPORATION</v>
    <v>44.09</v>
    <v>17.6846</v>
    <v>44.02</v>
    <v>44.67</v>
    <v>44.91</v>
    <v>4568101000</v>
    <v>CMCSA</v>
    <v>COMCAST CORPORATION (XNAS:CMCSA)</v>
    <v>18316341</v>
    <v>14552774</v>
    <v>2001</v>
  </rv>
  <rv s="2">
    <v>251</v>
  </rv>
  <rv s="0">
    <v>https://www.bing.com/financeapi/forcetrigger?t=a1q6vh&amp;q=XNAS%3aCOUP&amp;form=skydnc</v>
    <v>Learn more on Bing</v>
  </rv>
  <rv s="11">
    <v>en-US</v>
    <v>a1q6vh</v>
    <v>268435456</v>
    <v>268435457</v>
    <v>1</v>
    <v>Powered by Refinitiv</v>
    <v>18</v>
    <v>COUPA SOFTWARE INCORPORATED (XNAS:COUP)</v>
    <v>2</v>
    <v>19</v>
    <v>Finance</v>
    <v>4</v>
    <v>353.55</v>
    <v>99.01</v>
    <v>1.569</v>
    <v>-10.81</v>
    <v>1.0689999999999999E-3</v>
    <v>-4.2550999999999999E-2</v>
    <v>0.26</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258.48</v>
    <v>Software &amp; IT Services</v>
    <v>Stock</v>
    <v>44085.998932418748</v>
    <v>253</v>
    <v>239.71010000000001</v>
    <v>17490880000</v>
    <v>COUPA SOFTWARE INCORPORATED</v>
    <v>COUPA SOFTWARE INCORPORATED</v>
    <v>257.16000000000003</v>
    <v>254.05</v>
    <v>243.24</v>
    <v>243.5</v>
    <v>68848180</v>
    <v>COUP</v>
    <v>COUPA SOFTWARE INCORPORATED (XNAS:COUP)</v>
    <v>1925358</v>
    <v>1280901</v>
    <v>2006</v>
  </rv>
  <rv s="2">
    <v>254</v>
  </rv>
  <rv s="0">
    <v>https://www.bing.com/financeapi/forcetrigger?t=a1ruc7&amp;q=XNYS%3aEL&amp;form=skydnc</v>
    <v>Learn more on Bing</v>
  </rv>
  <rv s="1">
    <v>en-US</v>
    <v>a1ruc7</v>
    <v>268435456</v>
    <v>268435457</v>
    <v>1</v>
    <v>Powered by Refinitiv</v>
    <v>0</v>
    <v>THE ESTEE LAUDER COMPANIES INC. (XNYS:EL)</v>
    <v>2</v>
    <v>3</v>
    <v>Finance</v>
    <v>4</v>
    <v>224.23</v>
    <v>137.01140000000001</v>
    <v>0.78180000000000005</v>
    <v>0.09</v>
    <v>0</v>
    <v>4.194E-4</v>
    <v>0</v>
    <v>USD</v>
    <v>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v>
    <v>48000</v>
    <v>New York Stock Exchange</v>
    <v>XNYS</v>
    <v>XNYS</v>
    <v>767 5th Ave, NEW YORK, NY, 10153-0023 US</v>
    <v>216.68</v>
    <v>Personal &amp; Household Products &amp; Services</v>
    <v>Stock</v>
    <v>44085.958333356248</v>
    <v>256</v>
    <v>213.28</v>
    <v>77428680000</v>
    <v>THE ESTEE LAUDER COMPANIES INC.</v>
    <v>THE ESTEE LAUDER COMPANIES INC.</v>
    <v>216.19</v>
    <v>117.19799999999999</v>
    <v>214.6</v>
    <v>214.69</v>
    <v>214.69</v>
    <v>360804600</v>
    <v>EL</v>
    <v>THE ESTEE LAUDER COMPANIES INC. (XNYS:EL)</v>
    <v>851285</v>
    <v>1482321</v>
    <v>1976</v>
  </rv>
  <rv s="2">
    <v>257</v>
  </rv>
  <rv s="0">
    <v>http://en.wikipedia.org/wiki/Amgen</v>
    <v>Wikipedia</v>
  </rv>
  <rv s="3">
    <v>3</v>
    <v>259</v>
  </rv>
  <rv s="4">
    <v>https://www.bing.com/th?id=AMMS_7651d2e878d4df4bb82a200be2db03e3&amp;qlt=95</v>
    <v>260</v>
    <v>https://www.bing.com/images/search?form=xlimg&amp;q=amgen</v>
    <v>Image of AMGEN INC.</v>
  </rv>
  <rv s="0">
    <v>https://www.bing.com/financeapi/forcetrigger?t=a1nec7&amp;q=XNAS%3aAMGN&amp;form=skydnc</v>
    <v>Learn more on Bing</v>
  </rv>
  <rv s="5">
    <v>en-US</v>
    <v>a1nec7</v>
    <v>268435456</v>
    <v>268435457</v>
    <v>1</v>
    <v>Powered by Refinitiv</v>
    <v>5</v>
    <v>AMGEN INC. (XNAS:AMGN)</v>
    <v>7</v>
    <v>8</v>
    <v>Finance</v>
    <v>4</v>
    <v>264.97000000000003</v>
    <v>177.05</v>
    <v>0.83230000000000004</v>
    <v>2.57</v>
    <v>-8.6350000000000001E-4</v>
    <v>1.068E-2</v>
    <v>-0.21</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23400</v>
    <v>Nasdaq Stock Market</v>
    <v>XNAS</v>
    <v>XNAS</v>
    <v>1 Amgen Center Dr, THOUSAND OAKS, CA, 91320-1799 US</v>
    <v>245.49</v>
    <v>261</v>
    <v>Pharmaceuticals</v>
    <v>Stock</v>
    <v>44085.964301828128</v>
    <v>262</v>
    <v>241.07</v>
    <v>140941300000</v>
    <v>AMGEN INC.</v>
    <v>AMGEN INC.</v>
    <v>241.7</v>
    <v>19.660599999999999</v>
    <v>240.64</v>
    <v>243.21</v>
    <v>243</v>
    <v>585693800</v>
    <v>AMGN</v>
    <v>AMGEN INC. (XNAS:AMGN)</v>
    <v>1899425</v>
    <v>2844783</v>
    <v>1986</v>
  </rv>
  <rv s="2">
    <v>263</v>
  </rv>
  <rv s="0">
    <v>http://en.wikipedia.org/wiki/Nokia</v>
    <v>Wikipedia</v>
  </rv>
  <rv s="3">
    <v>3</v>
    <v>265</v>
  </rv>
  <rv s="4">
    <v>https://www.bing.com/th?id=AMMS_434faf04c6282e367ddfdc2f25cb5c88&amp;qlt=95</v>
    <v>266</v>
    <v>https://www.bing.com/images/search?form=xlimg&amp;q=nokia</v>
    <v>Image of Nokia Corporation</v>
  </rv>
  <rv s="0">
    <v>https://www.bing.com/financeapi/forcetrigger?t=a1ynp2&amp;q=XNYS%3aNOK&amp;form=skydnc</v>
    <v>Learn more on Bing</v>
  </rv>
  <rv s="5">
    <v>en-US</v>
    <v>a1ynp2</v>
    <v>268435456</v>
    <v>268435457</v>
    <v>1</v>
    <v>Powered by Refinitiv</v>
    <v>5</v>
    <v>Nokia Corporation (XNYS:NOK)</v>
    <v>7</v>
    <v>20</v>
    <v>Finance</v>
    <v>4</v>
    <v>5.3250000000000002</v>
    <v>2.34</v>
    <v>0.63319999999999999</v>
    <v>0</v>
    <v>-2.4390000000000002E-3</v>
    <v>0</v>
    <v>-0.01</v>
    <v>USD</v>
    <v>Nokia Oyj is a Finland-based company engaged in the network and Internet protocol (IP) infrastructure, software, and related services market. The Company's businesses include Nokia Networks and Nokia Technologies. The Company's segments include Ultra Broadband Networks, IP Networks and Applications, and Nokia Technologies. The Ultra Broadband Networks segment comprises Mobile Networks and Fixed Networks operating segments. The IP Networks and Applications segment comprises IP/Optical Networks and Applications &amp; Analytics operating segments. The Applications &amp; Analytics operating segment offers software solutions spanning customer experience management, network operations and management, communications and collaboration, policy and charging, as well as Cloud, Internet of things (IoT), security, and analytics platforms that enable digital services providers and enterprises to accelerate and optimize their customer experience. The Company has Comptel Oyj among its subsidiaries.</v>
    <v>98322</v>
    <v>New York Stock Exchange</v>
    <v>XNYS</v>
    <v>XNYS</v>
    <v>Karakaari 7, ESPOO, ETELA-SUOMEN, 02610 FI</v>
    <v>4.1500000000000004</v>
    <v>267</v>
    <v>Communications &amp; Networking</v>
    <v>Stock</v>
    <v>44085.999786110937</v>
    <v>268</v>
    <v>4.0599999999999996</v>
    <v>23367960000</v>
    <v>Nokia Corporation</v>
    <v>Nokia Corporation</v>
    <v>4.13</v>
    <v>32.811500000000002</v>
    <v>4.0999999999999996</v>
    <v>4.0999999999999996</v>
    <v>4.09</v>
    <v>5653886000</v>
    <v>NOK</v>
    <v>Nokia Corporation (XNYS:NOK)</v>
    <v>27316148</v>
    <v>28908299</v>
    <v>1896</v>
  </rv>
  <rv s="2">
    <v>269</v>
  </rv>
  <rv s="0">
    <v>http://en.wikipedia.org/wiki/Visa_Inc.</v>
    <v>Wikipedia</v>
  </rv>
  <rv s="3">
    <v>3</v>
    <v>271</v>
  </rv>
  <rv s="4">
    <v>https://www.bing.com/th?id=AMMS_31255cb0b4dcc5403ca8e05d252a056c&amp;qlt=95</v>
    <v>272</v>
    <v>https://www.bing.com/images/search?form=xlimg&amp;q=visa</v>
    <v>Image of VISA INC.</v>
  </rv>
  <rv s="0">
    <v>https://www.bing.com/financeapi/forcetrigger?t=a256cw&amp;q=XNYS%3aV&amp;form=skydnc</v>
    <v>Learn more on Bing</v>
  </rv>
  <rv s="5">
    <v>en-US</v>
    <v>a256cw</v>
    <v>268435456</v>
    <v>268435457</v>
    <v>1</v>
    <v>Powered by Refinitiv</v>
    <v>5</v>
    <v>VISA INC. (XNYS:V)</v>
    <v>7</v>
    <v>8</v>
    <v>Finance</v>
    <v>4</v>
    <v>217.35</v>
    <v>133.93</v>
    <v>0.90649999999999997</v>
    <v>-0.86</v>
    <v>-8.4709999999999994E-4</v>
    <v>-4.267E-3</v>
    <v>-0.17</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202.41</v>
    <v>273</v>
    <v>Software &amp; IT Services</v>
    <v>Stock</v>
    <v>44085.99930553203</v>
    <v>274</v>
    <v>198.91</v>
    <v>428850000000</v>
    <v>VISA INC.</v>
    <v>VISA INC.</v>
    <v>201.58</v>
    <v>38.3735</v>
    <v>201.54</v>
    <v>200.68</v>
    <v>200.51</v>
    <v>2127865000</v>
    <v>V</v>
    <v>VISA INC. (XNYS:V)</v>
    <v>7439317</v>
    <v>8084428</v>
    <v>2007</v>
  </rv>
  <rv s="2">
    <v>275</v>
  </rv>
  <rv s="0">
    <v>http://en.wikipedia.org/wiki/AbbVie</v>
    <v>Wikipedia</v>
  </rv>
  <rv s="3">
    <v>3</v>
    <v>277</v>
  </rv>
  <rv s="4">
    <v>https://www.bing.com/th?id=AMMS_db463dfd6743948d6b0692056cc0a37a&amp;qlt=95</v>
    <v>278</v>
    <v>https://www.bing.com/images/search?form=xlimg&amp;q=abbvie+history</v>
    <v>Image of ABBVIE INC.</v>
  </rv>
  <rv s="0">
    <v>https://www.bing.com/financeapi/forcetrigger?t=a1mpqh&amp;q=XNYS%3aABBV&amp;form=skydnc</v>
    <v>Learn more on Bing</v>
  </rv>
  <rv s="5">
    <v>en-US</v>
    <v>a1mpqh</v>
    <v>268435456</v>
    <v>268435457</v>
    <v>1</v>
    <v>Powered by Refinitiv</v>
    <v>5</v>
    <v>ABBVIE INC. (XNYS:ABBV)</v>
    <v>7</v>
    <v>8</v>
    <v>Finance</v>
    <v>4</v>
    <v>101.28</v>
    <v>62.55</v>
    <v>0.69669999999999999</v>
    <v>0.05</v>
    <v>-5.574E-4</v>
    <v>5.5769999999999995E-4</v>
    <v>-0.05</v>
    <v>USD</v>
    <v>AbbVie Inc. (AbbVie) is a research-based biopharmaceutical company. The Company is engaged in the discovery, development, manufacture and sale of a range of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and multiple sclerosis; metabolic diseases, including thyroid disease and complications associated with cystic fibrosis, and other serious health conditions. It offers products in various categories, including HUMIRA (adalimumab), Oncology products, Virology Products, Additional Virology products, Metabolics/Hormones products, Endocrinology products and other products, which include Duopa and Duodopa (carbidopa and levodopa), Anesthesia products and ZINBRYTA (daclizumab).</v>
    <v>47000</v>
    <v>New York Stock Exchange</v>
    <v>XNYS</v>
    <v>XNYS</v>
    <v>1 N Waukegan Rd, NORTH CHICAGO, IL, 60064-1802 US</v>
    <v>90.34</v>
    <v>279</v>
    <v>Pharmaceuticals</v>
    <v>Stock</v>
    <v>44085.999257245312</v>
    <v>280</v>
    <v>89.04</v>
    <v>158217300000</v>
    <v>ABBVIE INC.</v>
    <v>ABBVIE INC.</v>
    <v>89.81</v>
    <v>19.721499999999999</v>
    <v>89.65</v>
    <v>89.7</v>
    <v>89.65</v>
    <v>1764833000</v>
    <v>ABBV</v>
    <v>ABBVIE INC. (XNYS:ABBV)</v>
    <v>8385750</v>
    <v>7295146</v>
    <v>2012</v>
  </rv>
  <rv s="2">
    <v>281</v>
  </rv>
  <rv s="0">
    <v>http://en.wikipedia.org/wiki/Zoom_Video_Communications</v>
    <v>Wikipedia</v>
  </rv>
  <rv s="3">
    <v>3</v>
    <v>283</v>
  </rv>
  <rv s="4">
    <v>https://www.bing.com/th?id=AMMS_166de0c9400c7b6e4dde6f49a3ff8527&amp;qlt=95</v>
    <v>284</v>
    <v>https://www.bing.com/images/search?form=xlimg&amp;q=zoom+video+communications</v>
    <v>Image of ZOOM VIDEO COMMUNICATIONS, INC.</v>
  </rv>
  <rv s="0">
    <v>https://www.bing.com/financeapi/forcetrigger?t=bpoxyc&amp;q=XNAS%3aZM&amp;form=skydnc</v>
    <v>Learn more on Bing</v>
  </rv>
  <rv s="8">
    <v>en-US</v>
    <v>bpoxyc</v>
    <v>268435456</v>
    <v>268435457</v>
    <v>1</v>
    <v>Powered by Refinitiv</v>
    <v>11</v>
    <v>ZOOM VIDEO COMMUNICATIONS, INC. (XNAS:ZM)</v>
    <v>7</v>
    <v>12</v>
    <v>Finance</v>
    <v>4</v>
    <v>478</v>
    <v>60.967500000000001</v>
    <v>-1.48</v>
    <v>-1.0439999999999999E-4</v>
    <v>-3.849E-3</v>
    <v>-0.04</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3427</v>
    <v>Nasdaq Stock Market</v>
    <v>XNAS</v>
    <v>XNAS</v>
    <v>55 Almaden Blvd Fl 6, San Jose, CA, 95113-1608 US</v>
    <v>400.75040000000001</v>
    <v>285</v>
    <v>Software &amp; IT Services</v>
    <v>Stock</v>
    <v>44085.99995739531</v>
    <v>286</v>
    <v>373.05</v>
    <v>109354200000</v>
    <v>ZOOM VIDEO COMMUNICATIONS, INC.</v>
    <v>ZOOM VIDEO COMMUNICATIONS, INC.</v>
    <v>389.13</v>
    <v>546.81209999999999</v>
    <v>384.48</v>
    <v>383</v>
    <v>382.96</v>
    <v>284421000</v>
    <v>ZM</v>
    <v>ZOOM VIDEO COMMUNICATIONS, INC. (XNAS:ZM)</v>
    <v>9297631</v>
    <v>10609949</v>
    <v>2011</v>
  </rv>
  <rv s="2">
    <v>287</v>
  </rv>
  <rv s="0">
    <v>http://en.wikipedia.org/wiki/McDonald's</v>
    <v>Wikipedia</v>
  </rv>
  <rv s="3">
    <v>3</v>
    <v>289</v>
  </rv>
  <rv s="4">
    <v>https://www.bing.com/th?id=AMMS_7d8255243964a8970376f8dd41121106&amp;qlt=95</v>
    <v>290</v>
    <v>https://www.bing.com/images/search?form=xlimg&amp;q=mcdonald%27s</v>
    <v>Image of MCDONALD'S CORPORATION</v>
  </rv>
  <rv s="0">
    <v>https://www.bing.com/financeapi/forcetrigger?t=a1xdec&amp;q=XNYS%3aMCD&amp;form=skydnc</v>
    <v>Learn more on Bing</v>
  </rv>
  <rv s="5">
    <v>en-US</v>
    <v>a1xdec</v>
    <v>268435456</v>
    <v>268435457</v>
    <v>1</v>
    <v>Powered by Refinitiv</v>
    <v>5</v>
    <v>MCDONALD'S CORPORATION (XNYS:MCD)</v>
    <v>7</v>
    <v>8</v>
    <v>Finance</v>
    <v>4</v>
    <v>219.48</v>
    <v>124.23</v>
    <v>0.67079999999999995</v>
    <v>0.76</v>
    <v>-1.9270000000000001E-3</v>
    <v>3.4979999999999998E-3</v>
    <v>-0.42</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205000</v>
    <v>New York Stock Exchange</v>
    <v>XNYS</v>
    <v>XNYS</v>
    <v>110 N Carpenter St, CHICAGO, IL, 60607-2104 US</v>
    <v>219.18</v>
    <v>291</v>
    <v>Hotels &amp; Entertainment Services</v>
    <v>Stock</v>
    <v>44085.976264733596</v>
    <v>292</v>
    <v>216.28</v>
    <v>161648800000</v>
    <v>MCDONALD'S CORPORATION</v>
    <v>MCDONALD'S CORPORATION</v>
    <v>217.69</v>
    <v>34.443300000000001</v>
    <v>217.24</v>
    <v>218</v>
    <v>217.58</v>
    <v>744102500</v>
    <v>MCD</v>
    <v>MCDONALD'S CORPORATION (XNYS:MCD)</v>
    <v>3616483</v>
    <v>2891607</v>
    <v>1964</v>
  </rv>
  <rv s="2">
    <v>293</v>
  </rv>
  <rv s="0">
    <v>http://ko.wikipedia.org/wiki/펩시코</v>
    <v>Wikipedia</v>
  </rv>
  <rv s="3">
    <v>125</v>
    <v>295</v>
  </rv>
  <rv s="4">
    <v>https://www.bing.com/th?id=AMMS_9da3af572109823ba573021f7a299fde&amp;qlt=95</v>
    <v>296</v>
    <v>https://www.bing.com/images/search?form=xlimg&amp;q=pepsico</v>
    <v>Image of PEPSICO, INC.</v>
  </rv>
  <rv s="0">
    <v>https://www.bing.com/financeapi/forcetrigger?t=axyhnm&amp;q=XNAS%3aPEP&amp;form=skydnc</v>
    <v>Learn more on Bing</v>
  </rv>
  <rv s="5">
    <v>en-US</v>
    <v>axyhnm</v>
    <v>268435456</v>
    <v>268435457</v>
    <v>1</v>
    <v>Powered by Refinitiv</v>
    <v>5</v>
    <v>PEPSICO, INC. (XNAS:PEP)</v>
    <v>7</v>
    <v>8</v>
    <v>Finance</v>
    <v>4</v>
    <v>147.19999999999999</v>
    <v>101.42</v>
    <v>0.58760000000000001</v>
    <v>1.05</v>
    <v>-3.3869999999999998E-3</v>
    <v>7.7920000000000003E-3</v>
    <v>-0.46</v>
    <v>USD</v>
    <v>PepsiCo, Inc. is a global food and beverage company. The Company's portfolio of brands includes Frito-Lay, Gatorade, Pepsi-Cola, Quaker and Tropicana. The Company operates through six segments: Frito-Lay North America (FLNA), Quaker Foods North America (QFNA), North America Beverages (NAB), Latin America, Europe Sub-Saharan Africa (ESSA), and Asia, Middle East and North Africa (AMENA). The FLNA segment includes its branded food and snack businesses in the United States and Canada. The QFNA segment includes its cereal, rice, pasta and other branded food businesses in the United States and Canada. The NAB segment includes its beverage businesses in the United States and Canada. The Latin America segment includes its beverage, food and snack businesses in Latin America. The ESSA segment includes its beverage, food and snack businesses in Europe and Sub-Saharan Africa. The AMENA segment includes its beverage, food and snack businesses in Asia, Middle East and North Africa.</v>
    <v>116000</v>
    <v>Nasdaq Stock Market</v>
    <v>XNAS</v>
    <v>XNAS</v>
    <v>700 ANDERSON HILL RD, PURCHASE, NY, 10577-1401 US</v>
    <v>136.38</v>
    <v>297</v>
    <v>Beverages</v>
    <v>Stock</v>
    <v>44085.994073495312</v>
    <v>298</v>
    <v>134.22999999999999</v>
    <v>186593100000</v>
    <v>PEPSICO, INC.</v>
    <v>PEPSICO, INC.</v>
    <v>135.22</v>
    <v>27.410900000000002</v>
    <v>134.76</v>
    <v>135.81</v>
    <v>135.35</v>
    <v>1384633000</v>
    <v>PEP</v>
    <v>PEPSICO, INC. (XNAS:PEP)</v>
    <v>3411914</v>
    <v>3838195</v>
    <v>1986</v>
  </rv>
  <rv s="2">
    <v>299</v>
  </rv>
  <rv s="0">
    <v>http://en.wikipedia.org/wiki/Square,_Inc.</v>
    <v>Wikipedia</v>
  </rv>
  <rv s="3">
    <v>3</v>
    <v>301</v>
  </rv>
  <rv s="4">
    <v>https://www.bing.com/th?id=AMMS_878826beb4f985541f4b3b62b4e00be4&amp;qlt=95</v>
    <v>302</v>
    <v>https://www.bing.com/images/search?form=xlimg&amp;q=square+inc</v>
    <v>Image of SQUARE, INC.</v>
  </rv>
  <rv s="0">
    <v>https://www.bing.com/financeapi/forcetrigger?t=a23i8m&amp;q=XNYS%3aSQ&amp;form=skydnc</v>
    <v>Learn more on Bing</v>
  </rv>
  <rv s="5">
    <v>en-US</v>
    <v>a23i8m</v>
    <v>268435456</v>
    <v>268435457</v>
    <v>1</v>
    <v>Powered by Refinitiv</v>
    <v>5</v>
    <v>SQUARE, INC. (XNYS:SQ)</v>
    <v>7</v>
    <v>8</v>
    <v>Finance</v>
    <v>4</v>
    <v>170.61</v>
    <v>32.33</v>
    <v>2.7431000000000001</v>
    <v>-3.62</v>
    <v>1.7460000000000002E-3</v>
    <v>-2.5661E-2</v>
    <v>0.24</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143.90979999999999</v>
    <v>303</v>
    <v>Software &amp; IT Services</v>
    <v>Stock</v>
    <v>44085.999833205467</v>
    <v>304</v>
    <v>134.26</v>
    <v>62569020000</v>
    <v>SQUARE, INC.</v>
    <v>SQUARE, INC.</v>
    <v>143.90979999999999</v>
    <v>310.39190000000002</v>
    <v>141.07</v>
    <v>137.44999999999999</v>
    <v>137.69</v>
    <v>443531700</v>
    <v>SQ</v>
    <v>SQUARE, INC. (XNYS:SQ)</v>
    <v>8428436</v>
    <v>10837060</v>
    <v>2009</v>
  </rv>
  <rv s="2">
    <v>305</v>
  </rv>
  <rv s="0">
    <v>https://www.bing.com/financeapi/forcetrigger?t=a25spr&amp;q=XNAS%3aWEN&amp;form=skydnc</v>
    <v>Learn more on Bing</v>
  </rv>
  <rv s="1">
    <v>en-US</v>
    <v>a25spr</v>
    <v>268435456</v>
    <v>268435457</v>
    <v>1</v>
    <v>Powered by Refinitiv</v>
    <v>0</v>
    <v>THE WENDY'S COMPANY (XNAS:WEN)</v>
    <v>2</v>
    <v>3</v>
    <v>Finance</v>
    <v>4</v>
    <v>24.037299999999998</v>
    <v>6.82</v>
    <v>1.0652999999999999</v>
    <v>-0.38</v>
    <v>1.3969999999999998E-3</v>
    <v>-1.7391E-2</v>
    <v>0.03</v>
    <v>USD</v>
    <v>The Wendy's Company (Wendy) is engaged in the business of operating, developing and franchising a system of quick-service restaurants. The Company operates three segments: Wendy’s U.S., Wendy’s International and Global Real Estate &amp; Development. Wendy’s U.S. includes the operation and franchising of Wendy’s restaurants in the United States. Wendy’s International includes the franchising of Wendy’s restaurants in countries and territories other than the United States. Global Real Estate &amp; Development includes real estate activity for owned sites and sites leased from third parties, which are leased and/or subleased to franchisees, and also includes its share of the income of its Canadian restaurant real estate joint venture. It operates approximately 5,852 Wendy’s restaurants in the United States. Of these restaurants, over 357 were operated by the Company and 5,495 were operated by approximately 241 franchisees.</v>
    <v>13300</v>
    <v>Nasdaq Stock Market</v>
    <v>XNAS</v>
    <v>XNAS</v>
    <v>1 Dave Thomas Blvd, DUBLIN, OH, 43017-5452 US</v>
    <v>22.01</v>
    <v>Hotels &amp; Entertainment Services</v>
    <v>Stock</v>
    <v>44085.993378587496</v>
    <v>307</v>
    <v>21.17</v>
    <v>4890423000</v>
    <v>THE WENDY'S COMPANY</v>
    <v>THE WENDY'S COMPANY</v>
    <v>22.01</v>
    <v>45.263399999999997</v>
    <v>21.85</v>
    <v>21.47</v>
    <v>21.5</v>
    <v>223818000</v>
    <v>WEN</v>
    <v>THE WENDY'S COMPANY (XNAS:WEN)</v>
    <v>2329090</v>
    <v>3602381</v>
    <v>1994</v>
  </rv>
  <rv s="2">
    <v>308</v>
  </rv>
  <rv s="0">
    <v>http://en.wikipedia.org/wiki/Regeneron_Pharmaceuticals</v>
    <v>Wikipedia</v>
  </rv>
  <rv s="3">
    <v>3</v>
    <v>310</v>
  </rv>
  <rv s="4">
    <v>https://www.bing.com/th?id=AMMS_01634d19e512cdcf927616436a480e4a&amp;qlt=95</v>
    <v>311</v>
    <v>https://www.bing.com/images/search?form=xlimg&amp;q=regeneron</v>
    <v>Image of REGENERON PHARMACEUTICALS, INC.</v>
  </rv>
  <rv s="0">
    <v>https://www.bing.com/financeapi/forcetrigger?t=a21uim&amp;q=XNAS%3aREGN&amp;form=skydnc</v>
    <v>Learn more on Bing</v>
  </rv>
  <rv s="5">
    <v>en-US</v>
    <v>a21uim</v>
    <v>268435456</v>
    <v>268435457</v>
    <v>1</v>
    <v>Powered by Refinitiv</v>
    <v>5</v>
    <v>REGENERON PHARMACEUTICALS, INC. (XNAS:REGN)</v>
    <v>7</v>
    <v>8</v>
    <v>Finance</v>
    <v>4</v>
    <v>664.64</v>
    <v>271.37</v>
    <v>0.51700000000000002</v>
    <v>-5.35</v>
    <v>-9.179E-5</v>
    <v>-9.7260000000000003E-3</v>
    <v>-0.05</v>
    <v>USD</v>
    <v>Regeneron Pharmaceuticals, Inc. is a biopharmaceutical company that discovers, invents, develops, manufactures and commercializes medicines for the treatment of serious medical conditions. The Company commercializes medicines for eye diseases, high low-density lipoprotein (LDL) cholesterol, and an inflammatory condition and have product candidates in development in other areas, including rheumatoid arthritis, asthma, atopic dermatitis, pain, cancer, and infectious diseases. The Company's marketed products include EYLEA (aflibercept) Injection, Praluent (alirocumab) Injection, ARCALYST (rilonacept) Injection for Subcutaneous Use, Kevzara (sarilumab) Solution for Subcutaneous Injection and ZALTRAP (ziv-aflibercept) Injection for Intravenous Infusion. As of December 31, 2016, the Company had 16 product candidates in clinical development, which consisted of a Trap-based clinical program and 15 fully human monoclonal antibody product candidates.</v>
    <v>8100</v>
    <v>Nasdaq Stock Market</v>
    <v>XNAS</v>
    <v>XNAS</v>
    <v>777 Old Saw Mill River Rd, TARRYTOWN, NY, 10591-6717 US</v>
    <v>561.32500000000005</v>
    <v>312</v>
    <v>Biotechnology &amp; Medical Research</v>
    <v>Stock</v>
    <v>44085.994697557813</v>
    <v>313</v>
    <v>540</v>
    <v>58526460000</v>
    <v>REGENERON PHARMACEUTICALS, INC.</v>
    <v>REGENERON PHARMACEUTICALS, INC.</v>
    <v>551.79</v>
    <v>21.2943</v>
    <v>550.1</v>
    <v>544.75</v>
    <v>544.70000000000005</v>
    <v>106392400</v>
    <v>REGN</v>
    <v>REGENERON PHARMACEUTICALS, INC. (XNAS:REGN)</v>
    <v>814156</v>
    <v>651147</v>
    <v>1988</v>
  </rv>
  <rv s="2">
    <v>314</v>
  </rv>
  <rv s="0">
    <v>https://creativecommons.org/licenses/by-sa/3.0</v>
    <v>CC BY-SA 3.0</v>
  </rv>
  <rv s="0">
    <v>http://pl.wikipedia.org/wiki/Alibaba_Group</v>
    <v>Wikipedia</v>
  </rv>
  <rv s="3">
    <v>316</v>
    <v>317</v>
  </rv>
  <rv s="4">
    <v>https://www.bing.com/th?id=AMMS_d4f7a1607c28c2adbf05d2cfaaa1af35&amp;qlt=95</v>
    <v>318</v>
    <v>https://www.bing.com/images/search?form=xlimg&amp;q=alibaba+group</v>
    <v>Image of Alibaba Group Holding Limited</v>
  </rv>
  <rv s="0">
    <v>https://www.bing.com/financeapi/forcetrigger?t=a1o4mw&amp;q=XNYS%3aBABA&amp;form=skydnc</v>
    <v>Learn more on Bing</v>
  </rv>
  <rv s="5">
    <v>en-US</v>
    <v>a1o4mw</v>
    <v>268435456</v>
    <v>268435457</v>
    <v>1</v>
    <v>Powered by Refinitiv</v>
    <v>5</v>
    <v>Alibaba Group Holding Limited (XNYS:BABA)</v>
    <v>7</v>
    <v>17</v>
    <v>Finance</v>
    <v>4</v>
    <v>299</v>
    <v>161.68</v>
    <v>1.5321</v>
    <v>4.0599999999999996</v>
    <v>-1.325E-3</v>
    <v>1.5175000000000001E-2</v>
    <v>-0.36</v>
    <v>USD</v>
    <v>ALIBABA GROUP HOLDING LIMITED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120535</v>
    <v>New York Stock Exchange</v>
    <v>XNYS</v>
    <v>XNYS</v>
    <v>No.699 Wang Shang Road, Binjiang District, HANGZHOU, ZHEJIANG, 310052 CN</v>
    <v>274.52999999999997</v>
    <v>319</v>
    <v>Software &amp; IT Services</v>
    <v>Stock</v>
    <v>44085.999921608593</v>
    <v>320</v>
    <v>268.12</v>
    <v>723893100000</v>
    <v>Alibaba Group Holding Limited</v>
    <v>Alibaba Group Holding Limited</v>
    <v>272.63</v>
    <v>28.816400000000002</v>
    <v>267.55</v>
    <v>271.61</v>
    <v>271.25</v>
    <v>2705637000</v>
    <v>BABA</v>
    <v>Alibaba Group Holding Limited (XNYS:BABA)</v>
    <v>9412804</v>
    <v>14739637</v>
    <v>1999</v>
  </rv>
  <rv s="2">
    <v>321</v>
  </rv>
  <rv s="0">
    <v>http://en.wikipedia.org/wiki/Verizon_Communications</v>
    <v>Wikipedia</v>
  </rv>
  <rv s="3">
    <v>3</v>
    <v>323</v>
  </rv>
  <rv s="4">
    <v>https://www.bing.com/th?id=AMMS_efb83e572c5e412d09976efd475336f4&amp;qlt=95</v>
    <v>324</v>
    <v>https://www.bing.com/images/search?form=xlimg&amp;q=verizon+communications</v>
    <v>Image of VERIZON COMMUNICATIONS INC.</v>
  </rv>
  <rv s="0">
    <v>https://www.bing.com/financeapi/forcetrigger?t=a25obh&amp;q=XNYS%3aVZ&amp;form=skydnc</v>
    <v>Learn more on Bing</v>
  </rv>
  <rv s="5">
    <v>en-US</v>
    <v>a25obh</v>
    <v>268435456</v>
    <v>268435457</v>
    <v>1</v>
    <v>Powered by Refinitiv</v>
    <v>5</v>
    <v>VERIZON COMMUNICATIONS INC. (XNYS:VZ)</v>
    <v>7</v>
    <v>8</v>
    <v>Finance</v>
    <v>4</v>
    <v>62.22</v>
    <v>48.84</v>
    <v>0.40500000000000003</v>
    <v>0.26</v>
    <v>1.6729999999999997E-4</v>
    <v>4.3680000000000004E-3</v>
    <v>0.01</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135300</v>
    <v>New York Stock Exchange</v>
    <v>XNYS</v>
    <v>XNYS</v>
    <v>1095 Avenue of the Americas, NEW YORK, NY, 10036-6797 US</v>
    <v>59.96</v>
    <v>325</v>
    <v>Telecommunications Services</v>
    <v>Stock</v>
    <v>44085.99745163125</v>
    <v>326</v>
    <v>59.360100000000003</v>
    <v>255469000000</v>
    <v>VERIZON COMMUNICATIONS INC.</v>
    <v>VERIZON COMMUNICATIONS INC.</v>
    <v>59.58</v>
    <v>12.8729</v>
    <v>59.53</v>
    <v>59.79</v>
    <v>59.8</v>
    <v>4291434000</v>
    <v>VZ</v>
    <v>VERIZON COMMUNICATIONS INC. (XNYS:VZ)</v>
    <v>13924836</v>
    <v>13171774</v>
    <v>1983</v>
  </rv>
  <rv s="2">
    <v>327</v>
  </rv>
  <rv s="0">
    <v>http://en.wikipedia.org/wiki/Mastercard</v>
    <v>Wikipedia</v>
  </rv>
  <rv s="3">
    <v>3</v>
    <v>329</v>
  </rv>
  <rv s="4">
    <v>https://www.bing.com/th?id=AMMS_c5f0d5c8a2b995ab36ca9952ca4bfb55&amp;qlt=95</v>
    <v>330</v>
    <v>https://www.bing.com/images/search?form=xlimg&amp;q=mastercard</v>
    <v>Image of MASTERCARD INCORPORATED.</v>
  </rv>
  <rv s="0">
    <v>https://www.bing.com/financeapi/forcetrigger?t=a1x8w7&amp;q=XNYS%3aMA&amp;form=skydnc</v>
    <v>Learn more on Bing</v>
  </rv>
  <rv s="5">
    <v>en-US</v>
    <v>a1x8w7</v>
    <v>268435456</v>
    <v>268435457</v>
    <v>1</v>
    <v>Powered by Refinitiv</v>
    <v>5</v>
    <v>MASTERCARD INCORPORATED. (XNYS:MA)</v>
    <v>7</v>
    <v>8</v>
    <v>Finance</v>
    <v>4</v>
    <v>367.25</v>
    <v>199.99</v>
    <v>1.1195999999999999</v>
    <v>-2.73</v>
    <v>-3.029E-5</v>
    <v>-8.201E-3</v>
    <v>-0.01</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v>18600</v>
    <v>New York Stock Exchange</v>
    <v>XNYS</v>
    <v>XNYS</v>
    <v>2000 Purchase St, PURCHASE, NY, 10577-2405 US</v>
    <v>334.71</v>
    <v>331</v>
    <v>Software &amp; IT Services</v>
    <v>Stock</v>
    <v>44085.99974540469</v>
    <v>332</v>
    <v>327.31</v>
    <v>333233200000</v>
    <v>MASTERCARD INCORPORATED.</v>
    <v>MASTERCARD INCORPORATED.</v>
    <v>334.71</v>
    <v>46.208799999999997</v>
    <v>332.88</v>
    <v>330.15</v>
    <v>330.14</v>
    <v>1001061000</v>
    <v>MA</v>
    <v>MASTERCARD INCORPORATED. (XNYS:MA)</v>
    <v>2920670</v>
    <v>3683196</v>
    <v>2001</v>
  </rv>
  <rv s="2">
    <v>333</v>
  </rv>
  <rv s="0">
    <v>http://en.wikipedia.org/wiki/American_Tower</v>
    <v>Wikipedia</v>
  </rv>
  <rv s="3">
    <v>3</v>
    <v>335</v>
  </rv>
  <rv s="4">
    <v>https://www.bing.com/th?id=AMMS_82811a43e33947cfae8005eae4af12f7&amp;qlt=95</v>
    <v>336</v>
    <v>https://www.bing.com/images/search?form=xlimg&amp;q=american+tower+corporation</v>
    <v>Image of AMERICAN TOWER CORPORATION</v>
  </rv>
  <rv s="0">
    <v>https://www.bing.com/financeapi/forcetrigger?t=a1ngur&amp;q=XNYS%3aAMT&amp;form=skydnc</v>
    <v>Learn more on Bing</v>
  </rv>
  <rv s="5">
    <v>en-US</v>
    <v>a1ngur</v>
    <v>268435456</v>
    <v>268435457</v>
    <v>1</v>
    <v>Powered by Refinitiv</v>
    <v>5</v>
    <v>AMERICAN TOWER CORPORATION (XNYS:AMT)</v>
    <v>7</v>
    <v>8</v>
    <v>Finance</v>
    <v>4</v>
    <v>272.2</v>
    <v>174.32</v>
    <v>0.35620000000000002</v>
    <v>1.41</v>
    <v>-2.0019999999999999E-4</v>
    <v>5.6769999999999998E-3</v>
    <v>-0.05</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252.56</v>
    <v>337</v>
    <v>Residential &amp; Commercial REIT</v>
    <v>Stock</v>
    <v>44085.999440578125</v>
    <v>338</v>
    <v>248.23</v>
    <v>110174100000</v>
    <v>AMERICAN TOWER CORPORATION</v>
    <v>AMERICAN TOWER CORPORATION</v>
    <v>249.78</v>
    <v>57.6111</v>
    <v>248.38</v>
    <v>249.79</v>
    <v>249.74</v>
    <v>443570600</v>
    <v>AMT</v>
    <v>AMERICAN TOWER CORPORATION (XNYS:AMT)</v>
    <v>1219479</v>
    <v>1405180</v>
    <v>1996</v>
  </rv>
  <rv s="2">
    <v>339</v>
  </rv>
  <rv s="0">
    <v>http://en.wikipedia.org/wiki/Johnson_&amp;_Johnson</v>
    <v>Wikipedia</v>
  </rv>
  <rv s="3">
    <v>3</v>
    <v>341</v>
  </rv>
  <rv s="4">
    <v>https://www.bing.com/th?id=AMMS_6df82b737cffcdedd4864f6970bd0c24&amp;qlt=95</v>
    <v>342</v>
    <v>https://www.bing.com/images/search?form=xlimg&amp;q=johnson+%26+johnson</v>
    <v>Image of JOHNSON &amp; JOHNSON</v>
  </rv>
  <rv s="0">
    <v>https://www.bing.com/financeapi/forcetrigger?t=a1w8ec&amp;q=XNYS%3aJNJ&amp;form=skydnc</v>
    <v>Learn more on Bing</v>
  </rv>
  <rv s="5">
    <v>en-US</v>
    <v>a1w8ec</v>
    <v>268435456</v>
    <v>268435457</v>
    <v>1</v>
    <v>Powered by Refinitiv</v>
    <v>5</v>
    <v>JOHNSON &amp; JOHNSON (XNYS:JNJ)</v>
    <v>7</v>
    <v>8</v>
    <v>Finance</v>
    <v>4</v>
    <v>157</v>
    <v>109.16</v>
    <v>0.68830000000000002</v>
    <v>0.87</v>
    <v>-6.7669999999999991E-4</v>
    <v>5.9219999999999993E-3</v>
    <v>-0.1</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148.53</v>
    <v>343</v>
    <v>Pharmaceuticals</v>
    <v>Stock</v>
    <v>44085.999258390628</v>
    <v>344</v>
    <v>146.63</v>
    <v>386788100000</v>
    <v>JOHNSON &amp; JOHNSON</v>
    <v>JOHNSON &amp; JOHNSON</v>
    <v>147.05000000000001</v>
    <v>26.352399999999999</v>
    <v>146.91</v>
    <v>147.78</v>
    <v>147.68</v>
    <v>2632823000</v>
    <v>JNJ</v>
    <v>JOHNSON &amp; JOHNSON (XNYS:JNJ)</v>
    <v>3934691</v>
    <v>5888869</v>
    <v>1887</v>
  </rv>
  <rv s="2">
    <v>345</v>
  </rv>
  <rv s="0">
    <v>http://en.wikipedia.org/wiki/Amazon_(company)</v>
    <v>Wikipedia</v>
  </rv>
  <rv s="3">
    <v>3</v>
    <v>347</v>
  </rv>
  <rv s="4">
    <v>https://www.bing.com/th?id=AMMS_234d7638413b734c1560bf8e7f642960&amp;qlt=95</v>
    <v>348</v>
    <v>https://www.bing.com/images/search?form=xlimg&amp;q=amazon.com</v>
    <v>Image of AMAZON.COM, INC.</v>
  </rv>
  <rv s="0">
    <v>https://www.bing.com/financeapi/forcetrigger?t=a1nhlh&amp;q=XNAS%3aAMZN&amp;form=skydnc</v>
    <v>Learn more on Bing</v>
  </rv>
  <rv s="5">
    <v>en-US</v>
    <v>a1nhlh</v>
    <v>268435456</v>
    <v>268435457</v>
    <v>1</v>
    <v>Powered by Refinitiv</v>
    <v>5</v>
    <v>AMAZON.COM, INC. (XNAS:AMZN)</v>
    <v>7</v>
    <v>8</v>
    <v>Finance</v>
    <v>4</v>
    <v>3552.25</v>
    <v>1626.0318</v>
    <v>1.3565</v>
    <v>-58.89</v>
    <v>-1.6750000000000001E-3</v>
    <v>-1.8547000000000001E-2</v>
    <v>-5.22</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876800</v>
    <v>Nasdaq Stock Market</v>
    <v>XNAS</v>
    <v>XNAS</v>
    <v>410 Terry Ave N, SEATTLE, WA, 98109-5210 US</v>
    <v>3217.3409000000001</v>
    <v>349</v>
    <v>Diversified Retail</v>
    <v>Stock</v>
    <v>44085.999993807811</v>
    <v>350</v>
    <v>3083.98</v>
    <v>1590380000000</v>
    <v>AMAZON.COM, INC.</v>
    <v>AMAZON.COM, INC.</v>
    <v>3208.69</v>
    <v>122.045</v>
    <v>3175.11</v>
    <v>3116.22</v>
    <v>3111</v>
    <v>500889600</v>
    <v>AMZN</v>
    <v>AMAZON.COM, INC. (XNAS:AMZN)</v>
    <v>5093982</v>
    <v>4432025</v>
    <v>1996</v>
  </rv>
  <rv s="2">
    <v>351</v>
  </rv>
  <rv s="0">
    <v>http://en.wikipedia.org/wiki/ServiceNow</v>
    <v>Wikipedia</v>
  </rv>
  <rv s="3">
    <v>3</v>
    <v>353</v>
  </rv>
  <rv s="4">
    <v>https://www.bing.com/th?id=AMMS_45f18651fa8c40d97ba4021a376b2bf0&amp;qlt=95</v>
    <v>354</v>
    <v>https://www.bing.com/images/search?form=xlimg&amp;q=servicenow</v>
    <v>Image of SERVICENOW, INC.</v>
  </rv>
  <rv s="0">
    <v>https://www.bing.com/financeapi/forcetrigger?t=a1yoa2&amp;q=XNYS%3aNOW&amp;form=skydnc</v>
    <v>Learn more on Bing</v>
  </rv>
  <rv s="5">
    <v>en-US</v>
    <v>a1yoa2</v>
    <v>268435456</v>
    <v>268435457</v>
    <v>1</v>
    <v>Powered by Refinitiv</v>
    <v>5</v>
    <v>SERVICENOW, INC. (XNYS:NOW)</v>
    <v>7</v>
    <v>8</v>
    <v>Finance</v>
    <v>4</v>
    <v>501.82</v>
    <v>213.99</v>
    <v>1.306</v>
    <v>-7.08</v>
    <v>0</v>
    <v>-1.5629999999999998E-2</v>
    <v>0</v>
    <v>USD</v>
    <v>ServiceNow, Inc. is provider of enterprise cloud computing solutions that define, structure, manage and automate services for global enterprises. The Company offers a set of cloud-based services that automate workflow within and between departments in an enterprise. It provides workflow solutions, and focuses on service management for customer support, human resources, security operations and other enterprise departments. The platform also enables customers to create, by themselves or with its partners, their own service-oriented business applications throughout the enterprise. The Company delivers its software through the Internet as a service. It markets its services to enterprises in a range of industries, including financial services, consumer products, information technology services, healthcare, government, education and technology. It operates data centers in Australia, Brazil, Canada, Hong Kong, the Netherlands, Singapore, Switzerland, the United Kingdom and the United States.</v>
    <v>11901</v>
    <v>New York Stock Exchange</v>
    <v>XNYS</v>
    <v>XNYS</v>
    <v>2225 Lawson Ln, SANTA CLARA, CA, 95054-3311 US</v>
    <v>458.49</v>
    <v>355</v>
    <v>Software &amp; IT Services</v>
    <v>Stock</v>
    <v>44085.998960937497</v>
    <v>356</v>
    <v>439.76</v>
    <v>86881560000</v>
    <v>SERVICENOW, INC.</v>
    <v>SERVICENOW, INC.</v>
    <v>457.63</v>
    <v>123.6863</v>
    <v>452.98</v>
    <v>445.9</v>
    <v>445.9</v>
    <v>191800000</v>
    <v>NOW</v>
    <v>SERVICENOW, INC. (XNYS:NOW)</v>
    <v>895909</v>
    <v>1868110</v>
    <v>2012</v>
  </rv>
  <rv s="2">
    <v>357</v>
  </rv>
  <rv s="0">
    <v>http://en.wikipedia.org/wiki/Teradyne</v>
    <v>Wikipedia</v>
  </rv>
  <rv s="3">
    <v>125</v>
    <v>359</v>
  </rv>
  <rv s="4">
    <v>https://www.bing.com/th?id=AMMS_130b911460269aab8def07786f9531e0&amp;qlt=95</v>
    <v>360</v>
    <v>https://www.bing.com/images/search?form=xlimg&amp;q=teradyne</v>
    <v>Image of TERADYNE, INC.</v>
  </rv>
  <rv s="0">
    <v>https://www.bing.com/financeapi/forcetrigger?t=a244ur&amp;q=XNAS%3aTER&amp;form=skydnc</v>
    <v>Learn more on Bing</v>
  </rv>
  <rv s="5">
    <v>en-US</v>
    <v>a244ur</v>
    <v>268435456</v>
    <v>268435457</v>
    <v>1</v>
    <v>Powered by Refinitiv</v>
    <v>5</v>
    <v>TERADYNE, INC. (XNAS:TER)</v>
    <v>7</v>
    <v>8</v>
    <v>Finance</v>
    <v>4</v>
    <v>93.438100000000006</v>
    <v>42.87</v>
    <v>1.3008999999999999</v>
    <v>-0.52</v>
    <v>-1.6020000000000001E-3</v>
    <v>-6.8929999999999998E-3</v>
    <v>-0.12</v>
    <v>USD</v>
    <v>Teradyne, Inc. supplies automation equipment for test and industrial applications. The Company designs, develops, manufactures and sells automatic test systems used to test semiconductors, wireless products, data storage and complex electronics systems in the consumer electronics, wireless, automotive, industrial, communications, and aerospace and defense industries. Its segments include Semiconductor Test, which includes operations related to the design, manufacturing and marketing of semiconductor test products and services; System Test, which includes operations related to the design, manufacturing and marketing of products and services for defense/aerospace instrumentation test, storage test and circuit-board test; Wireless Test, which includes operations related to the design, manufacturing and marketing of wireless test products and services, and Industrial Automation, which includes operations related to the design, manufacturing and marketing of collaborative robots.</v>
    <v>5400</v>
    <v>Nasdaq Stock Market</v>
    <v>XNAS</v>
    <v>XNAS</v>
    <v>600 Riverpark Dr, NORTH READING, MA, 01864-2634 US</v>
    <v>76.599999999999994</v>
    <v>361</v>
    <v>Semiconductors &amp; Semiconductor Equipment</v>
    <v>Stock</v>
    <v>44085.993012128907</v>
    <v>362</v>
    <v>74.075000000000003</v>
    <v>12525480000</v>
    <v>TERADYNE, INC.</v>
    <v>TERADYNE, INC.</v>
    <v>76</v>
    <v>21.768699999999999</v>
    <v>75.44</v>
    <v>74.92</v>
    <v>74.8</v>
    <v>166032300</v>
    <v>TER</v>
    <v>TERADYNE, INC. (XNAS:TER)</v>
    <v>1653308</v>
    <v>1793677</v>
    <v>1960</v>
  </rv>
  <rv s="2">
    <v>363</v>
  </rv>
  <rv s="0">
    <v>http://en.wikipedia.org/wiki/Shopify</v>
    <v>Wikipedia</v>
  </rv>
  <rv s="3">
    <v>3</v>
    <v>365</v>
  </rv>
  <rv s="4">
    <v>https://www.bing.com/th?id=AMMS_95f6ec536590cef8abdbd57d69e420a9&amp;qlt=95</v>
    <v>366</v>
    <v>https://www.bing.com/images/search?form=xlimg&amp;q=shopify</v>
    <v>Image of SHOPIFY INC.</v>
  </rv>
  <rv s="0">
    <v>https://www.bing.com/financeapi/forcetrigger?t=a22wz2&amp;q=XNYS%3aSHOP&amp;form=skydnc</v>
    <v>Learn more on Bing</v>
  </rv>
  <rv s="5">
    <v>en-US</v>
    <v>a22wz2</v>
    <v>268435456</v>
    <v>268435457</v>
    <v>1</v>
    <v>Powered by Refinitiv</v>
    <v>5</v>
    <v>SHOPIFY INC. (XNYS:SHOP)</v>
    <v>7</v>
    <v>8</v>
    <v>Finance</v>
    <v>4</v>
    <v>1146.9100000000001</v>
    <v>282.08</v>
    <v>1.5214000000000001</v>
    <v>-19.670000000000002</v>
    <v>-1.64E-3</v>
    <v>-2.1055999999999998E-2</v>
    <v>-1.5</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948</v>
    <v>367</v>
    <v>Software &amp; IT Services</v>
    <v>Stock</v>
    <v>44085.999784421096</v>
    <v>368</v>
    <v>897.5</v>
    <v>112209100000</v>
    <v>SHOPIFY INC.</v>
    <v>SHOPIFY INC.</v>
    <v>948</v>
    <v>0</v>
    <v>934.17</v>
    <v>914.5</v>
    <v>913</v>
    <v>120116400</v>
    <v>SHOP</v>
    <v>SHOPIFY INC. (XNYS:SHOP)</v>
    <v>1642273</v>
    <v>1835380</v>
    <v>2004</v>
  </rv>
  <rv s="2">
    <v>369</v>
  </rv>
  <rv s="0">
    <v>http://en.wikipedia.org/wiki/Verisign</v>
    <v>Wikipedia</v>
  </rv>
  <rv s="3">
    <v>3</v>
    <v>371</v>
  </rv>
  <rv s="4">
    <v>https://www.bing.com/th?id=AMMS_6da2b6f737e6b9436cb871e1a324d36c&amp;qlt=95</v>
    <v>372</v>
    <v>https://www.bing.com/images/search?form=xlimg&amp;q=verisign</v>
    <v>Image of VERISIGN, INC.</v>
  </rv>
  <rv s="0">
    <v>https://www.bing.com/financeapi/forcetrigger?t=a25jqh&amp;q=XNAS%3aVRSN&amp;form=skydnc</v>
    <v>Learn more on Bing</v>
  </rv>
  <rv s="5">
    <v>en-US</v>
    <v>a25jqh</v>
    <v>268435456</v>
    <v>268435457</v>
    <v>1</v>
    <v>Powered by Refinitiv</v>
    <v>5</v>
    <v>VERISIGN, INC. (XNAS:VRSN)</v>
    <v>7</v>
    <v>8</v>
    <v>Finance</v>
    <v>4</v>
    <v>221.3</v>
    <v>148.77000000000001</v>
    <v>0.8841</v>
    <v>0.13</v>
    <v>0</v>
    <v>6.5659999999999991E-4</v>
    <v>0</v>
    <v>USD</v>
    <v>VeriSign, Inc. is a provider of domain name registry services and Internet security. The Company operates through Registry Services and Security Services segment. Registry Services ensure the security, stability and resiliency of Internet infrastructure and services, including the .com and .net domains, and operation of the root-zone maintainer functions for the core of the Internet's Domain Name System (DNS). Security Services provides infrastructure assurance services consisting of Distributed Denial of Services (DDoS) Protection Services and Managed DNS Services. DDoS Protection Services supports online business continuity by providing monitoring and mitigation services against DDoS attacks. Managed DNS Services is a hosting service that delivers DNS resolution for the availability of Web-based systems.</v>
    <v>872</v>
    <v>Nasdaq Stock Market</v>
    <v>XNAS</v>
    <v>XNAS</v>
    <v>12061 Bluemont Way, RESTON, VA, 20190-5684 US</v>
    <v>200.75</v>
    <v>373</v>
    <v>Software &amp; IT Services</v>
    <v>Stock</v>
    <v>44085.872094664061</v>
    <v>374</v>
    <v>195.1</v>
    <v>22741030000</v>
    <v>VERISIGN, INC.</v>
    <v>VERISIGN, INC.</v>
    <v>198</v>
    <v>29.373100000000001</v>
    <v>198</v>
    <v>198.13</v>
    <v>198.13</v>
    <v>114853700</v>
    <v>VRSN</v>
    <v>VERISIGN, INC. (XNAS:VRSN)</v>
    <v>713859</v>
    <v>685544</v>
    <v>1995</v>
  </rv>
  <rv s="2">
    <v>375</v>
  </rv>
  <rv s="0">
    <v>http://en.wikipedia.org/wiki/Sony</v>
    <v>Wikipedia</v>
  </rv>
  <rv s="3">
    <v>3</v>
    <v>377</v>
  </rv>
  <rv s="4">
    <v>https://www.bing.com/th?id=AMMS_7200ccaf14b70eb542b202dd96f921f8&amp;qlt=95</v>
    <v>378</v>
    <v>https://www.bing.com/images/search?form=xlimg&amp;q=sony</v>
    <v>Image of SONY CORPORATION</v>
  </rv>
  <rv s="0">
    <v>https://www.bing.com/financeapi/forcetrigger?t=a238cw&amp;q=XNYS%3aSNE&amp;form=skydnc</v>
    <v>Learn more on Bing</v>
  </rv>
  <rv s="5">
    <v>en-US</v>
    <v>a238cw</v>
    <v>268435456</v>
    <v>268435457</v>
    <v>1</v>
    <v>Powered by Refinitiv</v>
    <v>5</v>
    <v>SONY CORPORATION (XNYS:SNE)</v>
    <v>7</v>
    <v>21</v>
    <v>Finance</v>
    <v>4</v>
    <v>84.144999999999996</v>
    <v>50.94</v>
    <v>1.0277000000000001</v>
    <v>0.52</v>
    <v>-2.5970000000000002E-4</v>
    <v>6.7970000000000001E-3</v>
    <v>-0.02</v>
    <v>USD</v>
    <v>Sony Corporation is engaged in the development, design, production, manufacture and sale of various electronic equipment, instruments and devices for consumer, professional and industrial markets such as network services, game hardware and software, televisions, audio and video recorders and players, still and video cameras, mobile phones, and semiconductors. The Company engages in the development, production, manufacture, and distribution of recorded music and the management and licensing of the words and music of songs as well as the production and distribution of animation titles, including game applications based on animation titles. It also engages in motion pictures and television programming and television and digital networks business, and various financial services businesses. It includes Mobile Communications, Game &amp; Network Services, Music, Films, Home Entertainment &amp; Sound, Imaging Products &amp; Solutions, Semiconductors, Financial Services and All Other segments.</v>
    <v>111700</v>
    <v>New York Stock Exchange</v>
    <v>XNYS</v>
    <v>XNYS</v>
    <v>1-7-1, Konan, MINATO-KU, TOKYO-TO, 108-0075 JP</v>
    <v>77.39</v>
    <v>379</v>
    <v>Computers, Phones &amp; Household Electronics</v>
    <v>Stock</v>
    <v>44085.999184849221</v>
    <v>380</v>
    <v>76.239999999999995</v>
    <v>97587450000</v>
    <v>SONY CORPORATION</v>
    <v>SONY CORPORATION</v>
    <v>77.180000000000007</v>
    <v>15.620699999999999</v>
    <v>76.5</v>
    <v>77.02</v>
    <v>77</v>
    <v>1261059000</v>
    <v>SNE</v>
    <v>SONY CORPORATION (XNYS:SNE)</v>
    <v>826417</v>
    <v>1076578</v>
    <v>1946</v>
  </rv>
  <rv s="2">
    <v>381</v>
  </rv>
  <rv s="0">
    <v>https://www.bing.com/financeapi/forcetrigger?t=a1zbvh&amp;q=XNAS%3aORLY&amp;form=skydnc</v>
    <v>Learn more on Bing</v>
  </rv>
  <rv s="1">
    <v>en-US</v>
    <v>a1zbvh</v>
    <v>268435456</v>
    <v>268435457</v>
    <v>1</v>
    <v>Powered by Refinitiv</v>
    <v>0</v>
    <v>O'Reilly Automotive, Inc. (XNAS:ORLY)</v>
    <v>2</v>
    <v>3</v>
    <v>Finance</v>
    <v>4</v>
    <v>487.95</v>
    <v>251.51499999999999</v>
    <v>1.0660000000000001</v>
    <v>5.38</v>
    <v>0</v>
    <v>1.1465000000000001E-2</v>
    <v>0</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476.04</v>
    <v>Specialty Retailers</v>
    <v>Stock</v>
    <v>44085.907882997657</v>
    <v>383</v>
    <v>469.63</v>
    <v>34756380000</v>
    <v>O'Reilly Automotive, Inc.</v>
    <v>O'Reilly Automotive, Inc.</v>
    <v>473.08</v>
    <v>22.9956</v>
    <v>469.27</v>
    <v>474.65</v>
    <v>474.65</v>
    <v>74064780</v>
    <v>ORLY</v>
    <v>O'Reilly Automotive, Inc. (XNAS:ORLY)</v>
    <v>334637</v>
    <v>457596</v>
    <v>2010</v>
  </rv>
  <rv s="2">
    <v>384</v>
  </rv>
  <rv s="0">
    <v>https://www.bing.com/financeapi/forcetrigger?t=a259jc&amp;q=XNYS%3aVEEV&amp;form=skydnc</v>
    <v>Learn more on Bing</v>
  </rv>
  <rv s="1">
    <v>en-US</v>
    <v>a259jc</v>
    <v>268435456</v>
    <v>268435457</v>
    <v>1</v>
    <v>Powered by Refinitiv</v>
    <v>0</v>
    <v>VEEVA SYSTEMS INC. (XNYS:VEEV)</v>
    <v>2</v>
    <v>3</v>
    <v>Finance</v>
    <v>4</v>
    <v>298.76</v>
    <v>118.11</v>
    <v>0.93100000000000005</v>
    <v>-3.06</v>
    <v>-4.6500000000000005E-3</v>
    <v>-1.1434999999999999E-2</v>
    <v>-1.23</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271.83999999999997</v>
    <v>Healthcare Equipment &amp; Supplies</v>
    <v>Stock</v>
    <v>44085.975145520315</v>
    <v>386</v>
    <v>260.45999999999998</v>
    <v>40359640000</v>
    <v>VEEVA SYSTEMS INC.</v>
    <v>VEEVA SYSTEMS INC.</v>
    <v>270.95</v>
    <v>140.44730000000001</v>
    <v>267.58999999999997</v>
    <v>264.52999999999997</v>
    <v>263.3</v>
    <v>150826400</v>
    <v>VEEV</v>
    <v>VEEVA SYSTEMS INC. (XNYS:VEEV)</v>
    <v>528912</v>
    <v>848035</v>
    <v>2007</v>
  </rv>
  <rv s="2">
    <v>387</v>
  </rv>
  <rv s="0">
    <v>http://commons.wikimedia.org/wiki/File:Adobe_Systems_logo_and_wordmark.svg</v>
    <v>commons.wikimedia.org</v>
  </rv>
  <rv s="3">
    <v>3</v>
    <v>389</v>
  </rv>
  <rv s="4">
    <v>https://www.bing.com/th?id=AMMS_8f9887bbe9a0de55785480179eb55aa9&amp;qlt=95</v>
    <v>390</v>
    <v>https://www.bing.com/images/search?form=xlimg&amp;q=adobe+systems</v>
    <v>Image of ADOBE INC.</v>
  </rv>
  <rv s="0">
    <v>https://www.bing.com/financeapi/forcetrigger?t=a1mv7w&amp;q=XNAS%3aADBE&amp;form=skydnc</v>
    <v>Learn more on Bing</v>
  </rv>
  <rv s="5">
    <v>en-US</v>
    <v>a1mv7w</v>
    <v>268435456</v>
    <v>268435457</v>
    <v>1</v>
    <v>Powered by Refinitiv</v>
    <v>5</v>
    <v>ADOBE INC. (XNAS:ADBE)</v>
    <v>7</v>
    <v>8</v>
    <v>Finance</v>
    <v>4</v>
    <v>536.88</v>
    <v>255.13140000000001</v>
    <v>0.98950000000000005</v>
    <v>-4.91</v>
    <v>3.5010000000000002E-3</v>
    <v>-1.0308999999999999E-2</v>
    <v>1.65</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489.41</v>
    <v>391</v>
    <v>Software &amp; IT Services</v>
    <v>Stock</v>
    <v>44085.999980635941</v>
    <v>392</v>
    <v>464.48</v>
    <v>228445400000</v>
    <v>ADOBE INC.</v>
    <v>ADOBE INC.</v>
    <v>487.08</v>
    <v>62.764099999999999</v>
    <v>476.26</v>
    <v>471.35</v>
    <v>473</v>
    <v>479665300</v>
    <v>ADBE</v>
    <v>ADOBE INC. (XNAS:ADBE)</v>
    <v>4414226</v>
    <v>2980258</v>
    <v>1997</v>
  </rv>
  <rv s="2">
    <v>393</v>
  </rv>
  <rv s="0">
    <v>http://en.wikipedia.org/wiki/Kroger</v>
    <v>Wikipedia</v>
  </rv>
  <rv s="3">
    <v>125</v>
    <v>395</v>
  </rv>
  <rv s="4">
    <v>https://www.bing.com/th?id=AMMS_312bbe0b5922cd9b86238be192ed76ea&amp;qlt=95</v>
    <v>396</v>
    <v>https://www.bing.com/images/search?form=xlimg&amp;q=kroger</v>
    <v>Image of THE KROGER CO.</v>
  </rv>
  <rv s="0">
    <v>https://www.bing.com/financeapi/forcetrigger?t=a1wmu2&amp;q=XNYS%3aKR&amp;form=skydnc</v>
    <v>Learn more on Bing</v>
  </rv>
  <rv s="12">
    <v>en-US</v>
    <v>a1wmu2</v>
    <v>268435456</v>
    <v>268435457</v>
    <v>1</v>
    <v>Powered by Refinitiv</v>
    <v>22</v>
    <v>THE KROGER CO. (XNYS:KR)</v>
    <v>7</v>
    <v>23</v>
    <v>Finance</v>
    <v>4</v>
    <v>37.22</v>
    <v>23.71</v>
    <v>0.3417</v>
    <v>-0.37</v>
    <v>-2.9099999999999998E-3</v>
    <v>-1.0650999999999999E-2</v>
    <v>-0.1</v>
    <v>USD</v>
    <v>The Kroger Co. (Kroger) manufactures and processes food for sale in its supermarkets. The Company operates supermarkets, multi-department stores, jewelry stores and convenience stores throughout the United States. As of February 3, 2018, it had operated approximately 3,900 owned or leased supermarkets, convenience stores, fine jewelry stores, distribution warehouses and food production plants through divisions, subsidiaries or affiliates. These facilities are located throughout the United States. As of February 3, 2018, Kroger operated, either directly or through its subsidiaries, 2,782 supermarkets under a range of local banner names, of which 2,268 had pharmacies and 1,489 had fuel centers. As of February 3, 2018, the Company offered ClickList and Harris Teeter ExpressLane, personalized, order online, pick up at the store services at 1,056 of its supermarkets. P$$T, Check This Out and Heritage Farm are the three brands. Its other brands include Simple Truth and Simple Truth Organic.</v>
    <v>435000</v>
    <v>New York Stock Exchange</v>
    <v>XNYS</v>
    <v>XNYS</v>
    <v>1014 Vine St, CINCINNATI, OH, 45202-1141 US</v>
    <v>35.119999999999997</v>
    <v>397</v>
    <v>Food &amp; Drug Retailing</v>
    <v>Stock</v>
    <v>44085.999496272656</v>
    <v>398</v>
    <v>33.799999999999997</v>
    <v>27025140000</v>
    <v>THE KROGER CO.</v>
    <v>THE KROGER CO.</v>
    <v>35</v>
    <v>13.2279</v>
    <v>34.74</v>
    <v>34.369999999999997</v>
    <v>34.270000000000003</v>
    <v>KR</v>
    <v>THE KROGER CO. (XNYS:KR)</v>
    <v>21628358</v>
    <v>6948728</v>
    <v>1902</v>
  </rv>
  <rv s="2">
    <v>399</v>
  </rv>
  <rv s="0">
    <v>https://www.bing.com/financeapi/forcetrigger?t=a1qc1h&amp;q=XNYS%3aCRM&amp;form=skydnc</v>
    <v>Learn more on Bing</v>
  </rv>
  <rv s="1">
    <v>en-US</v>
    <v>a1qc1h</v>
    <v>268435456</v>
    <v>268435457</v>
    <v>1</v>
    <v>Powered by Refinitiv</v>
    <v>0</v>
    <v>SALESFORCE.COM, INC. (XNYS:CRM)</v>
    <v>2</v>
    <v>3</v>
    <v>Finance</v>
    <v>4</v>
    <v>284.5</v>
    <v>115.29</v>
    <v>1.28</v>
    <v>-4.7</v>
    <v>-4.5249999999999999E-4</v>
    <v>-1.8967000000000001E-2</v>
    <v>-0.11</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251.3</v>
    <v>Software &amp; IT Services</v>
    <v>Stock</v>
    <v>44085.999964328126</v>
    <v>401</v>
    <v>239.45</v>
    <v>225498000000</v>
    <v>SALESFORCE.COM, INC.</v>
    <v>SALESFORCE.COM, INC.</v>
    <v>250.72</v>
    <v>96.824100000000001</v>
    <v>247.8</v>
    <v>243.1</v>
    <v>242.99</v>
    <v>910000000</v>
    <v>CRM</v>
    <v>SALESFORCE.COM, INC. (XNYS:CRM)</v>
    <v>5455231</v>
    <v>12407972</v>
    <v>1999</v>
  </rv>
  <rv s="2">
    <v>402</v>
  </rv>
  <rv s="0">
    <v>http://en.wikipedia.org/wiki/Qualcomm</v>
    <v>Wikipedia</v>
  </rv>
  <rv s="3">
    <v>3</v>
    <v>404</v>
  </rv>
  <rv s="4">
    <v>https://www.bing.com/th?id=AMMS_2b1c176dae370ecc0d55a1517537f595&amp;qlt=95</v>
    <v>405</v>
    <v>https://www.bing.com/images/search?form=xlimg&amp;q=qualcomm</v>
    <v>Image of QUALCOMM INCORPORATED</v>
  </rv>
  <rv s="0">
    <v>https://www.bing.com/financeapi/forcetrigger?t=a21k2w&amp;q=XNAS%3aQCOM&amp;form=skydnc</v>
    <v>Learn more on Bing</v>
  </rv>
  <rv s="5">
    <v>en-US</v>
    <v>a21k2w</v>
    <v>268435456</v>
    <v>268435457</v>
    <v>1</v>
    <v>Powered by Refinitiv</v>
    <v>5</v>
    <v>QUALCOMM INCORPORATED (XNAS:QCOM)</v>
    <v>7</v>
    <v>8</v>
    <v>Finance</v>
    <v>4</v>
    <v>123.9299</v>
    <v>58</v>
    <v>1.3723000000000001</v>
    <v>0.98</v>
    <v>-1.763E-4</v>
    <v>8.7159999999999998E-3</v>
    <v>-0.02</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114.845</v>
    <v>406</v>
    <v>Semiconductors &amp; Semiconductor Equipment</v>
    <v>Stock</v>
    <v>44085.993291550782</v>
    <v>407</v>
    <v>112.4</v>
    <v>126862200000</v>
    <v>QUALCOMM INCORPORATED</v>
    <v>QUALCOMM INCORPORATED</v>
    <v>113.38</v>
    <v>47.534300000000002</v>
    <v>112.44</v>
    <v>113.42</v>
    <v>113.4</v>
    <v>1128266000</v>
    <v>QCOM</v>
    <v>QUALCOMM INCORPORATED (XNAS:QCOM)</v>
    <v>6740182</v>
    <v>9520009</v>
    <v>1991</v>
  </rv>
  <rv s="2">
    <v>408</v>
  </rv>
  <rv s="0">
    <v>https://www.bing.com/financeapi/forcetrigger?t=a23k77&amp;q=XNAS%3aSRNE&amp;form=skydnc</v>
    <v>Learn more on Bing</v>
  </rv>
  <rv s="11">
    <v>en-US</v>
    <v>a23k77</v>
    <v>268435456</v>
    <v>268435457</v>
    <v>1</v>
    <v>Powered by Refinitiv</v>
    <v>18</v>
    <v>SORRENTO THERAPEUTICS, INC. (XNAS:SRNE)</v>
    <v>2</v>
    <v>19</v>
    <v>Finance</v>
    <v>4</v>
    <v>19.39</v>
    <v>1.39</v>
    <v>2.8797999999999999</v>
    <v>0.15</v>
    <v>-3.1649999999999998E-3</v>
    <v>2.4310999999999999E-2</v>
    <v>-0.02</v>
    <v>USD</v>
    <v>Sorrento Therapeutics, Inc. is a clinical-stage and commercial biopharma company. The Company operates through two segments: Sorrento Therapeutics and Scilex. The Sorrento Therapeutics segment is organized around its Immune-Oncology therapeutic area, leveraging its G-MAB antibody library and targeted delivery modalities to generate the next generation of cancer therapeutics. These modalities include chimeric antigen receptor T-cell therapy (CAR-T), dimeric antigen receptor T-cell therapy (DAR-T), antibody-drug conjugates (ADC), as well as bispecific antibody approaches. Additionally, Sorrento Therapeutics segment also includes Sofusa, a drug delivery technology that delivers biologics directly into the lymphatic system to potentially achieve improved efficacy and fewer adverse effects than standard parenteral immunotherapy. The Scilex segment is organized around its non-opioid pain management operations.</v>
    <v>310</v>
    <v>Nasdaq Stock Market</v>
    <v>XNAS</v>
    <v>XNAS</v>
    <v>4955 Directors Pl, SAN DIEGO, CA, 92121 US</v>
    <v>6.61</v>
    <v>Biotechnology &amp; Medical Research</v>
    <v>Stock</v>
    <v>44085.999956029686</v>
    <v>410</v>
    <v>6.1</v>
    <v>1573946000</v>
    <v>SORRENTO THERAPEUTICS, INC.</v>
    <v>SORRENTO THERAPEUTICS, INC.</v>
    <v>6.19</v>
    <v>6.17</v>
    <v>6.32</v>
    <v>6.3</v>
    <v>255096600</v>
    <v>SRNE</v>
    <v>SORRENTO THERAPEUTICS, INC. (XNAS:SRNE)</v>
    <v>13021079</v>
    <v>51082824</v>
    <v>2009</v>
  </rv>
  <rv s="2">
    <v>411</v>
  </rv>
  <rv s="0">
    <v>http://de.wikipedia.org/wiki/Plug_Power</v>
    <v>Wikipedia</v>
  </rv>
  <rv s="3">
    <v>3</v>
    <v>413</v>
  </rv>
  <rv s="4">
    <v>https://www.bing.com/th?id=AMMS_3179995f024bdcb99086a268afbbfd04&amp;qlt=95</v>
    <v>414</v>
    <v>https://www.bing.com/images/search?form=xlimg&amp;q=plug+power</v>
    <v>Image of PLUG POWER INC.</v>
  </rv>
  <rv s="0">
    <v>https://www.bing.com/financeapi/forcetrigger?t=a1zyw7&amp;q=XNAS%3aPLUG&amp;form=skydnc</v>
    <v>Learn more on Bing</v>
  </rv>
  <rv s="6">
    <v>en-US</v>
    <v>a1zyw7</v>
    <v>268435456</v>
    <v>268435457</v>
    <v>1</v>
    <v>Powered by Refinitiv</v>
    <v>9</v>
    <v>PLUG POWER INC. (XNAS:PLUG)</v>
    <v>7</v>
    <v>10</v>
    <v>Finance</v>
    <v>4</v>
    <v>14.35</v>
    <v>2.3199999999999998</v>
    <v>1.3786</v>
    <v>-0.41</v>
    <v>2.562E-3</v>
    <v>-3.3827999999999997E-2</v>
    <v>0.03</v>
    <v>USD</v>
    <v>Plug Power Inc. is a provider of alternative energy technology focused on the design, development, commercialization and manufacture of hydrogen fuel cell systems used for the industrial off-road market and the stationary power market. The Company's product line includes GenKey, GenDrive, GenFuel, GenCare and ReliOn. GenKey offers solutions to customers transitioning their material handling vehicles to fuel cell power. GenDrive is a hydrogen fueled proton exchange membrane (PEM) fuel cell system. It provides power to material handling vehicles. GenFuel is a hydrogen fueling delivery system. It is designed to allow customers to refuel its GenDrive units for productivity. GenCare is an ongoing maintenance program for both the GenDrive fuel cells and GenFuel products. ReliOn is a stationary fuel cell solution. It provides scalable, modular PEM fuel cell power to support the backup and grid-support power requirements of the telecommunications, transportation and utility sectors.</v>
    <v>835</v>
    <v>Nasdaq Stock Market</v>
    <v>XNAS</v>
    <v>XNAS</v>
    <v>968 Albany Shaker Rd, LATHAM, NY, 12110-1401 US</v>
    <v>12.24</v>
    <v>415</v>
    <v>Renewable Energy</v>
    <v>Stock</v>
    <v>44085.999716828126</v>
    <v>416</v>
    <v>11.53</v>
    <v>4581143000</v>
    <v>PLUG POWER INC.</v>
    <v>PLUG POWER INC.</v>
    <v>12.2156</v>
    <v>12.12</v>
    <v>11.71</v>
    <v>11.74</v>
    <v>377982100</v>
    <v>PLUG</v>
    <v>PLUG POWER INC. (XNAS:PLUG)</v>
    <v>14346184</v>
    <v>32460617</v>
    <v>1999</v>
  </rv>
  <rv s="2">
    <v>417</v>
  </rv>
  <rv s="0">
    <v>http://zh.wikipedia.org/wiki/Facebook</v>
    <v>Wikipedia</v>
  </rv>
  <rv s="3">
    <v>3</v>
    <v>419</v>
  </rv>
  <rv s="4">
    <v>https://www.bing.com/th?id=AMMS_8ddf76a14a2e3ad3ba62b46d49a75a74&amp;qlt=95</v>
    <v>420</v>
    <v>https://www.bing.com/images/search?form=xlimg&amp;q=facebook</v>
    <v>Image of FACEBOOK, INC.</v>
  </rv>
  <rv s="0">
    <v>https://www.bing.com/financeapi/forcetrigger?t=a1slm7&amp;q=XNAS%3aFB&amp;form=skydnc</v>
    <v>Learn more on Bing</v>
  </rv>
  <rv s="5">
    <v>en-US</v>
    <v>a1slm7</v>
    <v>268435456</v>
    <v>268435457</v>
    <v>1</v>
    <v>Powered by Refinitiv</v>
    <v>5</v>
    <v>FACEBOOK, INC. (XNAS:FB)</v>
    <v>7</v>
    <v>8</v>
    <v>Finance</v>
    <v>4</v>
    <v>304.67</v>
    <v>137.10059999999999</v>
    <v>1.2867</v>
    <v>-1.48</v>
    <v>-1.8749999999999999E-3</v>
    <v>-5.5210000000000007E-3</v>
    <v>-0.5</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52534</v>
    <v>Nasdaq Stock Market</v>
    <v>XNAS</v>
    <v>XNAS</v>
    <v>1601 Willow Rd, MENLO PARK, CA, 94025-1452 US</v>
    <v>271.39</v>
    <v>421</v>
    <v>Software &amp; IT Services</v>
    <v>Stock</v>
    <v>44085.999984860937</v>
    <v>422</v>
    <v>262.64</v>
    <v>763739100000</v>
    <v>FACEBOOK, INC.</v>
    <v>FACEBOOK, INC.</v>
    <v>270.06</v>
    <v>34.191299999999998</v>
    <v>268.08999999999997</v>
    <v>266.61</v>
    <v>266.11</v>
    <v>2848816000</v>
    <v>FB</v>
    <v>FACEBOOK, INC. (XNAS:FB)</v>
    <v>18913883</v>
    <v>27911824</v>
    <v>2004</v>
  </rv>
  <rv s="2">
    <v>423</v>
  </rv>
  <rv s="0">
    <v>https://www.bing.com/financeapi/forcetrigger?t=a23tz2&amp;q=XNAS%3aSWKS&amp;form=skydnc</v>
    <v>Learn more on Bing</v>
  </rv>
  <rv s="1">
    <v>en-US</v>
    <v>a23tz2</v>
    <v>268435456</v>
    <v>268435457</v>
    <v>1</v>
    <v>Powered by Refinitiv</v>
    <v>0</v>
    <v>SKYWORKS SOLUTIONS, INC. (XNAS:SWKS)</v>
    <v>2</v>
    <v>3</v>
    <v>Finance</v>
    <v>4</v>
    <v>154.24</v>
    <v>67.900000000000006</v>
    <v>1.2363</v>
    <v>0.92</v>
    <v>-6.6100000000000004E-3</v>
    <v>6.803E-3</v>
    <v>-0.9</v>
    <v>USD</v>
    <v>Skyworks Solutions Inc. designs, develops, manufactures and markets semiconductor products, including intellectual property. The Company's analog semiconductors are connecting people, places, and things, spanning a number of new and unimagined applications within the automotive, broadband, cellular infrastructure, connected home, industrial, medical, military, smartphone, tablet and wearable markets. Its geographical segments include the United States, Other Americas, China, Taiwan, South Korea, Other Asia-Pacific, Europe, Middle East and Africa. It operates throughout the world with engineering, manufacturing, sales and service facilities throughout Asia, Europe and North America. It is engaged with key original equipment manufacturers (OEM), smartphone providers and baseband reference design partners. Its product portfolio consists of various solutions, including amplifiers, attenuators, detectors, diodes, filters, front-end modules, hybrid, mixers, switches, and modulators.</v>
    <v>9000</v>
    <v>Nasdaq Stock Market</v>
    <v>XNAS</v>
    <v>XNAS</v>
    <v>5260 CALIFORNIA AVENUE, IRVINE, CA, 92617 US</v>
    <v>138.44</v>
    <v>Semiconductors &amp; Semiconductor Equipment</v>
    <v>Stock</v>
    <v>44085.996354721872</v>
    <v>425</v>
    <v>134.13</v>
    <v>22588290000</v>
    <v>SKYWORKS SOLUTIONS, INC.</v>
    <v>SKYWORKS SOLUTIONS, INC.</v>
    <v>137.57499999999999</v>
    <v>29.423999999999999</v>
    <v>135.22999999999999</v>
    <v>136.15</v>
    <v>135.25</v>
    <v>167036100</v>
    <v>SWKS</v>
    <v>SKYWORKS SOLUTIONS, INC. (XNAS:SWKS)</v>
    <v>1496069</v>
    <v>1757953</v>
    <v>2002</v>
  </rv>
  <rv s="2">
    <v>426</v>
  </rv>
  <rv s="0">
    <v>https://www.bing.com/financeapi/forcetrigger?t=a24lfr&amp;q=XNAS%3aTTD&amp;form=skydnc</v>
    <v>Learn more on Bing</v>
  </rv>
  <rv s="1">
    <v>en-US</v>
    <v>a24lfr</v>
    <v>268435456</v>
    <v>268435457</v>
    <v>1</v>
    <v>Powered by Refinitiv</v>
    <v>0</v>
    <v>THE TRADE DESK, INC. (XNAS:TTD)</v>
    <v>2</v>
    <v>3</v>
    <v>Finance</v>
    <v>4</v>
    <v>515.20000000000005</v>
    <v>136</v>
    <v>2.5291999999999999</v>
    <v>-8.4700000000000006</v>
    <v>-1.529E-3</v>
    <v>-1.9831000000000001E-2</v>
    <v>-0.64</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435.8689</v>
    <v>Software &amp; IT Services</v>
    <v>Stock</v>
    <v>44085.999515000003</v>
    <v>428</v>
    <v>408.53</v>
    <v>19966300000</v>
    <v>THE TRADE DESK, INC.</v>
    <v>THE TRADE DESK, INC.</v>
    <v>432.16</v>
    <v>172.16</v>
    <v>427.11</v>
    <v>418.64</v>
    <v>418</v>
    <v>46747450</v>
    <v>TTD</v>
    <v>THE TRADE DESK, INC. (XNAS:TTD)</v>
    <v>719337</v>
    <v>1127909</v>
    <v>2009</v>
  </rv>
  <rv s="2">
    <v>429</v>
  </rv>
  <rv s="0">
    <v>http://en.wikipedia.org/wiki/Walmart</v>
    <v>Wikipedia</v>
  </rv>
  <rv s="3">
    <v>3</v>
    <v>431</v>
  </rv>
  <rv s="4">
    <v>https://www.bing.com/th?id=AMMS_bda71e2736b0e1c236099c12cbe43c51&amp;qlt=95</v>
    <v>432</v>
    <v>https://www.bing.com/images/search?form=xlimg&amp;q=walmart</v>
    <v>Image of WALMART INC.</v>
  </rv>
  <rv s="0">
    <v>https://www.bing.com/financeapi/forcetrigger?t=a25ya2&amp;q=XNYS%3aWMT&amp;form=skydnc</v>
    <v>Learn more on Bing</v>
  </rv>
  <rv s="5">
    <v>en-US</v>
    <v>a25ya2</v>
    <v>268435456</v>
    <v>268435457</v>
    <v>1</v>
    <v>Powered by Refinitiv</v>
    <v>5</v>
    <v>WALMART INC. (XNYS:WMT)</v>
    <v>7</v>
    <v>8</v>
    <v>Finance</v>
    <v>4</v>
    <v>151.33000000000001</v>
    <v>102</v>
    <v>0.29310000000000003</v>
    <v>-0.11</v>
    <v>1.8290000000000001E-3</v>
    <v>-8.0400000000000003E-4</v>
    <v>0.25</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138.44</v>
    <v>433</v>
    <v>Food &amp; Drug Retailing</v>
    <v>Stock</v>
    <v>44085.999800265628</v>
    <v>434</v>
    <v>135.55000000000001</v>
    <v>387685800000</v>
    <v>WALMART INC.</v>
    <v>WALMART INC.</v>
    <v>137.05000000000001</v>
    <v>21.807400000000001</v>
    <v>136.81</v>
    <v>136.69999999999999</v>
    <v>136.94999999999999</v>
    <v>2833753000</v>
    <v>WMT</v>
    <v>WALMART INC. (XNYS:WMT)</v>
    <v>9626577</v>
    <v>12980065</v>
    <v>1969</v>
  </rv>
  <rv s="2">
    <v>435</v>
  </rv>
  <rv s="0">
    <v>http://ja.wikipedia.org/wiki/アップル_(企業)</v>
    <v>Wikipedia</v>
  </rv>
  <rv s="3">
    <v>3</v>
    <v>437</v>
  </rv>
  <rv s="4">
    <v>https://www.bing.com/th?id=AMMS_4b742b6461de24cfdaeba0c724c4b15e&amp;qlt=95</v>
    <v>438</v>
    <v>https://www.bing.com/images/search?form=xlimg&amp;q=apple+inc</v>
    <v>Image of APPLE INC.</v>
  </rv>
  <rv s="0">
    <v>https://www.bing.com/financeapi/forcetrigger?t=a1mou2&amp;q=XNAS%3aAAPL&amp;form=skydnc</v>
    <v>Learn more on Bing</v>
  </rv>
  <rv s="5">
    <v>en-US</v>
    <v>a1mou2</v>
    <v>268435456</v>
    <v>268435457</v>
    <v>1</v>
    <v>Powered by Refinitiv</v>
    <v>5</v>
    <v>APPLE INC. (XNAS:AAPL)</v>
    <v>7</v>
    <v>8</v>
    <v>Finance</v>
    <v>4</v>
    <v>137.97999999999999</v>
    <v>53.152500000000003</v>
    <v>1.3288</v>
    <v>-1.49</v>
    <v>-8.9289999999999994E-5</v>
    <v>-1.3129E-2</v>
    <v>-0.01</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115.23</v>
    <v>439</v>
    <v>Computers, Phones &amp; Household Electronics</v>
    <v>Stock</v>
    <v>44085.999996654689</v>
    <v>440</v>
    <v>110</v>
    <v>1940967000000</v>
    <v>APPLE INC.</v>
    <v>APPLE INC.</v>
    <v>114.57</v>
    <v>34.502699999999997</v>
    <v>113.49</v>
    <v>112</v>
    <v>111.99</v>
    <v>17102540000</v>
    <v>AAPL</v>
    <v>APPLE INC. (XNAS:AAPL)</v>
    <v>180860325</v>
    <v>200031415</v>
    <v>1977</v>
  </rv>
  <rv s="2">
    <v>441</v>
  </rv>
  <rv s="0">
    <v>http://en.wikipedia.org/wiki/Advanced_Micro_Devices</v>
    <v>Wikipedia</v>
  </rv>
  <rv s="3">
    <v>3</v>
    <v>443</v>
  </rv>
  <rv s="4">
    <v>https://www.bing.com/th?id=AMMS_fbc39ac25bb1332e8095cd72ec19dc8e&amp;qlt=95</v>
    <v>444</v>
    <v>https://www.bing.com/images/search?form=xlimg&amp;q=advanced+micro+devices</v>
    <v>Image of ADVANCED MICRO DEVICES, INC.</v>
  </rv>
  <rv s="0">
    <v>https://www.bing.com/financeapi/forcetrigger?t=a1ndww&amp;q=XNAS%3aAMD&amp;form=skydnc</v>
    <v>Learn more on Bing</v>
  </rv>
  <rv s="5">
    <v>en-US</v>
    <v>a1ndww</v>
    <v>268435456</v>
    <v>268435457</v>
    <v>1</v>
    <v>Powered by Refinitiv</v>
    <v>5</v>
    <v>ADVANCED MICRO DEVICES, INC. (XNAS:AMD)</v>
    <v>7</v>
    <v>8</v>
    <v>Finance</v>
    <v>4</v>
    <v>94.28</v>
    <v>27.43</v>
    <v>2.3178000000000001</v>
    <v>-2.64</v>
    <v>-5.2400000000000005E-4</v>
    <v>-3.3425999999999997E-2</v>
    <v>-0.04</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79.989999999999995</v>
    <v>445</v>
    <v>Semiconductors &amp; Semiconductor Equipment</v>
    <v>Stock</v>
    <v>44085.99998734922</v>
    <v>446</v>
    <v>75.040000000000006</v>
    <v>92727000000</v>
    <v>ADVANCED MICRO DEVICES, INC.</v>
    <v>ADVANCED MICRO DEVICES, INC.</v>
    <v>79.819999999999993</v>
    <v>156.95859999999999</v>
    <v>78.98</v>
    <v>76.34</v>
    <v>76.3</v>
    <v>1174057000</v>
    <v>AMD</v>
    <v>ADVANCED MICRO DEVICES, INC. (XNAS:AMD)</v>
    <v>54762990</v>
    <v>55732606</v>
    <v>1969</v>
  </rv>
  <rv s="2">
    <v>447</v>
  </rv>
  <rv s="0">
    <v>http://en.wikipedia.org/wiki/PayPal</v>
    <v>Wikipedia</v>
  </rv>
  <rv s="3">
    <v>3</v>
    <v>449</v>
  </rv>
  <rv s="4">
    <v>https://www.bing.com/th?id=AMMS_bc2242417f29715aa50cc3bc4472fc18&amp;qlt=95</v>
    <v>450</v>
    <v>https://www.bing.com/images/search?form=xlimg&amp;q=paypal</v>
    <v>Image of PAYPAL HOLDINGS, INC.</v>
  </rv>
  <rv s="0">
    <v>https://www.bing.com/financeapi/forcetrigger?t=a21icw&amp;q=XNAS%3aPYPL&amp;form=skydnc</v>
    <v>Learn more on Bing</v>
  </rv>
  <rv s="5">
    <v>en-US</v>
    <v>a21icw</v>
    <v>268435456</v>
    <v>268435457</v>
    <v>1</v>
    <v>Powered by Refinitiv</v>
    <v>5</v>
    <v>PAYPAL HOLDINGS, INC. (XNAS:PYPL)</v>
    <v>7</v>
    <v>8</v>
    <v>Finance</v>
    <v>4</v>
    <v>212.45</v>
    <v>82.07</v>
    <v>1.143</v>
    <v>-6.09</v>
    <v>-2.0110000000000002E-3</v>
    <v>-3.2037000000000003E-2</v>
    <v>-0.37</v>
    <v>USD</v>
    <v>PayPal Holdings, Inc. is a technology platform and digital payments company that enables digital and mobile payments on behalf of consumers and merchants. The Company's combined payment solutions, including its PayPal, PayPal Credit, Braintree, Venmo, Xoom and Paydiant products, compose its Payments Platform. It operates a two-sided global technology platform that links its customers, both merchants and consumers, around the globe to facilitate the processing of payment transactions, allowing it to connect merchants and consumers. It allows its customers to use their account for both purchase and paying for goods, as well as to transfer and withdraw funds. It enables consumers to exchange funds with merchants using funding sources, which include bank account, PayPal account balance, PayPal Credit account, credit and debit card or other stored value products. It offers consumers person-to-person payment solutions through its PayPal Website and mobile application, Venmo and Xoom.</v>
    <v>23200</v>
    <v>Nasdaq Stock Market</v>
    <v>XNAS</v>
    <v>XNAS</v>
    <v>2211 N 1st St, SAN JOSE, CA, 95131-2021 US</v>
    <v>192.1</v>
    <v>451</v>
    <v>Software &amp; IT Services</v>
    <v>Stock</v>
    <v>44085.99989165469</v>
    <v>452</v>
    <v>180.93</v>
    <v>223162200000</v>
    <v>PAYPAL HOLDINGS, INC.</v>
    <v>PAYPAL HOLDINGS, INC.</v>
    <v>191.46199999999999</v>
    <v>87.246099999999998</v>
    <v>190.09</v>
    <v>184</v>
    <v>183.63</v>
    <v>1173982000</v>
    <v>PYPL</v>
    <v>PAYPAL HOLDINGS, INC. (XNAS:PYPL)</v>
    <v>8110351</v>
    <v>7531476</v>
    <v>2015</v>
  </rv>
  <rv s="2">
    <v>453</v>
  </rv>
  <rv s="0">
    <v>http://en.wikipedia.org/wiki/Nvidia</v>
    <v>Wikipedia</v>
  </rv>
  <rv s="3">
    <v>3</v>
    <v>455</v>
  </rv>
  <rv s="4">
    <v>https://www.bing.com/th?id=AMMS_f30fb24f476da546093e490354468dd0&amp;qlt=95</v>
    <v>456</v>
    <v>https://www.bing.com/images/search?form=xlimg&amp;q=nvidia+drivers</v>
    <v>Image of NVIDIA CORPORATION</v>
  </rv>
  <rv s="0">
    <v>https://www.bing.com/financeapi/forcetrigger?t=a1yv52&amp;q=XNAS%3aNVDA&amp;form=skydnc</v>
    <v>Learn more on Bing</v>
  </rv>
  <rv s="5">
    <v>en-US</v>
    <v>a1yv52</v>
    <v>268435456</v>
    <v>268435457</v>
    <v>1</v>
    <v>Powered by Refinitiv</v>
    <v>5</v>
    <v>NVIDIA CORPORATION (XNAS:NVDA)</v>
    <v>7</v>
    <v>8</v>
    <v>Finance</v>
    <v>4</v>
    <v>589.06989999999996</v>
    <v>169.32</v>
    <v>1.5891</v>
    <v>-5.89</v>
    <v>-3.0009999999999998E-3</v>
    <v>-1.196E-2</v>
    <v>-1.46</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506.1</v>
    <v>457</v>
    <v>Semiconductors &amp; Semiconductor Equipment</v>
    <v>Stock</v>
    <v>44085.99995751094</v>
    <v>458</v>
    <v>475.83</v>
    <v>303854000000</v>
    <v>NVIDIA CORPORATION</v>
    <v>NVIDIA CORPORATION</v>
    <v>499.42</v>
    <v>90.295500000000004</v>
    <v>492.47</v>
    <v>486.58</v>
    <v>485.12</v>
    <v>617000000</v>
    <v>NVDA</v>
    <v>NVIDIA CORPORATION (XNAS:NVDA)</v>
    <v>15923172</v>
    <v>14725996</v>
    <v>1998</v>
  </rv>
  <rv s="2">
    <v>459</v>
  </rv>
  <rv s="0">
    <v>http://en.wikipedia.org/wiki/BJ's_Wholesale_Club</v>
    <v>Wikipedia</v>
  </rv>
  <rv s="3">
    <v>3</v>
    <v>461</v>
  </rv>
  <rv s="4">
    <v>https://www.bing.com/th?id=AMMS_7a5fee30f5decc0b60e243c8acfce7e9&amp;qlt=95</v>
    <v>462</v>
    <v>https://www.bing.com/images/search?form=xlimg&amp;q=bj%27s+wholesale+club</v>
    <v>Image of BJ'S WHOLESALE CLUB HOLDINGS, INC.</v>
  </rv>
  <rv s="0">
    <v>https://www.bing.com/financeapi/forcetrigger?t=b1nprw&amp;q=XNYS%3aBJ&amp;form=skydnc</v>
    <v>Learn more on Bing</v>
  </rv>
  <rv s="8">
    <v>en-US</v>
    <v>b1nprw</v>
    <v>268435456</v>
    <v>268435457</v>
    <v>1</v>
    <v>Powered by Refinitiv</v>
    <v>11</v>
    <v>BJ'S WHOLESALE CLUB HOLDINGS, INC. (XNYS:BJ)</v>
    <v>7</v>
    <v>12</v>
    <v>Finance</v>
    <v>4</v>
    <v>47.46</v>
    <v>18.84</v>
    <v>-1.25</v>
    <v>3.7064E-2</v>
    <v>-2.9769E-2</v>
    <v>1.51</v>
    <v>USD</v>
    <v>BJ’s Wholesale Club Holdings, Inc. is an operator of membership warehouse clubs in the Eastern United States. The Company provides a one-stop shopping destination filled with brands, including its exclusive Wellsley Farms and Berkley Jensen brands, along with USDA Choice meats, and delicious organics, many in supermarket sizes. The Company operates 215 clubs and 134 BJ's Gas locations in 16 states. The Company offers two base types of memberships Inner Circle memberships and business memberships. The Company also offers its co-branded My BJ’s Perks, and Mastercard program. The Company’s products are sold under Wellsley Farms and Berkley Jensen brands.</v>
    <v>27231</v>
    <v>New York Stock Exchange</v>
    <v>XNYS</v>
    <v>XNYS</v>
    <v>25 Research Dr, WESTBOROUGH, MA, 01581-3680 US</v>
    <v>42.39</v>
    <v>463</v>
    <v>Diversified Retail</v>
    <v>Stock</v>
    <v>44085.958333356248</v>
    <v>464</v>
    <v>40.409999999999997</v>
    <v>5792222000</v>
    <v>BJ'S WHOLESALE CLUB HOLDINGS, INC.</v>
    <v>BJ'S WHOLESALE CLUB HOLDINGS, INC.</v>
    <v>42.3</v>
    <v>19.433800000000002</v>
    <v>41.99</v>
    <v>40.74</v>
    <v>42.25</v>
    <v>137942900</v>
    <v>BJ</v>
    <v>BJ'S WHOLESALE CLUB HOLDINGS, INC. (XNYS:BJ)</v>
    <v>2266829</v>
    <v>2510843</v>
    <v>2011</v>
  </rv>
  <rv s="2">
    <v>465</v>
  </rv>
  <rv s="0">
    <v>http://sv.wikipedia.org/wiki/Wingstop</v>
    <v>Wikipedia</v>
  </rv>
  <rv s="3">
    <v>125</v>
    <v>467</v>
  </rv>
  <rv s="4">
    <v>https://www.bing.com/th?id=AMMS_b17bb7db52aff24e38d640fab681ff30&amp;qlt=95</v>
    <v>468</v>
    <v>https://www.bing.com/images/search?form=xlimg&amp;q=wingstop</v>
    <v>Image of WINGSTOP INC.</v>
  </rv>
  <rv s="0">
    <v>https://www.bing.com/financeapi/forcetrigger?t=a25w8m&amp;q=XNAS%3aWING&amp;form=skydnc</v>
    <v>Learn more on Bing</v>
  </rv>
  <rv s="5">
    <v>en-US</v>
    <v>a25w8m</v>
    <v>268435456</v>
    <v>268435457</v>
    <v>1</v>
    <v>Powered by Refinitiv</v>
    <v>5</v>
    <v>WINGSTOP INC. (XNAS:WING)</v>
    <v>7</v>
    <v>8</v>
    <v>Finance</v>
    <v>4</v>
    <v>170</v>
    <v>44.27</v>
    <v>1.0712999999999999</v>
    <v>-0.12</v>
    <v>3.2700000000000003E-3</v>
    <v>-8.9099999999999997E-4</v>
    <v>0.44</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137.58000000000001</v>
    <v>469</v>
    <v>Hotels &amp; Entertainment Services</v>
    <v>Stock</v>
    <v>44085.965836631251</v>
    <v>470</v>
    <v>131.87</v>
    <v>3986388000</v>
    <v>WINGSTOP INC.</v>
    <v>WINGSTOP INC.</v>
    <v>137.58000000000001</v>
    <v>140.13980000000001</v>
    <v>134.68</v>
    <v>134.56</v>
    <v>135</v>
    <v>29598960</v>
    <v>WING</v>
    <v>WINGSTOP INC. (XNAS:WING)</v>
    <v>812293</v>
    <v>496741</v>
    <v>2015</v>
  </rv>
  <rv s="2">
    <v>471</v>
  </rv>
  <rv s="0">
    <v>http://en.wikipedia.org/wiki/Microsoft</v>
    <v>Wikipedia</v>
  </rv>
  <rv s="3">
    <v>3</v>
    <v>473</v>
  </rv>
  <rv s="4">
    <v>https://www.bing.com/th?id=AMMS_c6939a08cba290c186ef1b935254e91d&amp;qlt=95</v>
    <v>474</v>
    <v>https://www.bing.com/images/search?form=xlimg&amp;q=microsoft</v>
    <v>Image of MICROSOFT CORPORATION</v>
  </rv>
  <rv s="0">
    <v>https://www.bing.com/financeapi/forcetrigger?t=a1xzim&amp;q=XNAS%3aMSFT&amp;form=skydnc</v>
    <v>Learn more on Bing</v>
  </rv>
  <rv s="5">
    <v>en-US</v>
    <v>a1xzim</v>
    <v>268435456</v>
    <v>268435457</v>
    <v>1</v>
    <v>Powered by Refinitiv</v>
    <v>5</v>
    <v>MICROSOFT CORPORATION (XNAS:MSFT)</v>
    <v>7</v>
    <v>8</v>
    <v>Finance</v>
    <v>4</v>
    <v>232.86</v>
    <v>132.52000000000001</v>
    <v>0.93769999999999998</v>
    <v>-1.34</v>
    <v>-2.1080000000000001E-3</v>
    <v>-6.5249999999999996E-3</v>
    <v>-0.43</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208.63</v>
    <v>475</v>
    <v>Software &amp; IT Services</v>
    <v>Stock</v>
    <v>44085.999856735936</v>
    <v>476</v>
    <v>201.24</v>
    <v>1554169000000</v>
    <v>MICROSOFT CORPORATION</v>
    <v>MICROSOFT CORPORATION</v>
    <v>207.2</v>
    <v>35.628300000000003</v>
    <v>205.37</v>
    <v>204.03</v>
    <v>203.6</v>
    <v>7567653000</v>
    <v>MSFT</v>
    <v>MICROSOFT CORPORATION (XNAS:MSFT)</v>
    <v>33620073</v>
    <v>33895353</v>
    <v>1993</v>
  </rv>
  <rv s="2">
    <v>477</v>
  </rv>
  <rv s="0">
    <v>http://en.wikipedia.org/wiki/Electronic_Arts</v>
    <v>Wikipedia</v>
  </rv>
  <rv s="3">
    <v>3</v>
    <v>479</v>
  </rv>
  <rv s="4">
    <v>https://www.bing.com/th?id=AMMS_1b93d13520686c781bb1588e8724a5e9&amp;qlt=95</v>
    <v>480</v>
    <v>https://www.bing.com/images/search?form=xlimg&amp;q=electronic+arts</v>
    <v>Image of ELECTRONIC ARTS INC.</v>
  </rv>
  <rv s="0">
    <v>https://www.bing.com/financeapi/forcetrigger?t=a1rjec&amp;q=XNAS%3aEA&amp;form=skydnc</v>
    <v>Learn more on Bing</v>
  </rv>
  <rv s="5">
    <v>en-US</v>
    <v>a1rjec</v>
    <v>268435456</v>
    <v>268435457</v>
    <v>1</v>
    <v>Powered by Refinitiv</v>
    <v>5</v>
    <v>ELECTRONIC ARTS INC. (XNAS:EA)</v>
    <v>7</v>
    <v>8</v>
    <v>Finance</v>
    <v>4</v>
    <v>147.36000000000001</v>
    <v>85.69</v>
    <v>0.91490000000000005</v>
    <v>-1.24</v>
    <v>1.0316000000000001E-2</v>
    <v>-9.7440000000000009E-3</v>
    <v>1.3</v>
    <v>USD</v>
    <v>Electronic Arts Inc. develops, markets, publishes and distributes games, content and services that can be played by consumers on a range of platforms, which include consoles, personal computers (PCs), mobile phones and tablets. The Company's games and services are based on a portfolio of intellectual property that includes established brands, such as FIFA, Madden NFL, Star Wars, Battlefield, the Sims and Need for Speed. The Company markets and sells its games and services through retail channels and through digital distribution channels. The Company's PC games and additional content can be downloaded directly through its Origin online platform, as well as through third-party online download stores. Its mobile, tablet and PC free-to-download games and additional content are available through third-party application storefronts, such as the Apple Application Store and Google Play.</v>
    <v>9800</v>
    <v>Nasdaq Stock Market</v>
    <v>XNAS</v>
    <v>XNAS</v>
    <v>209 Redwood Shores Pkwy, REDWOOD CITY, CA, 94065-1175 US</v>
    <v>128.38999999999999</v>
    <v>481</v>
    <v>Software &amp; IT Services</v>
    <v>Stock</v>
    <v>44085.998634513278</v>
    <v>482</v>
    <v>124.4</v>
    <v>36752280000</v>
    <v>ELECTRONIC ARTS INC.</v>
    <v>ELECTRONIC ARTS INC.</v>
    <v>127.99</v>
    <v>18.871400000000001</v>
    <v>127.26</v>
    <v>126.02</v>
    <v>127.32</v>
    <v>288796800</v>
    <v>EA</v>
    <v>ELECTRONIC ARTS INC. (XNAS:EA)</v>
    <v>1746640</v>
    <v>2031180</v>
    <v>1991</v>
  </rv>
  <rv s="2">
    <v>483</v>
  </rv>
  <rv s="0">
    <v>http://en.wikipedia.org/wiki/Thermo_Fisher_Scientific</v>
    <v>Wikipedia</v>
  </rv>
  <rv s="3">
    <v>3</v>
    <v>485</v>
  </rv>
  <rv s="4">
    <v>https://www.bing.com/th?id=AMMS_e795eb77af5d5567d2894c42e73c3593&amp;qlt=95</v>
    <v>486</v>
    <v>https://www.bing.com/images/search?form=xlimg&amp;q=thermo+fisher+scientific</v>
    <v>Image of THERMO FISHER SCIENTIFIC INC.</v>
  </rv>
  <rv s="0">
    <v>https://www.bing.com/financeapi/forcetrigger?t=a24bsm&amp;q=XNYS%3aTMO&amp;form=skydnc</v>
    <v>Learn more on Bing</v>
  </rv>
  <rv s="5">
    <v>en-US</v>
    <v>a24bsm</v>
    <v>268435456</v>
    <v>268435457</v>
    <v>1</v>
    <v>Powered by Refinitiv</v>
    <v>5</v>
    <v>THERMO FISHER SCIENTIFIC INC. (XNYS:TMO)</v>
    <v>7</v>
    <v>8</v>
    <v>Finance</v>
    <v>4</v>
    <v>441.96</v>
    <v>250.21</v>
    <v>0.99050000000000005</v>
    <v>11.4</v>
    <v>-3.0150000000000001E-4</v>
    <v>2.7160000000000004E-2</v>
    <v>-0.13</v>
    <v>USD</v>
    <v>Thermo Fisher Scientific Inc. develops, manufactures and sells a range of products. The Company operates through four segments: Life Sciences Solutions, Analytical Instruments, Specialty Diagnostics, and Laboratory Products and Services. It offers its products and services through various brands, including Thermo Scientific, Applied Biosystems, Invitrogen, Fisher Scientific and Unity Lab Services.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 range of applications in the laboratory. Specialty Diagnostics segment offers a wide range of diagnostic test kits, reagents, culture media, instruments and associated products. Its Laboratory Products and Services segment offers products and solutions needed for the laboratory.</v>
    <v>75000</v>
    <v>New York Stock Exchange</v>
    <v>XNYS</v>
    <v>XNYS</v>
    <v>168 3rd Ave, WALTHAM, MA, 02451-7551 US</v>
    <v>434</v>
    <v>487</v>
    <v>Healthcare Equipment &amp; Supplies</v>
    <v>Stock</v>
    <v>44085.958333356248</v>
    <v>488</v>
    <v>424.99</v>
    <v>166040700000</v>
    <v>THERMO FISHER SCIENTIFIC INC.</v>
    <v>THERMO FISHER SCIENTIFIC INC.</v>
    <v>425.6</v>
    <v>45.077100000000002</v>
    <v>419.73</v>
    <v>431.13</v>
    <v>431</v>
    <v>395589400</v>
    <v>TMO</v>
    <v>THERMO FISHER SCIENTIFIC INC. (XNYS:TMO)</v>
    <v>1743241</v>
    <v>1325383</v>
    <v>1960</v>
  </rv>
  <rv s="2">
    <v>489</v>
  </rv>
  <rv s="0">
    <v>http://en.wikipedia.org/wiki/Broadcom_Inc.</v>
    <v>Wikipedia</v>
  </rv>
  <rv s="3">
    <v>3</v>
    <v>491</v>
  </rv>
  <rv s="4">
    <v>https://www.bing.com/th?id=AMMS_223510cc1bd4d829dfc7dee799fda728&amp;qlt=95</v>
    <v>492</v>
    <v>https://www.bing.com/images/search?form=xlimg&amp;q=avago+technologies</v>
    <v>Image of Broadcom Inc.</v>
  </rv>
  <rv s="0">
    <v>https://www.bing.com/financeapi/forcetrigger?t=a1nz8m&amp;q=XNAS%3aAVGO&amp;form=skydnc</v>
    <v>Learn more on Bing</v>
  </rv>
  <rv s="5">
    <v>en-US</v>
    <v>a1nz8m</v>
    <v>268435456</v>
    <v>268435457</v>
    <v>1</v>
    <v>Powered by Refinitiv</v>
    <v>5</v>
    <v>Broadcom Inc. (XNAS:AVGO)</v>
    <v>7</v>
    <v>8</v>
    <v>Finance</v>
    <v>4</v>
    <v>378.96</v>
    <v>155.66999999999999</v>
    <v>0.91620000000000001</v>
    <v>2.62</v>
    <v>-1.14E-3</v>
    <v>7.3369999999999998E-3</v>
    <v>-0.41</v>
    <v>USD</v>
    <v>Broadcom Inc. is a technology company. The Company designs, develops and supplies a range of semiconductor and infrastructure software solutions. It operates through two segments: semiconductor solutions and infrastructure software. Its semiconductor solutions segment includes semiconductor solution product lines, as well as its Internet protocol (IP) licensing. Its infrastructure software segment includes its mainframe and enterprise software solutions and fiber channel storage area networking business. It develops semiconductor devices with a focus on digital and mixed signal complementary metal oxide semiconductor (CMOS) based devices and analog III-V based products. It provides semiconductor solutions for managing the movement of data in data center, telecom, enterprise, and embedded networking applications. Its mainframe software solutions include solutions for the IBM Z mainframe platform, which runs business applications.</v>
    <v>19000</v>
    <v>Nasdaq Stock Market</v>
    <v>XNAS</v>
    <v>XNAS</v>
    <v>1320 Ridder Park Dr, SAN JOSE, CA, 95131-2313 US</v>
    <v>364.27</v>
    <v>493</v>
    <v>Semiconductors &amp; Semiconductor Equipment</v>
    <v>Stock</v>
    <v>44085.999954443752</v>
    <v>494</v>
    <v>354.68130000000002</v>
    <v>143612300000</v>
    <v>Broadcom Inc.</v>
    <v>Broadcom Inc.</v>
    <v>360.5</v>
    <v>66.937600000000003</v>
    <v>357.08</v>
    <v>359.7</v>
    <v>359.29</v>
    <v>402185300</v>
    <v>AVGO</v>
    <v>Broadcom Inc. (XNAS:AVGO)</v>
    <v>1736198</v>
    <v>1937349</v>
    <v>2018</v>
  </rv>
  <rv s="2">
    <v>495</v>
  </rv>
  <rv s="0">
    <v>https://www.bing.com/financeapi/forcetrigger?t=a23hqh&amp;q=ARCX%3aSPY&amp;form=skydnc</v>
    <v>Learn more on Bing</v>
  </rv>
  <rv s="13">
    <v>en-US</v>
    <v>a23hqh</v>
    <v>268435456</v>
    <v>268435459</v>
    <v>1</v>
    <v>Powered by Refinitiv</v>
    <v>24</v>
    <v>SPDR S&amp;P 500 ETF (ARCX:SPY)</v>
    <v>25</v>
    <v>26</v>
    <v>Finance</v>
    <v>27</v>
    <v>358.75</v>
    <v>218.26</v>
    <v>0.99619999999999997</v>
    <v>0.17</v>
    <v>-4.4900000000000002E-4</v>
    <v>5.0909999999999996E-4</v>
    <v>-0.15</v>
    <v>USD</v>
    <v>NYSE Arca</v>
    <v>ARCX</v>
    <v>8.9999999999999998E-4</v>
    <v>336.97</v>
    <v>ETF</v>
    <v>44085.999987777344</v>
    <v>497</v>
    <v>331</v>
    <v>307216827171.01001</v>
    <v>SPDR S&amp;P 500 ETF</v>
    <v>335.82</v>
    <v>333.89</v>
    <v>334.06</v>
    <v>333.91</v>
    <v>SPY</v>
    <v>SPDR S&amp;P 500 ETF (ARCX:SPY)</v>
    <v>84680194</v>
    <v>62897847</v>
  </rv>
  <rv s="2">
    <v>498</v>
  </rv>
  <rv s="0">
    <v>http://en.wikipedia.org/wiki/Costco</v>
    <v>Wikipedia</v>
  </rv>
  <rv s="3">
    <v>3</v>
    <v>500</v>
  </rv>
  <rv s="4">
    <v>https://www.bing.com/th?id=AMMS_90a82bf7d9bf620ad2bd5ec79a4882af&amp;qlt=95</v>
    <v>501</v>
    <v>https://www.bing.com/images/search?form=xlimg&amp;q=costco</v>
    <v>Image of COSTCO WHOLESALE CORPORATION</v>
  </rv>
  <rv s="0">
    <v>https://www.bing.com/financeapi/forcetrigger?t=a1q6k2&amp;q=XNAS%3aCOST&amp;form=skydnc</v>
    <v>Learn more on Bing</v>
  </rv>
  <rv s="5">
    <v>en-US</v>
    <v>a1q6k2</v>
    <v>268435456</v>
    <v>268435457</v>
    <v>1</v>
    <v>Powered by Refinitiv</v>
    <v>5</v>
    <v>COSTCO WHOLESALE CORPORATION (XNAS:COST)</v>
    <v>7</v>
    <v>8</v>
    <v>Finance</v>
    <v>4</v>
    <v>363.67</v>
    <v>271.27999999999997</v>
    <v>0.70479999999999998</v>
    <v>-0.4</v>
    <v>-4.1279999999999995E-4</v>
    <v>-1.178E-3</v>
    <v>-0.14000000000000001</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343.26</v>
    <v>502</v>
    <v>Diversified Retail</v>
    <v>Stock</v>
    <v>44085.999925335156</v>
    <v>503</v>
    <v>336.1</v>
    <v>149910500000</v>
    <v>COSTCO WHOLESALE CORPORATION</v>
    <v>COSTCO WHOLESALE CORPORATION</v>
    <v>340.28</v>
    <v>40.175699999999999</v>
    <v>339.53</v>
    <v>339.13</v>
    <v>338.99</v>
    <v>441523700</v>
    <v>COST</v>
    <v>COSTCO WHOLESALE CORPORATION (XNAS:COST)</v>
    <v>1599904</v>
    <v>1898158</v>
    <v>1987</v>
  </rv>
  <rv s="2">
    <v>504</v>
  </rv>
  <rv s="0">
    <v>http://en.wikipedia.org/wiki/The_Home_Depot</v>
    <v>Wikipedia</v>
  </rv>
  <rv s="3">
    <v>3</v>
    <v>506</v>
  </rv>
  <rv s="4">
    <v>https://www.bing.com/th?id=AMMS_420c97329b2ef989466d21a3475da4c5&amp;qlt=95</v>
    <v>507</v>
    <v>https://www.bing.com/images/search?form=xlimg&amp;q=the+home+depot</v>
    <v>Image of THE HOME DEPOT, INC.</v>
  </rv>
  <rv s="0">
    <v>https://www.bing.com/financeapi/forcetrigger?t=a1uj52&amp;q=XNYS%3aHD&amp;form=skydnc</v>
    <v>Learn more on Bing</v>
  </rv>
  <rv s="5">
    <v>en-US</v>
    <v>a1uj52</v>
    <v>268435456</v>
    <v>268435457</v>
    <v>1</v>
    <v>Powered by Refinitiv</v>
    <v>5</v>
    <v>THE HOME DEPOT, INC. (XNYS:HD)</v>
    <v>7</v>
    <v>8</v>
    <v>Finance</v>
    <v>4</v>
    <v>292.95</v>
    <v>140.63</v>
    <v>1.0864</v>
    <v>3.63</v>
    <v>-8.6849999999999991E-4</v>
    <v>1.3311E-2</v>
    <v>-0.24</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277.98</v>
    <v>508</v>
    <v>Specialty Retailers</v>
    <v>Stock</v>
    <v>44085.999864085155</v>
    <v>509</v>
    <v>273.45999999999998</v>
    <v>293549400000</v>
    <v>THE HOME DEPOT, INC.</v>
    <v>THE HOME DEPOT, INC.</v>
    <v>273.98</v>
    <v>24.976700000000001</v>
    <v>272.7</v>
    <v>276.33</v>
    <v>276.08999999999997</v>
    <v>1076456000</v>
    <v>HD</v>
    <v>THE HOME DEPOT, INC. (XNYS:HD)</v>
    <v>3729223</v>
    <v>3931141</v>
    <v>1978</v>
  </rv>
  <rv s="2">
    <v>510</v>
  </rv>
  <rv s="0">
    <v>http://it.wikipedia.org/wiki/Chipotle_Mexican_Grill</v>
    <v>Wikipedia</v>
  </rv>
  <rv s="3">
    <v>177</v>
    <v>512</v>
  </rv>
  <rv s="4">
    <v>https://www.bing.com/th?id=AMMS_438254026f33b781954668bf6c40cba6&amp;qlt=95</v>
    <v>513</v>
    <v>https://www.bing.com/images/search?form=xlimg&amp;q=chipotle+mexican+grill</v>
    <v>Image of CHIPOTLE MEXICAN GRILL, INC.</v>
  </rv>
  <rv s="0">
    <v>https://www.bing.com/financeapi/forcetrigger?t=a1pxbh&amp;q=XNYS%3aCMG&amp;form=skydnc</v>
    <v>Learn more on Bing</v>
  </rv>
  <rv s="5">
    <v>en-US</v>
    <v>a1pxbh</v>
    <v>268435456</v>
    <v>268435457</v>
    <v>1</v>
    <v>Powered by Refinitiv</v>
    <v>5</v>
    <v>CHIPOTLE MEXICAN GRILL, INC. (XNYS:CMG)</v>
    <v>7</v>
    <v>8</v>
    <v>Finance</v>
    <v>4</v>
    <v>1384.4612</v>
    <v>415</v>
    <v>1.2439</v>
    <v>-11.02</v>
    <v>-1.8649999999999999E-3</v>
    <v>-8.4219999999999989E-3</v>
    <v>-2.42</v>
    <v>USD</v>
    <v>Chipotle Mexican Grill, Inc. (Chipotle), together with its subsidiaries, operates Chipotle Mexican Grill restaurants. The Company's Chipotle Mexican Grill restaurants serve a menu of burritos, tacos, burrito bowls (a burrito without the tortilla) and salads. As of December 31, 2016, the Company managed its operations and restaurants based on 11 regions. As of December 31, 2016, the Company operated 2,198 Chipotle restaurants throughout the United States, as well as 29 international Chipotle restaurants, and it also had 23 restaurants in operation in other non-Chipotle concepts. As of December 31, 2016, 29 of its restaurants were located outside of the United States, with 17 in Canada, six in the United Kingdom, five in France and one in Frankfurt, Germany. The Company sells gift cards, which do not have an expiration date. The Company categorizes its restaurants as end-caps (at the end of a line of retail outlets), in-lines (in a line of retail outlets), free-standing or other.</v>
    <v>83000</v>
    <v>New York Stock Exchange</v>
    <v>XNYS</v>
    <v>XNYS</v>
    <v>610 Newport Center Dr Ste 1300, NEWPORT BEACH, CA, 92660-6413 US</v>
    <v>1326</v>
    <v>514</v>
    <v>Hotels &amp; Entertainment Services</v>
    <v>Stock</v>
    <v>44085.999580219534</v>
    <v>515</v>
    <v>1272.1099999999999</v>
    <v>36595360000</v>
    <v>CHIPOTLE MEXICAN GRILL, INC.</v>
    <v>CHIPOTLE MEXICAN GRILL, INC.</v>
    <v>1325.27</v>
    <v>145.2225</v>
    <v>1308.49</v>
    <v>1297.47</v>
    <v>1295.05</v>
    <v>27967630</v>
    <v>CMG</v>
    <v>CHIPOTLE MEXICAN GRILL, INC. (XNYS:CMG)</v>
    <v>310999</v>
    <v>264876</v>
    <v>1998</v>
  </rv>
  <rv s="2">
    <v>516</v>
  </rv>
  <rv s="0">
    <v>http://en.wikipedia.org/wiki/Dollar_General</v>
    <v>Wikipedia</v>
  </rv>
  <rv s="3">
    <v>3</v>
    <v>518</v>
  </rv>
  <rv s="4">
    <v>https://www.bing.com/th?id=AMMS_5fc60f65d2e087de57833f949ce19a62&amp;qlt=95</v>
    <v>519</v>
    <v>https://www.bing.com/images/search?form=xlimg&amp;q=dollar+general</v>
    <v>Image of DOLLAR GENERAL CORPORATION</v>
  </rv>
  <rv s="0">
    <v>https://www.bing.com/financeapi/forcetrigger?t=a1qyvh&amp;q=XNYS%3aDG&amp;form=skydnc</v>
    <v>Learn more on Bing</v>
  </rv>
  <rv s="5">
    <v>en-US</v>
    <v>a1qyvh</v>
    <v>268435456</v>
    <v>268435457</v>
    <v>1</v>
    <v>Powered by Refinitiv</v>
    <v>5</v>
    <v>DOLLAR GENERAL CORPORATION (XNYS:DG)</v>
    <v>7</v>
    <v>8</v>
    <v>Finance</v>
    <v>4</v>
    <v>206.98</v>
    <v>125</v>
    <v>0.47070000000000001</v>
    <v>3.38</v>
    <v>1.696E-3</v>
    <v>1.7146999999999999E-2</v>
    <v>0.34</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200.94</v>
    <v>520</v>
    <v>Diversified Retail</v>
    <v>Stock</v>
    <v>44085.987985381253</v>
    <v>521</v>
    <v>197.91</v>
    <v>49089520000</v>
    <v>DOLLAR GENERAL CORPORATION</v>
    <v>DOLLAR GENERAL CORPORATION</v>
    <v>197.98</v>
    <v>21.415099999999999</v>
    <v>197.12</v>
    <v>200.5</v>
    <v>200.84</v>
    <v>249033700</v>
    <v>DG</v>
    <v>DOLLAR GENERAL CORPORATION (XNYS:DG)</v>
    <v>1676913</v>
    <v>1969954</v>
    <v>1998</v>
  </rv>
  <rv s="2">
    <v>522</v>
  </rv>
  <rv s="0">
    <v>http://en.wikipedia.org/wiki/Lowe's</v>
    <v>Wikipedia</v>
  </rv>
  <rv s="3">
    <v>3</v>
    <v>524</v>
  </rv>
  <rv s="4">
    <v>https://www.bing.com/th?id=AMMS_4afbc0a090454dfb219470553edb70e4&amp;qlt=95</v>
    <v>525</v>
    <v>https://www.bing.com/images/search?form=xlimg&amp;q=lowe%27s</v>
    <v>Image of LOWE'S COMPANIES, INC.</v>
  </rv>
  <rv s="0">
    <v>https://www.bing.com/financeapi/forcetrigger?t=a1x2ur&amp;q=XNYS%3aLOW&amp;form=skydnc</v>
    <v>Learn more on Bing</v>
  </rv>
  <rv s="5">
    <v>en-US</v>
    <v>a1x2ur</v>
    <v>268435456</v>
    <v>268435457</v>
    <v>1</v>
    <v>Powered by Refinitiv</v>
    <v>5</v>
    <v>LOWE'S COMPANIES, INC. (XNYS:LOW)</v>
    <v>7</v>
    <v>8</v>
    <v>Finance</v>
    <v>4</v>
    <v>171.32</v>
    <v>60</v>
    <v>1.4726999999999999</v>
    <v>3.56</v>
    <v>0</v>
    <v>2.2484999999999998E-2</v>
    <v>0</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162.59</v>
    <v>526</v>
    <v>Specialty Retailers</v>
    <v>Stock</v>
    <v>44085.997562835153</v>
    <v>527</v>
    <v>159.44</v>
    <v>119655700000</v>
    <v>LOWE'S COMPANIES, INC.</v>
    <v>LOWE'S COMPANIES, INC.</v>
    <v>160.35</v>
    <v>21.034500000000001</v>
    <v>158.33000000000001</v>
    <v>161.88999999999999</v>
    <v>161.88999999999999</v>
    <v>755736000</v>
    <v>LOW</v>
    <v>LOWE'S COMPANIES, INC. (XNYS:LOW)</v>
    <v>4870777</v>
    <v>4396413</v>
    <v>1952</v>
  </rv>
  <rv s="2">
    <v>528</v>
  </rv>
  <rv s="0">
    <v>http://zh.wikipedia.org/wiki/宝洁</v>
    <v>Wikipedia</v>
  </rv>
  <rv s="3">
    <v>125</v>
    <v>530</v>
  </rv>
  <rv s="4">
    <v>https://www.bing.com/th?id=AMMS_cc4a03e64239b604b8c556018d54c518&amp;qlt=95</v>
    <v>531</v>
    <v>https://www.bing.com/images/search?form=xlimg&amp;q=procter+%26+gamble</v>
    <v>Image of THE PROCTER &amp; GAMBLE COMPANY</v>
  </rv>
  <rv s="0">
    <v>https://www.bing.com/financeapi/forcetrigger?t=a1zsjc&amp;q=XNYS%3aPG&amp;form=skydnc</v>
    <v>Learn more on Bing</v>
  </rv>
  <rv s="5">
    <v>en-US</v>
    <v>a1zsjc</v>
    <v>268435456</v>
    <v>268435457</v>
    <v>1</v>
    <v>Powered by Refinitiv</v>
    <v>5</v>
    <v>THE PROCTER &amp; GAMBLE COMPANY (XNYS:PG)</v>
    <v>7</v>
    <v>8</v>
    <v>Finance</v>
    <v>4</v>
    <v>141.69999999999999</v>
    <v>94.34</v>
    <v>0.4108</v>
    <v>1.44</v>
    <v>-1.013E-3</v>
    <v>1.0533999999999998E-2</v>
    <v>-0.14000000000000001</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99000</v>
    <v>New York Stock Exchange</v>
    <v>XNYS</v>
    <v>XNYS</v>
    <v>1 Procter and Gamble Plz, CINCINNATI, OH, 45202-3315 US</v>
    <v>138.66</v>
    <v>532</v>
    <v>Personal &amp; Household Products &amp; Services</v>
    <v>Stock</v>
    <v>44085.985952395313</v>
    <v>533</v>
    <v>137.16</v>
    <v>340331300000</v>
    <v>THE PROCTER &amp; GAMBLE COMPANY</v>
    <v>THE PROCTER &amp; GAMBLE COMPANY</v>
    <v>137.69</v>
    <v>27.569199999999999</v>
    <v>136.69999999999999</v>
    <v>138.13999999999999</v>
    <v>138</v>
    <v>2489621000</v>
    <v>PG</v>
    <v>THE PROCTER &amp; GAMBLE COMPANY (XNYS:PG)</v>
    <v>4398051</v>
    <v>5905588</v>
    <v>1905</v>
  </rv>
  <rv s="2">
    <v>534</v>
  </rv>
  <rv s="0">
    <v>http://en.wikipedia.org/wiki/BlackRock</v>
    <v>Wikipedia</v>
  </rv>
  <rv s="3">
    <v>3</v>
    <v>536</v>
  </rv>
  <rv s="4">
    <v>https://www.bing.com/th?id=AMMS_eb8b0a713ef64e30b08ae49ad90b20c1&amp;qlt=95</v>
    <v>537</v>
    <v>https://www.bing.com/images/search?form=xlimg&amp;q=blackrock</v>
    <v>Image of BLACKROCK, INC.</v>
  </rv>
  <rv s="0">
    <v>https://www.bing.com/financeapi/forcetrigger?t=a1om4c&amp;q=XNYS%3aBLK&amp;form=skydnc</v>
    <v>Learn more on Bing</v>
  </rv>
  <rv s="5">
    <v>en-US</v>
    <v>a1om4c</v>
    <v>268435456</v>
    <v>268435457</v>
    <v>1</v>
    <v>Powered by Refinitiv</v>
    <v>5</v>
    <v>BLACKROCK, INC. (XNYS:BLK)</v>
    <v>7</v>
    <v>8</v>
    <v>Finance</v>
    <v>4</v>
    <v>609.69000000000005</v>
    <v>323.98</v>
    <v>1.26</v>
    <v>-2.11</v>
    <v>-5.9130000000000007E-3</v>
    <v>-3.8840000000000003E-3</v>
    <v>-3.2</v>
    <v>USD</v>
    <v>BlackRock, Inc. (BlackRock) is an investment management company. BlackRock provides a range of investment and risk management services to institutional and retail clients worldwide. Its diverse platform of active (alpha) and index (beta)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It offers its Aladdin investment system, as well as risk management, outsourcing, advisory and technology services, to institutional investors and wealth management intermediaries under the BlackRock Solutions name.</v>
    <v>16300</v>
    <v>New York Stock Exchange</v>
    <v>XNYS</v>
    <v>XNYS</v>
    <v>55 E 52nd St, NEW YORK, NY, 10055-0002 US</v>
    <v>547.45000000000005</v>
    <v>538</v>
    <v>Investment Banking &amp; Investment Services</v>
    <v>Stock</v>
    <v>44085.958333344533</v>
    <v>539</v>
    <v>537.86</v>
    <v>82845840000</v>
    <v>BLACKROCK, INC.</v>
    <v>BLACKROCK, INC.</v>
    <v>544.48</v>
    <v>19.128499999999999</v>
    <v>543.30999999999995</v>
    <v>541.20000000000005</v>
    <v>538</v>
    <v>152483600</v>
    <v>BLK</v>
    <v>BLACKROCK, INC. (XNYS:BLK)</v>
    <v>660875</v>
    <v>538473</v>
    <v>2006</v>
  </rv>
  <rv s="2">
    <v>540</v>
  </rv>
  <rv s="0">
    <v>https://www.bing.com/financeapi/forcetrigger?t=a24xlh&amp;q=XNYS%3aUNH&amp;form=skydnc</v>
    <v>Learn more on Bing</v>
  </rv>
  <rv s="1">
    <v>en-US</v>
    <v>a24xlh</v>
    <v>268435456</v>
    <v>268435457</v>
    <v>1</v>
    <v>Powered by Refinitiv</v>
    <v>0</v>
    <v>UNITEDHEALTH GROUP INCORPORATED (XNYS:UNH)</v>
    <v>2</v>
    <v>3</v>
    <v>Finance</v>
    <v>4</v>
    <v>324.57</v>
    <v>187.72</v>
    <v>0.69810000000000005</v>
    <v>-3.12</v>
    <v>0</v>
    <v>-1.0243E-2</v>
    <v>0</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306.45999999999998</v>
    <v>Healthcare Providers &amp; Services</v>
    <v>Stock</v>
    <v>44085.997065566407</v>
    <v>542</v>
    <v>297.29000000000002</v>
    <v>289472300000</v>
    <v>UNITEDHEALTH GROUP INCORPORATED</v>
    <v>UNITEDHEALTH GROUP INCORPORATED</v>
    <v>305.07</v>
    <v>17.061199999999999</v>
    <v>304.60000000000002</v>
    <v>301.48</v>
    <v>301.48</v>
    <v>950335800</v>
    <v>UNH</v>
    <v>UNITEDHEALTH GROUP INCORPORATED (XNYS:UNH)</v>
    <v>3086088</v>
    <v>2691678</v>
    <v>2015</v>
  </rv>
  <rv s="2">
    <v>543</v>
  </rv>
  <rv s="0">
    <v>http://en.wikipedia.org/wiki/NextEra_Energy</v>
    <v>Wikipedia</v>
  </rv>
  <rv s="3">
    <v>3</v>
    <v>545</v>
  </rv>
  <rv s="4">
    <v>https://www.bing.com/th?id=AMMS_a617a201cd25debc37efa47f02bab828&amp;qlt=95</v>
    <v>546</v>
    <v>https://www.bing.com/images/search?form=xlimg&amp;q=nextera+energy</v>
    <v>Image of NEXTERA ENERGY, INC.</v>
  </rv>
  <rv s="0">
    <v>https://www.bing.com/financeapi/forcetrigger?t=a1ye2w&amp;q=XNYS%3aNEE&amp;form=skydnc</v>
    <v>Learn more on Bing</v>
  </rv>
  <rv s="5">
    <v>en-US</v>
    <v>a1ye2w</v>
    <v>268435456</v>
    <v>268435457</v>
    <v>1</v>
    <v>Powered by Refinitiv</v>
    <v>5</v>
    <v>NEXTERA ENERGY, INC. (XNYS:NEE)</v>
    <v>7</v>
    <v>8</v>
    <v>Finance</v>
    <v>4</v>
    <v>291.08999999999997</v>
    <v>174.8</v>
    <v>0.20760000000000001</v>
    <v>1.24</v>
    <v>3.0559999999999997E-3</v>
    <v>4.4779999999999993E-3</v>
    <v>0.85</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279.19</v>
    <v>547</v>
    <v>Electrical Utilities &amp; IPPs</v>
    <v>Stock</v>
    <v>44085.958333356248</v>
    <v>548</v>
    <v>275.45</v>
    <v>135588400000</v>
    <v>NEXTERA ENERGY, INC.</v>
    <v>NEXTERA ENERGY, INC.</v>
    <v>278.17</v>
    <v>37.771900000000002</v>
    <v>276.91000000000003</v>
    <v>278.14999999999998</v>
    <v>279</v>
    <v>489647800</v>
    <v>NEE</v>
    <v>NEXTERA ENERGY, INC. (XNYS:NEE)</v>
    <v>983203</v>
    <v>1370287</v>
    <v>1984</v>
  </rv>
  <rv s="2">
    <v>549</v>
  </rv>
  <rv s="0">
    <v>http://creativecommons.org/publicdomain/zero/1.0/deed.en</v>
    <v>CC0</v>
  </rv>
  <rv s="0">
    <v>http://de.wikipedia.org/wiki/Lululemon_Athletica</v>
    <v>Wikipedia</v>
  </rv>
  <rv s="3">
    <v>551</v>
    <v>552</v>
  </rv>
  <rv s="4">
    <v>https://www.bing.com/th?id=AMMS_b200b509eff40a6e9f380cf29e4e0ab9&amp;qlt=95</v>
    <v>553</v>
    <v>https://www.bing.com/images/search?form=xlimg&amp;q=lululemon+athletica</v>
    <v>Image of LULULEMON ATHLETICA INC.</v>
  </rv>
  <rv s="0">
    <v>https://www.bing.com/financeapi/forcetrigger?t=a1x6m7&amp;q=XNAS%3aLULU&amp;form=skydnc</v>
    <v>Learn more on Bing</v>
  </rv>
  <rv s="5">
    <v>en-US</v>
    <v>a1x6m7</v>
    <v>268435456</v>
    <v>268435457</v>
    <v>1</v>
    <v>Powered by Refinitiv</v>
    <v>5</v>
    <v>LULULEMON ATHLETICA INC. (XNAS:LULU)</v>
    <v>7</v>
    <v>8</v>
    <v>Finance</v>
    <v>4</v>
    <v>399.8965</v>
    <v>128.845</v>
    <v>1.1482000000000001</v>
    <v>-6.61</v>
    <v>-2.8399999999999996E-3</v>
    <v>-2.0655999999999997E-2</v>
    <v>-0.89</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direct to consumer segment includes electronic commerce Website www.lululemon.com, other country and region-specific websites, and mobile applications, including mobile applications on in-store devices. Its Company-operated stores include approximately 491 stores. Its Company-operated stores are branded lululemon and ivivva. The ivivva branded stores specializes in athletic wear for female youth. It also offers weekly live classes, on-demand workouts and one-on-one personal training through its subsidiary.</v>
    <v>19000</v>
    <v>Nasdaq Stock Market</v>
    <v>XNAS</v>
    <v>XNAS</v>
    <v>1818 Cornwall Ave, VANCOUVER, BC, V6J 1C7 CA</v>
    <v>322.9966</v>
    <v>554</v>
    <v>Textiles &amp; Apparel</v>
    <v>Stock</v>
    <v>44085.999388645316</v>
    <v>555</v>
    <v>308.63</v>
    <v>41700260000</v>
    <v>LULULEMON ATHLETICA INC.</v>
    <v>LULULEMON ATHLETICA INC.</v>
    <v>322.9966</v>
    <v>77.603200000000001</v>
    <v>320</v>
    <v>313.39</v>
    <v>312.5</v>
    <v>130313300</v>
    <v>LULU</v>
    <v>LULULEMON ATHLETICA INC. (XNAS:LULU)</v>
    <v>3090369</v>
    <v>1853328</v>
    <v>2005</v>
  </rv>
  <rv s="2">
    <v>556</v>
  </rv>
  <rv s="0">
    <v>http://en.wikipedia.org/wiki/Target_Corporation</v>
    <v>Wikipedia</v>
  </rv>
  <rv s="3">
    <v>3</v>
    <v>558</v>
  </rv>
  <rv s="4">
    <v>https://www.bing.com/th?id=AMMS_fc7f6d8f354c93ae24462c8253f7b577&amp;qlt=95</v>
    <v>559</v>
    <v>https://www.bing.com/images/search?form=xlimg&amp;q=target</v>
    <v>Image of TARGET CORPORATION</v>
  </rv>
  <rv s="0">
    <v>https://www.bing.com/financeapi/forcetrigger?t=a246z2&amp;q=XNYS%3aTGT&amp;form=skydnc</v>
    <v>Learn more on Bing</v>
  </rv>
  <rv s="5">
    <v>en-US</v>
    <v>a246z2</v>
    <v>268435456</v>
    <v>268435457</v>
    <v>1</v>
    <v>Powered by Refinitiv</v>
    <v>5</v>
    <v>TARGET CORPORATION (XNYS:TGT)</v>
    <v>7</v>
    <v>8</v>
    <v>Finance</v>
    <v>4</v>
    <v>156.1</v>
    <v>90.17</v>
    <v>0.87649999999999995</v>
    <v>1.61</v>
    <v>0</v>
    <v>1.1024000000000001E-2</v>
    <v>0</v>
    <v>USD</v>
    <v>Target Corporation (Target) is a general merchandise retailer selling products through its stores and digital channels. Its general merchandise stores offer an edited food assortment, including perishables, dry grocery, dairy and frozen items. Its digital channels include a range of general merchandise, including a range of items found in its stores, along with an assortment, such as additional sizes and colors sold only online. Its owned brands include Archer Farms, Market Pantry, Sutton &amp; Dodge, Art Class, Merona, Threshold, Ava &amp; Viv, Pillowfort, Room Essentials, Wine Cube, Cat &amp; Jack, Simply Balanced and Wondershop. Its exclusive brands include C9 by Champion, Hand Made Modern, Mossimo, DENIZEN from Levi's, Nate Berkus for Target, Fieldcrest, Kid Made Modern, Genuine Kids from OshKosh and Liz Lange for Target. As of January 28, 2017, the Company had 1,802 stores across the United States, including 1,535 owned stores, 107 leased stores and 160 owned buildings on leased land.</v>
    <v>368000</v>
    <v>New York Stock Exchange</v>
    <v>XNYS</v>
    <v>XNYS</v>
    <v>1000 Nicollet Mall, MINNEAPOLIS, MN, 55403-2542 US</v>
    <v>147.9599</v>
    <v>560</v>
    <v>Diversified Retail</v>
    <v>Stock</v>
    <v>44085.989708506248</v>
    <v>561</v>
    <v>146.18</v>
    <v>73110230000</v>
    <v>TARGET CORPORATION</v>
    <v>TARGET CORPORATION</v>
    <v>146.86000000000001</v>
    <v>21.133500000000002</v>
    <v>146.04</v>
    <v>147.65</v>
    <v>147.65</v>
    <v>500617800</v>
    <v>TGT</v>
    <v>TARGET CORPORATION (XNYS:TGT)</v>
    <v>2356353</v>
    <v>5501406</v>
    <v>1902</v>
  </rv>
  <rv s="2">
    <v>562</v>
  </rv>
  <rv s="0">
    <v>http://en.wikipedia.org/wiki/United_Parcel_Service</v>
    <v>Wikipedia</v>
  </rv>
  <rv s="3">
    <v>3</v>
    <v>564</v>
  </rv>
  <rv s="4">
    <v>https://www.bing.com/th?id=AMMS_5b37be53a6ed99b31f30d5033258ad9e&amp;qlt=95</v>
    <v>565</v>
    <v>https://www.bing.com/images/search?form=xlimg&amp;q=united+parcel+service</v>
    <v>Image of UNITED PARCEL SERVICE, INC.</v>
  </rv>
  <rv s="0">
    <v>https://www.bing.com/financeapi/forcetrigger?t=a24ynm&amp;q=XNYS%3aUPS&amp;form=skydnc</v>
    <v>Learn more on Bing</v>
  </rv>
  <rv s="5">
    <v>en-US</v>
    <v>a24ynm</v>
    <v>268435456</v>
    <v>268435457</v>
    <v>1</v>
    <v>Powered by Refinitiv</v>
    <v>5</v>
    <v>UNITED PARCEL SERVICE, INC. (XNYS:UPS)</v>
    <v>7</v>
    <v>8</v>
    <v>Finance</v>
    <v>4</v>
    <v>166.2</v>
    <v>82</v>
    <v>1.0023</v>
    <v>0.98</v>
    <v>6.4200000000000004E-3</v>
    <v>6.2070000000000007E-3</v>
    <v>1.02</v>
    <v>USD</v>
    <v>United Parcel Service, Inc. (UPS) is a package delivery company. The Company is a provider of global supply chain management solutions. The Company operates through three segments: U.S. Domestic Package operations, International Package operations, and Supply Chain &amp; Freight operations. As of December 31, 2016, the Company delivered packages in over 220 countries and territories. The Company offers a spectrum of the United States domestic guaranteed ground and air package transportation services. The International Package segment includes the small package operations in Europe, Asia-Pacific, Canada and Latin America, the Indian sub-continent, the Middle East and Africa. The Supply Chain &amp; Freight segment includes its forwarding and logistics services, truckload freight brokerage, UPS Freight and its financial offerings through UPS Capital. The Company serves the global market for logistics services, which include transportation, distribution, contract logistics and ground freight.</v>
    <v>495000</v>
    <v>New York Stock Exchange</v>
    <v>XNYS</v>
    <v>XNYS</v>
    <v>55 Glenlake Parkway Ne, ATLANTA, GA, 30328 US</v>
    <v>160.61000000000001</v>
    <v>566</v>
    <v>Freight &amp; Logistics Services</v>
    <v>Stock</v>
    <v>44085.999484756248</v>
    <v>567</v>
    <v>157.43</v>
    <v>136318400000</v>
    <v>UNITED PARCEL SERVICE, INC.</v>
    <v>UNITED PARCEL SERVICE, INC.</v>
    <v>158.49</v>
    <v>31.371600000000001</v>
    <v>157.88999999999999</v>
    <v>158.87</v>
    <v>159.88999999999999</v>
    <v>863375500</v>
    <v>UPS</v>
    <v>UNITED PARCEL SERVICE, INC. (XNYS:UPS)</v>
    <v>2466753</v>
    <v>3751105</v>
    <v>1999</v>
  </rv>
  <rv s="2">
    <v>568</v>
  </rv>
  <rv s="0">
    <v>http://en.wikipedia.org/wiki/Micron_Technology</v>
    <v>Wikipedia</v>
  </rv>
  <rv s="3">
    <v>3</v>
    <v>570</v>
  </rv>
  <rv s="4">
    <v>https://www.bing.com/th?id=AMMS_859e01ab6a50ed86a738e78dc1d269e1&amp;qlt=95</v>
    <v>571</v>
    <v>https://www.bing.com/images/search?form=xlimg&amp;q=micron+technology</v>
    <v>Image of MICRON TECHNOLOGY, INC.</v>
  </rv>
  <rv s="0">
    <v>https://www.bing.com/financeapi/forcetrigger?t=a1y4oc&amp;q=XNAS%3aMU&amp;form=skydnc</v>
    <v>Learn more on Bing</v>
  </rv>
  <rv s="5">
    <v>en-US</v>
    <v>a1y4oc</v>
    <v>268435456</v>
    <v>268435457</v>
    <v>1</v>
    <v>Powered by Refinitiv</v>
    <v>5</v>
    <v>MICRON TECHNOLOGY, INC. (XNAS:MU)</v>
    <v>7</v>
    <v>8</v>
    <v>Finance</v>
    <v>4</v>
    <v>61.19</v>
    <v>31.13</v>
    <v>1.2892999999999999</v>
    <v>1.22</v>
    <v>-3.686E-3</v>
    <v>2.7189999999999999E-2</v>
    <v>-0.1699</v>
    <v>USD</v>
    <v>Micron Technology, Inc. is engaged in semiconductor systems. The Company's portfolio of memory technologies, including dynamic random-access memory (DRAM), negative-AND (NAND) Flash and NOR Flash are the basis for solid-state drives, modules, multi-chip packages and other system solutions. Its business segments include Compute and Networking Business Unit (CNBU), which includes memory products sold into compute, networking, graphics and cloud server markets; Mobile Business Unit (MBU), which includes memory products sold into smartphone, tablet and other mobile-device markets; Storage Business Unit (SBU), which includes memory products sold into enterprise, client, cloud and removable storage markets, and SBU also includes products sold to Intel through its Intel/Micron Flash Technology (IMFT) joint venture, and Embedded Business Unit (EBU), which includes memory products sold into automotive, industrial, connected home and consumer electronics markets.</v>
    <v>37000</v>
    <v>Nasdaq Stock Market</v>
    <v>XNAS</v>
    <v>XNAS</v>
    <v>8000 S Federal Way, Po Box 6, BOISE, ID, 83716-9632 US</v>
    <v>46.48</v>
    <v>572</v>
    <v>Semiconductors &amp; Semiconductor Equipment</v>
    <v>Stock</v>
    <v>44085.998748298436</v>
    <v>573</v>
    <v>44.96</v>
    <v>49850500000</v>
    <v>MICRON TECHNOLOGY, INC.</v>
    <v>MICRON TECHNOLOGY, INC.</v>
    <v>45.23</v>
    <v>22.4343</v>
    <v>44.87</v>
    <v>46.09</v>
    <v>45.920099999999998</v>
    <v>1110998000</v>
    <v>MU</v>
    <v>MICRON TECHNOLOGY, INC. (XNAS:MU)</v>
    <v>18365511</v>
    <v>19158492</v>
    <v>1984</v>
  </rv>
  <rv s="2">
    <v>574</v>
  </rv>
  <rv s="0">
    <v>https://www.bing.com/financeapi/forcetrigger?t=ayfdhw&amp;q=XNYS%3aKLR&amp;form=skydnc</v>
    <v>Learn more on Bing</v>
  </rv>
  <rv s="14">
    <v>en-US</v>
    <v>ayfdhw</v>
    <v>268435456</v>
    <v>268435457</v>
    <v>1</v>
    <v>Powered by Refinitiv</v>
    <v>28</v>
    <v>KALEYRA, INC. (XNYS:KLR)</v>
    <v>2</v>
    <v>29</v>
    <v>Finance</v>
    <v>4</v>
    <v>11.35</v>
    <v>3.8</v>
    <v>-0.64</v>
    <v>1.307E-3</v>
    <v>-7.7201000000000006E-2</v>
    <v>0.01</v>
    <v>USD</v>
    <v>Kaleyra, Inc., formerly GigCapital Inc., provides mobile communication services for financial institutions and enterprises worldwide. The Company through its platform, Kaleyra Hexa, manages multi-channel integrated communication services on a global scale, comprising of messages, push notifications, e-mail, instant messaging, voice services and chatbots. Its offered products are Scalable SMS API, Scolable Voice API, Number Insights API and Numbers. Its Scalable SMS API allows users to connect with customers by sending messages worldwide in their preferred languages through unicode messages. It also enhances messaging campaigns by leveraging data analytics. Real-time data and detailed analytics helps reach subscribers better and build valuable relationships. Its Number Insight API provides real-time, key information about every single mobile number worldwide. It enables businesses to enhance their campaign and know their target audience by offering a detailed and accurate database.</v>
    <v>267</v>
    <v>New York Stock Exchange</v>
    <v>XNYS</v>
    <v>XNYS</v>
    <v>Via Marco D Aviano, 2, MILANO, MILANO, 20131 IT</v>
    <v>8.36</v>
    <v>Telecommunications Services</v>
    <v>Stock</v>
    <v>44085.972747928128</v>
    <v>576</v>
    <v>7.45</v>
    <v>236058400</v>
    <v>KALEYRA, INC.</v>
    <v>KALEYRA, INC.</v>
    <v>8.24</v>
    <v>0</v>
    <v>8.2899999999999991</v>
    <v>7.65</v>
    <v>7.66</v>
    <v>KLR</v>
    <v>KALEYRA, INC. (XNYS:KLR)</v>
    <v>367034</v>
    <v>517865</v>
    <v>2017</v>
  </rv>
  <rv s="2">
    <v>577</v>
  </rv>
  <rv s="0">
    <v>http://en.wikipedia.org/wiki/Alphabet_Inc.</v>
    <v>Wikipedia</v>
  </rv>
  <rv s="3">
    <v>3</v>
    <v>579</v>
  </rv>
  <rv s="4">
    <v>https://www.bing.com/th?id=AMMS_91f59ff6c9305ce24b1cf0389cd856f8&amp;qlt=95</v>
    <v>580</v>
    <v>https://www.bing.com/images/search?form=xlimg&amp;q=alphabet+inc.</v>
    <v>Image of ALPHABET INC.</v>
  </rv>
  <rv s="0">
    <v>https://www.bing.com/financeapi/forcetrigger?t=a1u3rw&amp;q=XNAS%3aGOOGL&amp;form=skydnc</v>
    <v>Learn more on Bing</v>
  </rv>
  <rv s="5">
    <v>en-US</v>
    <v>a1u3rw</v>
    <v>268435456</v>
    <v>268435457</v>
    <v>1</v>
    <v>Powered by Refinitiv</v>
    <v>5</v>
    <v>ALPHABET INC. (XNAS:GOOGL)</v>
    <v>7</v>
    <v>8</v>
    <v>Finance</v>
    <v>4</v>
    <v>1726.1022</v>
    <v>1008.87</v>
    <v>1.0909</v>
    <v>-10.29</v>
    <v>-1.1609999999999999E-3</v>
    <v>-6.7429999999999999E-3</v>
    <v>-1.76</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127498</v>
    <v>Nasdaq Stock Market</v>
    <v>XNAS</v>
    <v>XNAS</v>
    <v>1600 Amphitheatre Pkwy, MOUNTAIN VIEW, CA, 94043-1351 US</v>
    <v>1538.6949999999999</v>
    <v>581</v>
    <v>Software &amp; IT Services</v>
    <v>Stock</v>
    <v>44085.999825810155</v>
    <v>582</v>
    <v>1493.02</v>
    <v>1039956000000</v>
    <v>ALPHABET INC.</v>
    <v>ALPHABET INC.</v>
    <v>1528.15</v>
    <v>33.573500000000003</v>
    <v>1526.05</v>
    <v>1515.76</v>
    <v>1514</v>
    <v>680163600</v>
    <v>GOOGL</v>
    <v>ALPHABET INC. (XNAS:GOOGL)</v>
    <v>1535337</v>
    <v>1641715</v>
    <v>2015</v>
  </rv>
  <rv s="2">
    <v>583</v>
  </rv>
  <rv s="0">
    <v>https://www.bing.com/financeapi/forcetrigger?t=azbtyc&amp;q=XNAS%3aZS&amp;form=skydnc</v>
    <v>Learn more on Bing</v>
  </rv>
  <rv s="15">
    <v>en-US</v>
    <v>azbtyc</v>
    <v>268435456</v>
    <v>268435457</v>
    <v>1</v>
    <v>Powered by Refinitiv</v>
    <v>30</v>
    <v>ZSCALER, INC. (XNAS:ZS)</v>
    <v>2</v>
    <v>31</v>
    <v>Finance</v>
    <v>4</v>
    <v>163.80000000000001</v>
    <v>35</v>
    <v>-4.1100000000000003</v>
    <v>-7.7819999999999997E-5</v>
    <v>-3.0993E-2</v>
    <v>-0.01</v>
    <v>USD</v>
    <v>Zscaler, Inc. is a cloud-based security company. The Company provides a platform that is built as a multi-tenant, distributed cloud service designed to scale and deliver real-time insights into security issues. The Company offers two principal cloud services, such as Zscaler Internet Access (ZIA), and Zscaler Private Access (ZPA). The Company’s ZIA securely connects users to externally managed applications, including with software as a service (SaaS) applications and Internet destinations, regardless of device, location or network. ZPA offers authorized users secure and access to internally managed applications hosted in enterprise data centers or the public cloud. ZPA solution connects a specific user to a specific application, without bringing the user on the network, resulting in better security. Its cloud architecture platform includes Secure Sockets Layer (SSL) inspection, data privacy and security, and Zscaler application.</v>
    <v>1480</v>
    <v>Nasdaq Stock Market</v>
    <v>XNAS</v>
    <v>XNAS</v>
    <v>110 Rose Orchard Way, SAN JOSE, CA, 95134-1358 US</v>
    <v>135.96</v>
    <v>Software &amp; IT Services</v>
    <v>Stock</v>
    <v>44085.999864120313</v>
    <v>585</v>
    <v>126.86</v>
    <v>17308030000</v>
    <v>ZSCALER, INC.</v>
    <v>ZSCALER, INC.</v>
    <v>135.47999999999999</v>
    <v>132.61000000000001</v>
    <v>128.5</v>
    <v>128.49</v>
    <v>130518200</v>
    <v>ZS</v>
    <v>ZSCALER, INC. (XNAS:ZS)</v>
    <v>2400987</v>
    <v>2874950</v>
    <v>2007</v>
  </rv>
  <rv s="2">
    <v>586</v>
  </rv>
  <rv s="0">
    <v>http://creativecommons.org/licenses/by/3.0</v>
    <v>CC BY 3.0</v>
  </rv>
  <rv s="0">
    <v>http://fr.wikipedia.org/wiki/Medtronic</v>
    <v>Wikipedia</v>
  </rv>
  <rv s="3">
    <v>588</v>
    <v>589</v>
  </rv>
  <rv s="4">
    <v>https://www.bing.com/th?id=AMMS_c7f433aae26aa9d4e8962daf4b86a7b7&amp;qlt=95</v>
    <v>590</v>
    <v>https://www.bing.com/images/search?form=xlimg&amp;q=medtronic</v>
    <v>Image of MEDTRONIC PUBLIC LIMITED COMPANY</v>
  </rv>
  <rv s="0">
    <v>https://www.bing.com/financeapi/forcetrigger?t=a1xg3m&amp;q=XNYS%3aMDT&amp;form=skydnc</v>
    <v>Learn more on Bing</v>
  </rv>
  <rv s="5">
    <v>en-US</v>
    <v>a1xg3m</v>
    <v>268435456</v>
    <v>268435457</v>
    <v>1</v>
    <v>Powered by Refinitiv</v>
    <v>5</v>
    <v>MEDTRONIC PUBLIC LIMITED COMPANY (XNYS:MDT)</v>
    <v>7</v>
    <v>8</v>
    <v>Finance</v>
    <v>4</v>
    <v>122.1477</v>
    <v>72.13</v>
    <v>0.66920000000000002</v>
    <v>-0.01</v>
    <v>2.1949999999999999E-3</v>
    <v>-9.5440000000000008E-5</v>
    <v>0.23</v>
    <v>USD</v>
    <v>Medtronic Public Limited Company (Medtronic) is a medical technology and services company. The Company develops, manufactures and markets its medical devices and technologies to hospitals, physicians, clinicians and patients in approximately 160 countries. The Company operates in four segments: Cardiac and Vascular Group, Minimally Invasive Technologies Group, Restorative Therapies Group and Diabetes Group. The Cardiac and Vascular Group segment includes Cardiac Rhythm &amp; Heart Failure, Coronary &amp; Structural Heart and Aortic &amp; Peripheral Vascula. Its Minimally Invasive Technologies Group segment includes Surgical Solutions and Patient Monitoring and Recovery. Its Restorative Therapies Group segment includes Spine, Neuromodulation, Surgical Technologies and Neurovascular. Its Diabetes Group segment includes Intensive Insulin Management, Non-Intensive Diabetes Therapies and Diabetes Services &amp; Solutions. The Company's subsidiaries include Medtronic, Inc. and HeartWare International, Inc.</v>
    <v>90000</v>
    <v>New York Stock Exchange</v>
    <v>XNYS</v>
    <v>XNYS</v>
    <v>20 On Hatch, Hatch Street Lower, DUBLIN, DUBLIN IE</v>
    <v>105.49</v>
    <v>591</v>
    <v>Healthcare Equipment &amp; Supplies</v>
    <v>Stock</v>
    <v>44085.997401296096</v>
    <v>592</v>
    <v>103.97</v>
    <v>140846900000</v>
    <v>MEDTRONIC PUBLIC LIMITED COMPANY</v>
    <v>MEDTRONIC PUBLIC LIMITED COMPANY</v>
    <v>105.09</v>
    <v>32.327399999999997</v>
    <v>104.78</v>
    <v>104.77</v>
    <v>105</v>
    <v>1344215000</v>
    <v>MDT</v>
    <v>MEDTRONIC PUBLIC LIMITED COMPANY (XNYS:MDT)</v>
    <v>2836657</v>
    <v>4857353</v>
    <v>2014</v>
  </rv>
  <rv s="2">
    <v>593</v>
  </rv>
  <rv s="0">
    <v>https://www.bing.com/financeapi/forcetrigger?t=bpwnzr&amp;q=XNYS%3aFSLY&amp;form=skydnc</v>
    <v>Learn more on Bing</v>
  </rv>
  <rv s="9">
    <v>en-US</v>
    <v>bpwnzr</v>
    <v>268435456</v>
    <v>268435457</v>
    <v>1</v>
    <v>Powered by Refinitiv</v>
    <v>13</v>
    <v>FASTLY, INC. (XNYS:FSLY)</v>
    <v>2</v>
    <v>14</v>
    <v>Finance</v>
    <v>4</v>
    <v>117.79</v>
    <v>10.63</v>
    <v>-6.56</v>
    <v>1.2624999999999999E-2</v>
    <v>-7.9419000000000003E-2</v>
    <v>0.96</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717</v>
    <v>New York Stock Exchange</v>
    <v>XNYS</v>
    <v>XNYS</v>
    <v>475 Brannan St Ste 300, SAN FRANCISCO, CA, 94107-5420 US</v>
    <v>83.48</v>
    <v>Software &amp; IT Services</v>
    <v>Stock</v>
    <v>44085.999634120315</v>
    <v>595</v>
    <v>74.22</v>
    <v>8689520000</v>
    <v>FASTLY, INC.</v>
    <v>FASTLY, INC.</v>
    <v>82.08</v>
    <v>0</v>
    <v>82.6</v>
    <v>76.040000000000006</v>
    <v>77</v>
    <v>105200000</v>
    <v>FSLY</v>
    <v>FASTLY, INC. (XNYS:FSLY)</v>
    <v>7919315</v>
    <v>12084695</v>
    <v>2011</v>
  </rv>
  <rv s="2">
    <v>596</v>
  </rv>
  <rv s="0">
    <v>https://www.bing.com/financeapi/forcetrigger?t=bq8rqh&amp;q=XNAS%3aCRWD&amp;form=skydnc</v>
    <v>Learn more on Bing</v>
  </rv>
  <rv s="15">
    <v>en-US</v>
    <v>bq8rqh</v>
    <v>268435456</v>
    <v>268435457</v>
    <v>1</v>
    <v>Powered by Refinitiv</v>
    <v>30</v>
    <v>CROWDSTRIKE HOLDINGS, INC. (XNAS:CRWD)</v>
    <v>2</v>
    <v>31</v>
    <v>Finance</v>
    <v>4</v>
    <v>153.1</v>
    <v>31.95</v>
    <v>-3.07</v>
    <v>-1.0136000000000001E-2</v>
    <v>-2.3734000000000002E-2</v>
    <v>-1.28</v>
    <v>USD</v>
    <v>CrowdStrike Holdings, Inc. is a provider of cloud-delivered solution for the endpoint protection. The Company’s Falcon platform is comprised of two integrated technologies: lightweight agent and threat graph. The platform offers a set of cloud-delivered technologies that provides a wide range of products including antivirus, endpoint detection and response (EDR), device control, managed threat hunting, information technology (IT) hygiene, vulnerability management and threat intelligence. Its cloud modules include Falcon Prevent, Falcon Insight, Falcon Device Control, Falcon OverWatch, Falcon Discover, Falcon Complete, Falcon Spotlight, Falcon X, Falcon Search engine and Falcon Sandbox. Its Falcon Prevent provides antivirus capabilities to customers, delivering protection to defend customers against both malware and fileless attacks. Its Falcon Complete provides monitoring, management, response and remediation solution to its customers.</v>
    <v>2838</v>
    <v>Nasdaq Stock Market</v>
    <v>XNAS</v>
    <v>XNAS</v>
    <v>150 Mathilda Pl Ste 300, SUNNYVALE, CA, 94086-6012 US</v>
    <v>131.66419999999999</v>
    <v>Software &amp; IT Services</v>
    <v>Stock</v>
    <v>44085.998930751564</v>
    <v>598</v>
    <v>122.85</v>
    <v>28385700000</v>
    <v>CROWDSTRIKE HOLDINGS, INC.</v>
    <v>CROWDSTRIKE HOLDINGS, INC.</v>
    <v>131.12</v>
    <v>129.35</v>
    <v>126.28</v>
    <v>125</v>
    <v>219448800</v>
    <v>CRWD</v>
    <v>CROWDSTRIKE HOLDINGS, INC. (XNAS:CRWD)</v>
    <v>4284125</v>
    <v>6961321</v>
    <v>2011</v>
  </rv>
  <rv s="2">
    <v>599</v>
  </rv>
  <rv s="0">
    <v>http://en.wikipedia.org/wiki/FireEye</v>
    <v>Wikipedia</v>
  </rv>
  <rv s="3">
    <v>3</v>
    <v>601</v>
  </rv>
  <rv s="4">
    <v>https://www.bing.com/th?id=AMMS_5aba81a7aa2e7efbb2be009a0ca80a44&amp;qlt=95</v>
    <v>602</v>
    <v>https://www.bing.com/images/search?form=xlimg&amp;q=fireeye%2c+inc.</v>
    <v>Image of FIREEYE, INC.</v>
  </rv>
  <rv s="0">
    <v>https://www.bing.com/financeapi/forcetrigger?t=a1ssh7&amp;q=XNAS%3aFEYE&amp;form=skydnc</v>
    <v>Learn more on Bing</v>
  </rv>
  <rv s="6">
    <v>en-US</v>
    <v>a1ssh7</v>
    <v>268435456</v>
    <v>268435457</v>
    <v>1</v>
    <v>Powered by Refinitiv</v>
    <v>9</v>
    <v>FIREEYE, INC. (XNAS:FEYE)</v>
    <v>7</v>
    <v>10</v>
    <v>Finance</v>
    <v>4</v>
    <v>18.34</v>
    <v>7.54</v>
    <v>1.0748</v>
    <v>-0.2</v>
    <v>8.0060000000000005E-4</v>
    <v>-1.576E-2</v>
    <v>0.01</v>
    <v>USD</v>
    <v>FireEye, Inc. provides intelligence-based cybersecurity solutions that allow organizations to prepare for, prevent, respond to and remediate cyber-attacks. The Company offers various products, such as Threat Detection and Prevention Solutions, which include network security products (NX and Multi-vector Virtual Execution (MVX) Compute Node Series), e-mail security products (EX Series and e-mail threat prevention cloud (ETP), endpoint security products (HX Series) and content security products (FX Series); security management and orchestration products, which include Central Management System and FireEye Security Orchestrator, and forensics and investigation products, which include Threat Analytics Platform (TAP), Malware Analysis (AX Series) and Enterprise Forensics (PX Series and IA Series). Its Subscription and Services offers Threat Intelligence Subscriptions, Security-as-a-Service Offerings, and Customer Support and Maintenance Services.</v>
    <v>3400</v>
    <v>Nasdaq Stock Market</v>
    <v>XNAS</v>
    <v>XNAS</v>
    <v>601 McCarthy Blvd, MILPITAS, CA, 95035-7932 US</v>
    <v>12.7699</v>
    <v>603</v>
    <v>Software &amp; IT Services</v>
    <v>Stock</v>
    <v>44085.988088969534</v>
    <v>604</v>
    <v>12.33</v>
    <v>2861865000</v>
    <v>FIREEYE, INC.</v>
    <v>FIREEYE, INC.</v>
    <v>12.69</v>
    <v>12.69</v>
    <v>12.49</v>
    <v>12.5</v>
    <v>225521300</v>
    <v>FEYE</v>
    <v>FIREEYE, INC. (XNAS:FEYE)</v>
    <v>2954884</v>
    <v>3440651</v>
    <v>2004</v>
  </rv>
  <rv s="2">
    <v>605</v>
  </rv>
  <rv s="0">
    <v>http://en.wikipedia.org/wiki/Spotify</v>
    <v>Wikipedia</v>
  </rv>
  <rv s="3">
    <v>3</v>
    <v>607</v>
  </rv>
  <rv s="4">
    <v>https://www.bing.com/th?id=AMMS_1c7de6e75b903a0a8eb4f44eba62bf5b&amp;qlt=95</v>
    <v>608</v>
    <v>https://www.bing.com/images/search?form=xlimg&amp;q=spotify</v>
    <v>Image of Spotify Technology SA</v>
  </rv>
  <rv s="0">
    <v>https://www.bing.com/financeapi/forcetrigger?t=azgv7w&amp;q=XNYS%3aSPOT&amp;form=skydnc</v>
    <v>Learn more on Bing</v>
  </rv>
  <rv s="8">
    <v>en-US</v>
    <v>azgv7w</v>
    <v>268435456</v>
    <v>268435457</v>
    <v>1</v>
    <v>Powered by Refinitiv</v>
    <v>11</v>
    <v>Spotify Technology SA (XNYS:SPOT)</v>
    <v>7</v>
    <v>32</v>
    <v>Finance</v>
    <v>4</v>
    <v>299.67</v>
    <v>109.18</v>
    <v>-6.18</v>
    <v>-1.49E-3</v>
    <v>-2.4941000000000001E-2</v>
    <v>-0.36</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251.45</v>
    <v>609</v>
    <v>Software &amp; IT Services</v>
    <v>Stock</v>
    <v>44085.998884721877</v>
    <v>610</v>
    <v>237.51</v>
    <v>46418040000</v>
    <v>Spotify Technology SA</v>
    <v>Spotify Technology SA</v>
    <v>249.64</v>
    <v>0</v>
    <v>247.78</v>
    <v>241.6</v>
    <v>241.24</v>
    <v>187335700</v>
    <v>SPOT</v>
    <v>Spotify Technology SA (XNYS:SPOT)</v>
    <v>1371633</v>
    <v>1541246</v>
    <v>2007</v>
  </rv>
  <rv s="2">
    <v>611</v>
  </rv>
  <rv s="0">
    <v>http://en.wikipedia.org/wiki/Accenture</v>
    <v>Wikipedia</v>
  </rv>
  <rv s="3">
    <v>3</v>
    <v>613</v>
  </rv>
  <rv s="4">
    <v>https://www.bing.com/th?id=AMMS_29505ae2920d5dad4eae72504c7c2c97&amp;qlt=95</v>
    <v>614</v>
    <v>https://www.bing.com/images/search?form=xlimg&amp;q=accenture</v>
    <v>Image of ACCENTURE PUBLIC LIMITED COMPANY</v>
  </rv>
  <rv s="0">
    <v>https://www.bing.com/financeapi/forcetrigger?t=a1mthw&amp;q=XNYS%3aACN&amp;form=skydnc</v>
    <v>Learn more on Bing</v>
  </rv>
  <rv s="5">
    <v>en-US</v>
    <v>a1mthw</v>
    <v>268435456</v>
    <v>268435457</v>
    <v>1</v>
    <v>Powered by Refinitiv</v>
    <v>5</v>
    <v>ACCENTURE PUBLIC LIMITED COMPANY (XNYS:ACN)</v>
    <v>7</v>
    <v>8</v>
    <v>Finance</v>
    <v>4</v>
    <v>247.82</v>
    <v>137.15199999999999</v>
    <v>1.0310999999999999</v>
    <v>1.1200000000000001</v>
    <v>-8.5190000000000003E-5</v>
    <v>4.7930000000000004E-3</v>
    <v>-0.02</v>
    <v>USD</v>
    <v>Accenture plc is a professional services company. It provides management and technology consulting services. Its segments include Communications, Media and Technology; Financial Services; Health and Public Service; Products, and Resources. The Communications, Media &amp; Technology segment serves communications, electronics, technology, media and entertainment industries. The Financial Services segment serves banking, capital markets and insurance industries. The Health &amp; Public service segment serves healthcare payers and providers, and government departments and agencies, public service organizations, educational institutions and non-profit organizations. The Resources segment serves chemicals, energy, forest products, metals and mining, utilities and related industries. It offers digital advertising services. The Company also provides companies with a comprehensive offering across content creation production and distribution.</v>
    <v>492000</v>
    <v>New York Stock Exchange</v>
    <v>XNYS</v>
    <v>XNYS</v>
    <v>1 Grand Canal Square, Grand Canal Harbour, Dublin 2, DUBLIN, DUBLIN IE</v>
    <v>237.76</v>
    <v>615</v>
    <v>Software &amp; IT Services</v>
    <v>Stock</v>
    <v>44085.987745022656</v>
    <v>616</v>
    <v>233.24539999999999</v>
    <v>148647300000</v>
    <v>ACCENTURE PUBLIC LIMITED COMPANY</v>
    <v>ACCENTURE PUBLIC LIMITED COMPANY</v>
    <v>236.43</v>
    <v>30.4453</v>
    <v>233.65</v>
    <v>234.77</v>
    <v>234.75</v>
    <v>636196700</v>
    <v>ACN</v>
    <v>ACCENTURE PUBLIC LIMITED COMPANY (XNYS:ACN)</v>
    <v>1301052</v>
    <v>1657973</v>
    <v>2009</v>
  </rv>
  <rv s="2">
    <v>617</v>
  </rv>
  <rv s="0">
    <v>http://en.wikipedia.org/wiki/Marvell_Technology_Group</v>
    <v>Wikipedia</v>
  </rv>
  <rv s="3">
    <v>3</v>
    <v>619</v>
  </rv>
  <rv s="4">
    <v>https://www.bing.com/th?id=AMMS_b35fcc9c3313e4aa045eb5e5889a2cb2&amp;qlt=95</v>
    <v>620</v>
    <v>https://www.bing.com/images/search?form=xlimg&amp;q=marvell+technology+group</v>
    <v>Image of MARVELL TECHNOLOGY GROUP LTD.</v>
  </rv>
  <rv s="0">
    <v>https://www.bing.com/financeapi/forcetrigger?t=a1xygh&amp;q=XNAS%3aMRVL&amp;form=skydnc</v>
    <v>Learn more on Bing</v>
  </rv>
  <rv s="5">
    <v>en-US</v>
    <v>a1xygh</v>
    <v>268435456</v>
    <v>268435457</v>
    <v>1</v>
    <v>Powered by Refinitiv</v>
    <v>5</v>
    <v>MARVELL TECHNOLOGY GROUP LTD. (XNAS:MRVL)</v>
    <v>7</v>
    <v>8</v>
    <v>Finance</v>
    <v>4</v>
    <v>41.34</v>
    <v>16.45</v>
    <v>0.94040000000000001</v>
    <v>0.25</v>
    <v>0</v>
    <v>6.4920000000000004E-3</v>
    <v>0</v>
    <v>USD</v>
    <v>Marvell Technology Group Ltd. is a semiconductor provider of application-specific standard products. The Company is engaged in the design, development and sale of integrated circuits. The Company develops System-on-a-Chip (SoC) devices. It also develops integrated hardware platforms along with software that incorporates digital computing technologies designed and configured to provide an optimized computing solution. Its product portfolio includes devices for storage, networking and connectivity. In storage, it is engaged in data storage controller solutions spanning consumer, mobile, desktop and enterprise markets. Its storage solutions enable customers to engineer products for hard disk drives and solid state drives. Its networking products address end markets in cloud, enterprise, small and medium business and service provider networks. It offers a complete spectrum of semiconductor solutions spanning fifth generation (5G), data center, enterprise and automotive applications</v>
    <v>5633</v>
    <v>Nasdaq Stock Market</v>
    <v>XNAS</v>
    <v>XNAS</v>
    <v>Canon's Court, 22 Victoria Street, HAMILTON, HM 12 BM</v>
    <v>39.36</v>
    <v>621</v>
    <v>Semiconductors &amp; Semiconductor Equipment</v>
    <v>Stock</v>
    <v>44085.999666897653</v>
    <v>622</v>
    <v>38.14</v>
    <v>25809400000</v>
    <v>MARVELL TECHNOLOGY GROUP LTD.</v>
    <v>MARVELL TECHNOLOGY GROUP LTD.</v>
    <v>39.049999999999997</v>
    <v>19.333600000000001</v>
    <v>38.51</v>
    <v>38.76</v>
    <v>38.76</v>
    <v>670200000</v>
    <v>MRVL</v>
    <v>MARVELL TECHNOLOGY GROUP LTD. (XNAS:MRVL)</v>
    <v>5417910</v>
    <v>8853235</v>
    <v>1995</v>
  </rv>
  <rv s="2">
    <v>623</v>
  </rv>
  <rv s="0">
    <v>http://en.wikipedia.org/wiki/Twilio</v>
    <v>Wikipedia</v>
  </rv>
  <rv s="3">
    <v>3</v>
    <v>625</v>
  </rv>
  <rv s="4">
    <v>https://www.bing.com/th?id=AMMS_e6c0402d07961b9b0f93e0f810b81155&amp;qlt=95</v>
    <v>626</v>
    <v>https://www.bing.com/images/search?form=xlimg&amp;q=twilio</v>
    <v>Image of TWILIO INC.</v>
  </rv>
  <rv s="0">
    <v>https://www.bing.com/financeapi/forcetrigger?t=a24nyc&amp;q=XNYS%3aTWLO&amp;form=skydnc</v>
    <v>Learn more on Bing</v>
  </rv>
  <rv s="5">
    <v>en-US</v>
    <v>a24nyc</v>
    <v>268435456</v>
    <v>268435457</v>
    <v>1</v>
    <v>Powered by Refinitiv</v>
    <v>5</v>
    <v>TWILIO INC. (XNYS:TWLO)</v>
    <v>7</v>
    <v>8</v>
    <v>Finance</v>
    <v>4</v>
    <v>288.81119999999999</v>
    <v>68.055499999999995</v>
    <v>1.6707000000000001</v>
    <v>-6.76</v>
    <v>-2.2729999999999998E-3</v>
    <v>-2.9243000000000002E-2</v>
    <v>-0.51</v>
    <v>USD</v>
    <v>Twilio Inc. offers Cloud Communications Platform, which enables developers to build, scale and operate real-time communications within software applications. The Company's platform consists of Programmable Communications Cloud, Super Network and Business Model for Innovators. Its Programmable Communications Cloud software enables developers to embed voice, messaging, video and authentication capabilities into their applications through its Application Programming Interfaces (APIs). Its Programmable Communications Cloud offers building blocks that enable its customers to build what they need. Its Programmable Communications Cloud includes Programmable Voice, Programmable Messaging, Programmable Video and Use Case APIs. The Super Network is its software layer that allows its customers' software to communicate with connected devices globally. It interconnects with communications networks around the world.</v>
    <v>3284</v>
    <v>New York Stock Exchange</v>
    <v>XNYS</v>
    <v>XNYS</v>
    <v>375 Beale St Ste 300, SAN FRANCISCO, CA, 94105-2177 US</v>
    <v>235.51</v>
    <v>627</v>
    <v>Software &amp; IT Services</v>
    <v>Stock</v>
    <v>44085.997922638278</v>
    <v>628</v>
    <v>220.89</v>
    <v>34409960000</v>
    <v>TWILIO INC.</v>
    <v>TWILIO INC.</v>
    <v>235.51</v>
    <v>0</v>
    <v>231.17</v>
    <v>224.41</v>
    <v>223.9</v>
    <v>148851300</v>
    <v>TWLO</v>
    <v>TWILIO INC. (XNYS:TWLO)</v>
    <v>1561901</v>
    <v>2743585</v>
    <v>2008</v>
  </rv>
  <rv s="2">
    <v>629</v>
  </rv>
</rvData>
</file>

<file path=xl/richData/rdrichvaluestructure.xml><?xml version="1.0" encoding="utf-8"?>
<rvStructures xmlns="http://schemas.microsoft.com/office/spreadsheetml/2017/richdata" count="16">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Address" t="s"/>
    <k n="Attribution" t="r"/>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field" t="s"/>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1">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Description</v>
      <v t="s">Employees</v>
      <v t="s">Headquarters</v>
      <v t="s">Industry</v>
      <v t="s">Instrument type</v>
      <v t="s">Year incorporated</v>
      <v t="s">_Flags</v>
      <v t="s">UniqueName</v>
      <v t="s">_DisplayString</v>
      <v t="s">LearnMoreOnLink</v>
      <v t="s">Image</v>
      <v t="s">ExchangeID</v>
      <v t="s">%ProviderInfo</v>
      <v t="s">_Display</v>
    </a>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v t="s">_Display</v>
    </a>
  </spbArrays>
  <spbData count="33">
    <spb s="0">
      <v>0</v>
    </spb>
    <spb s="1">
      <v>0</v>
      <v>0</v>
      <v>0</v>
    </spb>
    <spb s="2">
      <v>1</v>
      <v>1</v>
      <v>1</v>
    </spb>
    <spb s="3">
      <v>1</v>
      <v>2</v>
      <v>2</v>
      <v>1</v>
      <v>3</v>
      <v>1</v>
      <v>1</v>
      <v>1</v>
      <v>4</v>
      <v>4</v>
      <v>5</v>
      <v>6</v>
      <v>1</v>
      <v>1</v>
      <v>1</v>
      <v>4</v>
      <v>7</v>
      <v>8</v>
      <v>9</v>
      <v>10</v>
      <v>9</v>
      <v>4</v>
      <v>1</v>
      <v>1</v>
      <v>5</v>
    </spb>
    <spb s="4">
      <v>at close</v>
      <v>from previous close</v>
      <v>from previous close</v>
      <v>Source: Nasdaq</v>
      <v>GMT</v>
      <v>Delayed 15 minutes</v>
      <v>from close</v>
      <v>from close</v>
    </spb>
    <spb s="0">
      <v>1</v>
    </spb>
    <spb s="5">
      <v>0</v>
      <v>0</v>
    </spb>
    <spb s="6">
      <v>6</v>
      <v>1</v>
      <v>1</v>
      <v>1</v>
    </spb>
    <spb s="7">
      <v>1</v>
      <v>2</v>
      <v>2</v>
      <v>1</v>
      <v>3</v>
      <v>1</v>
      <v>11</v>
      <v>1</v>
      <v>1</v>
      <v>4</v>
      <v>4</v>
      <v>5</v>
      <v>6</v>
      <v>1</v>
      <v>1</v>
      <v>1</v>
      <v>4</v>
      <v>7</v>
      <v>8</v>
      <v>9</v>
      <v>10</v>
      <v>9</v>
      <v>4</v>
      <v>1</v>
      <v>1</v>
      <v>5</v>
    </spb>
    <spb s="0">
      <v>2</v>
    </spb>
    <spb s="8">
      <v>1</v>
      <v>2</v>
      <v>1</v>
      <v>3</v>
      <v>1</v>
      <v>11</v>
      <v>1</v>
      <v>1</v>
      <v>4</v>
      <v>4</v>
      <v>5</v>
      <v>6</v>
      <v>1</v>
      <v>1</v>
      <v>1</v>
      <v>4</v>
      <v>7</v>
      <v>8</v>
      <v>9</v>
      <v>10</v>
      <v>9</v>
      <v>4</v>
      <v>1</v>
      <v>1</v>
      <v>5</v>
    </spb>
    <spb s="0">
      <v>3</v>
    </spb>
    <spb s="9">
      <v>1</v>
      <v>2</v>
      <v>1</v>
      <v>3</v>
      <v>1</v>
      <v>11</v>
      <v>1</v>
      <v>1</v>
      <v>4</v>
      <v>4</v>
      <v>5</v>
      <v>6</v>
      <v>1</v>
      <v>1</v>
      <v>1</v>
      <v>4</v>
      <v>7</v>
      <v>8</v>
      <v>9</v>
      <v>10</v>
      <v>9</v>
      <v>4</v>
      <v>1</v>
      <v>1</v>
      <v>5</v>
    </spb>
    <spb s="0">
      <v>4</v>
    </spb>
    <spb s="10">
      <v>1</v>
      <v>2</v>
      <v>1</v>
      <v>3</v>
      <v>1</v>
      <v>1</v>
      <v>1</v>
      <v>4</v>
      <v>4</v>
      <v>5</v>
      <v>6</v>
      <v>1</v>
      <v>1</v>
      <v>1</v>
      <v>4</v>
      <v>7</v>
      <v>8</v>
      <v>9</v>
      <v>10</v>
      <v>9</v>
      <v>4</v>
      <v>1</v>
      <v>1</v>
      <v>5</v>
    </spb>
    <spb s="0">
      <v>5</v>
    </spb>
    <spb s="11">
      <v>1</v>
      <v>1</v>
      <v>3</v>
      <v>1</v>
      <v>11</v>
      <v>1</v>
      <v>1</v>
      <v>4</v>
      <v>4</v>
      <v>5</v>
      <v>6</v>
      <v>1</v>
      <v>1</v>
      <v>1</v>
      <v>4</v>
      <v>7</v>
      <v>8</v>
      <v>9</v>
      <v>10</v>
      <v>9</v>
      <v>4</v>
      <v>1</v>
      <v>1</v>
      <v>5</v>
    </spb>
    <spb s="7">
      <v>1</v>
      <v>2</v>
      <v>2</v>
      <v>1</v>
      <v>3</v>
      <v>1</v>
      <v>11</v>
      <v>1</v>
      <v>1</v>
      <v>4</v>
      <v>4</v>
      <v>5</v>
      <v>12</v>
      <v>1</v>
      <v>1</v>
      <v>1</v>
      <v>4</v>
      <v>7</v>
      <v>8</v>
      <v>9</v>
      <v>10</v>
      <v>9</v>
      <v>4</v>
      <v>1</v>
      <v>1</v>
      <v>5</v>
    </spb>
    <spb s="0">
      <v>6</v>
    </spb>
    <spb s="12">
      <v>1</v>
      <v>2</v>
      <v>1</v>
      <v>3</v>
      <v>1</v>
      <v>1</v>
      <v>1</v>
      <v>4</v>
      <v>4</v>
      <v>5</v>
      <v>6</v>
      <v>1</v>
      <v>1</v>
      <v>1</v>
      <v>4</v>
      <v>7</v>
      <v>8</v>
      <v>9</v>
      <v>10</v>
      <v>9</v>
      <v>4</v>
      <v>1</v>
      <v>1</v>
      <v>5</v>
    </spb>
    <spb s="7">
      <v>1</v>
      <v>2</v>
      <v>2</v>
      <v>1</v>
      <v>3</v>
      <v>1</v>
      <v>11</v>
      <v>1</v>
      <v>1</v>
      <v>4</v>
      <v>4</v>
      <v>5</v>
      <v>13</v>
      <v>1</v>
      <v>1</v>
      <v>1</v>
      <v>4</v>
      <v>7</v>
      <v>8</v>
      <v>9</v>
      <v>10</v>
      <v>9</v>
      <v>4</v>
      <v>1</v>
      <v>1</v>
      <v>5</v>
    </spb>
    <spb s="7">
      <v>1</v>
      <v>2</v>
      <v>2</v>
      <v>1</v>
      <v>3</v>
      <v>1</v>
      <v>11</v>
      <v>1</v>
      <v>1</v>
      <v>4</v>
      <v>4</v>
      <v>5</v>
      <v>14</v>
      <v>1</v>
      <v>1</v>
      <v>1</v>
      <v>4</v>
      <v>7</v>
      <v>8</v>
      <v>9</v>
      <v>10</v>
      <v>9</v>
      <v>4</v>
      <v>1</v>
      <v>1</v>
      <v>5</v>
    </spb>
    <spb s="0">
      <v>7</v>
    </spb>
    <spb s="13">
      <v>1</v>
      <v>2</v>
      <v>2</v>
      <v>1</v>
      <v>3</v>
      <v>1</v>
      <v>11</v>
      <v>1</v>
      <v>1</v>
      <v>4</v>
      <v>4</v>
      <v>5</v>
      <v>6</v>
      <v>1</v>
      <v>1</v>
      <v>1</v>
      <v>4</v>
      <v>7</v>
      <v>8</v>
      <v>9</v>
      <v>10</v>
      <v>9</v>
      <v>1</v>
      <v>1</v>
      <v>5</v>
    </spb>
    <spb s="0">
      <v>8</v>
    </spb>
    <spb s="14">
      <v>1</v>
      <v>1</v>
    </spb>
    <spb s="15">
      <v>1</v>
      <v>2</v>
      <v>1</v>
      <v>3</v>
      <v>1</v>
      <v>1</v>
      <v>1</v>
      <v>4</v>
      <v>5</v>
      <v>6</v>
      <v>1</v>
      <v>1</v>
      <v>5</v>
      <v>1</v>
      <v>4</v>
      <v>7</v>
      <v>8</v>
      <v>9</v>
      <v>9</v>
      <v>1</v>
      <v>1</v>
      <v>5</v>
    </spb>
    <spb s="16">
      <v>at close</v>
      <v>from previous close</v>
      <v>Source: Nasdaq</v>
      <v>from previous close</v>
      <v>GMT</v>
      <v>Delayed 15 minutes</v>
      <v>from close</v>
      <v>from close</v>
    </spb>
    <spb s="0">
      <v>9</v>
    </spb>
    <spb s="17">
      <v>1</v>
      <v>2</v>
      <v>1</v>
      <v>3</v>
      <v>1</v>
      <v>1</v>
      <v>1</v>
      <v>4</v>
      <v>4</v>
      <v>5</v>
      <v>6</v>
      <v>1</v>
      <v>1</v>
      <v>1</v>
      <v>4</v>
      <v>7</v>
      <v>8</v>
      <v>9</v>
      <v>10</v>
      <v>9</v>
      <v>1</v>
      <v>1</v>
      <v>5</v>
    </spb>
    <spb s="0">
      <v>10</v>
    </spb>
    <spb s="18">
      <v>1</v>
      <v>1</v>
      <v>3</v>
      <v>1</v>
      <v>1</v>
      <v>1</v>
      <v>4</v>
      <v>4</v>
      <v>5</v>
      <v>6</v>
      <v>1</v>
      <v>1</v>
      <v>1</v>
      <v>4</v>
      <v>7</v>
      <v>8</v>
      <v>9</v>
      <v>10</v>
      <v>9</v>
      <v>4</v>
      <v>1</v>
      <v>1</v>
      <v>5</v>
    </spb>
    <spb s="9">
      <v>1</v>
      <v>2</v>
      <v>1</v>
      <v>3</v>
      <v>1</v>
      <v>11</v>
      <v>1</v>
      <v>1</v>
      <v>4</v>
      <v>4</v>
      <v>5</v>
      <v>13</v>
      <v>1</v>
      <v>1</v>
      <v>1</v>
      <v>4</v>
      <v>7</v>
      <v>8</v>
      <v>9</v>
      <v>10</v>
      <v>9</v>
      <v>4</v>
      <v>1</v>
      <v>1</v>
      <v>5</v>
    </spb>
  </spbData>
</supportingPropertyBags>
</file>

<file path=xl/richData/rdsupportingpropertybagstructure.xml><?xml version="1.0" encoding="utf-8"?>
<spbStructures xmlns="http://schemas.microsoft.com/office/spreadsheetml/2017/richdata2" count="19">
  <s>
    <k n="^Order" t="spba"/>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Price (Extended hours)" t="i"/>
    <k n="Change (Extended hours)" t="i"/>
    <k n="Change % (Extended hours)" t="i"/>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1">
    <x:dxf>
      <x:numFmt numFmtId="168" formatCode="_([$$-409]* #,##0.00_);_([$$-409]* \(#,##0.00\);_([$$-409]* &quot;-&quot;??_);_(@_)"/>
    </x:dxf>
    <x:dxf>
      <x:numFmt numFmtId="4" formatCode="#,##0.00"/>
    </x:dxf>
    <x:dxf>
      <x:numFmt numFmtId="3" formatCode="#,##0"/>
    </x:dxf>
    <x:dxf>
      <x:numFmt numFmtId="14" formatCode="0.00%"/>
    </x:dxf>
    <x:dxf>
      <x:numFmt numFmtId="167" formatCode="_([$$-409]* #,##0_);_([$$-409]* \(#,##0\);_([$$-409]* &quot;-&quot;_);_(@_)"/>
    </x:dxf>
    <x:dxf>
      <x:numFmt numFmtId="27" formatCode="m/d/yyyy\ h:mm"/>
    </x:dxf>
    <x:dxf>
      <x:numFmt numFmtId="2" formatCode="0.00"/>
    </x:dxf>
    <x:dxf>
      <x:numFmt numFmtId="1" formatCode="0"/>
    </x:dxf>
    <x:dxf>
      <x:numFmt numFmtId="166" formatCode="_ [$¥-804]* #,##0_ ;_ [$¥-804]* \-#,##0_ ;_ [$¥-804]* &quot;-&quot;_ ;_ @_ "/>
    </x:dxf>
    <x:dxf>
      <x:numFmt numFmtId="165" formatCode="_([$€-2]\ * #,##0_);_([$€-2]\ * \(#,##0\);_([$€-2]\ * &quot;-&quot;_);_(@_)"/>
    </x:dxf>
    <x:dxf>
      <x:numFmt numFmtId="164"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dxfid="7"/>
    <rSty>
      <rpv i="2">1</rpv>
    </rSty>
    <rSty dxfid="8"/>
    <rSty dxfid="9"/>
    <rSty dxfid="10"/>
  </richStyles>
</richStyleSheet>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5FE0B99-EFDF-44B4-A154-7CDAF9838348}" name="Table10" displayName="Table10" ref="D2:F6" totalsRowShown="0" headerRowBorderDxfId="34" tableBorderDxfId="33" totalsRowBorderDxfId="32">
  <autoFilter ref="D2:F6" xr:uid="{5D7AD9A1-E50A-4153-BC27-701D1423C37B}"/>
  <tableColumns count="3">
    <tableColumn id="1" xr3:uid="{64400BEF-B15E-4616-8E4D-CF841FBACA7E}" name="Column1" dataDxfId="31"/>
    <tableColumn id="2" xr3:uid="{F2959A7D-111A-4B1F-96A6-01E588C5DD18}" name="Column2" dataDxfId="30"/>
    <tableColumn id="3" xr3:uid="{E6CE86B5-26E7-4728-B0E8-1D86187B2930}" name="Column3" dataDxfId="2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9DBE6F6-5353-4780-85D0-C498CD9C2697}" name="SummaryIdeas" displayName="SummaryIdeas" ref="A1:H48" tableType="queryTable" totalsRowShown="0">
  <autoFilter ref="A1:H48" xr:uid="{E34B3FD4-5784-4FA2-9280-3D83EEE6E275}"/>
  <tableColumns count="8">
    <tableColumn id="15" xr3:uid="{1AF8DD68-1D0D-4400-8E8C-4421133F82E7}" uniqueName="15" name="StockSymbol" queryTableFieldId="17" dataDxfId="4"/>
    <tableColumn id="16" xr3:uid="{96CCBE7E-9532-4FC9-98ED-F58E3EFFB2ED}" uniqueName="16" name="Price" queryTableFieldId="18" dataDxfId="3"/>
    <tableColumn id="1" xr3:uid="{C235ED6C-294B-4A19-9BB0-E526D8852698}" uniqueName="1" name="AnstDown%" queryTableFieldId="48"/>
    <tableColumn id="2" xr3:uid="{351BCE7A-C3DE-4719-A116-DC275ED8CE73}" uniqueName="2" name="AnstUp%" queryTableFieldId="49"/>
    <tableColumn id="4" xr3:uid="{6EF80560-853C-4FA7-9B66-BBEFFFAB9AFC}" uniqueName="4" name="52WH" queryTableFieldId="50"/>
    <tableColumn id="5" xr3:uid="{63F44016-20BD-4A80-9C92-BDE8A4F2F795}" uniqueName="5" name="52WL" queryTableFieldId="51"/>
    <tableColumn id="20" xr3:uid="{0426E6BD-E6C4-4032-BAC0-128340805CA6}" uniqueName="20" name="Sector" queryTableFieldId="22" dataDxfId="2"/>
    <tableColumn id="3" xr3:uid="{FE28FDEE-1BAC-414B-B37F-EF21BB915D81}" uniqueName="3" name="MarketSignal" queryTableFieldId="4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916AC79-2D8E-4E33-BA15-74BF3F157205}" name="EnhancedDownside_V1" displayName="EnhancedDownside_V1" ref="A1:K30" tableType="queryTable" totalsRowShown="0">
  <autoFilter ref="A1:K30" xr:uid="{B626678E-0EFD-43AF-AA7C-0B28209B0F97}"/>
  <sortState xmlns:xlrd2="http://schemas.microsoft.com/office/spreadsheetml/2017/richdata2" ref="A2:K30">
    <sortCondition descending="1" ref="H1:H30"/>
  </sortState>
  <tableColumns count="11">
    <tableColumn id="1" xr3:uid="{6BD70BA0-1623-4680-9DB2-144CA3D95651}" uniqueName="1" name="StockSymbol" queryTableFieldId="1" dataDxfId="1"/>
    <tableColumn id="2" xr3:uid="{677A3F36-557A-4304-A9FB-2EFB230C3C46}" uniqueName="2" name="Price" queryTableFieldId="2"/>
    <tableColumn id="3" xr3:uid="{967EBC59-FA2E-4616-A7F6-9D1ECE497728}" uniqueName="3" name="52WH" queryTableFieldId="24"/>
    <tableColumn id="4" xr3:uid="{B4C7175E-BB89-4C40-88F4-26A3D34AA65A}" uniqueName="4" name="52WL" queryTableFieldId="25"/>
    <tableColumn id="6" xr3:uid="{51EA02FC-9BBF-481F-B9FB-0EF662A60989}" uniqueName="6" name="Sector" queryTableFieldId="6" dataDxfId="0"/>
    <tableColumn id="5" xr3:uid="{F1251DE2-1D96-479B-901D-651B5C6FE73F}" uniqueName="5" name="LTP" queryTableFieldId="26"/>
    <tableColumn id="7" xr3:uid="{EB6BF2CE-6FCF-4DC4-A479-5233A58DD485}" uniqueName="7" name="AnstUp%" queryTableFieldId="27"/>
    <tableColumn id="8" xr3:uid="{C7D9C529-3306-4E90-9FF0-0DAF94047B04}" uniqueName="8" name="AnstDown%" queryTableFieldId="28"/>
    <tableColumn id="10" xr3:uid="{39D02AC9-6708-4E4B-9188-5E1AC8F5ABD7}" uniqueName="10" name="PE" queryTableFieldId="29"/>
    <tableColumn id="9" xr3:uid="{EBAD590D-66BC-4977-BE55-4419840682CD}" uniqueName="9" name="MarketSignal" queryTableFieldId="23"/>
    <tableColumn id="11" xr3:uid="{249E8897-B625-47AC-BA58-7A6600E38CF4}" uniqueName="11" name="UpComgED" queryTableFieldId="3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149AC7-885F-4A99-8E1A-7EA7EFAF4FF5}" name="EnhancedUpside_V1" displayName="EnhancedUpside_V1" ref="A1:K19" tableType="queryTable" totalsRowShown="0">
  <autoFilter ref="A1:K19" xr:uid="{21D21EDE-F6FB-4B30-BF03-7D1D4F855368}"/>
  <sortState xmlns:xlrd2="http://schemas.microsoft.com/office/spreadsheetml/2017/richdata2" ref="A2:K19">
    <sortCondition ref="I1:I19"/>
  </sortState>
  <tableColumns count="11">
    <tableColumn id="1" xr3:uid="{81D9C7C6-23F1-4956-9028-44D64D73723E}" uniqueName="1" name="StockSymbol" queryTableFieldId="1" dataDxfId="6"/>
    <tableColumn id="2" xr3:uid="{AFFE616A-2E46-434C-AFDC-36923D36F52D}" uniqueName="2" name="Price" queryTableFieldId="2"/>
    <tableColumn id="8" xr3:uid="{882D003E-760D-4C19-AA08-ADEE550121B7}" uniqueName="8" name="52WH" queryTableFieldId="34"/>
    <tableColumn id="9" xr3:uid="{2E1684FC-7902-4EC4-BDB2-8DF77D8973D1}" uniqueName="9" name="52WL" queryTableFieldId="35"/>
    <tableColumn id="10" xr3:uid="{82AB5AA3-721C-4F02-B165-C891CE6F34C4}" uniqueName="10" name="Sector" queryTableFieldId="10" dataDxfId="5"/>
    <tableColumn id="11" xr3:uid="{8CE8C151-1D55-4005-B244-0EBA408EF8DC}" uniqueName="11" name="HTP" queryTableFieldId="36"/>
    <tableColumn id="12" xr3:uid="{92F525C2-AFD8-4C33-9706-A8B9C27BCF81}" uniqueName="12" name="AnstUp%" queryTableFieldId="37"/>
    <tableColumn id="13" xr3:uid="{A9327CA9-3665-4AD6-A89F-44E0A6A297A2}" uniqueName="13" name="AnstDown%" queryTableFieldId="38"/>
    <tableColumn id="3" xr3:uid="{8E892C78-1A19-4728-93F3-943633BDF2AE}" uniqueName="3" name="PE" queryTableFieldId="44"/>
    <tableColumn id="7" xr3:uid="{224FAC46-C983-4DFA-957E-24B8B3D1DE26}" uniqueName="7" name="MarketSignal" queryTableFieldId="33"/>
    <tableColumn id="4" xr3:uid="{F2B1F8B5-B1E1-4F70-BBFB-E184656B69C4}" uniqueName="4" name="UpComgED" queryTableFieldId="4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E22687-29D9-488B-A84F-6E5882A813CA}" name="Table1" displayName="Table1" ref="A1:Q118" totalsRowShown="0" headerRowDxfId="28" dataDxfId="27">
  <autoFilter ref="A1:Q118" xr:uid="{6BE08D6A-2D6F-4EC1-8275-7E48CDDC30EE}"/>
  <sortState xmlns:xlrd2="http://schemas.microsoft.com/office/spreadsheetml/2017/richdata2" ref="A2:P106">
    <sortCondition descending="1" ref="J1:J106"/>
  </sortState>
  <tableColumns count="17">
    <tableColumn id="1" xr3:uid="{ABEC864C-83E9-44F0-BA56-14341D563D2E}" name="SYMBOL" dataDxfId="26" dataCellStyle="Hyperlink"/>
    <tableColumn id="22" xr3:uid="{F2032D72-D502-454E-8963-1FE270C7A53C}" name="StockSymbol" dataDxfId="25" dataCellStyle="Hyperlink">
      <calculatedColumnFormula>TEXT(_FV($A2,"Ticker symbol",TRUE),"")</calculatedColumnFormula>
    </tableColumn>
    <tableColumn id="2" xr3:uid="{ECDF1278-B166-4891-B949-0AB71470C2DE}" name="Price" dataDxfId="24" dataCellStyle="Hyperlink">
      <calculatedColumnFormula array="1">_FV($A2,"Price")</calculatedColumnFormula>
    </tableColumn>
    <tableColumn id="3" xr3:uid="{D3FD4EFC-27B9-468A-A5E2-CB9B86EDF4BB}" name="CHG" dataDxfId="23" dataCellStyle="Hyperlink">
      <calculatedColumnFormula array="1">_FV($A2,"Change")</calculatedColumnFormula>
    </tableColumn>
    <tableColumn id="4" xr3:uid="{82FEA44C-2DA5-49DA-9EEF-25E3F8CEBD8B}" name="PREV CLOSE" dataDxfId="22">
      <calculatedColumnFormula array="1">_FV($A2,"Previous close",TRUE)</calculatedColumnFormula>
    </tableColumn>
    <tableColumn id="17" xr3:uid="{AA39E341-080C-4004-8B7D-7908D386971D}" name="% CHG" dataDxfId="21">
      <calculatedColumnFormula array="1">_FV(A2,"Change (%)",TRUE)</calculatedColumnFormula>
    </tableColumn>
    <tableColumn id="5" xr3:uid="{1B75F404-B0E1-4AF9-B74A-C6D6859434AF}" name="52 Week High" dataDxfId="20">
      <calculatedColumnFormula array="1">_FV($A2,"52 week high",TRUE)</calculatedColumnFormula>
    </tableColumn>
    <tableColumn id="6" xr3:uid="{4FF82649-9724-47F4-BFA9-9761535DC7EE}" name="52 Week Low" dataDxfId="19">
      <calculatedColumnFormula array="1">_FV($A2,"52 week low",TRUE)</calculatedColumnFormula>
    </tableColumn>
    <tableColumn id="8" xr3:uid="{8BA2B540-1DA3-4A2B-8009-FDE618E707A6}" name="Downside %" dataDxfId="18">
      <calculatedColumnFormula>($C2/$H2*100)-100</calculatedColumnFormula>
    </tableColumn>
    <tableColumn id="9" xr3:uid="{F0F031E4-F86F-4C00-BC72-3802B87F5247}" name="Upside %" dataDxfId="17">
      <calculatedColumnFormula>100-($C2/$G2*100)</calculatedColumnFormula>
    </tableColumn>
    <tableColumn id="11" xr3:uid="{39632E0B-CF08-4036-9FDC-DC74219B55C4}" name="Sector" dataDxfId="16"/>
    <tableColumn id="13" xr3:uid="{21B2A5BD-06C4-4875-BBC2-47D0169C6EDF}" name="PRICE E" dataDxfId="15">
      <calculatedColumnFormula array="1">IF(AND(HOUR(NOW())&gt;16,_xlfn.NUMBERVALUE(_xlfn.CONCAT(HOUR(NOW()),".",MINUTE(NOW())))&gt;9.3),_FV($A2,"Price"),"MH")</calculatedColumnFormula>
    </tableColumn>
    <tableColumn id="15" xr3:uid="{3AD8DB13-621F-484C-B2B2-85979D4B0C92}" name="CHG E" dataDxfId="14">
      <calculatedColumnFormula array="1">IF($L2="MH","MarketHours",_FV($A2,"Change (Extended hours)",TRUE))</calculatedColumnFormula>
    </tableColumn>
    <tableColumn id="18" xr3:uid="{73950B46-AA20-4908-8E3D-892F6029B277}" name="% CHG E" dataDxfId="13">
      <calculatedColumnFormula array="1">IF($L2&lt;&gt;"MarketHours","MH",_FV($A2,"Change % (Extended hours)",TRUE))</calculatedColumnFormula>
    </tableColumn>
    <tableColumn id="20" xr3:uid="{80B0D893-EBEB-480E-B376-958F5563E119}" name="VOLUME" dataDxfId="12">
      <calculatedColumnFormula array="1">_FV($A2,"Volume")</calculatedColumnFormula>
    </tableColumn>
    <tableColumn id="21" xr3:uid="{F37E47AA-2457-4EDE-A219-655328D548B4}" name="AVG VOL" dataDxfId="11">
      <calculatedColumnFormula array="1">_FV($A2,"Volume average",TRUE)</calculatedColumnFormula>
    </tableColumn>
    <tableColumn id="7" xr3:uid="{F30228C1-44CE-477C-A80A-42C22501DFFC}" name="PE" dataDxfId="10">
      <calculatedColumnFormula array="1">_FV($A2,"P/E",TRUE)</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18111E-3E86-4A4F-BBDC-0553A51BC593}" name="PriceTargetsOnly" displayName="PriceTargetsOnly" ref="A1:F118" tableType="queryTable" totalsRowShown="0">
  <autoFilter ref="A1:F118" xr:uid="{70E9B226-3781-42EA-847E-DA2820558DBD}"/>
  <tableColumns count="6">
    <tableColumn id="1" xr3:uid="{BAE613EF-F842-4171-9C68-8C0FB7583B4D}" uniqueName="1" name="StockSymbol" queryTableFieldId="1" dataDxfId="9"/>
    <tableColumn id="2" xr3:uid="{0F873473-6D0A-44D5-BF44-32672620A551}" uniqueName="2" name="AllPriceTargets" queryTableFieldId="2"/>
    <tableColumn id="3" xr3:uid="{0B6035D2-1D50-42D8-A653-F2696EABA548}" uniqueName="3" name="HighestTargetPrice" queryTableFieldId="3"/>
    <tableColumn id="4" xr3:uid="{77F93A05-D194-4025-BE00-A4FA1568052D}" uniqueName="4" name="AverageTargetPrice" queryTableFieldId="4"/>
    <tableColumn id="5" xr3:uid="{8138FD73-905F-4244-B969-2EB3ED22BAFB}" uniqueName="5" name="LowestTargetPrice" queryTableFieldId="5"/>
    <tableColumn id="6" xr3:uid="{6918A331-BA45-4EC5-980E-FE67E555631C}" uniqueName="6" name="LastFetchDate" queryTableFieldId="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281CA5-12C6-4927-AE7E-EE7F243739C1}" name="UpdatedData" displayName="UpdatedData" ref="A1:O118" tableType="queryTable" totalsRowShown="0">
  <autoFilter ref="A1:O118" xr:uid="{09700515-4A0A-489A-AABA-D98C6F555B2D}"/>
  <tableColumns count="15">
    <tableColumn id="1" xr3:uid="{30FE4BA4-73A0-4712-9B2C-3550CFEF4595}" uniqueName="1" name="StockSymbol" queryTableFieldId="1" dataDxfId="8"/>
    <tableColumn id="2" xr3:uid="{2B23CDF6-067E-4689-AABC-2A29865010FC}" uniqueName="2" name="Price" queryTableFieldId="2"/>
    <tableColumn id="3" xr3:uid="{291D136C-72B7-4C9D-9840-9DB2BD424591}" uniqueName="3" name="CHG" queryTableFieldId="3"/>
    <tableColumn id="4" xr3:uid="{166A4381-99FB-4059-9CC5-DC63A497D669}" uniqueName="4" name="PREV CLOSE" queryTableFieldId="4"/>
    <tableColumn id="12" xr3:uid="{5DFF13E2-10F5-49EB-9B1B-C0174B673DEE}" uniqueName="12" name="% CHG" queryTableFieldId="12"/>
    <tableColumn id="5" xr3:uid="{FC02230D-E75E-4181-844E-219E8D899036}" uniqueName="5" name="52WH" queryTableFieldId="36"/>
    <tableColumn id="6" xr3:uid="{005D0120-ADF8-4282-96D0-D536CE8C0BBB}" uniqueName="6" name="52WL" queryTableFieldId="37"/>
    <tableColumn id="8" xr3:uid="{0CA30C4E-EAFC-4618-ADC1-55C1B2E3B951}" uniqueName="8" name="Downside %" queryTableFieldId="8"/>
    <tableColumn id="9" xr3:uid="{25DDA174-316F-4BA9-9523-35B6807056F8}" uniqueName="9" name="Upside %" queryTableFieldId="9"/>
    <tableColumn id="10" xr3:uid="{7134F1CF-1FBE-433D-A852-A3DD070FC978}" uniqueName="10" name="Sector" queryTableFieldId="10" dataDxfId="7"/>
    <tableColumn id="13" xr3:uid="{0EDDF3CD-777B-40B1-A6AC-A43DA5B33B35}" uniqueName="13" name="VOLUME" queryTableFieldId="13"/>
    <tableColumn id="14" xr3:uid="{FACB3F32-7822-471E-9E84-3782AE0FC1D1}" uniqueName="14" name="AVG VOL" queryTableFieldId="14"/>
    <tableColumn id="7" xr3:uid="{F4BE31AB-3C89-4B01-81E1-C351584E7DE5}" uniqueName="7" name="PE" queryTableFieldId="38"/>
    <tableColumn id="11" xr3:uid="{0662A0B2-0DDE-48CB-B304-729F21ECA350}" uniqueName="11" name="HTP" queryTableFieldId="39"/>
    <tableColumn id="15" xr3:uid="{A07C914E-B3C8-4F0B-8EEE-720C3DFE62ED}" uniqueName="15" name="LTP" queryTableFieldId="4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56F9A22-B194-48B0-9484-F81B9DC78C9B}">
  <we:reference id="wa104381695" version="1.0.10.0" store="en-001" storeType="OMEX"/>
  <we:alternateReferences>
    <we:reference id="wa104381695" version="1.0.10.0" store="en-00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_xldudf_CS_LOGIN</we:customFunctionIds>
        <we:customFunctionIds>_xldudf_CS_STATUS</we:customFunctionIds>
        <we:customFunctionIds>_xldudf_CS_QUERY</we:customFunctionIds>
        <we:customFunctionIds>_xldudf_CS_HEALTHCHECK</we:customFunctionIds>
        <we:customFunctionIds>_xldudf_CS_PRICE</we:customFunctionIds>
        <we:customFunctionIds>_xldudf_CS_PARAMETERS</we:customFunctionIds>
        <we:customFunctionIds>_xldudf_CS_EXRATE</we:customFunctionIds>
        <we:customFunctionIds>_xldudf_CS_OHLCV</we:customFunctionIds>
        <we:customFunctionIds>_xldudf_CS_TRADES</we:customFunctionIds>
        <we:customFunctionIds>_xldudf_CS_ORDERBOOKS</we:customFunctionIds>
        <we:customFunctionIds>_xldudf_CS_ADDRESS</we:customFunctionIds>
        <we:customFunctionIds>_xldudf_CS_METRICS</we:customFunctionIds>
        <we:customFunctionIds>_xldudf_CS_IDEAS</we:customFunctionIds>
        <we:customFunctionIds>_xldudf_CS_CHAIN</we:customFunctionIds>
        <we:customFunctionIds>_xldudf_CS_TA</we:customFunctionIds>
        <we:customFunctionIds>_xldudf_CS_ENDPOINTS</we:customFunctionIds>
        <we:customFunctionIds>_xldudf_CS_PROVIDERS</we:customFunctionIds>
        <we:customFunctionIds>_xldudf_CS_EXCHANGES</we:customFunctionIds>
        <we:customFunctionIds>_xldudf_CS_TAMETADATA</we:customFunctionIds>
        <we:customFunctionIds>_xldudf_CS_CLUSTERS</we:customFunctionIds>
        <we:customFunctionIds>_xldudf_CS_ADX</we:customFunctionIds>
        <we:customFunctionIds>_xldudf_CS_SMA</we:customFunctionIds>
        <we:customFunctionIds>_xldudf_CS_ATH</we:customFunctionIds>
        <we:customFunctionIds>_xldudf_CS_RSI</we:customFunctionIds>
        <we:customFunctionIds>_xldudf_CS_SAREXT</we:customFunctionIds>
        <we:customFunctionIds>_xldudf_CS_EXP</we:customFunctionIds>
        <we:customFunctionIds>_xldudf_CS_FLOOR</we:customFunctionIds>
        <we:customFunctionIds>_xldudf_CS_LN</we:customFunctionIds>
        <we:customFunctionIds>_xldudf_CS_EMA</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s://seekingalpha.com/symbol/CSCO" TargetMode="External"/><Relationship Id="rId18" Type="http://schemas.openxmlformats.org/officeDocument/2006/relationships/hyperlink" Target="https://seekingalpha.com/symbol/ILMN" TargetMode="External"/><Relationship Id="rId26" Type="http://schemas.openxmlformats.org/officeDocument/2006/relationships/hyperlink" Target="https://seekingalpha.com/symbol/OLED" TargetMode="External"/><Relationship Id="rId39" Type="http://schemas.openxmlformats.org/officeDocument/2006/relationships/hyperlink" Target="https://seekingalpha.com/symbol/HD" TargetMode="External"/><Relationship Id="rId21" Type="http://schemas.openxmlformats.org/officeDocument/2006/relationships/hyperlink" Target="https://seekingalpha.com/symbol/MCD" TargetMode="External"/><Relationship Id="rId34" Type="http://schemas.openxmlformats.org/officeDocument/2006/relationships/hyperlink" Target="https://seekingalpha.com/symbol/TWTR" TargetMode="External"/><Relationship Id="rId42" Type="http://schemas.openxmlformats.org/officeDocument/2006/relationships/hyperlink" Target="https://seekingalpha.com/symbol/LOW" TargetMode="External"/><Relationship Id="rId47" Type="http://schemas.openxmlformats.org/officeDocument/2006/relationships/hyperlink" Target="https://seekingalpha.com/symbol/LUV" TargetMode="External"/><Relationship Id="rId50" Type="http://schemas.openxmlformats.org/officeDocument/2006/relationships/hyperlink" Target="https://seekingalpha.com/symbol/TER" TargetMode="External"/><Relationship Id="rId55" Type="http://schemas.openxmlformats.org/officeDocument/2006/relationships/table" Target="../tables/table5.xml"/><Relationship Id="rId7" Type="http://schemas.openxmlformats.org/officeDocument/2006/relationships/hyperlink" Target="https://seekingalpha.com/symbol/BJ" TargetMode="External"/><Relationship Id="rId2" Type="http://schemas.openxmlformats.org/officeDocument/2006/relationships/hyperlink" Target="https://seekingalpha.com/symbol/AMT" TargetMode="External"/><Relationship Id="rId16" Type="http://schemas.openxmlformats.org/officeDocument/2006/relationships/hyperlink" Target="https://seekingalpha.com/symbol/EL" TargetMode="External"/><Relationship Id="rId29" Type="http://schemas.openxmlformats.org/officeDocument/2006/relationships/hyperlink" Target="https://seekingalpha.com/symbol/PLUG" TargetMode="External"/><Relationship Id="rId11" Type="http://schemas.openxmlformats.org/officeDocument/2006/relationships/hyperlink" Target="https://seekingalpha.com/symbol/COUP" TargetMode="External"/><Relationship Id="rId24" Type="http://schemas.openxmlformats.org/officeDocument/2006/relationships/hyperlink" Target="https://seekingalpha.com/symbol/NOK" TargetMode="External"/><Relationship Id="rId32" Type="http://schemas.openxmlformats.org/officeDocument/2006/relationships/hyperlink" Target="https://seekingalpha.com/symbol/SRNE" TargetMode="External"/><Relationship Id="rId37" Type="http://schemas.openxmlformats.org/officeDocument/2006/relationships/hyperlink" Target="https://seekingalpha.com/symbol/ZM" TargetMode="External"/><Relationship Id="rId40" Type="http://schemas.openxmlformats.org/officeDocument/2006/relationships/hyperlink" Target="https://seekingalpha.com/symbol/ADBE" TargetMode="External"/><Relationship Id="rId45" Type="http://schemas.openxmlformats.org/officeDocument/2006/relationships/hyperlink" Target="https://seekingalpha.com/symbol/T" TargetMode="External"/><Relationship Id="rId53" Type="http://schemas.openxmlformats.org/officeDocument/2006/relationships/hyperlink" Target="https://seekingalpha.com/symbol/INTC" TargetMode="External"/><Relationship Id="rId5" Type="http://schemas.openxmlformats.org/officeDocument/2006/relationships/hyperlink" Target="https://seekingalpha.com/symbol/BA" TargetMode="External"/><Relationship Id="rId10" Type="http://schemas.openxmlformats.org/officeDocument/2006/relationships/hyperlink" Target="https://seekingalpha.com/symbol/COST" TargetMode="External"/><Relationship Id="rId19" Type="http://schemas.openxmlformats.org/officeDocument/2006/relationships/hyperlink" Target="https://seekingalpha.com/symbol/LHX" TargetMode="External"/><Relationship Id="rId31" Type="http://schemas.openxmlformats.org/officeDocument/2006/relationships/hyperlink" Target="https://seekingalpha.com/symbol/SHOP" TargetMode="External"/><Relationship Id="rId44" Type="http://schemas.openxmlformats.org/officeDocument/2006/relationships/hyperlink" Target="https://seekingalpha.com/symbol/JNJ" TargetMode="External"/><Relationship Id="rId52" Type="http://schemas.openxmlformats.org/officeDocument/2006/relationships/hyperlink" Target="https://seekingalpha.com/symbol/UAL" TargetMode="External"/><Relationship Id="rId4" Type="http://schemas.openxmlformats.org/officeDocument/2006/relationships/hyperlink" Target="https://seekingalpha.com/symbol/ANET" TargetMode="External"/><Relationship Id="rId9" Type="http://schemas.openxmlformats.org/officeDocument/2006/relationships/hyperlink" Target="https://seekingalpha.com/symbol/CI" TargetMode="External"/><Relationship Id="rId14" Type="http://schemas.openxmlformats.org/officeDocument/2006/relationships/hyperlink" Target="https://seekingalpha.com/symbol/DG" TargetMode="External"/><Relationship Id="rId22" Type="http://schemas.openxmlformats.org/officeDocument/2006/relationships/hyperlink" Target="https://seekingalpha.com/symbol/MSFT" TargetMode="External"/><Relationship Id="rId27" Type="http://schemas.openxmlformats.org/officeDocument/2006/relationships/hyperlink" Target="https://seekingalpha.com/symbol/ORLY" TargetMode="External"/><Relationship Id="rId30" Type="http://schemas.openxmlformats.org/officeDocument/2006/relationships/hyperlink" Target="https://seekingalpha.com/symbol/ROKU" TargetMode="External"/><Relationship Id="rId35" Type="http://schemas.openxmlformats.org/officeDocument/2006/relationships/hyperlink" Target="https://seekingalpha.com/symbol/UBER" TargetMode="External"/><Relationship Id="rId43" Type="http://schemas.openxmlformats.org/officeDocument/2006/relationships/hyperlink" Target="https://seekingalpha.com/symbol/VZ" TargetMode="External"/><Relationship Id="rId48" Type="http://schemas.openxmlformats.org/officeDocument/2006/relationships/hyperlink" Target="https://seekingalpha.com/symbol/AYX" TargetMode="External"/><Relationship Id="rId8" Type="http://schemas.openxmlformats.org/officeDocument/2006/relationships/hyperlink" Target="https://seekingalpha.com/symbol/BYND" TargetMode="External"/><Relationship Id="rId51" Type="http://schemas.openxmlformats.org/officeDocument/2006/relationships/hyperlink" Target="https://seekingalpha.com/symbol/AMD" TargetMode="External"/><Relationship Id="rId3" Type="http://schemas.openxmlformats.org/officeDocument/2006/relationships/hyperlink" Target="https://seekingalpha.com/symbol/AMZN" TargetMode="External"/><Relationship Id="rId12" Type="http://schemas.openxmlformats.org/officeDocument/2006/relationships/hyperlink" Target="https://seekingalpha.com/symbol/CRM" TargetMode="External"/><Relationship Id="rId17" Type="http://schemas.openxmlformats.org/officeDocument/2006/relationships/hyperlink" Target="https://seekingalpha.com/symbol/FB" TargetMode="External"/><Relationship Id="rId25" Type="http://schemas.openxmlformats.org/officeDocument/2006/relationships/hyperlink" Target="https://seekingalpha.com/symbol/NOW" TargetMode="External"/><Relationship Id="rId33" Type="http://schemas.openxmlformats.org/officeDocument/2006/relationships/hyperlink" Target="https://seekingalpha.com/symbol/TSLA" TargetMode="External"/><Relationship Id="rId38" Type="http://schemas.openxmlformats.org/officeDocument/2006/relationships/hyperlink" Target="https://seekingalpha.com/symbol/TTD" TargetMode="External"/><Relationship Id="rId46" Type="http://schemas.openxmlformats.org/officeDocument/2006/relationships/hyperlink" Target="https://seekingalpha.com/symbol/DAL" TargetMode="External"/><Relationship Id="rId20" Type="http://schemas.openxmlformats.org/officeDocument/2006/relationships/hyperlink" Target="https://seekingalpha.com/symbol/MA" TargetMode="External"/><Relationship Id="rId41" Type="http://schemas.openxmlformats.org/officeDocument/2006/relationships/hyperlink" Target="https://seekingalpha.com/symbol/NVDA" TargetMode="External"/><Relationship Id="rId54" Type="http://schemas.openxmlformats.org/officeDocument/2006/relationships/printerSettings" Target="../printerSettings/printerSettings5.bin"/><Relationship Id="rId1" Type="http://schemas.openxmlformats.org/officeDocument/2006/relationships/hyperlink" Target="https://seekingalpha.com/symbol/AAPL" TargetMode="External"/><Relationship Id="rId6" Type="http://schemas.openxmlformats.org/officeDocument/2006/relationships/hyperlink" Target="https://seekingalpha.com/symbol/BIDU" TargetMode="External"/><Relationship Id="rId15" Type="http://schemas.openxmlformats.org/officeDocument/2006/relationships/hyperlink" Target="https://seekingalpha.com/symbol/DOCU" TargetMode="External"/><Relationship Id="rId23" Type="http://schemas.openxmlformats.org/officeDocument/2006/relationships/hyperlink" Target="https://seekingalpha.com/symbol/NFLX" TargetMode="External"/><Relationship Id="rId28" Type="http://schemas.openxmlformats.org/officeDocument/2006/relationships/hyperlink" Target="https://seekingalpha.com/symbol/PG" TargetMode="External"/><Relationship Id="rId36" Type="http://schemas.openxmlformats.org/officeDocument/2006/relationships/hyperlink" Target="https://seekingalpha.com/symbol/ULTA" TargetMode="External"/><Relationship Id="rId49" Type="http://schemas.openxmlformats.org/officeDocument/2006/relationships/hyperlink" Target="https://seekingalpha.com/symbol/BABA"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EC58C-8DA8-4DE6-B221-F7982BFF9F75}">
  <dimension ref="A1:I17"/>
  <sheetViews>
    <sheetView topLeftCell="C10" workbookViewId="0">
      <selection activeCell="E20" sqref="E20"/>
    </sheetView>
  </sheetViews>
  <sheetFormatPr defaultRowHeight="14.25"/>
  <cols>
    <col min="1" max="1" width="24.73046875" customWidth="1"/>
    <col min="2" max="2" width="61.59765625" style="27" customWidth="1"/>
    <col min="4" max="4" width="18.3984375" bestFit="1" customWidth="1"/>
    <col min="5" max="5" width="45.86328125" style="27" customWidth="1"/>
    <col min="6" max="6" width="9.86328125" customWidth="1"/>
    <col min="8" max="8" width="31.33203125" customWidth="1"/>
    <col min="9" max="9" width="36" customWidth="1"/>
  </cols>
  <sheetData>
    <row r="1" spans="1:9" ht="23.25">
      <c r="A1" s="59" t="s">
        <v>73</v>
      </c>
      <c r="B1" s="59"/>
      <c r="D1" s="59" t="s">
        <v>62</v>
      </c>
      <c r="E1" s="59"/>
      <c r="F1" s="59"/>
    </row>
    <row r="2" spans="1:9">
      <c r="A2" s="64" t="s">
        <v>48</v>
      </c>
      <c r="B2" s="64"/>
      <c r="D2" s="31" t="s">
        <v>64</v>
      </c>
      <c r="E2" s="32" t="s">
        <v>65</v>
      </c>
      <c r="F2" s="30" t="s">
        <v>66</v>
      </c>
      <c r="G2" s="54" t="s">
        <v>244</v>
      </c>
      <c r="H2" s="55" t="s">
        <v>248</v>
      </c>
      <c r="I2" s="55" t="s">
        <v>249</v>
      </c>
    </row>
    <row r="3" spans="1:9" ht="57">
      <c r="A3" s="24" t="s">
        <v>44</v>
      </c>
      <c r="B3" s="23" t="s">
        <v>45</v>
      </c>
      <c r="D3" s="37">
        <v>15</v>
      </c>
      <c r="E3" s="23" t="s">
        <v>587</v>
      </c>
      <c r="F3" s="28" t="s">
        <v>60</v>
      </c>
      <c r="G3" s="62" t="s">
        <v>245</v>
      </c>
      <c r="H3" s="27" t="s">
        <v>247</v>
      </c>
      <c r="I3" s="27" t="s">
        <v>397</v>
      </c>
    </row>
    <row r="4" spans="1:9" ht="57">
      <c r="A4" s="24" t="s">
        <v>46</v>
      </c>
      <c r="B4" s="23" t="s">
        <v>47</v>
      </c>
      <c r="D4" s="37">
        <v>50</v>
      </c>
      <c r="E4" s="23" t="s">
        <v>588</v>
      </c>
      <c r="F4" s="28" t="s">
        <v>60</v>
      </c>
      <c r="G4" s="62"/>
      <c r="H4" s="27" t="s">
        <v>250</v>
      </c>
      <c r="I4" s="27" t="s">
        <v>251</v>
      </c>
    </row>
    <row r="5" spans="1:9" ht="60.75" customHeight="1">
      <c r="A5" s="74" t="s">
        <v>49</v>
      </c>
      <c r="B5" s="23" t="s">
        <v>583</v>
      </c>
      <c r="D5" s="37">
        <v>15</v>
      </c>
      <c r="E5" s="23" t="s">
        <v>589</v>
      </c>
      <c r="F5" s="28" t="s">
        <v>61</v>
      </c>
      <c r="G5" s="63" t="s">
        <v>246</v>
      </c>
      <c r="H5" s="27" t="s">
        <v>247</v>
      </c>
      <c r="I5" s="27" t="s">
        <v>397</v>
      </c>
    </row>
    <row r="6" spans="1:9" ht="57">
      <c r="A6" s="74"/>
      <c r="B6" s="23" t="s">
        <v>171</v>
      </c>
      <c r="D6" s="38">
        <v>50</v>
      </c>
      <c r="E6" s="23" t="s">
        <v>590</v>
      </c>
      <c r="F6" s="29" t="s">
        <v>61</v>
      </c>
      <c r="G6" s="63"/>
      <c r="H6" s="27" t="s">
        <v>250</v>
      </c>
      <c r="I6" s="27" t="s">
        <v>251</v>
      </c>
    </row>
    <row r="7" spans="1:9" ht="101.65">
      <c r="A7" s="74"/>
      <c r="B7" s="23" t="s">
        <v>71</v>
      </c>
      <c r="D7" s="59" t="s">
        <v>63</v>
      </c>
      <c r="E7" s="59"/>
      <c r="F7" s="59"/>
      <c r="G7" s="75" t="s">
        <v>593</v>
      </c>
      <c r="H7" s="76"/>
      <c r="I7" s="76"/>
    </row>
    <row r="8" spans="1:9" ht="99.75">
      <c r="A8" s="74"/>
      <c r="B8" s="23" t="s">
        <v>72</v>
      </c>
      <c r="D8" s="39">
        <f>D4</f>
        <v>50</v>
      </c>
      <c r="E8" s="34" t="s">
        <v>167</v>
      </c>
      <c r="F8" s="33" t="s">
        <v>60</v>
      </c>
    </row>
    <row r="9" spans="1:9" ht="71.25">
      <c r="A9" s="25" t="s">
        <v>50</v>
      </c>
      <c r="B9" s="26" t="s">
        <v>172</v>
      </c>
      <c r="D9" s="24">
        <f>D3</f>
        <v>15</v>
      </c>
      <c r="E9" s="36" t="s">
        <v>69</v>
      </c>
      <c r="F9" s="35" t="s">
        <v>60</v>
      </c>
    </row>
    <row r="10" spans="1:9" ht="28.5">
      <c r="A10" s="25" t="s">
        <v>173</v>
      </c>
      <c r="B10" s="26" t="s">
        <v>174</v>
      </c>
      <c r="D10" s="39">
        <f>D6</f>
        <v>50</v>
      </c>
      <c r="E10" s="34" t="s">
        <v>67</v>
      </c>
      <c r="F10" s="33" t="s">
        <v>61</v>
      </c>
    </row>
    <row r="11" spans="1:9" ht="42.75">
      <c r="A11" s="65" t="s">
        <v>51</v>
      </c>
      <c r="B11" s="23" t="s">
        <v>52</v>
      </c>
      <c r="D11" s="24">
        <f>D5</f>
        <v>15</v>
      </c>
      <c r="E11" s="36" t="s">
        <v>68</v>
      </c>
      <c r="F11" s="35" t="s">
        <v>61</v>
      </c>
    </row>
    <row r="12" spans="1:9" ht="30.4">
      <c r="A12" s="66"/>
      <c r="B12" s="26" t="s">
        <v>53</v>
      </c>
      <c r="D12" s="59" t="s">
        <v>70</v>
      </c>
      <c r="E12" s="59"/>
      <c r="F12" s="59"/>
    </row>
    <row r="13" spans="1:9" ht="28.5">
      <c r="A13" s="66"/>
      <c r="B13" s="26" t="s">
        <v>54</v>
      </c>
      <c r="D13" s="53" t="s">
        <v>396</v>
      </c>
      <c r="E13" s="60" t="s">
        <v>585</v>
      </c>
      <c r="F13" s="61"/>
    </row>
    <row r="14" spans="1:9" ht="28.9" customHeight="1">
      <c r="A14" s="66"/>
      <c r="B14" s="23" t="s">
        <v>205</v>
      </c>
      <c r="D14" s="59" t="s">
        <v>170</v>
      </c>
      <c r="E14" s="59"/>
      <c r="F14" s="59"/>
    </row>
    <row r="15" spans="1:9" ht="71.25">
      <c r="A15" s="66"/>
      <c r="B15" s="23" t="s">
        <v>584</v>
      </c>
      <c r="D15" s="39">
        <v>5</v>
      </c>
      <c r="E15" s="60" t="s">
        <v>591</v>
      </c>
      <c r="F15" s="61"/>
    </row>
    <row r="16" spans="1:9" ht="30.4">
      <c r="A16" s="67"/>
      <c r="B16" s="23" t="s">
        <v>586</v>
      </c>
      <c r="D16" s="59" t="s">
        <v>428</v>
      </c>
      <c r="E16" s="59"/>
      <c r="F16" s="59"/>
    </row>
    <row r="17" spans="4:6" ht="48.4" customHeight="1">
      <c r="D17" s="53">
        <v>60</v>
      </c>
      <c r="E17" s="68" t="s">
        <v>592</v>
      </c>
      <c r="F17" s="69"/>
    </row>
  </sheetData>
  <mergeCells count="15">
    <mergeCell ref="A1:B1"/>
    <mergeCell ref="E13:F13"/>
    <mergeCell ref="A2:B2"/>
    <mergeCell ref="D1:F1"/>
    <mergeCell ref="D7:F7"/>
    <mergeCell ref="A5:A8"/>
    <mergeCell ref="A11:A16"/>
    <mergeCell ref="D16:F16"/>
    <mergeCell ref="E17:F17"/>
    <mergeCell ref="G3:G4"/>
    <mergeCell ref="G5:G6"/>
    <mergeCell ref="E15:F15"/>
    <mergeCell ref="D14:F14"/>
    <mergeCell ref="D12:F12"/>
    <mergeCell ref="G7:I7"/>
  </mergeCells>
  <phoneticPr fontId="18" type="noConversion"/>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C19BFFEF-9D02-443B-9AA7-9274E87F77A8}">
          <x14:formula1>
            <xm:f>Master!$A$2:$A$9</xm:f>
          </x14:formula1>
          <xm:sqref>D17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182D-0656-4CCD-9BB8-32490AD69455}">
  <dimension ref="A1:H48"/>
  <sheetViews>
    <sheetView topLeftCell="A16" workbookViewId="0">
      <selection activeCell="C30" sqref="C30"/>
    </sheetView>
  </sheetViews>
  <sheetFormatPr defaultRowHeight="14.25"/>
  <cols>
    <col min="1" max="1" width="13.3984375" customWidth="1"/>
    <col min="2" max="2" width="7.73046875" bestFit="1" customWidth="1"/>
    <col min="3" max="3" width="12.86328125" bestFit="1" customWidth="1"/>
    <col min="4" max="4" width="10.3984375" bestFit="1" customWidth="1"/>
    <col min="5" max="6" width="9.73046875" bestFit="1" customWidth="1"/>
    <col min="7" max="7" width="14.59765625" bestFit="1" customWidth="1"/>
    <col min="8" max="8" width="13.59765625" bestFit="1" customWidth="1"/>
    <col min="9" max="9" width="14.19921875" bestFit="1" customWidth="1"/>
    <col min="10" max="10" width="13.86328125" bestFit="1" customWidth="1"/>
    <col min="11" max="11" width="14.59765625" bestFit="1" customWidth="1"/>
    <col min="12" max="12" width="13.59765625" bestFit="1" customWidth="1"/>
    <col min="13" max="13" width="14.59765625" customWidth="1"/>
    <col min="14" max="14" width="13.59765625" bestFit="1" customWidth="1"/>
    <col min="15" max="15" width="13.86328125" customWidth="1"/>
    <col min="16" max="16" width="14.59765625" bestFit="1" customWidth="1"/>
    <col min="17" max="17" width="13.86328125" bestFit="1" customWidth="1"/>
    <col min="18" max="18" width="10.73046875" bestFit="1" customWidth="1"/>
    <col min="19" max="19" width="11.265625" bestFit="1" customWidth="1"/>
    <col min="20" max="20" width="13.19921875" bestFit="1" customWidth="1"/>
    <col min="21" max="21" width="33.06640625" customWidth="1"/>
    <col min="22" max="22" width="14.19921875" bestFit="1" customWidth="1"/>
    <col min="23" max="23" width="13.86328125" bestFit="1" customWidth="1"/>
    <col min="24" max="24" width="8.86328125" bestFit="1" customWidth="1"/>
    <col min="25" max="25" width="10.3984375" bestFit="1" customWidth="1"/>
    <col min="26" max="26" width="17.86328125" bestFit="1" customWidth="1"/>
    <col min="27" max="27" width="18.73046875" bestFit="1" customWidth="1"/>
    <col min="28" max="28" width="17.46484375" bestFit="1" customWidth="1"/>
    <col min="29" max="29" width="18.19921875" bestFit="1" customWidth="1"/>
    <col min="30" max="30" width="14.73046875" bestFit="1" customWidth="1"/>
    <col min="31" max="31" width="16.06640625" bestFit="1" customWidth="1"/>
  </cols>
  <sheetData>
    <row r="1" spans="1:8">
      <c r="A1" t="s">
        <v>32</v>
      </c>
      <c r="B1" t="s">
        <v>9</v>
      </c>
      <c r="C1" t="s">
        <v>435</v>
      </c>
      <c r="D1" t="s">
        <v>434</v>
      </c>
      <c r="E1" t="s">
        <v>431</v>
      </c>
      <c r="F1" t="s">
        <v>432</v>
      </c>
      <c r="G1" t="s">
        <v>12</v>
      </c>
      <c r="H1" t="s">
        <v>429</v>
      </c>
    </row>
    <row r="2" spans="1:8">
      <c r="A2" s="18" t="s">
        <v>86</v>
      </c>
      <c r="B2" s="18">
        <v>36.979999999999997</v>
      </c>
      <c r="C2">
        <v>155</v>
      </c>
      <c r="D2">
        <v>9</v>
      </c>
      <c r="E2">
        <v>41.86</v>
      </c>
      <c r="F2">
        <v>13.71</v>
      </c>
      <c r="G2" s="18" t="s">
        <v>20</v>
      </c>
      <c r="H2" t="s">
        <v>222</v>
      </c>
    </row>
    <row r="3" spans="1:8">
      <c r="A3" s="18" t="s">
        <v>96</v>
      </c>
      <c r="B3" s="18">
        <v>38.93</v>
      </c>
      <c r="C3">
        <v>95</v>
      </c>
      <c r="D3">
        <v>11</v>
      </c>
      <c r="E3">
        <v>44.11</v>
      </c>
      <c r="F3">
        <v>20</v>
      </c>
      <c r="G3" s="18" t="s">
        <v>22</v>
      </c>
      <c r="H3" t="s">
        <v>430</v>
      </c>
    </row>
    <row r="4" spans="1:8">
      <c r="A4" s="18" t="s">
        <v>78</v>
      </c>
      <c r="B4" s="18">
        <v>131.75</v>
      </c>
      <c r="C4">
        <v>53</v>
      </c>
      <c r="D4">
        <v>12</v>
      </c>
      <c r="E4">
        <v>153.41</v>
      </c>
      <c r="F4">
        <v>79.069999999999993</v>
      </c>
      <c r="G4" s="18" t="s">
        <v>18</v>
      </c>
      <c r="H4" t="s">
        <v>430</v>
      </c>
    </row>
    <row r="5" spans="1:8">
      <c r="A5" s="18" t="s">
        <v>40</v>
      </c>
      <c r="B5" s="18">
        <v>349.93</v>
      </c>
      <c r="C5">
        <v>70</v>
      </c>
      <c r="D5">
        <v>13</v>
      </c>
      <c r="E5">
        <v>404.2</v>
      </c>
      <c r="F5">
        <v>196.78</v>
      </c>
      <c r="G5" s="18" t="s">
        <v>13</v>
      </c>
      <c r="H5" t="s">
        <v>430</v>
      </c>
    </row>
    <row r="6" spans="1:8">
      <c r="A6" s="18" t="s">
        <v>180</v>
      </c>
      <c r="B6" s="18">
        <v>153.83000000000001</v>
      </c>
      <c r="C6">
        <v>70</v>
      </c>
      <c r="D6">
        <v>1</v>
      </c>
      <c r="E6">
        <v>155.47499999999999</v>
      </c>
      <c r="F6">
        <v>87.5</v>
      </c>
      <c r="G6" s="18" t="s">
        <v>33</v>
      </c>
      <c r="H6" t="s">
        <v>222</v>
      </c>
    </row>
    <row r="7" spans="1:8">
      <c r="A7" s="18" t="s">
        <v>102</v>
      </c>
      <c r="B7" s="18">
        <v>214.69</v>
      </c>
      <c r="C7">
        <v>55</v>
      </c>
      <c r="D7">
        <v>4</v>
      </c>
      <c r="E7">
        <v>224.23</v>
      </c>
      <c r="F7">
        <v>137.01140000000001</v>
      </c>
      <c r="G7" s="18" t="s">
        <v>27</v>
      </c>
      <c r="H7" t="s">
        <v>430</v>
      </c>
    </row>
    <row r="8" spans="1:8">
      <c r="A8" s="18" t="s">
        <v>143</v>
      </c>
      <c r="B8" s="18">
        <v>218</v>
      </c>
      <c r="C8">
        <v>53</v>
      </c>
      <c r="D8">
        <v>1</v>
      </c>
      <c r="E8">
        <v>219.48</v>
      </c>
      <c r="F8">
        <v>124.23</v>
      </c>
      <c r="G8" s="18" t="s">
        <v>14</v>
      </c>
      <c r="H8" t="s">
        <v>430</v>
      </c>
    </row>
    <row r="9" spans="1:8">
      <c r="A9" s="18" t="s">
        <v>176</v>
      </c>
      <c r="B9" s="18">
        <v>21.47</v>
      </c>
      <c r="C9">
        <v>105</v>
      </c>
      <c r="D9">
        <v>10</v>
      </c>
      <c r="E9">
        <v>24.037299999999998</v>
      </c>
      <c r="F9">
        <v>6.82</v>
      </c>
      <c r="G9" s="18" t="s">
        <v>14</v>
      </c>
      <c r="H9" t="s">
        <v>430</v>
      </c>
    </row>
    <row r="10" spans="1:8">
      <c r="A10" s="18" t="s">
        <v>144</v>
      </c>
      <c r="B10" s="18">
        <v>271.61</v>
      </c>
      <c r="C10">
        <v>52</v>
      </c>
      <c r="D10">
        <v>9</v>
      </c>
      <c r="E10">
        <v>299</v>
      </c>
      <c r="F10">
        <v>161.68</v>
      </c>
      <c r="G10" s="18" t="s">
        <v>17</v>
      </c>
      <c r="H10" t="s">
        <v>430</v>
      </c>
    </row>
    <row r="11" spans="1:8">
      <c r="A11" s="18" t="s">
        <v>123</v>
      </c>
      <c r="B11" s="18">
        <v>3116.22</v>
      </c>
      <c r="C11">
        <v>81</v>
      </c>
      <c r="D11">
        <v>11</v>
      </c>
      <c r="E11">
        <v>3552.25</v>
      </c>
      <c r="F11">
        <v>1626.0318</v>
      </c>
      <c r="G11" s="18" t="s">
        <v>24</v>
      </c>
      <c r="H11" t="s">
        <v>430</v>
      </c>
    </row>
    <row r="12" spans="1:8">
      <c r="A12" s="18" t="s">
        <v>121</v>
      </c>
      <c r="B12" s="18">
        <v>445.9</v>
      </c>
      <c r="C12">
        <v>141</v>
      </c>
      <c r="D12">
        <v>10</v>
      </c>
      <c r="E12">
        <v>501.82</v>
      </c>
      <c r="F12">
        <v>213.99</v>
      </c>
      <c r="G12" s="18" t="s">
        <v>15</v>
      </c>
      <c r="H12" t="s">
        <v>430</v>
      </c>
    </row>
    <row r="13" spans="1:8">
      <c r="A13" s="18" t="s">
        <v>97</v>
      </c>
      <c r="B13" s="18">
        <v>474.65</v>
      </c>
      <c r="C13">
        <v>63</v>
      </c>
      <c r="D13">
        <v>3</v>
      </c>
      <c r="E13">
        <v>487.95</v>
      </c>
      <c r="F13">
        <v>251.51499999999999</v>
      </c>
      <c r="G13" s="18" t="s">
        <v>19</v>
      </c>
      <c r="H13" t="s">
        <v>430</v>
      </c>
    </row>
    <row r="14" spans="1:8">
      <c r="A14" s="18" t="s">
        <v>190</v>
      </c>
      <c r="B14" s="18">
        <v>264.52999999999997</v>
      </c>
      <c r="C14">
        <v>88</v>
      </c>
      <c r="D14">
        <v>11</v>
      </c>
      <c r="E14">
        <v>298.76</v>
      </c>
      <c r="F14">
        <v>118.11</v>
      </c>
      <c r="G14" s="18" t="s">
        <v>15</v>
      </c>
      <c r="H14" t="s">
        <v>430</v>
      </c>
    </row>
    <row r="15" spans="1:8">
      <c r="A15" s="18" t="s">
        <v>122</v>
      </c>
      <c r="B15" s="18">
        <v>471.35</v>
      </c>
      <c r="C15">
        <v>58</v>
      </c>
      <c r="D15">
        <v>14</v>
      </c>
      <c r="E15">
        <v>536.88</v>
      </c>
      <c r="F15">
        <v>255.13140000000001</v>
      </c>
      <c r="G15" s="18" t="s">
        <v>15</v>
      </c>
      <c r="H15" t="s">
        <v>430</v>
      </c>
    </row>
    <row r="16" spans="1:8">
      <c r="A16" s="18" t="s">
        <v>163</v>
      </c>
      <c r="B16" s="18">
        <v>113.42</v>
      </c>
      <c r="C16">
        <v>89</v>
      </c>
      <c r="D16">
        <v>9</v>
      </c>
      <c r="E16">
        <v>123.9299</v>
      </c>
      <c r="F16">
        <v>58</v>
      </c>
      <c r="G16" s="18" t="s">
        <v>93</v>
      </c>
      <c r="H16" t="s">
        <v>430</v>
      </c>
    </row>
    <row r="17" spans="1:8">
      <c r="A17" s="18" t="s">
        <v>114</v>
      </c>
      <c r="B17" s="18">
        <v>266.61</v>
      </c>
      <c r="C17">
        <v>108</v>
      </c>
      <c r="D17">
        <v>12</v>
      </c>
      <c r="E17">
        <v>304.67</v>
      </c>
      <c r="F17">
        <v>137.10059999999999</v>
      </c>
      <c r="G17" s="18" t="s">
        <v>22</v>
      </c>
      <c r="H17" t="s">
        <v>430</v>
      </c>
    </row>
    <row r="18" spans="1:8">
      <c r="A18" s="18" t="s">
        <v>164</v>
      </c>
      <c r="B18" s="18">
        <v>136.15</v>
      </c>
      <c r="C18">
        <v>73</v>
      </c>
      <c r="D18">
        <v>11</v>
      </c>
      <c r="E18">
        <v>154.24</v>
      </c>
      <c r="F18">
        <v>67.900000000000006</v>
      </c>
      <c r="G18" s="18" t="s">
        <v>93</v>
      </c>
      <c r="H18" t="s">
        <v>430</v>
      </c>
    </row>
    <row r="19" spans="1:8">
      <c r="A19" s="18" t="s">
        <v>158</v>
      </c>
      <c r="B19" s="18">
        <v>184</v>
      </c>
      <c r="C19">
        <v>73</v>
      </c>
      <c r="D19">
        <v>13</v>
      </c>
      <c r="E19">
        <v>212.45</v>
      </c>
      <c r="F19">
        <v>82.07</v>
      </c>
      <c r="G19" s="18" t="s">
        <v>26</v>
      </c>
      <c r="H19" t="s">
        <v>430</v>
      </c>
    </row>
    <row r="20" spans="1:8">
      <c r="A20" s="18" t="s">
        <v>99</v>
      </c>
      <c r="B20" s="18">
        <v>40.74</v>
      </c>
      <c r="C20">
        <v>73</v>
      </c>
      <c r="D20">
        <v>14</v>
      </c>
      <c r="E20">
        <v>47.46</v>
      </c>
      <c r="F20">
        <v>18.84</v>
      </c>
      <c r="G20" s="18" t="s">
        <v>19</v>
      </c>
      <c r="H20" t="s">
        <v>430</v>
      </c>
    </row>
    <row r="21" spans="1:8">
      <c r="A21" s="18" t="s">
        <v>193</v>
      </c>
      <c r="B21" s="18">
        <v>431.13</v>
      </c>
      <c r="C21">
        <v>70</v>
      </c>
      <c r="D21">
        <v>2</v>
      </c>
      <c r="E21">
        <v>441.96</v>
      </c>
      <c r="F21">
        <v>250.21</v>
      </c>
      <c r="G21" s="18" t="s">
        <v>13</v>
      </c>
      <c r="H21" t="s">
        <v>222</v>
      </c>
    </row>
    <row r="22" spans="1:8">
      <c r="A22" s="18" t="s">
        <v>184</v>
      </c>
      <c r="B22" s="18">
        <v>359.7</v>
      </c>
      <c r="C22">
        <v>68</v>
      </c>
      <c r="D22">
        <v>5</v>
      </c>
      <c r="E22">
        <v>378.96</v>
      </c>
      <c r="F22">
        <v>155.66999999999999</v>
      </c>
      <c r="G22" s="18" t="s">
        <v>93</v>
      </c>
      <c r="H22" t="s">
        <v>430</v>
      </c>
    </row>
    <row r="23" spans="1:8">
      <c r="A23" s="18" t="s">
        <v>149</v>
      </c>
      <c r="B23" s="18">
        <v>276.33</v>
      </c>
      <c r="C23">
        <v>70</v>
      </c>
      <c r="D23">
        <v>6</v>
      </c>
      <c r="E23">
        <v>292.95</v>
      </c>
      <c r="F23">
        <v>140.63</v>
      </c>
      <c r="G23" s="18" t="s">
        <v>19</v>
      </c>
      <c r="H23" t="s">
        <v>222</v>
      </c>
    </row>
    <row r="24" spans="1:8">
      <c r="A24" s="18" t="s">
        <v>178</v>
      </c>
      <c r="B24" s="18">
        <v>1297.47</v>
      </c>
      <c r="C24">
        <v>118</v>
      </c>
      <c r="D24">
        <v>6</v>
      </c>
      <c r="E24">
        <v>1384.4612</v>
      </c>
      <c r="F24">
        <v>415</v>
      </c>
      <c r="G24" s="18" t="s">
        <v>14</v>
      </c>
      <c r="H24" t="s">
        <v>430</v>
      </c>
    </row>
    <row r="25" spans="1:8">
      <c r="A25" s="18" t="s">
        <v>39</v>
      </c>
      <c r="B25" s="18">
        <v>200.5</v>
      </c>
      <c r="C25">
        <v>53</v>
      </c>
      <c r="D25">
        <v>3</v>
      </c>
      <c r="E25">
        <v>206.98</v>
      </c>
      <c r="F25">
        <v>125</v>
      </c>
      <c r="G25" s="18" t="s">
        <v>19</v>
      </c>
      <c r="H25" t="s">
        <v>222</v>
      </c>
    </row>
    <row r="26" spans="1:8">
      <c r="A26" s="18" t="s">
        <v>100</v>
      </c>
      <c r="B26" s="18">
        <v>161.88999999999999</v>
      </c>
      <c r="C26">
        <v>80</v>
      </c>
      <c r="D26">
        <v>6</v>
      </c>
      <c r="E26">
        <v>171.32</v>
      </c>
      <c r="F26">
        <v>60</v>
      </c>
      <c r="G26" s="18" t="s">
        <v>19</v>
      </c>
      <c r="H26" t="s">
        <v>222</v>
      </c>
    </row>
    <row r="27" spans="1:8">
      <c r="A27" s="18" t="s">
        <v>162</v>
      </c>
      <c r="B27" s="18">
        <v>147.65</v>
      </c>
      <c r="C27">
        <v>69</v>
      </c>
      <c r="D27">
        <v>6</v>
      </c>
      <c r="E27">
        <v>156.1</v>
      </c>
      <c r="F27">
        <v>90.17</v>
      </c>
      <c r="G27" s="18" t="s">
        <v>19</v>
      </c>
      <c r="H27" t="s">
        <v>222</v>
      </c>
    </row>
    <row r="28" spans="1:8">
      <c r="A28" s="18" t="s">
        <v>106</v>
      </c>
      <c r="B28" s="18">
        <v>158.87</v>
      </c>
      <c r="C28">
        <v>128</v>
      </c>
      <c r="D28">
        <v>5</v>
      </c>
      <c r="E28">
        <v>166.2</v>
      </c>
      <c r="F28">
        <v>82</v>
      </c>
      <c r="G28" s="18" t="s">
        <v>95</v>
      </c>
      <c r="H28" t="s">
        <v>430</v>
      </c>
    </row>
    <row r="29" spans="1:8">
      <c r="A29" s="18" t="s">
        <v>407</v>
      </c>
      <c r="B29" s="18">
        <v>234.77</v>
      </c>
      <c r="C29">
        <v>63</v>
      </c>
      <c r="D29">
        <v>6</v>
      </c>
      <c r="E29">
        <v>247.82</v>
      </c>
      <c r="F29">
        <v>137.15199999999999</v>
      </c>
      <c r="G29" s="18" t="s">
        <v>422</v>
      </c>
      <c r="H29" t="s">
        <v>430</v>
      </c>
    </row>
    <row r="30" spans="1:8">
      <c r="A30" s="18" t="s">
        <v>574</v>
      </c>
      <c r="B30" s="18">
        <v>38.76</v>
      </c>
      <c r="C30">
        <v>124</v>
      </c>
      <c r="D30">
        <v>6</v>
      </c>
      <c r="E30">
        <v>41.34</v>
      </c>
      <c r="F30">
        <v>16.45</v>
      </c>
      <c r="G30" s="18"/>
      <c r="H30" t="s">
        <v>430</v>
      </c>
    </row>
    <row r="31" spans="1:8">
      <c r="A31" s="18" t="s">
        <v>211</v>
      </c>
      <c r="B31" s="18">
        <v>37.369999999999997</v>
      </c>
      <c r="C31">
        <v>-2</v>
      </c>
      <c r="D31">
        <v>58</v>
      </c>
      <c r="E31">
        <v>72</v>
      </c>
      <c r="F31">
        <v>27.4</v>
      </c>
      <c r="G31" s="18" t="s">
        <v>33</v>
      </c>
      <c r="H31" t="s">
        <v>430</v>
      </c>
    </row>
    <row r="32" spans="1:8">
      <c r="A32" s="18" t="s">
        <v>201</v>
      </c>
      <c r="B32" s="18">
        <v>28.14</v>
      </c>
      <c r="C32">
        <v>25</v>
      </c>
      <c r="D32">
        <v>24</v>
      </c>
      <c r="E32">
        <v>39.734999999999999</v>
      </c>
      <c r="F32">
        <v>19.809999999999999</v>
      </c>
      <c r="G32" s="18" t="s">
        <v>18</v>
      </c>
      <c r="H32" t="s">
        <v>222</v>
      </c>
    </row>
    <row r="33" spans="1:8">
      <c r="A33" s="18" t="s">
        <v>137</v>
      </c>
      <c r="B33" s="18">
        <v>107.29</v>
      </c>
      <c r="C33">
        <v>16</v>
      </c>
      <c r="D33">
        <v>35</v>
      </c>
      <c r="E33">
        <v>185.75</v>
      </c>
      <c r="F33">
        <v>75.17</v>
      </c>
      <c r="G33" s="18" t="s">
        <v>15</v>
      </c>
      <c r="H33" t="s">
        <v>430</v>
      </c>
    </row>
    <row r="34" spans="1:8">
      <c r="A34" s="18" t="s">
        <v>135</v>
      </c>
      <c r="B34" s="18">
        <v>49.28</v>
      </c>
      <c r="C34">
        <v>9</v>
      </c>
      <c r="D34">
        <v>42</v>
      </c>
      <c r="E34">
        <v>69.290000000000006</v>
      </c>
      <c r="F34">
        <v>43.63</v>
      </c>
      <c r="G34" s="18" t="s">
        <v>93</v>
      </c>
      <c r="H34" t="s">
        <v>430</v>
      </c>
    </row>
    <row r="35" spans="1:8">
      <c r="A35" s="18" t="s">
        <v>74</v>
      </c>
      <c r="B35" s="18">
        <v>101.07</v>
      </c>
      <c r="C35">
        <v>21</v>
      </c>
      <c r="D35">
        <v>30</v>
      </c>
      <c r="E35">
        <v>141.1</v>
      </c>
      <c r="F35">
        <v>76.91</v>
      </c>
      <c r="G35" s="18" t="s">
        <v>75</v>
      </c>
      <c r="H35" t="s">
        <v>430</v>
      </c>
    </row>
    <row r="36" spans="1:8">
      <c r="A36" s="18" t="s">
        <v>76</v>
      </c>
      <c r="B36" s="18">
        <v>25.5</v>
      </c>
      <c r="C36">
        <v>18</v>
      </c>
      <c r="D36">
        <v>38</v>
      </c>
      <c r="E36">
        <v>35.72</v>
      </c>
      <c r="F36">
        <v>17.95</v>
      </c>
      <c r="G36" s="18" t="s">
        <v>75</v>
      </c>
      <c r="H36" t="s">
        <v>430</v>
      </c>
    </row>
    <row r="37" spans="1:8">
      <c r="A37" s="18" t="s">
        <v>150</v>
      </c>
      <c r="B37" s="18">
        <v>29</v>
      </c>
      <c r="C37">
        <v>41</v>
      </c>
      <c r="D37">
        <v>33</v>
      </c>
      <c r="E37">
        <v>39.700000000000003</v>
      </c>
      <c r="F37">
        <v>26.08</v>
      </c>
      <c r="G37" s="18" t="s">
        <v>29</v>
      </c>
      <c r="H37" t="s">
        <v>430</v>
      </c>
    </row>
    <row r="38" spans="1:8">
      <c r="A38" s="18" t="s">
        <v>179</v>
      </c>
      <c r="B38" s="18">
        <v>133.44</v>
      </c>
      <c r="C38">
        <v>1</v>
      </c>
      <c r="D38">
        <v>29</v>
      </c>
      <c r="E38">
        <v>182.32</v>
      </c>
      <c r="F38">
        <v>103.1101</v>
      </c>
      <c r="G38" s="18" t="s">
        <v>33</v>
      </c>
      <c r="H38" t="s">
        <v>430</v>
      </c>
    </row>
    <row r="39" spans="1:8">
      <c r="A39" s="18" t="s">
        <v>138</v>
      </c>
      <c r="B39" s="18">
        <v>181.03</v>
      </c>
      <c r="C39">
        <v>-12</v>
      </c>
      <c r="D39">
        <v>30</v>
      </c>
      <c r="E39">
        <v>230.99</v>
      </c>
      <c r="F39">
        <v>142.01</v>
      </c>
      <c r="G39" s="18" t="s">
        <v>28</v>
      </c>
      <c r="H39" t="s">
        <v>430</v>
      </c>
    </row>
    <row r="40" spans="1:8">
      <c r="A40" s="18" t="s">
        <v>200</v>
      </c>
      <c r="B40" s="18">
        <v>121.46</v>
      </c>
      <c r="C40">
        <v>26</v>
      </c>
      <c r="D40">
        <v>19</v>
      </c>
      <c r="E40">
        <v>158.75</v>
      </c>
      <c r="F40">
        <v>90.56</v>
      </c>
      <c r="G40" s="18" t="s">
        <v>15</v>
      </c>
      <c r="H40" t="s">
        <v>430</v>
      </c>
    </row>
    <row r="41" spans="1:8">
      <c r="A41" s="18" t="s">
        <v>139</v>
      </c>
      <c r="B41" s="18">
        <v>169.36</v>
      </c>
      <c r="C41">
        <v>-11</v>
      </c>
      <c r="D41">
        <v>39</v>
      </c>
      <c r="E41">
        <v>224.64</v>
      </c>
      <c r="F41">
        <v>118.5</v>
      </c>
      <c r="G41" s="18" t="s">
        <v>25</v>
      </c>
      <c r="H41" t="s">
        <v>430</v>
      </c>
    </row>
    <row r="42" spans="1:8">
      <c r="A42" s="18" t="s">
        <v>208</v>
      </c>
      <c r="B42" s="18">
        <v>43.59</v>
      </c>
      <c r="C42">
        <v>15</v>
      </c>
      <c r="D42">
        <v>36</v>
      </c>
      <c r="E42">
        <v>51.774999999999999</v>
      </c>
      <c r="F42">
        <v>30.95</v>
      </c>
      <c r="G42" s="18" t="s">
        <v>27</v>
      </c>
      <c r="H42" t="s">
        <v>222</v>
      </c>
    </row>
    <row r="43" spans="1:8">
      <c r="A43" s="18" t="s">
        <v>130</v>
      </c>
      <c r="B43" s="18">
        <v>120.62</v>
      </c>
      <c r="C43">
        <v>21</v>
      </c>
      <c r="D43">
        <v>37</v>
      </c>
      <c r="E43">
        <v>147.38</v>
      </c>
      <c r="F43">
        <v>82</v>
      </c>
      <c r="G43" s="18" t="s">
        <v>17</v>
      </c>
      <c r="H43" t="s">
        <v>430</v>
      </c>
    </row>
    <row r="44" spans="1:8">
      <c r="A44" s="18" t="s">
        <v>92</v>
      </c>
      <c r="B44" s="18">
        <v>19.850000000000001</v>
      </c>
      <c r="C44">
        <v>14</v>
      </c>
      <c r="D44">
        <v>46</v>
      </c>
      <c r="E44">
        <v>24.14</v>
      </c>
      <c r="F44">
        <v>14.55</v>
      </c>
      <c r="G44" s="18" t="s">
        <v>15</v>
      </c>
      <c r="H44" t="s">
        <v>430</v>
      </c>
    </row>
    <row r="45" spans="1:8">
      <c r="A45" s="18" t="s">
        <v>90</v>
      </c>
      <c r="B45" s="18">
        <v>203.81</v>
      </c>
      <c r="C45">
        <v>26</v>
      </c>
      <c r="D45">
        <v>29</v>
      </c>
      <c r="E45">
        <v>267.3</v>
      </c>
      <c r="F45">
        <v>156.63</v>
      </c>
      <c r="G45" s="18" t="s">
        <v>15</v>
      </c>
      <c r="H45" t="s">
        <v>430</v>
      </c>
    </row>
    <row r="46" spans="1:8">
      <c r="A46" s="18" t="s">
        <v>185</v>
      </c>
      <c r="B46" s="18">
        <v>92.35</v>
      </c>
      <c r="C46">
        <v>3</v>
      </c>
      <c r="D46">
        <v>29</v>
      </c>
      <c r="E46">
        <v>110</v>
      </c>
      <c r="F46">
        <v>77.930000000000007</v>
      </c>
      <c r="G46" s="18" t="s">
        <v>93</v>
      </c>
      <c r="H46" t="s">
        <v>222</v>
      </c>
    </row>
    <row r="47" spans="1:8">
      <c r="A47" s="18" t="s">
        <v>38</v>
      </c>
      <c r="B47" s="18">
        <v>39.880000000000003</v>
      </c>
      <c r="C47">
        <v>0</v>
      </c>
      <c r="D47">
        <v>34</v>
      </c>
      <c r="E47">
        <v>50.3</v>
      </c>
      <c r="F47">
        <v>32.400100000000002</v>
      </c>
      <c r="G47" s="18" t="s">
        <v>93</v>
      </c>
      <c r="H47" t="s">
        <v>430</v>
      </c>
    </row>
    <row r="48" spans="1:8">
      <c r="A48" s="18" t="s">
        <v>398</v>
      </c>
      <c r="B48" s="18">
        <v>46.09</v>
      </c>
      <c r="C48">
        <v>24</v>
      </c>
      <c r="D48">
        <v>54</v>
      </c>
      <c r="E48">
        <v>61.19</v>
      </c>
      <c r="F48">
        <v>31.13</v>
      </c>
      <c r="G48" s="18" t="s">
        <v>93</v>
      </c>
      <c r="H48" t="s">
        <v>222</v>
      </c>
    </row>
  </sheetData>
  <phoneticPr fontId="18" type="noConversion"/>
  <pageMargins left="0.7" right="0.7" top="0.75" bottom="0.75" header="0.3" footer="0.3"/>
  <pageSetup orientation="portrait" horizontalDpi="360" verticalDpi="36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3F467-9F13-4085-A10C-65A30E4423FF}">
  <dimension ref="A1:K30"/>
  <sheetViews>
    <sheetView tabSelected="1" workbookViewId="0">
      <selection sqref="A1:K30"/>
    </sheetView>
  </sheetViews>
  <sheetFormatPr defaultRowHeight="14.25"/>
  <cols>
    <col min="1" max="1" width="13.3984375" customWidth="1"/>
    <col min="2" max="2" width="7.73046875" bestFit="1" customWidth="1"/>
    <col min="3" max="4" width="9.73046875" bestFit="1" customWidth="1"/>
    <col min="5" max="5" width="14.59765625" bestFit="1" customWidth="1"/>
    <col min="6" max="6" width="6.19921875" bestFit="1" customWidth="1"/>
    <col min="7" max="7" width="10.3984375" bestFit="1" customWidth="1"/>
    <col min="8" max="8" width="12.86328125" bestFit="1" customWidth="1"/>
    <col min="9" max="9" width="4.86328125" bestFit="1" customWidth="1"/>
    <col min="10" max="10" width="13.59765625" bestFit="1" customWidth="1"/>
    <col min="11" max="11" width="12" bestFit="1" customWidth="1"/>
    <col min="12" max="12" width="14.59765625" customWidth="1"/>
    <col min="13" max="13" width="17.86328125" customWidth="1"/>
    <col min="14" max="14" width="16.1328125" customWidth="1"/>
    <col min="15" max="15" width="18.59765625" customWidth="1"/>
    <col min="16" max="16" width="13.59765625" bestFit="1" customWidth="1"/>
    <col min="17" max="17" width="14.59765625" customWidth="1"/>
    <col min="18" max="18" width="17.86328125" bestFit="1" customWidth="1"/>
    <col min="19" max="19" width="10.73046875" bestFit="1" customWidth="1"/>
    <col min="20" max="20" width="17.86328125" bestFit="1" customWidth="1"/>
    <col min="21" max="21" width="18.59765625" bestFit="1" customWidth="1"/>
    <col min="22" max="22" width="17.46484375" customWidth="1"/>
    <col min="23" max="23" width="18.73046875" bestFit="1" customWidth="1"/>
    <col min="24" max="24" width="14.73046875" bestFit="1" customWidth="1"/>
    <col min="25" max="25" width="16.06640625" bestFit="1" customWidth="1"/>
  </cols>
  <sheetData>
    <row r="1" spans="1:11">
      <c r="A1" t="s">
        <v>32</v>
      </c>
      <c r="B1" t="s">
        <v>9</v>
      </c>
      <c r="C1" t="s">
        <v>431</v>
      </c>
      <c r="D1" t="s">
        <v>432</v>
      </c>
      <c r="E1" t="s">
        <v>12</v>
      </c>
      <c r="F1" t="s">
        <v>437</v>
      </c>
      <c r="G1" t="s">
        <v>434</v>
      </c>
      <c r="H1" t="s">
        <v>435</v>
      </c>
      <c r="I1" t="s">
        <v>436</v>
      </c>
      <c r="J1" t="s">
        <v>429</v>
      </c>
      <c r="K1" t="s">
        <v>438</v>
      </c>
    </row>
    <row r="2" spans="1:11">
      <c r="A2" s="18" t="s">
        <v>86</v>
      </c>
      <c r="B2">
        <v>36.979999999999997</v>
      </c>
      <c r="C2">
        <v>41.86</v>
      </c>
      <c r="D2">
        <v>13.71</v>
      </c>
      <c r="E2" s="18" t="s">
        <v>20</v>
      </c>
      <c r="F2" t="s">
        <v>168</v>
      </c>
      <c r="G2">
        <v>9</v>
      </c>
      <c r="H2">
        <v>155</v>
      </c>
      <c r="I2">
        <v>0</v>
      </c>
      <c r="J2" t="s">
        <v>222</v>
      </c>
      <c r="K2" t="s">
        <v>573</v>
      </c>
    </row>
    <row r="3" spans="1:11">
      <c r="A3" s="18" t="s">
        <v>121</v>
      </c>
      <c r="B3">
        <v>445.9</v>
      </c>
      <c r="C3">
        <v>501.82</v>
      </c>
      <c r="D3">
        <v>213.99</v>
      </c>
      <c r="E3" s="18" t="s">
        <v>15</v>
      </c>
      <c r="F3" t="s">
        <v>101</v>
      </c>
      <c r="G3">
        <v>10</v>
      </c>
      <c r="H3">
        <v>141</v>
      </c>
      <c r="I3">
        <v>124</v>
      </c>
      <c r="J3" t="s">
        <v>430</v>
      </c>
      <c r="K3" t="s">
        <v>447</v>
      </c>
    </row>
    <row r="4" spans="1:11">
      <c r="A4" s="18" t="s">
        <v>106</v>
      </c>
      <c r="B4">
        <v>158.87</v>
      </c>
      <c r="C4">
        <v>166.2</v>
      </c>
      <c r="D4">
        <v>82</v>
      </c>
      <c r="E4" s="18" t="s">
        <v>95</v>
      </c>
      <c r="F4" t="s">
        <v>55</v>
      </c>
      <c r="G4">
        <v>5</v>
      </c>
      <c r="H4">
        <v>128</v>
      </c>
      <c r="I4">
        <v>31</v>
      </c>
      <c r="J4" t="s">
        <v>430</v>
      </c>
      <c r="K4" t="s">
        <v>449</v>
      </c>
    </row>
    <row r="5" spans="1:11">
      <c r="A5" s="18" t="s">
        <v>574</v>
      </c>
      <c r="B5">
        <v>38.76</v>
      </c>
      <c r="C5">
        <v>41.34</v>
      </c>
      <c r="D5">
        <v>16.45</v>
      </c>
      <c r="E5" s="18"/>
      <c r="F5" t="s">
        <v>283</v>
      </c>
      <c r="G5">
        <v>6</v>
      </c>
      <c r="H5">
        <v>124</v>
      </c>
      <c r="I5">
        <v>19</v>
      </c>
      <c r="J5" t="s">
        <v>430</v>
      </c>
      <c r="K5" t="s">
        <v>454</v>
      </c>
    </row>
    <row r="6" spans="1:11">
      <c r="A6" s="18" t="s">
        <v>178</v>
      </c>
      <c r="B6">
        <v>1297.47</v>
      </c>
      <c r="C6">
        <v>1384.4612</v>
      </c>
      <c r="D6">
        <v>415</v>
      </c>
      <c r="E6" s="18" t="s">
        <v>14</v>
      </c>
      <c r="F6" t="s">
        <v>382</v>
      </c>
      <c r="G6">
        <v>6</v>
      </c>
      <c r="H6">
        <v>118</v>
      </c>
      <c r="I6">
        <v>145</v>
      </c>
      <c r="J6" t="s">
        <v>430</v>
      </c>
      <c r="K6" t="s">
        <v>449</v>
      </c>
    </row>
    <row r="7" spans="1:11">
      <c r="A7" s="18" t="s">
        <v>114</v>
      </c>
      <c r="B7">
        <v>266.61</v>
      </c>
      <c r="C7">
        <v>304.67</v>
      </c>
      <c r="D7">
        <v>137.10059999999999</v>
      </c>
      <c r="E7" s="18" t="s">
        <v>22</v>
      </c>
      <c r="F7" t="s">
        <v>218</v>
      </c>
      <c r="G7">
        <v>12</v>
      </c>
      <c r="H7">
        <v>108</v>
      </c>
      <c r="I7">
        <v>34</v>
      </c>
      <c r="J7" t="s">
        <v>430</v>
      </c>
      <c r="K7" t="s">
        <v>439</v>
      </c>
    </row>
    <row r="8" spans="1:11">
      <c r="A8" s="18" t="s">
        <v>176</v>
      </c>
      <c r="B8">
        <v>21.47</v>
      </c>
      <c r="C8">
        <v>24.037299999999998</v>
      </c>
      <c r="D8">
        <v>6.82</v>
      </c>
      <c r="E8" s="18" t="s">
        <v>14</v>
      </c>
      <c r="F8" t="s">
        <v>253</v>
      </c>
      <c r="G8">
        <v>10</v>
      </c>
      <c r="H8">
        <v>105</v>
      </c>
      <c r="I8">
        <v>45</v>
      </c>
      <c r="J8" t="s">
        <v>430</v>
      </c>
      <c r="K8" t="s">
        <v>440</v>
      </c>
    </row>
    <row r="9" spans="1:11">
      <c r="A9" s="18" t="s">
        <v>96</v>
      </c>
      <c r="B9">
        <v>38.93</v>
      </c>
      <c r="C9">
        <v>44.11</v>
      </c>
      <c r="D9">
        <v>20</v>
      </c>
      <c r="E9" s="18" t="s">
        <v>22</v>
      </c>
      <c r="F9" t="s">
        <v>282</v>
      </c>
      <c r="G9">
        <v>11</v>
      </c>
      <c r="H9">
        <v>95</v>
      </c>
      <c r="I9">
        <v>0</v>
      </c>
      <c r="J9" t="s">
        <v>430</v>
      </c>
      <c r="K9" t="s">
        <v>442</v>
      </c>
    </row>
    <row r="10" spans="1:11">
      <c r="A10" s="18" t="s">
        <v>163</v>
      </c>
      <c r="B10">
        <v>113.42</v>
      </c>
      <c r="C10">
        <v>123.9299</v>
      </c>
      <c r="D10">
        <v>58</v>
      </c>
      <c r="E10" s="18" t="s">
        <v>93</v>
      </c>
      <c r="F10" t="s">
        <v>241</v>
      </c>
      <c r="G10">
        <v>9</v>
      </c>
      <c r="H10">
        <v>89</v>
      </c>
      <c r="I10">
        <v>48</v>
      </c>
      <c r="J10" t="s">
        <v>430</v>
      </c>
      <c r="K10" t="s">
        <v>440</v>
      </c>
    </row>
    <row r="11" spans="1:11">
      <c r="A11" s="18" t="s">
        <v>190</v>
      </c>
      <c r="B11">
        <v>264.52999999999997</v>
      </c>
      <c r="C11">
        <v>298.76</v>
      </c>
      <c r="D11">
        <v>118.11</v>
      </c>
      <c r="E11" s="18" t="s">
        <v>15</v>
      </c>
      <c r="F11" t="s">
        <v>225</v>
      </c>
      <c r="G11">
        <v>11</v>
      </c>
      <c r="H11">
        <v>88</v>
      </c>
      <c r="I11">
        <v>140</v>
      </c>
      <c r="J11" t="s">
        <v>430</v>
      </c>
      <c r="K11" t="s">
        <v>454</v>
      </c>
    </row>
    <row r="12" spans="1:11">
      <c r="A12" s="18" t="s">
        <v>123</v>
      </c>
      <c r="B12">
        <v>3116.22</v>
      </c>
      <c r="C12">
        <v>3552.25</v>
      </c>
      <c r="D12">
        <v>1626.0318</v>
      </c>
      <c r="E12" s="18" t="s">
        <v>24</v>
      </c>
      <c r="F12" t="s">
        <v>232</v>
      </c>
      <c r="G12">
        <v>11</v>
      </c>
      <c r="H12">
        <v>81</v>
      </c>
      <c r="I12">
        <v>122</v>
      </c>
      <c r="J12" t="s">
        <v>430</v>
      </c>
      <c r="K12" t="s">
        <v>442</v>
      </c>
    </row>
    <row r="13" spans="1:11">
      <c r="A13" s="18" t="s">
        <v>100</v>
      </c>
      <c r="B13">
        <v>161.88999999999999</v>
      </c>
      <c r="C13">
        <v>171.32</v>
      </c>
      <c r="D13">
        <v>60</v>
      </c>
      <c r="E13" s="18" t="s">
        <v>19</v>
      </c>
      <c r="F13" t="s">
        <v>384</v>
      </c>
      <c r="G13">
        <v>6</v>
      </c>
      <c r="H13">
        <v>80</v>
      </c>
      <c r="I13">
        <v>21</v>
      </c>
      <c r="J13" t="s">
        <v>222</v>
      </c>
      <c r="K13" t="s">
        <v>454</v>
      </c>
    </row>
    <row r="14" spans="1:11">
      <c r="A14" s="18" t="s">
        <v>164</v>
      </c>
      <c r="B14">
        <v>136.15</v>
      </c>
      <c r="C14">
        <v>154.24</v>
      </c>
      <c r="D14">
        <v>67.900000000000006</v>
      </c>
      <c r="E14" s="18" t="s">
        <v>93</v>
      </c>
      <c r="F14" t="s">
        <v>331</v>
      </c>
      <c r="G14">
        <v>11</v>
      </c>
      <c r="H14">
        <v>73</v>
      </c>
      <c r="I14">
        <v>29</v>
      </c>
      <c r="J14" t="s">
        <v>430</v>
      </c>
      <c r="K14" t="s">
        <v>454</v>
      </c>
    </row>
    <row r="15" spans="1:11">
      <c r="A15" s="18" t="s">
        <v>158</v>
      </c>
      <c r="B15">
        <v>184</v>
      </c>
      <c r="C15">
        <v>212.45</v>
      </c>
      <c r="D15">
        <v>82.07</v>
      </c>
      <c r="E15" s="18" t="s">
        <v>26</v>
      </c>
      <c r="F15" t="s">
        <v>85</v>
      </c>
      <c r="G15">
        <v>13</v>
      </c>
      <c r="H15">
        <v>73</v>
      </c>
      <c r="I15">
        <v>87</v>
      </c>
      <c r="J15" t="s">
        <v>430</v>
      </c>
      <c r="K15" t="s">
        <v>447</v>
      </c>
    </row>
    <row r="16" spans="1:11">
      <c r="A16" s="18" t="s">
        <v>99</v>
      </c>
      <c r="B16">
        <v>40.74</v>
      </c>
      <c r="C16">
        <v>47.46</v>
      </c>
      <c r="D16">
        <v>18.84</v>
      </c>
      <c r="E16" s="18" t="s">
        <v>19</v>
      </c>
      <c r="F16" t="s">
        <v>273</v>
      </c>
      <c r="G16">
        <v>14</v>
      </c>
      <c r="H16">
        <v>73</v>
      </c>
      <c r="I16">
        <v>19</v>
      </c>
      <c r="J16" t="s">
        <v>430</v>
      </c>
      <c r="K16" t="s">
        <v>454</v>
      </c>
    </row>
    <row r="17" spans="1:11">
      <c r="A17" s="18" t="s">
        <v>40</v>
      </c>
      <c r="B17">
        <v>349.93</v>
      </c>
      <c r="C17">
        <v>404.2</v>
      </c>
      <c r="D17">
        <v>196.78</v>
      </c>
      <c r="E17" s="18" t="s">
        <v>13</v>
      </c>
      <c r="F17" t="s">
        <v>128</v>
      </c>
      <c r="G17">
        <v>13</v>
      </c>
      <c r="H17">
        <v>70</v>
      </c>
      <c r="I17">
        <v>74</v>
      </c>
      <c r="J17" t="s">
        <v>430</v>
      </c>
      <c r="K17" t="s">
        <v>442</v>
      </c>
    </row>
    <row r="18" spans="1:11">
      <c r="A18" s="18" t="s">
        <v>180</v>
      </c>
      <c r="B18">
        <v>153.83000000000001</v>
      </c>
      <c r="C18">
        <v>155.47499999999999</v>
      </c>
      <c r="D18">
        <v>87.5</v>
      </c>
      <c r="E18" s="18" t="s">
        <v>33</v>
      </c>
      <c r="F18" t="s">
        <v>262</v>
      </c>
      <c r="G18">
        <v>1</v>
      </c>
      <c r="H18">
        <v>70</v>
      </c>
      <c r="I18">
        <v>20</v>
      </c>
      <c r="J18" t="s">
        <v>222</v>
      </c>
      <c r="K18" t="s">
        <v>447</v>
      </c>
    </row>
    <row r="19" spans="1:11">
      <c r="A19" s="18" t="s">
        <v>193</v>
      </c>
      <c r="B19">
        <v>431.13</v>
      </c>
      <c r="C19">
        <v>441.96</v>
      </c>
      <c r="D19">
        <v>250.21</v>
      </c>
      <c r="E19" s="18" t="s">
        <v>13</v>
      </c>
      <c r="F19" t="s">
        <v>231</v>
      </c>
      <c r="G19">
        <v>2</v>
      </c>
      <c r="H19">
        <v>70</v>
      </c>
      <c r="I19">
        <v>45</v>
      </c>
      <c r="J19" t="s">
        <v>222</v>
      </c>
      <c r="K19" t="s">
        <v>447</v>
      </c>
    </row>
    <row r="20" spans="1:11">
      <c r="A20" s="18" t="s">
        <v>149</v>
      </c>
      <c r="B20">
        <v>276.33</v>
      </c>
      <c r="C20">
        <v>292.95</v>
      </c>
      <c r="D20">
        <v>140.63</v>
      </c>
      <c r="E20" s="18" t="s">
        <v>19</v>
      </c>
      <c r="F20" t="s">
        <v>335</v>
      </c>
      <c r="G20">
        <v>6</v>
      </c>
      <c r="H20">
        <v>70</v>
      </c>
      <c r="I20">
        <v>25</v>
      </c>
      <c r="J20" t="s">
        <v>222</v>
      </c>
      <c r="K20" t="s">
        <v>454</v>
      </c>
    </row>
    <row r="21" spans="1:11">
      <c r="A21" s="18" t="s">
        <v>162</v>
      </c>
      <c r="B21">
        <v>147.65</v>
      </c>
      <c r="C21">
        <v>156.1</v>
      </c>
      <c r="D21">
        <v>90.17</v>
      </c>
      <c r="E21" s="18" t="s">
        <v>19</v>
      </c>
      <c r="F21" t="s">
        <v>395</v>
      </c>
      <c r="G21">
        <v>6</v>
      </c>
      <c r="H21">
        <v>69</v>
      </c>
      <c r="I21">
        <v>21</v>
      </c>
      <c r="J21" t="s">
        <v>222</v>
      </c>
      <c r="K21" t="s">
        <v>454</v>
      </c>
    </row>
    <row r="22" spans="1:11">
      <c r="A22" s="18" t="s">
        <v>184</v>
      </c>
      <c r="B22">
        <v>359.7</v>
      </c>
      <c r="C22">
        <v>378.96</v>
      </c>
      <c r="D22">
        <v>155.66999999999999</v>
      </c>
      <c r="E22" s="18" t="s">
        <v>93</v>
      </c>
      <c r="F22" t="s">
        <v>377</v>
      </c>
      <c r="G22">
        <v>5</v>
      </c>
      <c r="H22">
        <v>68</v>
      </c>
      <c r="I22">
        <v>67</v>
      </c>
      <c r="J22" t="s">
        <v>430</v>
      </c>
      <c r="K22" t="s">
        <v>454</v>
      </c>
    </row>
    <row r="23" spans="1:11">
      <c r="A23" s="18" t="s">
        <v>97</v>
      </c>
      <c r="B23">
        <v>474.65</v>
      </c>
      <c r="C23">
        <v>487.95</v>
      </c>
      <c r="D23">
        <v>251.51499999999999</v>
      </c>
      <c r="E23" s="18" t="s">
        <v>19</v>
      </c>
      <c r="F23" t="s">
        <v>312</v>
      </c>
      <c r="G23">
        <v>3</v>
      </c>
      <c r="H23">
        <v>63</v>
      </c>
      <c r="I23">
        <v>23</v>
      </c>
      <c r="J23" t="s">
        <v>430</v>
      </c>
      <c r="K23" t="s">
        <v>447</v>
      </c>
    </row>
    <row r="24" spans="1:11">
      <c r="A24" s="18" t="s">
        <v>407</v>
      </c>
      <c r="B24">
        <v>234.77</v>
      </c>
      <c r="C24">
        <v>247.82</v>
      </c>
      <c r="D24">
        <v>137.15199999999999</v>
      </c>
      <c r="E24" s="18" t="s">
        <v>422</v>
      </c>
      <c r="F24" t="s">
        <v>410</v>
      </c>
      <c r="G24">
        <v>6</v>
      </c>
      <c r="H24">
        <v>63</v>
      </c>
      <c r="I24">
        <v>30</v>
      </c>
      <c r="J24" t="s">
        <v>430</v>
      </c>
      <c r="K24" t="s">
        <v>453</v>
      </c>
    </row>
    <row r="25" spans="1:11">
      <c r="A25" s="18" t="s">
        <v>122</v>
      </c>
      <c r="B25">
        <v>471.35</v>
      </c>
      <c r="C25">
        <v>536.88</v>
      </c>
      <c r="D25">
        <v>255.13140000000001</v>
      </c>
      <c r="E25" s="18" t="s">
        <v>15</v>
      </c>
      <c r="F25" t="s">
        <v>315</v>
      </c>
      <c r="G25">
        <v>14</v>
      </c>
      <c r="H25">
        <v>58</v>
      </c>
      <c r="I25">
        <v>63</v>
      </c>
      <c r="J25" t="s">
        <v>430</v>
      </c>
      <c r="K25" t="s">
        <v>450</v>
      </c>
    </row>
    <row r="26" spans="1:11">
      <c r="A26" s="18" t="s">
        <v>102</v>
      </c>
      <c r="B26">
        <v>214.69</v>
      </c>
      <c r="C26">
        <v>224.23</v>
      </c>
      <c r="D26">
        <v>137.01140000000001</v>
      </c>
      <c r="E26" s="18" t="s">
        <v>27</v>
      </c>
      <c r="F26" t="s">
        <v>221</v>
      </c>
      <c r="G26">
        <v>4</v>
      </c>
      <c r="H26">
        <v>55</v>
      </c>
      <c r="I26">
        <v>117</v>
      </c>
      <c r="J26" t="s">
        <v>430</v>
      </c>
      <c r="K26" t="s">
        <v>441</v>
      </c>
    </row>
    <row r="27" spans="1:11">
      <c r="A27" s="18" t="s">
        <v>78</v>
      </c>
      <c r="B27">
        <v>131.75</v>
      </c>
      <c r="C27">
        <v>153.41</v>
      </c>
      <c r="D27">
        <v>79.069999999999993</v>
      </c>
      <c r="E27" s="18" t="s">
        <v>18</v>
      </c>
      <c r="F27" t="s">
        <v>134</v>
      </c>
      <c r="G27">
        <v>12</v>
      </c>
      <c r="H27">
        <v>53</v>
      </c>
      <c r="I27">
        <v>0</v>
      </c>
      <c r="J27" t="s">
        <v>430</v>
      </c>
      <c r="K27" t="s">
        <v>445</v>
      </c>
    </row>
    <row r="28" spans="1:11">
      <c r="A28" s="18" t="s">
        <v>143</v>
      </c>
      <c r="B28">
        <v>218</v>
      </c>
      <c r="C28">
        <v>219.48</v>
      </c>
      <c r="D28">
        <v>124.23</v>
      </c>
      <c r="E28" s="18" t="s">
        <v>14</v>
      </c>
      <c r="F28" t="s">
        <v>302</v>
      </c>
      <c r="G28">
        <v>1</v>
      </c>
      <c r="H28">
        <v>53</v>
      </c>
      <c r="I28">
        <v>34</v>
      </c>
      <c r="J28" t="s">
        <v>430</v>
      </c>
      <c r="K28" t="s">
        <v>449</v>
      </c>
    </row>
    <row r="29" spans="1:11">
      <c r="A29" s="18" t="s">
        <v>39</v>
      </c>
      <c r="B29">
        <v>200.5</v>
      </c>
      <c r="C29">
        <v>206.98</v>
      </c>
      <c r="D29">
        <v>125</v>
      </c>
      <c r="E29" s="18" t="s">
        <v>19</v>
      </c>
      <c r="F29" t="s">
        <v>227</v>
      </c>
      <c r="G29">
        <v>3</v>
      </c>
      <c r="H29">
        <v>53</v>
      </c>
      <c r="I29">
        <v>21</v>
      </c>
      <c r="J29" t="s">
        <v>222</v>
      </c>
      <c r="K29" t="s">
        <v>454</v>
      </c>
    </row>
    <row r="30" spans="1:11">
      <c r="A30" s="18" t="s">
        <v>144</v>
      </c>
      <c r="B30">
        <v>271.61</v>
      </c>
      <c r="C30">
        <v>299</v>
      </c>
      <c r="D30">
        <v>161.68</v>
      </c>
      <c r="E30" s="18" t="s">
        <v>17</v>
      </c>
      <c r="F30" t="s">
        <v>305</v>
      </c>
      <c r="G30">
        <v>9</v>
      </c>
      <c r="H30">
        <v>52</v>
      </c>
      <c r="I30">
        <v>29</v>
      </c>
      <c r="J30" t="s">
        <v>430</v>
      </c>
      <c r="K30" t="s">
        <v>448</v>
      </c>
    </row>
  </sheetData>
  <phoneticPr fontId="18" type="noConversion"/>
  <pageMargins left="0.7" right="0.7" top="0.75" bottom="0.75" header="0.3" footer="0.3"/>
  <pageSetup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DD604-0ED0-4AEF-A686-2B5788DC52E8}">
  <dimension ref="A1:K19"/>
  <sheetViews>
    <sheetView workbookViewId="0">
      <selection activeCell="G29" sqref="G29"/>
    </sheetView>
  </sheetViews>
  <sheetFormatPr defaultRowHeight="14.25"/>
  <cols>
    <col min="1" max="1" width="13.3984375" customWidth="1"/>
    <col min="2" max="2" width="6.86328125" bestFit="1" customWidth="1"/>
    <col min="3" max="3" width="7.86328125" bestFit="1" customWidth="1"/>
    <col min="4" max="4" width="8.73046875" bestFit="1" customWidth="1"/>
    <col min="5" max="5" width="10.46484375" bestFit="1" customWidth="1"/>
    <col min="6" max="6" width="6.19921875" bestFit="1" customWidth="1"/>
    <col min="7" max="7" width="10.3984375" bestFit="1" customWidth="1"/>
    <col min="8" max="8" width="12.86328125" bestFit="1" customWidth="1"/>
    <col min="9" max="9" width="4.86328125" bestFit="1" customWidth="1"/>
    <col min="10" max="10" width="13.59765625" customWidth="1"/>
    <col min="11" max="11" width="12" bestFit="1" customWidth="1"/>
    <col min="12" max="12" width="8.73046875" bestFit="1" customWidth="1"/>
    <col min="13" max="13" width="18.19921875" customWidth="1"/>
    <col min="14" max="14" width="16.1328125" customWidth="1"/>
    <col min="15" max="15" width="18.59765625" customWidth="1"/>
    <col min="16" max="16" width="13.59765625" bestFit="1" customWidth="1"/>
    <col min="17" max="17" width="8.796875" customWidth="1"/>
    <col min="18" max="18" width="18.19921875" bestFit="1" customWidth="1"/>
    <col min="19" max="19" width="16.19921875" bestFit="1" customWidth="1"/>
    <col min="20" max="20" width="17.46484375" bestFit="1" customWidth="1"/>
    <col min="21" max="21" width="18.06640625" bestFit="1" customWidth="1"/>
    <col min="22" max="22" width="18.73046875" bestFit="1" customWidth="1"/>
    <col min="23" max="23" width="14.73046875" bestFit="1" customWidth="1"/>
    <col min="24" max="25" width="16.06640625" bestFit="1" customWidth="1"/>
    <col min="26" max="26" width="18.19921875" bestFit="1" customWidth="1"/>
    <col min="27" max="27" width="18.73046875" bestFit="1" customWidth="1"/>
    <col min="28" max="28" width="14.73046875" bestFit="1" customWidth="1"/>
    <col min="29" max="29" width="16.06640625" bestFit="1" customWidth="1"/>
    <col min="30" max="30" width="7.73046875" bestFit="1" customWidth="1"/>
    <col min="31" max="31" width="9.33203125" bestFit="1" customWidth="1"/>
    <col min="32" max="32" width="10.33203125" bestFit="1" customWidth="1"/>
    <col min="33" max="33" width="6.73046875" bestFit="1" customWidth="1"/>
    <col min="34" max="34" width="10.06640625" bestFit="1" customWidth="1"/>
    <col min="35" max="35" width="10.19921875" bestFit="1" customWidth="1"/>
    <col min="36" max="36" width="17.86328125" bestFit="1" customWidth="1"/>
    <col min="37" max="37" width="18.19921875" bestFit="1" customWidth="1"/>
    <col min="38" max="38" width="18.73046875" bestFit="1" customWidth="1"/>
  </cols>
  <sheetData>
    <row r="1" spans="1:11">
      <c r="A1" t="s">
        <v>32</v>
      </c>
      <c r="B1" t="s">
        <v>9</v>
      </c>
      <c r="C1" t="s">
        <v>431</v>
      </c>
      <c r="D1" t="s">
        <v>432</v>
      </c>
      <c r="E1" t="s">
        <v>12</v>
      </c>
      <c r="F1" t="s">
        <v>433</v>
      </c>
      <c r="G1" t="s">
        <v>434</v>
      </c>
      <c r="H1" t="s">
        <v>435</v>
      </c>
      <c r="I1" t="s">
        <v>436</v>
      </c>
      <c r="J1" t="s">
        <v>429</v>
      </c>
      <c r="K1" t="s">
        <v>438</v>
      </c>
    </row>
    <row r="2" spans="1:11">
      <c r="A2" s="18" t="s">
        <v>137</v>
      </c>
      <c r="B2">
        <v>107.29</v>
      </c>
      <c r="C2">
        <v>185.75</v>
      </c>
      <c r="D2">
        <v>75.17</v>
      </c>
      <c r="E2" s="18" t="s">
        <v>15</v>
      </c>
      <c r="F2" t="s">
        <v>220</v>
      </c>
      <c r="G2">
        <v>35</v>
      </c>
      <c r="H2">
        <v>16</v>
      </c>
      <c r="I2">
        <v>0</v>
      </c>
      <c r="J2" t="s">
        <v>430</v>
      </c>
      <c r="K2" t="s">
        <v>441</v>
      </c>
    </row>
    <row r="3" spans="1:11">
      <c r="A3" s="18" t="s">
        <v>208</v>
      </c>
      <c r="B3">
        <v>43.59</v>
      </c>
      <c r="C3">
        <v>51.774999999999999</v>
      </c>
      <c r="D3">
        <v>30.95</v>
      </c>
      <c r="E3" s="18" t="s">
        <v>27</v>
      </c>
      <c r="F3" t="s">
        <v>294</v>
      </c>
      <c r="G3">
        <v>36</v>
      </c>
      <c r="H3">
        <v>15</v>
      </c>
      <c r="I3">
        <v>0</v>
      </c>
      <c r="J3" t="s">
        <v>222</v>
      </c>
      <c r="K3" t="s">
        <v>441</v>
      </c>
    </row>
    <row r="4" spans="1:11">
      <c r="A4" s="18" t="s">
        <v>135</v>
      </c>
      <c r="B4">
        <v>49.28</v>
      </c>
      <c r="C4">
        <v>69.290000000000006</v>
      </c>
      <c r="D4">
        <v>43.63</v>
      </c>
      <c r="E4" s="18" t="s">
        <v>93</v>
      </c>
      <c r="F4" t="s">
        <v>278</v>
      </c>
      <c r="G4">
        <v>42</v>
      </c>
      <c r="H4">
        <v>9</v>
      </c>
      <c r="I4">
        <v>9</v>
      </c>
      <c r="J4" t="s">
        <v>430</v>
      </c>
      <c r="K4" t="s">
        <v>442</v>
      </c>
    </row>
    <row r="5" spans="1:11">
      <c r="A5" s="18" t="s">
        <v>76</v>
      </c>
      <c r="B5">
        <v>25.5</v>
      </c>
      <c r="C5">
        <v>35.72</v>
      </c>
      <c r="D5">
        <v>17.95</v>
      </c>
      <c r="E5" s="18" t="s">
        <v>75</v>
      </c>
      <c r="F5" t="s">
        <v>189</v>
      </c>
      <c r="G5">
        <v>38</v>
      </c>
      <c r="H5">
        <v>18</v>
      </c>
      <c r="I5">
        <v>12</v>
      </c>
      <c r="J5" t="s">
        <v>430</v>
      </c>
      <c r="K5" t="s">
        <v>444</v>
      </c>
    </row>
    <row r="6" spans="1:11">
      <c r="A6" s="18" t="s">
        <v>139</v>
      </c>
      <c r="B6">
        <v>169.36</v>
      </c>
      <c r="C6">
        <v>224.64</v>
      </c>
      <c r="D6">
        <v>118.5</v>
      </c>
      <c r="E6" s="18" t="s">
        <v>25</v>
      </c>
      <c r="F6" t="s">
        <v>237</v>
      </c>
      <c r="G6">
        <v>39</v>
      </c>
      <c r="H6">
        <v>-11</v>
      </c>
      <c r="I6">
        <v>12</v>
      </c>
      <c r="J6" t="s">
        <v>430</v>
      </c>
      <c r="K6" t="s">
        <v>445</v>
      </c>
    </row>
    <row r="7" spans="1:11">
      <c r="A7" s="18" t="s">
        <v>74</v>
      </c>
      <c r="B7">
        <v>101.07</v>
      </c>
      <c r="C7">
        <v>141.1</v>
      </c>
      <c r="D7">
        <v>76.91</v>
      </c>
      <c r="E7" s="18" t="s">
        <v>75</v>
      </c>
      <c r="F7" t="s">
        <v>279</v>
      </c>
      <c r="G7">
        <v>30</v>
      </c>
      <c r="H7">
        <v>21</v>
      </c>
      <c r="I7">
        <v>13</v>
      </c>
      <c r="J7" t="s">
        <v>430</v>
      </c>
      <c r="K7" t="s">
        <v>443</v>
      </c>
    </row>
    <row r="8" spans="1:11">
      <c r="A8" s="18" t="s">
        <v>200</v>
      </c>
      <c r="B8">
        <v>121.46</v>
      </c>
      <c r="C8">
        <v>158.75</v>
      </c>
      <c r="D8">
        <v>90.56</v>
      </c>
      <c r="E8" s="18" t="s">
        <v>15</v>
      </c>
      <c r="F8" t="s">
        <v>129</v>
      </c>
      <c r="G8">
        <v>19</v>
      </c>
      <c r="H8">
        <v>26</v>
      </c>
      <c r="I8">
        <v>13</v>
      </c>
      <c r="J8" t="s">
        <v>430</v>
      </c>
      <c r="K8" t="s">
        <v>444</v>
      </c>
    </row>
    <row r="9" spans="1:11">
      <c r="A9" s="18" t="s">
        <v>38</v>
      </c>
      <c r="B9">
        <v>39.880000000000003</v>
      </c>
      <c r="C9">
        <v>50.3</v>
      </c>
      <c r="D9">
        <v>32.400100000000002</v>
      </c>
      <c r="E9" s="18" t="s">
        <v>93</v>
      </c>
      <c r="F9" t="s">
        <v>55</v>
      </c>
      <c r="G9">
        <v>34</v>
      </c>
      <c r="H9">
        <v>0</v>
      </c>
      <c r="I9">
        <v>15</v>
      </c>
      <c r="J9" t="s">
        <v>430</v>
      </c>
      <c r="K9" t="s">
        <v>454</v>
      </c>
    </row>
    <row r="10" spans="1:11">
      <c r="A10" s="18" t="s">
        <v>201</v>
      </c>
      <c r="B10">
        <v>28.14</v>
      </c>
      <c r="C10">
        <v>39.734999999999999</v>
      </c>
      <c r="D10">
        <v>19.809999999999999</v>
      </c>
      <c r="E10" s="18" t="s">
        <v>18</v>
      </c>
      <c r="F10" t="s">
        <v>274</v>
      </c>
      <c r="G10">
        <v>24</v>
      </c>
      <c r="H10">
        <v>25</v>
      </c>
      <c r="I10">
        <v>17</v>
      </c>
      <c r="J10" t="s">
        <v>222</v>
      </c>
      <c r="K10" t="s">
        <v>440</v>
      </c>
    </row>
    <row r="11" spans="1:11">
      <c r="A11" s="18" t="s">
        <v>150</v>
      </c>
      <c r="B11">
        <v>29</v>
      </c>
      <c r="C11">
        <v>39.700000000000003</v>
      </c>
      <c r="D11">
        <v>26.08</v>
      </c>
      <c r="E11" s="18" t="s">
        <v>29</v>
      </c>
      <c r="F11" t="s">
        <v>284</v>
      </c>
      <c r="G11">
        <v>33</v>
      </c>
      <c r="H11">
        <v>41</v>
      </c>
      <c r="I11">
        <v>18</v>
      </c>
      <c r="J11" t="s">
        <v>430</v>
      </c>
      <c r="K11" t="s">
        <v>452</v>
      </c>
    </row>
    <row r="12" spans="1:11">
      <c r="A12" s="18" t="s">
        <v>90</v>
      </c>
      <c r="B12">
        <v>203.81</v>
      </c>
      <c r="C12">
        <v>267.3</v>
      </c>
      <c r="D12">
        <v>156.63</v>
      </c>
      <c r="E12" s="18" t="s">
        <v>15</v>
      </c>
      <c r="F12" t="s">
        <v>330</v>
      </c>
      <c r="G12">
        <v>29</v>
      </c>
      <c r="H12">
        <v>26</v>
      </c>
      <c r="I12">
        <v>22</v>
      </c>
      <c r="J12" t="s">
        <v>430</v>
      </c>
      <c r="K12" t="s">
        <v>441</v>
      </c>
    </row>
    <row r="13" spans="1:11">
      <c r="A13" s="18" t="s">
        <v>398</v>
      </c>
      <c r="B13">
        <v>46.09</v>
      </c>
      <c r="C13">
        <v>61.19</v>
      </c>
      <c r="D13">
        <v>31.13</v>
      </c>
      <c r="E13" s="18" t="s">
        <v>93</v>
      </c>
      <c r="F13" t="s">
        <v>134</v>
      </c>
      <c r="G13">
        <v>54</v>
      </c>
      <c r="H13">
        <v>24</v>
      </c>
      <c r="I13">
        <v>22</v>
      </c>
      <c r="J13" t="s">
        <v>222</v>
      </c>
      <c r="K13" t="s">
        <v>446</v>
      </c>
    </row>
    <row r="14" spans="1:11">
      <c r="A14" s="18" t="s">
        <v>179</v>
      </c>
      <c r="B14">
        <v>133.44</v>
      </c>
      <c r="C14">
        <v>182.32</v>
      </c>
      <c r="D14">
        <v>103.1101</v>
      </c>
      <c r="E14" s="18" t="s">
        <v>33</v>
      </c>
      <c r="F14" t="s">
        <v>286</v>
      </c>
      <c r="G14">
        <v>29</v>
      </c>
      <c r="H14">
        <v>1</v>
      </c>
      <c r="I14">
        <v>23</v>
      </c>
      <c r="J14" t="s">
        <v>430</v>
      </c>
      <c r="K14" t="s">
        <v>439</v>
      </c>
    </row>
    <row r="15" spans="1:11">
      <c r="A15" s="18" t="s">
        <v>185</v>
      </c>
      <c r="B15">
        <v>92.35</v>
      </c>
      <c r="C15">
        <v>110</v>
      </c>
      <c r="D15">
        <v>77.930000000000007</v>
      </c>
      <c r="E15" s="18" t="s">
        <v>93</v>
      </c>
      <c r="F15" t="s">
        <v>297</v>
      </c>
      <c r="G15">
        <v>29</v>
      </c>
      <c r="H15">
        <v>3</v>
      </c>
      <c r="I15">
        <v>29</v>
      </c>
      <c r="J15" t="s">
        <v>222</v>
      </c>
      <c r="K15" t="s">
        <v>454</v>
      </c>
    </row>
    <row r="16" spans="1:11">
      <c r="A16" s="18" t="s">
        <v>138</v>
      </c>
      <c r="B16">
        <v>181.03</v>
      </c>
      <c r="C16">
        <v>230.99</v>
      </c>
      <c r="D16">
        <v>142.01</v>
      </c>
      <c r="E16" s="18" t="s">
        <v>28</v>
      </c>
      <c r="F16" t="s">
        <v>231</v>
      </c>
      <c r="G16">
        <v>30</v>
      </c>
      <c r="H16">
        <v>-12</v>
      </c>
      <c r="I16">
        <v>30</v>
      </c>
      <c r="J16" t="s">
        <v>430</v>
      </c>
      <c r="K16" t="s">
        <v>439</v>
      </c>
    </row>
    <row r="17" spans="1:11">
      <c r="A17" s="18" t="s">
        <v>130</v>
      </c>
      <c r="B17">
        <v>120.62</v>
      </c>
      <c r="C17">
        <v>147.38</v>
      </c>
      <c r="D17">
        <v>82</v>
      </c>
      <c r="E17" s="18" t="s">
        <v>17</v>
      </c>
      <c r="F17" t="s">
        <v>324</v>
      </c>
      <c r="G17">
        <v>37</v>
      </c>
      <c r="H17">
        <v>21</v>
      </c>
      <c r="I17">
        <v>83</v>
      </c>
      <c r="J17" t="s">
        <v>430</v>
      </c>
      <c r="K17" t="s">
        <v>440</v>
      </c>
    </row>
    <row r="18" spans="1:11">
      <c r="A18" s="18" t="s">
        <v>211</v>
      </c>
      <c r="B18">
        <v>37.369999999999997</v>
      </c>
      <c r="C18">
        <v>72</v>
      </c>
      <c r="D18">
        <v>27.4</v>
      </c>
      <c r="E18" s="18" t="s">
        <v>33</v>
      </c>
      <c r="F18" t="s">
        <v>88</v>
      </c>
      <c r="G18">
        <v>58</v>
      </c>
      <c r="H18">
        <v>-2</v>
      </c>
      <c r="I18">
        <v>128</v>
      </c>
      <c r="J18" t="s">
        <v>430</v>
      </c>
      <c r="K18" t="s">
        <v>439</v>
      </c>
    </row>
    <row r="19" spans="1:11">
      <c r="A19" s="18" t="s">
        <v>92</v>
      </c>
      <c r="B19">
        <v>19.850000000000001</v>
      </c>
      <c r="C19">
        <v>24.14</v>
      </c>
      <c r="D19">
        <v>14.55</v>
      </c>
      <c r="E19" s="18" t="s">
        <v>15</v>
      </c>
      <c r="F19" t="s">
        <v>274</v>
      </c>
      <c r="G19">
        <v>46</v>
      </c>
      <c r="H19">
        <v>14</v>
      </c>
      <c r="I19">
        <v>271</v>
      </c>
      <c r="J19" t="s">
        <v>430</v>
      </c>
      <c r="K19" t="s">
        <v>445</v>
      </c>
    </row>
  </sheetData>
  <phoneticPr fontId="18" type="noConversion"/>
  <pageMargins left="0.7" right="0.7" top="0.75" bottom="0.75" header="0.3" footer="0.3"/>
  <pageSetup orientation="portrait" horizontalDpi="360" verticalDpi="36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BA59A-65A5-4594-9581-32A13BE06560}">
  <dimension ref="A1:Q118"/>
  <sheetViews>
    <sheetView zoomScale="80" zoomScaleNormal="80" workbookViewId="0">
      <pane ySplit="1" topLeftCell="A2" activePane="bottomLeft" state="frozen"/>
      <selection pane="bottomLeft" activeCell="F127" sqref="F127"/>
    </sheetView>
  </sheetViews>
  <sheetFormatPr defaultRowHeight="14.25"/>
  <cols>
    <col min="1" max="1" width="35.3984375" customWidth="1"/>
    <col min="2" max="2" width="11.33203125" customWidth="1"/>
    <col min="3" max="3" width="8.33203125" customWidth="1"/>
    <col min="4" max="4" width="6.86328125" customWidth="1"/>
    <col min="5" max="5" width="13.19921875" customWidth="1"/>
    <col min="6" max="6" width="8.1328125" customWidth="1"/>
    <col min="7" max="7" width="13.33203125" style="2" customWidth="1"/>
    <col min="8" max="8" width="13" style="3" customWidth="1"/>
    <col min="9" max="9" width="11.86328125" style="14" customWidth="1"/>
    <col min="10" max="10" width="9.59765625" style="4" customWidth="1"/>
    <col min="11" max="11" width="11.59765625" customWidth="1"/>
    <col min="12" max="12" width="10.19921875" customWidth="1"/>
    <col min="13" max="13" width="10.19921875" style="3" customWidth="1"/>
    <col min="14" max="15" width="9.6640625" customWidth="1"/>
    <col min="16" max="16" width="10.33203125" customWidth="1"/>
    <col min="17" max="17" width="16.73046875" customWidth="1"/>
  </cols>
  <sheetData>
    <row r="1" spans="1:17" s="20" customFormat="1" ht="11.65">
      <c r="A1" s="19" t="s">
        <v>0</v>
      </c>
      <c r="B1" s="20" t="s">
        <v>32</v>
      </c>
      <c r="C1" s="19" t="s">
        <v>9</v>
      </c>
      <c r="D1" s="19" t="s">
        <v>1</v>
      </c>
      <c r="E1" s="19" t="s">
        <v>5</v>
      </c>
      <c r="F1" s="19" t="s">
        <v>2</v>
      </c>
      <c r="G1" s="19" t="s">
        <v>6</v>
      </c>
      <c r="H1" s="19" t="s">
        <v>7</v>
      </c>
      <c r="I1" s="19" t="s">
        <v>34</v>
      </c>
      <c r="J1" s="19" t="s">
        <v>35</v>
      </c>
      <c r="K1" s="21" t="s">
        <v>12</v>
      </c>
      <c r="L1" s="19" t="s">
        <v>10</v>
      </c>
      <c r="M1" s="19" t="s">
        <v>8</v>
      </c>
      <c r="N1" s="19" t="s">
        <v>11</v>
      </c>
      <c r="O1" s="19" t="s">
        <v>3</v>
      </c>
      <c r="P1" s="19" t="s">
        <v>4</v>
      </c>
      <c r="Q1" s="58" t="s">
        <v>436</v>
      </c>
    </row>
    <row r="2" spans="1:17" s="1" customFormat="1" ht="11.65" customHeight="1">
      <c r="A2" s="16" t="e" vm="1">
        <v>#VALUE!</v>
      </c>
      <c r="B2" s="1" t="str">
        <f t="shared" ref="B2:B8" si="0">TEXT(_FV($A2,"Ticker symbol",TRUE),"")</f>
        <v>UAL</v>
      </c>
      <c r="C2" s="5">
        <f t="array" ref="C2">_FV($A2,"Price")</f>
        <v>36.07</v>
      </c>
      <c r="D2" s="5">
        <f t="array" ref="D2">_FV($A2,"Change")</f>
        <v>-0.38</v>
      </c>
      <c r="E2" s="7">
        <f t="array" ref="E2">_FV($A2,"Previous close",TRUE)</f>
        <v>36.450000000000003</v>
      </c>
      <c r="F2" s="6">
        <f t="array" ref="F2">_FV(A2,"Change (%)",TRUE)</f>
        <v>-1.0425E-2</v>
      </c>
      <c r="G2" s="8">
        <f t="array" ref="G2">_FV($A2,"52 week high",TRUE)</f>
        <v>95.16</v>
      </c>
      <c r="H2" s="9">
        <f t="array" ref="H2">_FV($A2,"52 week low",TRUE)</f>
        <v>17.8</v>
      </c>
      <c r="I2" s="15">
        <f t="shared" ref="I2:I33" si="1">($C2/$H2*100)-100</f>
        <v>102.64044943820224</v>
      </c>
      <c r="J2" s="13">
        <f t="shared" ref="J2:J33" si="2">100-($C2/$G2*100)</f>
        <v>62.095418242959227</v>
      </c>
      <c r="K2" s="12" t="s">
        <v>31</v>
      </c>
      <c r="L2" s="17" cm="1">
        <f t="array" aca="1" ref="L2" ca="1">IF(AND(HOUR(NOW())&gt;16,_xlfn.NUMBERVALUE(_xlfn.CONCAT(HOUR(NOW()),".",MINUTE(NOW())))&gt;9.3),_FV($A2,"Price"),"MH")</f>
        <v>36.07</v>
      </c>
      <c r="M2" s="22" cm="1">
        <f t="array" aca="1" ref="M2" ca="1">IF($L2="MH","MarketHours",_FV($A2,"Change (Extended hours)",TRUE))</f>
        <v>0.02</v>
      </c>
      <c r="N2" s="10" t="str" cm="1">
        <f t="array" aca="1" ref="N2" ca="1">IF($L2&lt;&gt;"MarketHours","MH",_FV($A2,"Change % (Extended hours)",TRUE))</f>
        <v>MH</v>
      </c>
      <c r="O2" s="11">
        <f t="array" ref="O2">_FV($A2,"Volume")</f>
        <v>19198709</v>
      </c>
      <c r="P2" s="11">
        <f t="array" ref="P2">_FV($A2,"Volume average",TRUE)</f>
        <v>34926183</v>
      </c>
      <c r="Q2" s="56" cm="1">
        <f t="array" ref="Q2">_FV($A2,"P/E",TRUE)</f>
        <v>8.7719000000000005</v>
      </c>
    </row>
    <row r="3" spans="1:17" s="1" customFormat="1" ht="11.65">
      <c r="A3" s="16" t="e" vm="2">
        <v>#VALUE!</v>
      </c>
      <c r="B3" s="1" t="str">
        <f t="shared" si="0"/>
        <v>BA</v>
      </c>
      <c r="C3" s="5">
        <f t="array" ref="C3">_FV($A3,"Price")</f>
        <v>160.22999999999999</v>
      </c>
      <c r="D3" s="5">
        <f t="array" ref="D3">_FV($A3,"Change")</f>
        <v>2.54</v>
      </c>
      <c r="E3" s="7">
        <f t="array" ref="E3">_FV($A3,"Previous close",TRUE)</f>
        <v>157.69</v>
      </c>
      <c r="F3" s="6">
        <f t="array" ref="F3">_FV(A3,"Change (%)",TRUE)</f>
        <v>1.6108000000000001E-2</v>
      </c>
      <c r="G3" s="8">
        <f t="array" ref="G3">_FV($A3,"52 week high",TRUE)</f>
        <v>391</v>
      </c>
      <c r="H3" s="9">
        <f t="array" ref="H3">_FV($A3,"52 week low",TRUE)</f>
        <v>89</v>
      </c>
      <c r="I3" s="15">
        <f t="shared" si="1"/>
        <v>80.033707865168537</v>
      </c>
      <c r="J3" s="13">
        <f t="shared" si="2"/>
        <v>59.020460358056269</v>
      </c>
      <c r="K3" s="12" t="s">
        <v>16</v>
      </c>
      <c r="L3" s="17" cm="1">
        <f t="array" aca="1" ref="L3" ca="1">IF(AND(HOUR(NOW())&gt;16,_xlfn.NUMBERVALUE(_xlfn.CONCAT(HOUR(NOW()),".",MINUTE(NOW())))&gt;9.3),_FV($A3,"Price"),"MH")</f>
        <v>160.22999999999999</v>
      </c>
      <c r="M3" s="22" cm="1">
        <f t="array" aca="1" ref="M3" ca="1">IF($L3="MH","MarketHours",_FV($A3,"Change (Extended hours)",TRUE))</f>
        <v>-0.23</v>
      </c>
      <c r="N3" s="10" t="str" cm="1">
        <f t="array" aca="1" ref="N3" ca="1">IF($L3&lt;&gt;"MarketHours","MH",_FV($A3,"Change % (Extended hours)",TRUE))</f>
        <v>MH</v>
      </c>
      <c r="O3" s="11">
        <f t="array" ref="O3">_FV($A3,"Volume")</f>
        <v>14722442</v>
      </c>
      <c r="P3" s="11">
        <f t="array" ref="P3">_FV($A3,"Volume average",TRUE)</f>
        <v>26006203</v>
      </c>
      <c r="Q3" s="56" cm="1">
        <f t="array" ref="Q3">_FV($A3,"P/E",TRUE)</f>
        <v>0</v>
      </c>
    </row>
    <row r="4" spans="1:17" s="1" customFormat="1" ht="11.65">
      <c r="A4" s="16" t="e" vm="3">
        <v>#VALUE!</v>
      </c>
      <c r="B4" s="1" t="str">
        <f t="shared" si="0"/>
        <v>DAL</v>
      </c>
      <c r="C4" s="5">
        <f t="array" ref="C4">_FV($A4,"Price")</f>
        <v>31.7</v>
      </c>
      <c r="D4" s="5">
        <f t="array" ref="D4">_FV($A4,"Change")</f>
        <v>-0.09</v>
      </c>
      <c r="E4" s="7">
        <f t="array" ref="E4">_FV($A4,"Previous close",TRUE)</f>
        <v>31.79</v>
      </c>
      <c r="F4" s="6">
        <f t="array" ref="F4">_FV(A4,"Change (%)",TRUE)</f>
        <v>-2.8310000000000002E-3</v>
      </c>
      <c r="G4" s="8">
        <f t="array" ref="G4">_FV($A4,"52 week high",TRUE)</f>
        <v>62.48</v>
      </c>
      <c r="H4" s="9">
        <f t="array" ref="H4">_FV($A4,"52 week low",TRUE)</f>
        <v>17.510000000000002</v>
      </c>
      <c r="I4" s="15">
        <f t="shared" si="1"/>
        <v>81.039406053683592</v>
      </c>
      <c r="J4" s="13">
        <f t="shared" si="2"/>
        <v>49.263764404609475</v>
      </c>
      <c r="K4" s="12" t="s">
        <v>31</v>
      </c>
      <c r="L4" s="17" cm="1">
        <f t="array" aca="1" ref="L4" ca="1">IF(AND(HOUR(NOW())&gt;16,_xlfn.NUMBERVALUE(_xlfn.CONCAT(HOUR(NOW()),".",MINUTE(NOW())))&gt;9.3),_FV($A4,"Price"),"MH")</f>
        <v>31.7</v>
      </c>
      <c r="M4" s="22" cm="1">
        <f t="array" aca="1" ref="M4" ca="1">IF($L4="MH","MarketHours",_FV($A4,"Change (Extended hours)",TRUE))</f>
        <v>-0.08</v>
      </c>
      <c r="N4" s="10" t="str" cm="1">
        <f t="array" aca="1" ref="N4" ca="1">IF($L4&lt;&gt;"MarketHours","MH",_FV($A4,"Change % (Extended hours)",TRUE))</f>
        <v>MH</v>
      </c>
      <c r="O4" s="11">
        <f t="array" ref="O4">_FV($A4,"Volume")</f>
        <v>14344069</v>
      </c>
      <c r="P4" s="11">
        <f t="array" ref="P4">_FV($A4,"Volume average",TRUE)</f>
        <v>22367967</v>
      </c>
      <c r="Q4" s="56" cm="1">
        <f t="array" ref="Q4">_FV($A4,"P/E",TRUE)</f>
        <v>0</v>
      </c>
    </row>
    <row r="5" spans="1:17" s="1" customFormat="1" ht="11.65">
      <c r="A5" s="16" t="e" vm="4">
        <v>#VALUE!</v>
      </c>
      <c r="B5" s="1" t="str">
        <f t="shared" si="0"/>
        <v>DXC</v>
      </c>
      <c r="C5" s="5">
        <f t="array" ref="C5">_FV($A5,"Price")</f>
        <v>19.55</v>
      </c>
      <c r="D5" s="5">
        <f t="array" ref="D5">_FV($A5,"Change")</f>
        <v>-0.03</v>
      </c>
      <c r="E5" s="7">
        <f t="array" ref="E5">_FV($A5,"Previous close",TRUE)</f>
        <v>19.579999999999998</v>
      </c>
      <c r="F5" s="6">
        <f t="array" ref="F5">_FV(A5,"Change (%)",TRUE)</f>
        <v>-1.5319999999999999E-3</v>
      </c>
      <c r="G5" s="8">
        <f t="array" ref="G5">_FV($A5,"52 week high",TRUE)</f>
        <v>38.369999999999997</v>
      </c>
      <c r="H5" s="9">
        <f t="array" ref="H5">_FV($A5,"52 week low",TRUE)</f>
        <v>7.9</v>
      </c>
      <c r="I5" s="15">
        <f t="shared" si="1"/>
        <v>147.46835443037975</v>
      </c>
      <c r="J5" s="13">
        <f t="shared" si="2"/>
        <v>49.048735991660145</v>
      </c>
      <c r="K5" s="12" t="s">
        <v>243</v>
      </c>
      <c r="L5" s="17" cm="1">
        <f t="array" aca="1" ref="L5" ca="1">IF(AND(HOUR(NOW())&gt;16,_xlfn.NUMBERVALUE(_xlfn.CONCAT(HOUR(NOW()),".",MINUTE(NOW())))&gt;9.3),_FV($A5,"Price"),"MH")</f>
        <v>19.55</v>
      </c>
      <c r="M5" s="22" cm="1">
        <f t="array" aca="1" ref="M5" ca="1">IF($L5="MH","MarketHours",_FV($A5,"Change (Extended hours)",TRUE))</f>
        <v>0.06</v>
      </c>
      <c r="N5" s="10" t="str" cm="1">
        <f t="array" aca="1" ref="N5" ca="1">IF($L5&lt;&gt;"MarketHours","MH",_FV($A5,"Change % (Extended hours)",TRUE))</f>
        <v>MH</v>
      </c>
      <c r="O5" s="11">
        <f t="array" ref="O5">_FV($A5,"Volume")</f>
        <v>1891971</v>
      </c>
      <c r="P5" s="11">
        <f t="array" ref="P5">_FV($A5,"Volume average",TRUE)</f>
        <v>2903489</v>
      </c>
      <c r="Q5" s="56" cm="1">
        <f t="array" ref="Q5">_FV($A5,"P/E",TRUE)</f>
        <v>0</v>
      </c>
    </row>
    <row r="6" spans="1:17" s="1" customFormat="1" ht="11.65">
      <c r="A6" s="16" t="e" vm="5">
        <v>#VALUE!</v>
      </c>
      <c r="B6" s="16" t="str">
        <f t="shared" si="0"/>
        <v>WDC</v>
      </c>
      <c r="C6" s="5">
        <f t="array" ref="C6">_FV($A6,"Price")</f>
        <v>37.369999999999997</v>
      </c>
      <c r="D6" s="5">
        <f t="array" ref="D6">_FV($A6,"Change")</f>
        <v>1.1200000000000001</v>
      </c>
      <c r="E6" s="7">
        <f t="array" ref="E6">_FV($A6,"Previous close",TRUE)</f>
        <v>36.25</v>
      </c>
      <c r="F6" s="6">
        <f t="array" ref="F6">_FV(A6,"Change (%)",TRUE)</f>
        <v>3.0897000000000001E-2</v>
      </c>
      <c r="G6" s="8">
        <f t="array" ref="G6">_FV($A6,"52 week high",TRUE)</f>
        <v>72</v>
      </c>
      <c r="H6" s="9">
        <f t="array" ref="H6">_FV($A6,"52 week low",TRUE)</f>
        <v>27.4</v>
      </c>
      <c r="I6" s="15">
        <f t="shared" si="1"/>
        <v>36.386861313868621</v>
      </c>
      <c r="J6" s="13">
        <f t="shared" si="2"/>
        <v>48.097222222222221</v>
      </c>
      <c r="K6" s="12" t="s">
        <v>33</v>
      </c>
      <c r="L6" s="17" cm="1">
        <f t="array" aca="1" ref="L6" ca="1">IF(AND(HOUR(NOW())&gt;16,_xlfn.NUMBERVALUE(_xlfn.CONCAT(HOUR(NOW()),".",MINUTE(NOW())))&gt;9.3),_FV($A6,"Price"),"MH")</f>
        <v>37.369999999999997</v>
      </c>
      <c r="M6" s="22" cm="1">
        <f t="array" aca="1" ref="M6" ca="1">IF($L6="MH","MarketHours",_FV($A6,"Change (Extended hours)",TRUE))</f>
        <v>-0.27</v>
      </c>
      <c r="N6" s="10" t="str" cm="1">
        <f t="array" aca="1" ref="N6" ca="1">IF($L6&lt;&gt;"MarketHours","MH",_FV($A6,"Change % (Extended hours)",TRUE))</f>
        <v>MH</v>
      </c>
      <c r="O6" s="11">
        <f t="array" ref="O6">_FV($A6,"Volume")</f>
        <v>6350171</v>
      </c>
      <c r="P6" s="11">
        <f t="array" ref="P6">_FV($A6,"Volume average",TRUE)</f>
        <v>7595740</v>
      </c>
      <c r="Q6" s="56" cm="1">
        <f t="array" ref="Q6">_FV($A6,"P/E",TRUE)</f>
        <v>127.95</v>
      </c>
    </row>
    <row r="7" spans="1:17" s="1" customFormat="1" ht="11.65" customHeight="1">
      <c r="A7" s="16" t="e" vm="6">
        <v>#VALUE!</v>
      </c>
      <c r="B7" s="1" t="str">
        <f t="shared" si="0"/>
        <v>VIAC</v>
      </c>
      <c r="C7" s="5">
        <f t="array" ref="C7">_FV($A7,"Price")</f>
        <v>29.28</v>
      </c>
      <c r="D7" s="5">
        <f t="array" ref="D7">_FV($A7,"Change")</f>
        <v>-0.02</v>
      </c>
      <c r="E7" s="7">
        <f t="array" ref="E7">_FV($A7,"Previous close",TRUE)</f>
        <v>29.3</v>
      </c>
      <c r="F7" s="6">
        <f t="array" ref="F7">_FV(A7,"Change (%)",TRUE)</f>
        <v>-6.826E-4</v>
      </c>
      <c r="G7" s="8">
        <f t="array" ref="G7">_FV($A7,"52 week high",TRUE)</f>
        <v>44.67</v>
      </c>
      <c r="H7" s="9">
        <f t="array" ref="H7">_FV($A7,"52 week low",TRUE)</f>
        <v>10.1</v>
      </c>
      <c r="I7" s="15">
        <f t="shared" si="1"/>
        <v>189.90099009900996</v>
      </c>
      <c r="J7" s="13">
        <f t="shared" si="2"/>
        <v>34.452652787105436</v>
      </c>
      <c r="K7" s="12" t="s">
        <v>80</v>
      </c>
      <c r="L7" s="17" cm="1">
        <f t="array" aca="1" ref="L7" ca="1">IF(AND(HOUR(NOW())&gt;16,_xlfn.NUMBERVALUE(_xlfn.CONCAT(HOUR(NOW()),".",MINUTE(NOW())))&gt;9.3),_FV($A7,"Price"),"MH")</f>
        <v>29.28</v>
      </c>
      <c r="M7" s="22" cm="1">
        <f t="array" aca="1" ref="M7" ca="1">IF($L7="MH","MarketHours",_FV($A7,"Change (Extended hours)",TRUE))</f>
        <v>7.0000000000000007E-2</v>
      </c>
      <c r="N7" s="10" t="str" cm="1">
        <f t="array" aca="1" ref="N7" ca="1">IF($L7&lt;&gt;"MarketHours","MH",_FV($A7,"Change % (Extended hours)",TRUE))</f>
        <v>MH</v>
      </c>
      <c r="O7" s="11">
        <f t="array" ref="O7">_FV($A7,"Volume")</f>
        <v>12297171</v>
      </c>
      <c r="P7" s="11">
        <f t="array" ref="P7">_FV($A7,"Volume average",TRUE)</f>
        <v>9421178</v>
      </c>
      <c r="Q7" s="56" cm="1">
        <f t="array" ref="Q7">_FV($A7,"P/E",TRUE)</f>
        <v>0</v>
      </c>
    </row>
    <row r="8" spans="1:17" s="1" customFormat="1" ht="11.65">
      <c r="A8" s="16" t="e" vm="7">
        <v>#VALUE!</v>
      </c>
      <c r="B8" s="16" t="str">
        <f t="shared" si="0"/>
        <v>MGM</v>
      </c>
      <c r="C8" s="5">
        <f t="array" ref="C8">_FV($A8,"Price")</f>
        <v>22.73</v>
      </c>
      <c r="D8" s="5">
        <f t="array" ref="D8">_FV($A8,"Change")</f>
        <v>-0.11</v>
      </c>
      <c r="E8" s="7">
        <f t="array" ref="E8">_FV($A8,"Previous close",TRUE)</f>
        <v>22.84</v>
      </c>
      <c r="F8" s="6">
        <f t="array" ref="F8">_FV(A8,"Change (%)",TRUE)</f>
        <v>-4.816E-3</v>
      </c>
      <c r="G8" s="8">
        <f t="array" ref="G8">_FV($A8,"52 week high",TRUE)</f>
        <v>34.634999999999998</v>
      </c>
      <c r="H8" s="9">
        <f t="array" ref="H8">_FV($A8,"52 week low",TRUE)</f>
        <v>5.9001000000000001</v>
      </c>
      <c r="I8" s="15">
        <f t="shared" si="1"/>
        <v>285.24770766597175</v>
      </c>
      <c r="J8" s="13">
        <f t="shared" si="2"/>
        <v>34.37274433376642</v>
      </c>
      <c r="K8" s="12" t="s">
        <v>31</v>
      </c>
      <c r="L8" s="17" cm="1">
        <f t="array" aca="1" ref="L8" ca="1">IF(AND(HOUR(NOW())&gt;16,_xlfn.NUMBERVALUE(_xlfn.CONCAT(HOUR(NOW()),".",MINUTE(NOW())))&gt;9.3),_FV($A8,"Price"),"MH")</f>
        <v>22.73</v>
      </c>
      <c r="M8" s="22" cm="1">
        <f t="array" aca="1" ref="M8" ca="1">IF($L8="MH","MarketHours",_FV($A8,"Change (Extended hours)",TRUE))</f>
        <v>-7.0000000000000007E-2</v>
      </c>
      <c r="N8" s="10" t="str" cm="1">
        <f t="array" aca="1" ref="N8" ca="1">IF($L8&lt;&gt;"MarketHours","MH",_FV($A8,"Change % (Extended hours)",TRUE))</f>
        <v>MH</v>
      </c>
      <c r="O8" s="11">
        <f t="array" ref="O8">_FV($A8,"Volume")</f>
        <v>17238663</v>
      </c>
      <c r="P8" s="11">
        <f t="array" ref="P8">_FV($A8,"Volume average",TRUE)</f>
        <v>19482704</v>
      </c>
      <c r="Q8" s="56" cm="1">
        <f t="array" ref="Q8">_FV($A8,"P/E",TRUE)</f>
        <v>6.0061999999999998</v>
      </c>
    </row>
    <row r="9" spans="1:17" s="1" customFormat="1" ht="14.25" customHeight="1">
      <c r="A9" s="16" t="e" vm="8">
        <v>#VALUE!</v>
      </c>
      <c r="B9" s="16" t="s">
        <v>206</v>
      </c>
      <c r="C9" s="5">
        <f t="array" ref="C9">_FV($A9,"Price")</f>
        <v>43.81</v>
      </c>
      <c r="D9" s="5">
        <f t="array" ref="D9">_FV($A9,"Change")</f>
        <v>0.19</v>
      </c>
      <c r="E9" s="7">
        <f t="array" ref="E9">_FV($A9,"Previous close",TRUE)</f>
        <v>43.62</v>
      </c>
      <c r="F9" s="6">
        <f t="array" ref="F9">_FV(A9,"Change (%)",TRUE)</f>
        <v>4.3559999999999996E-3</v>
      </c>
      <c r="G9" s="8">
        <f t="array" ref="G9">_FV($A9,"52 week high",TRUE)</f>
        <v>74.709999999999994</v>
      </c>
      <c r="H9" s="9">
        <f t="array" ref="H9">_FV($A9,"52 week low",TRUE)</f>
        <v>13.345000000000001</v>
      </c>
      <c r="I9" s="15">
        <f t="shared" si="1"/>
        <v>228.28774822030721</v>
      </c>
      <c r="J9" s="13">
        <f t="shared" si="2"/>
        <v>41.359925043501534</v>
      </c>
      <c r="K9" s="12" t="s">
        <v>209</v>
      </c>
      <c r="L9" s="17" cm="1">
        <f t="array" aca="1" ref="L9" ca="1">IF(AND(HOUR(NOW())&gt;16,_xlfn.NUMBERVALUE(_xlfn.CONCAT(HOUR(NOW()),".",MINUTE(NOW())))&gt;9.3),_FV($A9,"Price"),"MH")</f>
        <v>43.81</v>
      </c>
      <c r="M9" s="22" cm="1">
        <f t="array" aca="1" ref="M9" ca="1">IF($L9="MH","MarketHours",_FV($A9,"Change (Extended hours)",TRUE))</f>
        <v>0</v>
      </c>
      <c r="N9" s="10" t="str" cm="1">
        <f t="array" aca="1" ref="N9" ca="1">IF($L9&lt;&gt;"MarketHours","MH",_FV($A9,"Change % (Extended hours)",TRUE))</f>
        <v>MH</v>
      </c>
      <c r="O9" s="11">
        <f t="array" ref="O9">_FV($A9,"Volume")</f>
        <v>1929303</v>
      </c>
      <c r="P9" s="11">
        <f t="array" ref="P9">_FV($A9,"Volume average",TRUE)</f>
        <v>2471765</v>
      </c>
      <c r="Q9" s="56" cm="1">
        <f t="array" ref="Q9">_FV($A9,"P/E",TRUE)</f>
        <v>39.883699999999997</v>
      </c>
    </row>
    <row r="10" spans="1:17" s="1" customFormat="1" ht="11.65" customHeight="1">
      <c r="A10" s="16" t="e" vm="9">
        <v>#VALUE!</v>
      </c>
      <c r="B10" s="1" t="str">
        <f t="shared" ref="B10:B40" si="3">TEXT(_FV($A10,"Ticker symbol",TRUE),"")</f>
        <v>LUV</v>
      </c>
      <c r="C10" s="5">
        <f t="array" ref="C10">_FV($A10,"Price")</f>
        <v>38.950000000000003</v>
      </c>
      <c r="D10" s="5">
        <f t="array" ref="D10">_FV($A10,"Change")</f>
        <v>0.01</v>
      </c>
      <c r="E10" s="7">
        <f t="array" ref="E10">_FV($A10,"Previous close",TRUE)</f>
        <v>38.94</v>
      </c>
      <c r="F10" s="6">
        <f t="array" ref="F10">_FV(A10,"Change (%)",TRUE)</f>
        <v>2.5680000000000001E-4</v>
      </c>
      <c r="G10" s="8">
        <f t="array" ref="G10">_FV($A10,"52 week high",TRUE)</f>
        <v>58.83</v>
      </c>
      <c r="H10" s="9">
        <f t="array" ref="H10">_FV($A10,"52 week low",TRUE)</f>
        <v>22.465</v>
      </c>
      <c r="I10" s="15">
        <f t="shared" si="1"/>
        <v>73.380814600489657</v>
      </c>
      <c r="J10" s="13">
        <f t="shared" si="2"/>
        <v>33.792282848886614</v>
      </c>
      <c r="K10" s="12" t="s">
        <v>31</v>
      </c>
      <c r="L10" s="17" cm="1">
        <f t="array" aca="1" ref="L10" ca="1">IF(AND(HOUR(NOW())&gt;16,_xlfn.NUMBERVALUE(_xlfn.CONCAT(HOUR(NOW()),".",MINUTE(NOW())))&gt;9.3),_FV($A10,"Price"),"MH")</f>
        <v>38.950000000000003</v>
      </c>
      <c r="M10" s="22" cm="1">
        <f t="array" aca="1" ref="M10" ca="1">IF($L10="MH","MarketHours",_FV($A10,"Change (Extended hours)",TRUE))</f>
        <v>0.04</v>
      </c>
      <c r="N10" s="10" t="str" cm="1">
        <f t="array" aca="1" ref="N10" ca="1">IF($L10&lt;&gt;"MarketHours","MH",_FV($A10,"Change % (Extended hours)",TRUE))</f>
        <v>MH</v>
      </c>
      <c r="O10" s="11">
        <f t="array" ref="O10">_FV($A10,"Volume")</f>
        <v>8044874</v>
      </c>
      <c r="P10" s="11">
        <f t="array" ref="P10">_FV($A10,"Volume average",TRUE)</f>
        <v>12265435</v>
      </c>
      <c r="Q10" s="56" cm="1">
        <f t="array" ref="Q10">_FV($A10,"P/E",TRUE)</f>
        <v>114.2103</v>
      </c>
    </row>
    <row r="11" spans="1:17" s="1" customFormat="1" ht="11.65">
      <c r="A11" s="16" t="e" vm="10">
        <v>#VALUE!</v>
      </c>
      <c r="B11" s="1" t="str">
        <f t="shared" si="3"/>
        <v>ULTA</v>
      </c>
      <c r="C11" s="5">
        <f t="array" ref="C11">_FV($A11,"Price")</f>
        <v>228.9</v>
      </c>
      <c r="D11" s="5">
        <f t="array" ref="D11">_FV($A11,"Change")</f>
        <v>-3.2</v>
      </c>
      <c r="E11" s="7">
        <f t="array" ref="E11">_FV($A11,"Previous close",TRUE)</f>
        <v>232.1</v>
      </c>
      <c r="F11" s="6">
        <f t="array" ref="F11">_FV(A11,"Change (%)",TRUE)</f>
        <v>-1.3787000000000001E-2</v>
      </c>
      <c r="G11" s="8">
        <f t="array" ref="G11">_FV($A11,"52 week high",TRUE)</f>
        <v>304.64999999999998</v>
      </c>
      <c r="H11" s="9">
        <f t="array" ref="H11">_FV($A11,"52 week low",TRUE)</f>
        <v>124.05</v>
      </c>
      <c r="I11" s="15">
        <f t="shared" si="1"/>
        <v>84.522370012091898</v>
      </c>
      <c r="J11" s="13">
        <f t="shared" si="2"/>
        <v>24.864598719842434</v>
      </c>
      <c r="K11" s="12" t="s">
        <v>19</v>
      </c>
      <c r="L11" s="17" cm="1">
        <f t="array" aca="1" ref="L11" ca="1">IF(AND(HOUR(NOW())&gt;16,_xlfn.NUMBERVALUE(_xlfn.CONCAT(HOUR(NOW()),".",MINUTE(NOW())))&gt;9.3),_FV($A11,"Price"),"MH")</f>
        <v>228.9</v>
      </c>
      <c r="M11" s="22" cm="1">
        <f t="array" aca="1" ref="M11" ca="1">IF($L11="MH","MarketHours",_FV($A11,"Change (Extended hours)",TRUE))</f>
        <v>0.09</v>
      </c>
      <c r="N11" s="10" t="str" cm="1">
        <f t="array" aca="1" ref="N11" ca="1">IF($L11&lt;&gt;"MarketHours","MH",_FV($A11,"Change % (Extended hours)",TRUE))</f>
        <v>MH</v>
      </c>
      <c r="O11" s="11">
        <f t="array" ref="O11">_FV($A11,"Volume")</f>
        <v>867643</v>
      </c>
      <c r="P11" s="11">
        <f t="array" ref="P11">_FV($A11,"Volume average",TRUE)</f>
        <v>1289461</v>
      </c>
      <c r="Q11" s="56" cm="1">
        <f t="array" ref="Q11">_FV($A11,"P/E",TRUE)</f>
        <v>47.476799999999997</v>
      </c>
    </row>
    <row r="12" spans="1:17" s="1" customFormat="1" ht="11.65">
      <c r="A12" s="16" t="e" vm="11">
        <v>#VALUE!</v>
      </c>
      <c r="B12" s="1" t="str">
        <f t="shared" si="3"/>
        <v>NTNX</v>
      </c>
      <c r="C12" s="5">
        <f t="array" ref="C12">_FV($A12,"Price")</f>
        <v>23.934999999999999</v>
      </c>
      <c r="D12" s="5">
        <f t="array" ref="D12">_FV($A12,"Change")</f>
        <v>-0.78</v>
      </c>
      <c r="E12" s="7">
        <f t="array" ref="E12">_FV($A12,"Previous close",TRUE)</f>
        <v>24.715</v>
      </c>
      <c r="F12" s="6">
        <f t="array" ref="F12">_FV(A12,"Change (%)",TRUE)</f>
        <v>-3.1560000000000005E-2</v>
      </c>
      <c r="G12" s="8">
        <f t="array" ref="G12">_FV($A12,"52 week high",TRUE)</f>
        <v>37.86</v>
      </c>
      <c r="H12" s="9">
        <f t="array" ref="H12">_FV($A12,"52 week low",TRUE)</f>
        <v>11.31</v>
      </c>
      <c r="I12" s="15">
        <f t="shared" si="1"/>
        <v>111.62687886825816</v>
      </c>
      <c r="J12" s="13">
        <f t="shared" si="2"/>
        <v>36.780243000528266</v>
      </c>
      <c r="K12" s="12" t="s">
        <v>93</v>
      </c>
      <c r="L12" s="17" cm="1">
        <f t="array" aca="1" ref="L12" ca="1">IF(AND(HOUR(NOW())&gt;16,_xlfn.NUMBERVALUE(_xlfn.CONCAT(HOUR(NOW()),".",MINUTE(NOW())))&gt;9.3),_FV($A12,"Price"),"MH")</f>
        <v>23.934999999999999</v>
      </c>
      <c r="M12" s="22" cm="1">
        <f t="array" aca="1" ref="M12" ca="1">IF($L12="MH","MarketHours",_FV($A12,"Change (Extended hours)",TRUE))</f>
        <v>-0.17499999999999999</v>
      </c>
      <c r="N12" s="10" t="str" cm="1">
        <f t="array" aca="1" ref="N12" ca="1">IF($L12&lt;&gt;"MarketHours","MH",_FV($A12,"Change % (Extended hours)",TRUE))</f>
        <v>MH</v>
      </c>
      <c r="O12" s="11">
        <f t="array" ref="O12">_FV($A12,"Volume")</f>
        <v>3377373</v>
      </c>
      <c r="P12" s="11">
        <f t="array" ref="P12">_FV($A12,"Volume average",TRUE)</f>
        <v>5487799</v>
      </c>
      <c r="Q12" s="57" t="e" cm="1" vm="12">
        <f t="array" ref="Q12">_FV($A12,"P/E",TRUE)</f>
        <v>#VALUE!</v>
      </c>
    </row>
    <row r="13" spans="1:17" s="1" customFormat="1" ht="11.65">
      <c r="A13" s="16" t="e" vm="13">
        <v>#VALUE!</v>
      </c>
      <c r="B13" s="16" t="str">
        <f t="shared" si="3"/>
        <v>FOXA</v>
      </c>
      <c r="C13" s="5">
        <f t="array" ref="C13">_FV($A13,"Price")</f>
        <v>28.14</v>
      </c>
      <c r="D13" s="5">
        <f t="array" ref="D13">_FV($A13,"Change")</f>
        <v>-0.05</v>
      </c>
      <c r="E13" s="7">
        <f t="array" ref="E13">_FV($A13,"Previous close",TRUE)</f>
        <v>28.19</v>
      </c>
      <c r="F13" s="6">
        <f t="array" ref="F13">_FV(A13,"Change (%)",TRUE)</f>
        <v>-1.774E-3</v>
      </c>
      <c r="G13" s="8">
        <f t="array" ref="G13">_FV($A13,"52 week high",TRUE)</f>
        <v>39.734999999999999</v>
      </c>
      <c r="H13" s="9">
        <f t="array" ref="H13">_FV($A13,"52 week low",TRUE)</f>
        <v>19.809999999999999</v>
      </c>
      <c r="I13" s="15">
        <f t="shared" si="1"/>
        <v>42.049469964664326</v>
      </c>
      <c r="J13" s="13">
        <f t="shared" si="2"/>
        <v>29.180822952057369</v>
      </c>
      <c r="K13" s="12" t="s">
        <v>18</v>
      </c>
      <c r="L13" s="17" cm="1">
        <f t="array" aca="1" ref="L13" ca="1">IF(AND(HOUR(NOW())&gt;16,_xlfn.NUMBERVALUE(_xlfn.CONCAT(HOUR(NOW()),".",MINUTE(NOW())))&gt;9.3),_FV($A13,"Price"),"MH")</f>
        <v>28.14</v>
      </c>
      <c r="M13" s="22" cm="1">
        <f t="array" aca="1" ref="M13" ca="1">IF($L13="MH","MarketHours",_FV($A13,"Change (Extended hours)",TRUE))</f>
        <v>-0.34</v>
      </c>
      <c r="N13" s="10" t="str" cm="1">
        <f t="array" aca="1" ref="N13" ca="1">IF($L13&lt;&gt;"MarketHours","MH",_FV($A13,"Change % (Extended hours)",TRUE))</f>
        <v>MH</v>
      </c>
      <c r="O13" s="11">
        <f t="array" ref="O13">_FV($A13,"Volume")</f>
        <v>4736215</v>
      </c>
      <c r="P13" s="11">
        <f t="array" ref="P13">_FV($A13,"Volume average",TRUE)</f>
        <v>4822039</v>
      </c>
      <c r="Q13" s="56" cm="1">
        <f t="array" ref="Q13">_FV($A13,"P/E",TRUE)</f>
        <v>17.4877</v>
      </c>
    </row>
    <row r="14" spans="1:17" s="1" customFormat="1" ht="11.65">
      <c r="A14" s="16" t="e" vm="14">
        <v>#VALUE!</v>
      </c>
      <c r="B14" s="1" t="str">
        <f t="shared" si="3"/>
        <v>AYX</v>
      </c>
      <c r="C14" s="5">
        <f t="array" ref="C14">_FV($A14,"Price")</f>
        <v>107.29</v>
      </c>
      <c r="D14" s="5">
        <f t="array" ref="D14">_FV($A14,"Change")</f>
        <v>-1.91</v>
      </c>
      <c r="E14" s="7">
        <f t="array" ref="E14">_FV($A14,"Previous close",TRUE)</f>
        <v>109.2</v>
      </c>
      <c r="F14" s="6">
        <f t="array" ref="F14">_FV(A14,"Change (%)",TRUE)</f>
        <v>-1.7491E-2</v>
      </c>
      <c r="G14" s="8">
        <f t="array" ref="G14">_FV($A14,"52 week high",TRUE)</f>
        <v>185.75</v>
      </c>
      <c r="H14" s="9">
        <f t="array" ref="H14">_FV($A14,"52 week low",TRUE)</f>
        <v>75.17</v>
      </c>
      <c r="I14" s="15">
        <f t="shared" si="1"/>
        <v>42.729812425169627</v>
      </c>
      <c r="J14" s="13">
        <f t="shared" si="2"/>
        <v>42.239569313593542</v>
      </c>
      <c r="K14" s="12" t="s">
        <v>15</v>
      </c>
      <c r="L14" s="17" cm="1">
        <f t="array" aca="1" ref="L14" ca="1">IF(AND(HOUR(NOW())&gt;16,_xlfn.NUMBERVALUE(_xlfn.CONCAT(HOUR(NOW()),".",MINUTE(NOW())))&gt;9.3),_FV($A14,"Price"),"MH")</f>
        <v>107.29</v>
      </c>
      <c r="M14" s="22" cm="1">
        <f t="array" aca="1" ref="M14" ca="1">IF($L14="MH","MarketHours",_FV($A14,"Change (Extended hours)",TRUE))</f>
        <v>0</v>
      </c>
      <c r="N14" s="10" t="str" cm="1">
        <f t="array" aca="1" ref="N14" ca="1">IF($L14&lt;&gt;"MarketHours","MH",_FV($A14,"Change % (Extended hours)",TRUE))</f>
        <v>MH</v>
      </c>
      <c r="O14" s="11">
        <f t="array" ref="O14">_FV($A14,"Volume")</f>
        <v>1271917</v>
      </c>
      <c r="P14" s="11">
        <f t="array" ref="P14">_FV($A14,"Volume average",TRUE)</f>
        <v>3689266</v>
      </c>
      <c r="Q14" s="56" cm="1">
        <f t="array" ref="Q14">_FV($A14,"P/E",TRUE)</f>
        <v>0</v>
      </c>
    </row>
    <row r="15" spans="1:17" s="1" customFormat="1" ht="11.65">
      <c r="A15" s="16" t="e" vm="15">
        <v>#VALUE!</v>
      </c>
      <c r="B15" s="16" t="str">
        <f t="shared" si="3"/>
        <v>GM</v>
      </c>
      <c r="C15" s="5">
        <f t="array" ref="C15">_FV($A15,"Price")</f>
        <v>30.46</v>
      </c>
      <c r="D15" s="5">
        <f t="array" ref="D15">_FV($A15,"Change")</f>
        <v>0.28999999999999998</v>
      </c>
      <c r="E15" s="7">
        <f t="array" ref="E15">_FV($A15,"Previous close",TRUE)</f>
        <v>30.17</v>
      </c>
      <c r="F15" s="6">
        <f t="array" ref="F15">_FV(A15,"Change (%)",TRUE)</f>
        <v>9.6120000000000008E-3</v>
      </c>
      <c r="G15" s="8">
        <f t="array" ref="G15">_FV($A15,"52 week high",TRUE)</f>
        <v>39.58</v>
      </c>
      <c r="H15" s="9">
        <f t="array" ref="H15">_FV($A15,"52 week low",TRUE)</f>
        <v>14.324999999999999</v>
      </c>
      <c r="I15" s="15">
        <f t="shared" si="1"/>
        <v>112.63525305410121</v>
      </c>
      <c r="J15" s="13">
        <f t="shared" si="2"/>
        <v>23.041940373926224</v>
      </c>
      <c r="K15" s="12" t="s">
        <v>213</v>
      </c>
      <c r="L15" s="17" cm="1">
        <f t="array" aca="1" ref="L15" ca="1">IF(AND(HOUR(NOW())&gt;16,_xlfn.NUMBERVALUE(_xlfn.CONCAT(HOUR(NOW()),".",MINUTE(NOW())))&gt;9.3),_FV($A15,"Price"),"MH")</f>
        <v>30.46</v>
      </c>
      <c r="M15" s="22" cm="1">
        <f t="array" aca="1" ref="M15" ca="1">IF($L15="MH","MarketHours",_FV($A15,"Change (Extended hours)",TRUE))</f>
        <v>-0.19</v>
      </c>
      <c r="N15" s="10" t="str" cm="1">
        <f t="array" aca="1" ref="N15" ca="1">IF($L15&lt;&gt;"MarketHours","MH",_FV($A15,"Change % (Extended hours)",TRUE))</f>
        <v>MH</v>
      </c>
      <c r="O15" s="11">
        <f t="array" ref="O15">_FV($A15,"Volume")</f>
        <v>13638656</v>
      </c>
      <c r="P15" s="11">
        <f t="array" ref="P15">_FV($A15,"Volume average",TRUE)</f>
        <v>15943006</v>
      </c>
      <c r="Q15" s="56" cm="1">
        <f t="array" ref="Q15">_FV($A15,"P/E",TRUE)</f>
        <v>28.720800000000001</v>
      </c>
    </row>
    <row r="16" spans="1:17" s="1" customFormat="1" ht="11.65">
      <c r="A16" s="16" t="e" vm="16">
        <v>#VALUE!</v>
      </c>
      <c r="B16" s="1" t="str">
        <f t="shared" si="3"/>
        <v>INTC</v>
      </c>
      <c r="C16" s="5">
        <f t="array" ref="C16">_FV($A16,"Price")</f>
        <v>49.28</v>
      </c>
      <c r="D16" s="5">
        <f t="array" ref="D16">_FV($A16,"Change")</f>
        <v>0.32</v>
      </c>
      <c r="E16" s="7">
        <f t="array" ref="E16">_FV($A16,"Previous close",TRUE)</f>
        <v>48.96</v>
      </c>
      <c r="F16" s="6">
        <f t="array" ref="F16">_FV(A16,"Change (%)",TRUE)</f>
        <v>6.5359999999999993E-3</v>
      </c>
      <c r="G16" s="8">
        <f t="array" ref="G16">_FV($A16,"52 week high",TRUE)</f>
        <v>69.290000000000006</v>
      </c>
      <c r="H16" s="9">
        <f t="array" ref="H16">_FV($A16,"52 week low",TRUE)</f>
        <v>43.63</v>
      </c>
      <c r="I16" s="15">
        <f t="shared" si="1"/>
        <v>12.949805179922052</v>
      </c>
      <c r="J16" s="13">
        <f t="shared" si="2"/>
        <v>28.878626064367154</v>
      </c>
      <c r="K16" s="12" t="s">
        <v>93</v>
      </c>
      <c r="L16" s="17" cm="1">
        <f t="array" aca="1" ref="L16" ca="1">IF(AND(HOUR(NOW())&gt;16,_xlfn.NUMBERVALUE(_xlfn.CONCAT(HOUR(NOW()),".",MINUTE(NOW())))&gt;9.3),_FV($A16,"Price"),"MH")</f>
        <v>49.28</v>
      </c>
      <c r="M16" s="22" cm="1">
        <f t="array" aca="1" ref="M16" ca="1">IF($L16="MH","MarketHours",_FV($A16,"Change (Extended hours)",TRUE))</f>
        <v>-0.01</v>
      </c>
      <c r="N16" s="10" t="str" cm="1">
        <f t="array" aca="1" ref="N16" ca="1">IF($L16&lt;&gt;"MarketHours","MH",_FV($A16,"Change % (Extended hours)",TRUE))</f>
        <v>MH</v>
      </c>
      <c r="O16" s="11">
        <f t="array" ref="O16">_FV($A16,"Volume")</f>
        <v>29333570</v>
      </c>
      <c r="P16" s="11">
        <f t="array" ref="P16">_FV($A16,"Volume average",TRUE)</f>
        <v>34274708</v>
      </c>
      <c r="Q16" s="56" cm="1">
        <f t="array" ref="Q16">_FV($A16,"P/E",TRUE)</f>
        <v>9.0075000000000003</v>
      </c>
    </row>
    <row r="17" spans="1:17" s="1" customFormat="1" ht="11.65">
      <c r="A17" s="16" t="e" vm="17">
        <v>#VALUE!</v>
      </c>
      <c r="B17" s="1" t="str">
        <f t="shared" si="3"/>
        <v>JPM</v>
      </c>
      <c r="C17" s="5">
        <f t="array" ref="C17">_FV($A17,"Price")</f>
        <v>101.07</v>
      </c>
      <c r="D17" s="5">
        <f t="array" ref="D17">_FV($A17,"Change")</f>
        <v>1.24</v>
      </c>
      <c r="E17" s="7">
        <f t="array" ref="E17">_FV($A17,"Previous close",TRUE)</f>
        <v>99.83</v>
      </c>
      <c r="F17" s="6">
        <f t="array" ref="F17">_FV(A17,"Change (%)",TRUE)</f>
        <v>1.2421E-2</v>
      </c>
      <c r="G17" s="8">
        <f t="array" ref="G17">_FV($A17,"52 week high",TRUE)</f>
        <v>141.1</v>
      </c>
      <c r="H17" s="9">
        <f t="array" ref="H17">_FV($A17,"52 week low",TRUE)</f>
        <v>76.91</v>
      </c>
      <c r="I17" s="15">
        <f t="shared" si="1"/>
        <v>31.413340267845513</v>
      </c>
      <c r="J17" s="13">
        <f t="shared" si="2"/>
        <v>28.369950389794468</v>
      </c>
      <c r="K17" s="12" t="s">
        <v>75</v>
      </c>
      <c r="L17" s="17" cm="1">
        <f t="array" aca="1" ref="L17" ca="1">IF(AND(HOUR(NOW())&gt;16,_xlfn.NUMBERVALUE(_xlfn.CONCAT(HOUR(NOW()),".",MINUTE(NOW())))&gt;9.3),_FV($A17,"Price"),"MH")</f>
        <v>101.07</v>
      </c>
      <c r="M17" s="22" cm="1">
        <f t="array" aca="1" ref="M17" ca="1">IF($L17="MH","MarketHours",_FV($A17,"Change (Extended hours)",TRUE))</f>
        <v>-0.17</v>
      </c>
      <c r="N17" s="10" t="str" cm="1">
        <f t="array" aca="1" ref="N17" ca="1">IF($L17&lt;&gt;"MarketHours","MH",_FV($A17,"Change % (Extended hours)",TRUE))</f>
        <v>MH</v>
      </c>
      <c r="O17" s="11">
        <f t="array" ref="O17">_FV($A17,"Volume")</f>
        <v>13784342</v>
      </c>
      <c r="P17" s="11">
        <f t="array" ref="P17">_FV($A17,"Volume average",TRUE)</f>
        <v>16211011</v>
      </c>
      <c r="Q17" s="56" cm="1">
        <f t="array" ref="Q17">_FV($A17,"P/E",TRUE)</f>
        <v>13.4575</v>
      </c>
    </row>
    <row r="18" spans="1:17" s="1" customFormat="1" ht="11.65">
      <c r="A18" s="16" t="e" vm="18">
        <v>#VALUE!</v>
      </c>
      <c r="B18" s="1" t="str">
        <f t="shared" si="3"/>
        <v>BAC</v>
      </c>
      <c r="C18" s="5">
        <f t="array" ref="C18">_FV($A18,"Price")</f>
        <v>25.5</v>
      </c>
      <c r="D18" s="5">
        <f t="array" ref="D18">_FV($A18,"Change")</f>
        <v>0.36</v>
      </c>
      <c r="E18" s="7">
        <f t="array" ref="E18">_FV($A18,"Previous close",TRUE)</f>
        <v>25.14</v>
      </c>
      <c r="F18" s="6">
        <f t="array" ref="F18">_FV(A18,"Change (%)",TRUE)</f>
        <v>1.4319999999999999E-2</v>
      </c>
      <c r="G18" s="8">
        <f t="array" ref="G18">_FV($A18,"52 week high",TRUE)</f>
        <v>35.72</v>
      </c>
      <c r="H18" s="9">
        <f t="array" ref="H18">_FV($A18,"52 week low",TRUE)</f>
        <v>17.95</v>
      </c>
      <c r="I18" s="15">
        <f t="shared" si="1"/>
        <v>42.061281337047376</v>
      </c>
      <c r="J18" s="13">
        <f t="shared" si="2"/>
        <v>28.611422172452407</v>
      </c>
      <c r="K18" s="12" t="s">
        <v>75</v>
      </c>
      <c r="L18" s="17" cm="1">
        <f t="array" aca="1" ref="L18" ca="1">IF(AND(HOUR(NOW())&gt;16,_xlfn.NUMBERVALUE(_xlfn.CONCAT(HOUR(NOW()),".",MINUTE(NOW())))&gt;9.3),_FV($A18,"Price"),"MH")</f>
        <v>25.5</v>
      </c>
      <c r="M18" s="22" cm="1">
        <f t="array" aca="1" ref="M18" ca="1">IF($L18="MH","MarketHours",_FV($A18,"Change (Extended hours)",TRUE))</f>
        <v>0.02</v>
      </c>
      <c r="N18" s="10" t="str" cm="1">
        <f t="array" aca="1" ref="N18" ca="1">IF($L18&lt;&gt;"MarketHours","MH",_FV($A18,"Change % (Extended hours)",TRUE))</f>
        <v>MH</v>
      </c>
      <c r="O18" s="11">
        <f t="array" ref="O18">_FV($A18,"Volume")</f>
        <v>47708344</v>
      </c>
      <c r="P18" s="11">
        <f t="array" ref="P18">_FV($A18,"Volume average",TRUE)</f>
        <v>58890166</v>
      </c>
      <c r="Q18" s="56" cm="1">
        <f t="array" ref="Q18">_FV($A18,"P/E",TRUE)</f>
        <v>12.075900000000001</v>
      </c>
    </row>
    <row r="19" spans="1:17" s="1" customFormat="1" ht="11.65">
      <c r="A19" s="16" t="e" vm="19">
        <v>#VALUE!</v>
      </c>
      <c r="B19" s="1" t="str">
        <f t="shared" si="3"/>
        <v>PD</v>
      </c>
      <c r="C19" s="5">
        <f t="array" ref="C19">_FV($A19,"Price")</f>
        <v>24</v>
      </c>
      <c r="D19" s="5">
        <f t="array" ref="D19">_FV($A19,"Change")</f>
        <v>0.6</v>
      </c>
      <c r="E19" s="7">
        <f t="array" ref="E19">_FV($A19,"Previous close",TRUE)</f>
        <v>23.4</v>
      </c>
      <c r="F19" s="6">
        <f t="array" ref="F19">_FV(A19,"Change (%)",TRUE)</f>
        <v>2.5640999999999997E-2</v>
      </c>
      <c r="G19" s="8">
        <f t="array" ref="G19">_FV($A19,"52 week high",TRUE)</f>
        <v>37.24</v>
      </c>
      <c r="H19" s="9">
        <f t="array" ref="H19">_FV($A19,"52 week low",TRUE)</f>
        <v>12.33</v>
      </c>
      <c r="I19" s="15">
        <f t="shared" si="1"/>
        <v>94.647201946472023</v>
      </c>
      <c r="J19" s="13">
        <f t="shared" si="2"/>
        <v>35.553168635875409</v>
      </c>
      <c r="K19" s="12" t="s">
        <v>15</v>
      </c>
      <c r="L19" s="17" cm="1">
        <f t="array" aca="1" ref="L19" ca="1">IF(AND(HOUR(NOW())&gt;16,_xlfn.NUMBERVALUE(_xlfn.CONCAT(HOUR(NOW()),".",MINUTE(NOW())))&gt;9.3),_FV($A19,"Price"),"MH")</f>
        <v>24</v>
      </c>
      <c r="M19" s="22" cm="1">
        <f t="array" aca="1" ref="M19" ca="1">IF($L19="MH","MarketHours",_FV($A19,"Change (Extended hours)",TRUE))</f>
        <v>0.23</v>
      </c>
      <c r="N19" s="10" t="str" cm="1">
        <f t="array" aca="1" ref="N19" ca="1">IF($L19&lt;&gt;"MarketHours","MH",_FV($A19,"Change % (Extended hours)",TRUE))</f>
        <v>MH</v>
      </c>
      <c r="O19" s="11">
        <f t="array" ref="O19">_FV($A19,"Volume")</f>
        <v>2099393</v>
      </c>
      <c r="P19" s="11">
        <f t="array" ref="P19">_FV($A19,"Volume average",TRUE)</f>
        <v>2399712</v>
      </c>
      <c r="Q19" s="56" cm="1">
        <f t="array" ref="Q19">_FV($A19,"P/E",TRUE)</f>
        <v>0</v>
      </c>
    </row>
    <row r="20" spans="1:17" s="1" customFormat="1" ht="11.65">
      <c r="A20" s="16" t="e" vm="20">
        <v>#VALUE!</v>
      </c>
      <c r="B20" s="1" t="str">
        <f t="shared" si="3"/>
        <v>T</v>
      </c>
      <c r="C20" s="5">
        <f t="array" ref="C20">_FV($A20,"Price")</f>
        <v>29</v>
      </c>
      <c r="D20" s="5">
        <f t="array" ref="D20">_FV($A20,"Change")</f>
        <v>0.09</v>
      </c>
      <c r="E20" s="7">
        <f t="array" ref="E20">_FV($A20,"Previous close",TRUE)</f>
        <v>28.91</v>
      </c>
      <c r="F20" s="6">
        <f t="array" ref="F20">_FV(A20,"Change (%)",TRUE)</f>
        <v>3.1130000000000003E-3</v>
      </c>
      <c r="G20" s="8">
        <f t="array" ref="G20">_FV($A20,"52 week high",TRUE)</f>
        <v>39.700000000000003</v>
      </c>
      <c r="H20" s="9">
        <f t="array" ref="H20">_FV($A20,"52 week low",TRUE)</f>
        <v>26.08</v>
      </c>
      <c r="I20" s="15">
        <f t="shared" si="1"/>
        <v>11.196319018404921</v>
      </c>
      <c r="J20" s="13">
        <f t="shared" si="2"/>
        <v>26.952141057934512</v>
      </c>
      <c r="K20" s="12" t="s">
        <v>29</v>
      </c>
      <c r="L20" s="17" cm="1">
        <f t="array" aca="1" ref="L20" ca="1">IF(AND(HOUR(NOW())&gt;16,_xlfn.NUMBERVALUE(_xlfn.CONCAT(HOUR(NOW()),".",MINUTE(NOW())))&gt;9.3),_FV($A20,"Price"),"MH")</f>
        <v>29</v>
      </c>
      <c r="M20" s="22" cm="1">
        <f t="array" aca="1" ref="M20" ca="1">IF($L20="MH","MarketHours",_FV($A20,"Change (Extended hours)",TRUE))</f>
        <v>-0.03</v>
      </c>
      <c r="N20" s="10" t="str" cm="1">
        <f t="array" aca="1" ref="N20" ca="1">IF($L20&lt;&gt;"MarketHours","MH",_FV($A20,"Change % (Extended hours)",TRUE))</f>
        <v>MH</v>
      </c>
      <c r="O20" s="11">
        <f t="array" ref="O20">_FV($A20,"Volume")</f>
        <v>29669553</v>
      </c>
      <c r="P20" s="11">
        <f t="array" ref="P20">_FV($A20,"Volume average",TRUE)</f>
        <v>30979454</v>
      </c>
      <c r="Q20" s="56" cm="1">
        <f t="array" ref="Q20">_FV($A20,"P/E",TRUE)</f>
        <v>17.711600000000001</v>
      </c>
    </row>
    <row r="21" spans="1:17" s="1" customFormat="1" ht="11.65">
      <c r="A21" s="16" t="e" vm="21">
        <v>#VALUE!</v>
      </c>
      <c r="B21" s="16" t="str">
        <f t="shared" si="3"/>
        <v>ADP</v>
      </c>
      <c r="C21" s="5">
        <f t="array" ref="C21">_FV($A21,"Price")</f>
        <v>133.44</v>
      </c>
      <c r="D21" s="5">
        <f t="array" ref="D21">_FV($A21,"Change")</f>
        <v>1.54</v>
      </c>
      <c r="E21" s="7">
        <f t="array" ref="E21">_FV($A21,"Previous close",TRUE)</f>
        <v>131.9</v>
      </c>
      <c r="F21" s="6">
        <f t="array" ref="F21">_FV(A21,"Change (%)",TRUE)</f>
        <v>1.1675999999999999E-2</v>
      </c>
      <c r="G21" s="8">
        <f t="array" ref="G21">_FV($A21,"52 week high",TRUE)</f>
        <v>182.32</v>
      </c>
      <c r="H21" s="9">
        <f t="array" ref="H21">_FV($A21,"52 week low",TRUE)</f>
        <v>103.1101</v>
      </c>
      <c r="I21" s="15">
        <f t="shared" si="1"/>
        <v>29.415062152010336</v>
      </c>
      <c r="J21" s="13">
        <f t="shared" si="2"/>
        <v>26.810004387889421</v>
      </c>
      <c r="K21" s="12" t="s">
        <v>33</v>
      </c>
      <c r="L21" s="17" cm="1">
        <f t="array" aca="1" ref="L21" ca="1">IF(AND(HOUR(NOW())&gt;16,_xlfn.NUMBERVALUE(_xlfn.CONCAT(HOUR(NOW()),".",MINUTE(NOW())))&gt;9.3),_FV($A21,"Price"),"MH")</f>
        <v>133.44</v>
      </c>
      <c r="M21" s="22" cm="1">
        <f t="array" aca="1" ref="M21" ca="1">IF($L21="MH","MarketHours",_FV($A21,"Change (Extended hours)",TRUE))</f>
        <v>0.32</v>
      </c>
      <c r="N21" s="10" t="str" cm="1">
        <f t="array" aca="1" ref="N21" ca="1">IF($L21&lt;&gt;"MarketHours","MH",_FV($A21,"Change % (Extended hours)",TRUE))</f>
        <v>MH</v>
      </c>
      <c r="O21" s="11">
        <f t="array" ref="O21">_FV($A21,"Volume")</f>
        <v>1862216</v>
      </c>
      <c r="P21" s="11">
        <f t="array" ref="P21">_FV($A21,"Volume average",TRUE)</f>
        <v>2092575</v>
      </c>
      <c r="Q21" s="56" cm="1">
        <f t="array" ref="Q21">_FV($A21,"P/E",TRUE)</f>
        <v>23.203700000000001</v>
      </c>
    </row>
    <row r="22" spans="1:17" s="1" customFormat="1" ht="11.65">
      <c r="A22" s="16" t="e" vm="22">
        <v>#VALUE!</v>
      </c>
      <c r="B22" s="16" t="str">
        <f t="shared" si="3"/>
        <v>YUM</v>
      </c>
      <c r="C22" s="5">
        <f t="array" ref="C22">_FV($A22,"Price")</f>
        <v>92.27</v>
      </c>
      <c r="D22" s="5">
        <f t="array" ref="D22">_FV($A22,"Change")</f>
        <v>-0.08</v>
      </c>
      <c r="E22" s="7">
        <f t="array" ref="E22">_FV($A22,"Previous close",TRUE)</f>
        <v>92.35</v>
      </c>
      <c r="F22" s="6">
        <f t="array" ref="F22">_FV(A22,"Change (%)",TRUE)</f>
        <v>-8.6629999999999997E-4</v>
      </c>
      <c r="G22" s="8">
        <f t="array" ref="G22">_FV($A22,"52 week high",TRUE)</f>
        <v>115.95</v>
      </c>
      <c r="H22" s="9">
        <f t="array" ref="H22">_FV($A22,"52 week low",TRUE)</f>
        <v>54.95</v>
      </c>
      <c r="I22" s="15">
        <f t="shared" si="1"/>
        <v>67.916287534121921</v>
      </c>
      <c r="J22" s="13">
        <f t="shared" si="2"/>
        <v>20.422595946528673</v>
      </c>
      <c r="K22" s="12" t="s">
        <v>14</v>
      </c>
      <c r="L22" s="17" cm="1">
        <f t="array" aca="1" ref="L22" ca="1">IF(AND(HOUR(NOW())&gt;16,_xlfn.NUMBERVALUE(_xlfn.CONCAT(HOUR(NOW()),".",MINUTE(NOW())))&gt;9.3),_FV($A22,"Price"),"MH")</f>
        <v>92.27</v>
      </c>
      <c r="M22" s="22" cm="1">
        <f t="array" aca="1" ref="M22" ca="1">IF($L22="MH","MarketHours",_FV($A22,"Change (Extended hours)",TRUE))</f>
        <v>0</v>
      </c>
      <c r="N22" s="10" t="str" cm="1">
        <f t="array" aca="1" ref="N22" ca="1">IF($L22&lt;&gt;"MarketHours","MH",_FV($A22,"Change % (Extended hours)",TRUE))</f>
        <v>MH</v>
      </c>
      <c r="O22" s="11">
        <f t="array" ref="O22">_FV($A22,"Volume")</f>
        <v>1246537</v>
      </c>
      <c r="P22" s="11">
        <f t="array" ref="P22">_FV($A22,"Volume average",TRUE)</f>
        <v>1434070</v>
      </c>
      <c r="Q22" s="56" cm="1">
        <f t="array" ref="Q22">_FV($A22,"P/E",TRUE)</f>
        <v>27.730599999999999</v>
      </c>
    </row>
    <row r="23" spans="1:17" s="1" customFormat="1" ht="11.65">
      <c r="A23" s="16" t="e" vm="23">
        <v>#VALUE!</v>
      </c>
      <c r="B23" s="1" t="str">
        <f t="shared" si="3"/>
        <v>LHX</v>
      </c>
      <c r="C23" s="5">
        <f t="array" ref="C23">_FV($A23,"Price")</f>
        <v>181.03</v>
      </c>
      <c r="D23" s="5">
        <f t="array" ref="D23">_FV($A23,"Change")</f>
        <v>4.63</v>
      </c>
      <c r="E23" s="7">
        <f t="array" ref="E23">_FV($A23,"Previous close",TRUE)</f>
        <v>176.4</v>
      </c>
      <c r="F23" s="6">
        <f t="array" ref="F23">_FV(A23,"Change (%)",TRUE)</f>
        <v>2.6246999999999999E-2</v>
      </c>
      <c r="G23" s="8">
        <f t="array" ref="G23">_FV($A23,"52 week high",TRUE)</f>
        <v>230.99</v>
      </c>
      <c r="H23" s="9">
        <f t="array" ref="H23">_FV($A23,"52 week low",TRUE)</f>
        <v>142.01</v>
      </c>
      <c r="I23" s="15">
        <f t="shared" si="1"/>
        <v>27.476938243785654</v>
      </c>
      <c r="J23" s="13">
        <f t="shared" si="2"/>
        <v>21.62864193255119</v>
      </c>
      <c r="K23" s="12" t="s">
        <v>28</v>
      </c>
      <c r="L23" s="17" cm="1">
        <f t="array" aca="1" ref="L23" ca="1">IF(AND(HOUR(NOW())&gt;16,_xlfn.NUMBERVALUE(_xlfn.CONCAT(HOUR(NOW()),".",MINUTE(NOW())))&gt;9.3),_FV($A23,"Price"),"MH")</f>
        <v>181.03</v>
      </c>
      <c r="M23" s="22" cm="1">
        <f t="array" aca="1" ref="M23" ca="1">IF($L23="MH","MarketHours",_FV($A23,"Change (Extended hours)",TRUE))</f>
        <v>0</v>
      </c>
      <c r="N23" s="10" t="str" cm="1">
        <f t="array" aca="1" ref="N23" ca="1">IF($L23&lt;&gt;"MarketHours","MH",_FV($A23,"Change % (Extended hours)",TRUE))</f>
        <v>MH</v>
      </c>
      <c r="O23" s="11">
        <f t="array" ref="O23">_FV($A23,"Volume")</f>
        <v>1202707</v>
      </c>
      <c r="P23" s="11">
        <f t="array" ref="P23">_FV($A23,"Volume average",TRUE)</f>
        <v>1383985</v>
      </c>
      <c r="Q23" s="56" cm="1">
        <f t="array" ref="Q23">_FV($A23,"P/E",TRUE)</f>
        <v>29.564</v>
      </c>
    </row>
    <row r="24" spans="1:17" s="1" customFormat="1" ht="14.25" customHeight="1">
      <c r="A24" s="16" t="e" vm="24">
        <v>#VALUE!</v>
      </c>
      <c r="B24" s="1" t="str">
        <f t="shared" si="3"/>
        <v>DDOG</v>
      </c>
      <c r="C24" s="5">
        <f t="array" ref="C24">_FV($A24,"Price")</f>
        <v>80.36</v>
      </c>
      <c r="D24" s="5">
        <f t="array" ref="D24">_FV($A24,"Change")</f>
        <v>-0.31</v>
      </c>
      <c r="E24" s="7">
        <f t="array" ref="E24">_FV($A24,"Previous close",TRUE)</f>
        <v>80.67</v>
      </c>
      <c r="F24" s="6">
        <f t="array" ref="F24">_FV(A24,"Change (%)",TRUE)</f>
        <v>-3.8429999999999996E-3</v>
      </c>
      <c r="G24" s="8">
        <f t="array" ref="G24">_FV($A24,"52 week high",TRUE)</f>
        <v>98.99</v>
      </c>
      <c r="H24" s="9">
        <f t="array" ref="H24">_FV($A24,"52 week low",TRUE)</f>
        <v>27.55</v>
      </c>
      <c r="I24" s="15">
        <f t="shared" si="1"/>
        <v>191.68784029038113</v>
      </c>
      <c r="J24" s="13">
        <f t="shared" si="2"/>
        <v>18.820082836650158</v>
      </c>
      <c r="K24" s="12" t="s">
        <v>15</v>
      </c>
      <c r="L24" s="17" cm="1">
        <f t="array" aca="1" ref="L24" ca="1">IF(AND(HOUR(NOW())&gt;16,_xlfn.NUMBERVALUE(_xlfn.CONCAT(HOUR(NOW()),".",MINUTE(NOW())))&gt;9.3),_FV($A24,"Price"),"MH")</f>
        <v>80.36</v>
      </c>
      <c r="M24" s="22" cm="1">
        <f t="array" aca="1" ref="M24" ca="1">IF($L24="MH","MarketHours",_FV($A24,"Change (Extended hours)",TRUE))</f>
        <v>-0.25</v>
      </c>
      <c r="N24" s="10" t="str" cm="1">
        <f t="array" aca="1" ref="N24" ca="1">IF($L24&lt;&gt;"MarketHours","MH",_FV($A24,"Change % (Extended hours)",TRUE))</f>
        <v>MH</v>
      </c>
      <c r="O24" s="11">
        <f t="array" ref="O24">_FV($A24,"Volume")</f>
        <v>4335389</v>
      </c>
      <c r="P24" s="11">
        <f t="array" ref="P24">_FV($A24,"Volume average",TRUE)</f>
        <v>5020339</v>
      </c>
      <c r="Q24" s="56" cm="1">
        <f t="array" ref="Q24">_FV($A24,"P/E",TRUE)</f>
        <v>8429.4670000000006</v>
      </c>
    </row>
    <row r="25" spans="1:17" s="1" customFormat="1" ht="11.65">
      <c r="A25" s="16" t="e" vm="25">
        <v>#VALUE!</v>
      </c>
      <c r="B25" s="1" t="str">
        <f t="shared" si="3"/>
        <v>BYND</v>
      </c>
      <c r="C25" s="5">
        <f t="array" ref="C25">_FV($A25,"Price")</f>
        <v>134.88</v>
      </c>
      <c r="D25" s="5">
        <f t="array" ref="D25">_FV($A25,"Change")</f>
        <v>-8.16</v>
      </c>
      <c r="E25" s="7">
        <f t="array" ref="E25">_FV($A25,"Previous close",TRUE)</f>
        <v>143.04</v>
      </c>
      <c r="F25" s="6">
        <f t="array" ref="F25">_FV(A25,"Change (%)",TRUE)</f>
        <v>-5.7047E-2</v>
      </c>
      <c r="G25" s="8">
        <f t="array" ref="G25">_FV($A25,"52 week high",TRUE)</f>
        <v>167.16</v>
      </c>
      <c r="H25" s="9">
        <f t="array" ref="H25">_FV($A25,"52 week low",TRUE)</f>
        <v>48.18</v>
      </c>
      <c r="I25" s="15">
        <f t="shared" si="1"/>
        <v>179.95018679950186</v>
      </c>
      <c r="J25" s="13">
        <f t="shared" si="2"/>
        <v>19.310839913854991</v>
      </c>
      <c r="K25" s="12" t="s">
        <v>14</v>
      </c>
      <c r="L25" s="17" cm="1">
        <f t="array" aca="1" ref="L25" ca="1">IF(AND(HOUR(NOW())&gt;16,_xlfn.NUMBERVALUE(_xlfn.CONCAT(HOUR(NOW()),".",MINUTE(NOW())))&gt;9.3),_FV($A25,"Price"),"MH")</f>
        <v>134.88</v>
      </c>
      <c r="M25" s="22" cm="1">
        <f t="array" aca="1" ref="M25" ca="1">IF($L25="MH","MarketHours",_FV($A25,"Change (Extended hours)",TRUE))</f>
        <v>-1.18</v>
      </c>
      <c r="N25" s="10" t="str" cm="1">
        <f t="array" aca="1" ref="N25" ca="1">IF($L25&lt;&gt;"MarketHours","MH",_FV($A25,"Change % (Extended hours)",TRUE))</f>
        <v>MH</v>
      </c>
      <c r="O25" s="11">
        <f t="array" ref="O25">_FV($A25,"Volume")</f>
        <v>3989222</v>
      </c>
      <c r="P25" s="11">
        <f t="array" ref="P25">_FV($A25,"Volume average",TRUE)</f>
        <v>3903834</v>
      </c>
      <c r="Q25" s="57" t="e" cm="1" vm="12">
        <f t="array" ref="Q25">_FV($A25,"P/E",TRUE)</f>
        <v>#VALUE!</v>
      </c>
    </row>
    <row r="26" spans="1:17" s="1" customFormat="1" ht="11.65" customHeight="1">
      <c r="A26" s="16" t="e" vm="26">
        <v>#VALUE!</v>
      </c>
      <c r="B26" s="1" t="str">
        <f t="shared" si="3"/>
        <v>UBER</v>
      </c>
      <c r="C26" s="5">
        <f t="array" ref="C26">_FV($A26,"Price")</f>
        <v>36.979999999999997</v>
      </c>
      <c r="D26" s="5">
        <f t="array" ref="D26">_FV($A26,"Change")</f>
        <v>1</v>
      </c>
      <c r="E26" s="7">
        <f t="array" ref="E26">_FV($A26,"Previous close",TRUE)</f>
        <v>35.979999999999997</v>
      </c>
      <c r="F26" s="6">
        <f t="array" ref="F26">_FV(A26,"Change (%)",TRUE)</f>
        <v>2.7793000000000002E-2</v>
      </c>
      <c r="G26" s="8">
        <f t="array" ref="G26">_FV($A26,"52 week high",TRUE)</f>
        <v>41.86</v>
      </c>
      <c r="H26" s="9">
        <f t="array" ref="H26">_FV($A26,"52 week low",TRUE)</f>
        <v>13.71</v>
      </c>
      <c r="I26" s="15">
        <f t="shared" si="1"/>
        <v>169.73012399708239</v>
      </c>
      <c r="J26" s="13">
        <f t="shared" si="2"/>
        <v>11.657907310081228</v>
      </c>
      <c r="K26" s="12" t="s">
        <v>20</v>
      </c>
      <c r="L26" s="17" cm="1">
        <f t="array" aca="1" ref="L26" ca="1">IF(AND(HOUR(NOW())&gt;16,_xlfn.NUMBERVALUE(_xlfn.CONCAT(HOUR(NOW()),".",MINUTE(NOW())))&gt;9.3),_FV($A26,"Price"),"MH")</f>
        <v>36.979999999999997</v>
      </c>
      <c r="M26" s="22" cm="1">
        <f t="array" aca="1" ref="M26" ca="1">IF($L26="MH","MarketHours",_FV($A26,"Change (Extended hours)",TRUE))</f>
        <v>-0.13</v>
      </c>
      <c r="N26" s="10" t="str" cm="1">
        <f t="array" aca="1" ref="N26" ca="1">IF($L26&lt;&gt;"MarketHours","MH",_FV($A26,"Change % (Extended hours)",TRUE))</f>
        <v>MH</v>
      </c>
      <c r="O26" s="11">
        <f t="array" ref="O26">_FV($A26,"Volume")</f>
        <v>27130921</v>
      </c>
      <c r="P26" s="11">
        <f t="array" ref="P26">_FV($A26,"Volume average",TRUE)</f>
        <v>23758955</v>
      </c>
      <c r="Q26" s="56" cm="1">
        <f t="array" ref="Q26">_FV($A26,"P/E",TRUE)</f>
        <v>0</v>
      </c>
    </row>
    <row r="27" spans="1:17" s="1" customFormat="1" ht="11.65">
      <c r="A27" s="16" t="e" vm="27">
        <v>#VALUE!</v>
      </c>
      <c r="B27" s="16" t="str">
        <f t="shared" si="3"/>
        <v>IBM</v>
      </c>
      <c r="C27" s="5">
        <f t="array" ref="C27">_FV($A27,"Price")</f>
        <v>121.46</v>
      </c>
      <c r="D27" s="5">
        <f t="array" ref="D27">_FV($A27,"Change")</f>
        <v>0.9</v>
      </c>
      <c r="E27" s="7">
        <f t="array" ref="E27">_FV($A27,"Previous close",TRUE)</f>
        <v>120.56</v>
      </c>
      <c r="F27" s="6">
        <f t="array" ref="F27">_FV(A27,"Change (%)",TRUE)</f>
        <v>7.4650000000000003E-3</v>
      </c>
      <c r="G27" s="8">
        <f t="array" ref="G27">_FV($A27,"52 week high",TRUE)</f>
        <v>158.75</v>
      </c>
      <c r="H27" s="9">
        <f t="array" ref="H27">_FV($A27,"52 week low",TRUE)</f>
        <v>90.56</v>
      </c>
      <c r="I27" s="15">
        <f t="shared" si="1"/>
        <v>34.121024734982342</v>
      </c>
      <c r="J27" s="13">
        <f t="shared" si="2"/>
        <v>23.489763779527564</v>
      </c>
      <c r="K27" s="12" t="s">
        <v>15</v>
      </c>
      <c r="L27" s="17" cm="1">
        <f t="array" aca="1" ref="L27" ca="1">IF(AND(HOUR(NOW())&gt;16,_xlfn.NUMBERVALUE(_xlfn.CONCAT(HOUR(NOW()),".",MINUTE(NOW())))&gt;9.3),_FV($A27,"Price"),"MH")</f>
        <v>121.46</v>
      </c>
      <c r="M27" s="22" cm="1">
        <f t="array" aca="1" ref="M27" ca="1">IF($L27="MH","MarketHours",_FV($A27,"Change (Extended hours)",TRUE))</f>
        <v>-0.16</v>
      </c>
      <c r="N27" s="10" t="str" cm="1">
        <f t="array" aca="1" ref="N27" ca="1">IF($L27&lt;&gt;"MarketHours","MH",_FV($A27,"Change % (Extended hours)",TRUE))</f>
        <v>MH</v>
      </c>
      <c r="O27" s="11">
        <f t="array" ref="O27">_FV($A27,"Volume")</f>
        <v>3548091</v>
      </c>
      <c r="P27" s="11">
        <f t="array" ref="P27">_FV($A27,"Volume average",TRUE)</f>
        <v>3914644</v>
      </c>
      <c r="Q27" s="56" cm="1">
        <f t="array" ref="Q27">_FV($A27,"P/E",TRUE)</f>
        <v>13.438000000000001</v>
      </c>
    </row>
    <row r="28" spans="1:17" s="1" customFormat="1" ht="11.65">
      <c r="A28" s="16" t="e" vm="28">
        <v>#VALUE!</v>
      </c>
      <c r="B28" s="1" t="str">
        <f t="shared" si="3"/>
        <v>CI</v>
      </c>
      <c r="C28" s="5">
        <f t="array" ref="C28">_FV($A28,"Price")</f>
        <v>169.36</v>
      </c>
      <c r="D28" s="5">
        <f t="array" ref="D28">_FV($A28,"Change")</f>
        <v>-0.38</v>
      </c>
      <c r="E28" s="7">
        <f t="array" ref="E28">_FV($A28,"Previous close",TRUE)</f>
        <v>169.74</v>
      </c>
      <c r="F28" s="6">
        <f t="array" ref="F28">_FV(A28,"Change (%)",TRUE)</f>
        <v>-2.2389999999999997E-3</v>
      </c>
      <c r="G28" s="8">
        <f t="array" ref="G28">_FV($A28,"52 week high",TRUE)</f>
        <v>224.64</v>
      </c>
      <c r="H28" s="9">
        <f t="array" ref="H28">_FV($A28,"52 week low",TRUE)</f>
        <v>118.5</v>
      </c>
      <c r="I28" s="15">
        <f t="shared" si="1"/>
        <v>42.919831223628705</v>
      </c>
      <c r="J28" s="13">
        <f t="shared" si="2"/>
        <v>24.608262108262096</v>
      </c>
      <c r="K28" s="12" t="s">
        <v>25</v>
      </c>
      <c r="L28" s="17" cm="1">
        <f t="array" aca="1" ref="L28" ca="1">IF(AND(HOUR(NOW())&gt;16,_xlfn.NUMBERVALUE(_xlfn.CONCAT(HOUR(NOW()),".",MINUTE(NOW())))&gt;9.3),_FV($A28,"Price"),"MH")</f>
        <v>169.36</v>
      </c>
      <c r="M28" s="22" cm="1">
        <f t="array" aca="1" ref="M28" ca="1">IF($L28="MH","MarketHours",_FV($A28,"Change (Extended hours)",TRUE))</f>
        <v>0.49</v>
      </c>
      <c r="N28" s="10" t="str" cm="1">
        <f t="array" aca="1" ref="N28" ca="1">IF($L28&lt;&gt;"MarketHours","MH",_FV($A28,"Change % (Extended hours)",TRUE))</f>
        <v>MH</v>
      </c>
      <c r="O28" s="11">
        <f t="array" ref="O28">_FV($A28,"Volume")</f>
        <v>1500043</v>
      </c>
      <c r="P28" s="11">
        <f t="array" ref="P28">_FV($A28,"Volume average",TRUE)</f>
        <v>1667484</v>
      </c>
      <c r="Q28" s="56" cm="1">
        <f t="array" ref="Q28">_FV($A28,"P/E",TRUE)</f>
        <v>12.078099999999999</v>
      </c>
    </row>
    <row r="29" spans="1:17" s="1" customFormat="1" ht="11.65">
      <c r="A29" s="16" t="e" vm="29">
        <v>#VALUE!</v>
      </c>
      <c r="B29" s="16" t="str">
        <f t="shared" si="3"/>
        <v>KO</v>
      </c>
      <c r="C29" s="5">
        <f t="array" ref="C29">_FV($A29,"Price")</f>
        <v>51.06</v>
      </c>
      <c r="D29" s="5">
        <f t="array" ref="D29">_FV($A29,"Change")</f>
        <v>1.06</v>
      </c>
      <c r="E29" s="7">
        <f t="array" ref="E29">_FV($A29,"Previous close",TRUE)</f>
        <v>50</v>
      </c>
      <c r="F29" s="6">
        <f t="array" ref="F29">_FV(A29,"Change (%)",TRUE)</f>
        <v>2.12E-2</v>
      </c>
      <c r="G29" s="8">
        <f t="array" ref="G29">_FV($A29,"52 week high",TRUE)</f>
        <v>60.13</v>
      </c>
      <c r="H29" s="9">
        <f t="array" ref="H29">_FV($A29,"52 week low",TRUE)</f>
        <v>36.270000000000003</v>
      </c>
      <c r="I29" s="15">
        <f t="shared" si="1"/>
        <v>40.777502067824656</v>
      </c>
      <c r="J29" s="13">
        <f t="shared" si="2"/>
        <v>15.083984699817066</v>
      </c>
      <c r="K29" s="12" t="s">
        <v>27</v>
      </c>
      <c r="L29" s="17" cm="1">
        <f t="array" aca="1" ref="L29" ca="1">IF(AND(HOUR(NOW())&gt;16,_xlfn.NUMBERVALUE(_xlfn.CONCAT(HOUR(NOW()),".",MINUTE(NOW())))&gt;9.3),_FV($A29,"Price"),"MH")</f>
        <v>51.06</v>
      </c>
      <c r="M29" s="22" cm="1">
        <f t="array" aca="1" ref="M29" ca="1">IF($L29="MH","MarketHours",_FV($A29,"Change (Extended hours)",TRUE))</f>
        <v>0</v>
      </c>
      <c r="N29" s="10" t="str" cm="1">
        <f t="array" aca="1" ref="N29" ca="1">IF($L29&lt;&gt;"MarketHours","MH",_FV($A29,"Change % (Extended hours)",TRUE))</f>
        <v>MH</v>
      </c>
      <c r="O29" s="11">
        <f t="array" ref="O29">_FV($A29,"Volume")</f>
        <v>18272338</v>
      </c>
      <c r="P29" s="11">
        <f t="array" ref="P29">_FV($A29,"Volume average",TRUE)</f>
        <v>13859006</v>
      </c>
      <c r="Q29" s="56" cm="1">
        <f t="array" ref="Q29">_FV($A29,"P/E",TRUE)</f>
        <v>23.515499999999999</v>
      </c>
    </row>
    <row r="30" spans="1:17" s="1" customFormat="1" ht="11.65">
      <c r="A30" s="16" t="e" vm="30">
        <v>#VALUE!</v>
      </c>
      <c r="B30" s="16" t="str">
        <f t="shared" si="3"/>
        <v>MO</v>
      </c>
      <c r="C30" s="5">
        <f t="array" ref="C30">_FV($A30,"Price")</f>
        <v>43.59</v>
      </c>
      <c r="D30" s="5">
        <f t="array" ref="D30">_FV($A30,"Change")</f>
        <v>0.24</v>
      </c>
      <c r="E30" s="7">
        <f t="array" ref="E30">_FV($A30,"Previous close",TRUE)</f>
        <v>43.35</v>
      </c>
      <c r="F30" s="6">
        <f t="array" ref="F30">_FV(A30,"Change (%)",TRUE)</f>
        <v>5.5360000000000001E-3</v>
      </c>
      <c r="G30" s="8">
        <f t="array" ref="G30">_FV($A30,"52 week high",TRUE)</f>
        <v>51.774999999999999</v>
      </c>
      <c r="H30" s="9">
        <f t="array" ref="H30">_FV($A30,"52 week low",TRUE)</f>
        <v>30.95</v>
      </c>
      <c r="I30" s="15">
        <f t="shared" si="1"/>
        <v>40.840064620355434</v>
      </c>
      <c r="J30" s="13">
        <f t="shared" si="2"/>
        <v>15.80878802510864</v>
      </c>
      <c r="K30" s="12" t="s">
        <v>27</v>
      </c>
      <c r="L30" s="17" cm="1">
        <f t="array" aca="1" ref="L30" ca="1">IF(AND(HOUR(NOW())&gt;16,_xlfn.NUMBERVALUE(_xlfn.CONCAT(HOUR(NOW()),".",MINUTE(NOW())))&gt;9.3),_FV($A30,"Price"),"MH")</f>
        <v>43.59</v>
      </c>
      <c r="M30" s="22" cm="1">
        <f t="array" aca="1" ref="M30" ca="1">IF($L30="MH","MarketHours",_FV($A30,"Change (Extended hours)",TRUE))</f>
        <v>0.05</v>
      </c>
      <c r="N30" s="10" t="str" cm="1">
        <f t="array" aca="1" ref="N30" ca="1">IF($L30&lt;&gt;"MarketHours","MH",_FV($A30,"Change % (Extended hours)",TRUE))</f>
        <v>MH</v>
      </c>
      <c r="O30" s="11">
        <f t="array" ref="O30">_FV($A30,"Volume")</f>
        <v>9282280</v>
      </c>
      <c r="P30" s="11">
        <f t="array" ref="P30">_FV($A30,"Volume average",TRUE)</f>
        <v>7450351</v>
      </c>
      <c r="Q30" s="56" cm="1">
        <f t="array" ref="Q30">_FV($A30,"P/E",TRUE)</f>
        <v>0</v>
      </c>
    </row>
    <row r="31" spans="1:17" s="1" customFormat="1" ht="11.65" customHeight="1">
      <c r="A31" s="16" t="e" vm="31">
        <v>#VALUE!</v>
      </c>
      <c r="B31" s="1" t="str">
        <f t="shared" si="3"/>
        <v>TSLA</v>
      </c>
      <c r="C31" s="5">
        <f t="array" ref="C31">_FV($A31,"Price")</f>
        <v>372.72</v>
      </c>
      <c r="D31" s="5">
        <f t="array" ref="D31">_FV($A31,"Change")</f>
        <v>1.38</v>
      </c>
      <c r="E31" s="7">
        <f t="array" ref="E31">_FV($A31,"Previous close",TRUE)</f>
        <v>371.34</v>
      </c>
      <c r="F31" s="6">
        <f t="array" ref="F31">_FV(A31,"Change (%)",TRUE)</f>
        <v>3.7159999999999997E-3</v>
      </c>
      <c r="G31" s="8">
        <f t="array" ref="G31">_FV($A31,"52 week high",TRUE)</f>
        <v>502.49</v>
      </c>
      <c r="H31" s="9">
        <f t="array" ref="H31">_FV($A31,"52 week low",TRUE)</f>
        <v>43.671999999999997</v>
      </c>
      <c r="I31" s="15">
        <f t="shared" si="1"/>
        <v>753.45301337241267</v>
      </c>
      <c r="J31" s="13">
        <f t="shared" si="2"/>
        <v>25.825389559991237</v>
      </c>
      <c r="K31" s="12" t="s">
        <v>20</v>
      </c>
      <c r="L31" s="17" cm="1">
        <f t="array" aca="1" ref="L31" ca="1">IF(AND(HOUR(NOW())&gt;16,_xlfn.NUMBERVALUE(_xlfn.CONCAT(HOUR(NOW()),".",MINUTE(NOW())))&gt;9.3),_FV($A31,"Price"),"MH")</f>
        <v>372.72</v>
      </c>
      <c r="M31" s="22" cm="1">
        <f t="array" aca="1" ref="M31" ca="1">IF($L31="MH","MarketHours",_FV($A31,"Change (Extended hours)",TRUE))</f>
        <v>1.03</v>
      </c>
      <c r="N31" s="10" t="str" cm="1">
        <f t="array" aca="1" ref="N31" ca="1">IF($L31&lt;&gt;"MarketHours","MH",_FV($A31,"Change % (Extended hours)",TRUE))</f>
        <v>MH</v>
      </c>
      <c r="O31" s="11">
        <f t="array" ref="O31">_FV($A31,"Volume")</f>
        <v>60717459</v>
      </c>
      <c r="P31" s="11">
        <f t="array" ref="P31">_FV($A31,"Volume average",TRUE)</f>
        <v>84437640</v>
      </c>
      <c r="Q31" s="56" cm="1">
        <f t="array" ref="Q31">_FV($A31,"P/E",TRUE)</f>
        <v>955.42679999999996</v>
      </c>
    </row>
    <row r="32" spans="1:17" s="1" customFormat="1" ht="11.65" customHeight="1">
      <c r="A32" s="16" t="e" vm="32">
        <v>#VALUE!</v>
      </c>
      <c r="B32" s="1" t="str">
        <f t="shared" si="3"/>
        <v>OLED</v>
      </c>
      <c r="C32" s="5">
        <f t="array" ref="C32">_FV($A32,"Price")</f>
        <v>165.2</v>
      </c>
      <c r="D32" s="5">
        <f t="array" ref="D32">_FV($A32,"Change")</f>
        <v>-0.53</v>
      </c>
      <c r="E32" s="7">
        <f t="array" ref="E32">_FV($A32,"Previous close",TRUE)</f>
        <v>165.73</v>
      </c>
      <c r="F32" s="6">
        <f t="array" ref="F32">_FV(A32,"Change (%)",TRUE)</f>
        <v>-3.1979999999999999E-3</v>
      </c>
      <c r="G32" s="8">
        <f t="array" ref="G32">_FV($A32,"52 week high",TRUE)</f>
        <v>222.2</v>
      </c>
      <c r="H32" s="9">
        <f t="array" ref="H32">_FV($A32,"52 week low",TRUE)</f>
        <v>105.11</v>
      </c>
      <c r="I32" s="15">
        <f t="shared" si="1"/>
        <v>57.168680430025688</v>
      </c>
      <c r="J32" s="13">
        <f t="shared" si="2"/>
        <v>25.652565256525648</v>
      </c>
      <c r="K32" s="12" t="s">
        <v>21</v>
      </c>
      <c r="L32" s="17" cm="1">
        <f t="array" aca="1" ref="L32" ca="1">IF(AND(HOUR(NOW())&gt;16,_xlfn.NUMBERVALUE(_xlfn.CONCAT(HOUR(NOW()),".",MINUTE(NOW())))&gt;9.3),_FV($A32,"Price"),"MH")</f>
        <v>165.2</v>
      </c>
      <c r="M32" s="22" cm="1">
        <f t="array" aca="1" ref="M32" ca="1">IF($L32="MH","MarketHours",_FV($A32,"Change (Extended hours)",TRUE))</f>
        <v>0.15</v>
      </c>
      <c r="N32" s="10" t="str" cm="1">
        <f t="array" aca="1" ref="N32" ca="1">IF($L32&lt;&gt;"MarketHours","MH",_FV($A32,"Change % (Extended hours)",TRUE))</f>
        <v>MH</v>
      </c>
      <c r="O32" s="11">
        <f t="array" ref="O32">_FV($A32,"Volume")</f>
        <v>175778</v>
      </c>
      <c r="P32" s="11">
        <f t="array" ref="P32">_FV($A32,"Volume average",TRUE)</f>
        <v>436975</v>
      </c>
      <c r="Q32" s="56" cm="1">
        <f t="array" ref="Q32">_FV($A32,"P/E",TRUE)</f>
        <v>76.823599999999999</v>
      </c>
    </row>
    <row r="33" spans="1:17" s="1" customFormat="1" ht="11.65">
      <c r="A33" s="16" t="e" vm="33">
        <v>#VALUE!</v>
      </c>
      <c r="B33" s="1" t="str">
        <f t="shared" si="3"/>
        <v>TWTR</v>
      </c>
      <c r="C33" s="5">
        <f t="array" ref="C33">_FV($A33,"Price")</f>
        <v>38.93</v>
      </c>
      <c r="D33" s="5">
        <f t="array" ref="D33">_FV($A33,"Change")</f>
        <v>-0.02</v>
      </c>
      <c r="E33" s="7">
        <f t="array" ref="E33">_FV($A33,"Previous close",TRUE)</f>
        <v>38.950000000000003</v>
      </c>
      <c r="F33" s="6">
        <f t="array" ref="F33">_FV(A33,"Change (%)",TRUE)</f>
        <v>-5.1349999999999996E-4</v>
      </c>
      <c r="G33" s="8">
        <f t="array" ref="G33">_FV($A33,"52 week high",TRUE)</f>
        <v>44.11</v>
      </c>
      <c r="H33" s="9">
        <f t="array" ref="H33">_FV($A33,"52 week low",TRUE)</f>
        <v>20</v>
      </c>
      <c r="I33" s="15">
        <f t="shared" si="1"/>
        <v>94.649999999999977</v>
      </c>
      <c r="J33" s="13">
        <f t="shared" si="2"/>
        <v>11.74336885060076</v>
      </c>
      <c r="K33" s="12" t="s">
        <v>22</v>
      </c>
      <c r="L33" s="17" cm="1">
        <f t="array" aca="1" ref="L33" ca="1">IF(AND(HOUR(NOW())&gt;16,_xlfn.NUMBERVALUE(_xlfn.CONCAT(HOUR(NOW()),".",MINUTE(NOW())))&gt;9.3),_FV($A33,"Price"),"MH")</f>
        <v>38.93</v>
      </c>
      <c r="M33" s="22" cm="1">
        <f t="array" aca="1" ref="M33" ca="1">IF($L33="MH","MarketHours",_FV($A33,"Change (Extended hours)",TRUE))</f>
        <v>-0.03</v>
      </c>
      <c r="N33" s="10" t="str" cm="1">
        <f t="array" aca="1" ref="N33" ca="1">IF($L33&lt;&gt;"MarketHours","MH",_FV($A33,"Change % (Extended hours)",TRUE))</f>
        <v>MH</v>
      </c>
      <c r="O33" s="11">
        <f t="array" ref="O33">_FV($A33,"Volume")</f>
        <v>9885508</v>
      </c>
      <c r="P33" s="11">
        <f t="array" ref="P33">_FV($A33,"Volume average",TRUE)</f>
        <v>13791667</v>
      </c>
      <c r="Q33" s="56" cm="1">
        <f t="array" ref="Q33">_FV($A33,"P/E",TRUE)</f>
        <v>0</v>
      </c>
    </row>
    <row r="34" spans="1:17" s="1" customFormat="1" ht="11.65">
      <c r="A34" s="16" t="e" vm="34">
        <v>#VALUE!</v>
      </c>
      <c r="B34" s="1" t="str">
        <f t="shared" si="3"/>
        <v>DIS</v>
      </c>
      <c r="C34" s="5">
        <f t="array" ref="C34">_FV($A34,"Price")</f>
        <v>131.75</v>
      </c>
      <c r="D34" s="5">
        <f t="array" ref="D34">_FV($A34,"Change")</f>
        <v>-1.47</v>
      </c>
      <c r="E34" s="7">
        <f t="array" ref="E34">_FV($A34,"Previous close",TRUE)</f>
        <v>133.22</v>
      </c>
      <c r="F34" s="6">
        <f t="array" ref="F34">_FV(A34,"Change (%)",TRUE)</f>
        <v>-1.1033999999999999E-2</v>
      </c>
      <c r="G34" s="8">
        <f t="array" ref="G34">_FV($A34,"52 week high",TRUE)</f>
        <v>153.41</v>
      </c>
      <c r="H34" s="9">
        <f t="array" ref="H34">_FV($A34,"52 week low",TRUE)</f>
        <v>79.069999999999993</v>
      </c>
      <c r="I34" s="15">
        <f t="shared" ref="I34:I62" si="4">($C34/$H34*100)-100</f>
        <v>66.624509927912015</v>
      </c>
      <c r="J34" s="13">
        <f t="shared" ref="J34:J62" si="5">100-($C34/$G34*100)</f>
        <v>14.119027442800331</v>
      </c>
      <c r="K34" s="12" t="s">
        <v>18</v>
      </c>
      <c r="L34" s="17" cm="1">
        <f t="array" aca="1" ref="L34" ca="1">IF(AND(HOUR(NOW())&gt;16,_xlfn.NUMBERVALUE(_xlfn.CONCAT(HOUR(NOW()),".",MINUTE(NOW())))&gt;9.3),_FV($A34,"Price"),"MH")</f>
        <v>131.75</v>
      </c>
      <c r="M34" s="22" cm="1">
        <f t="array" aca="1" ref="M34" ca="1">IF($L34="MH","MarketHours",_FV($A34,"Change (Extended hours)",TRUE))</f>
        <v>-0.01</v>
      </c>
      <c r="N34" s="10" t="str" cm="1">
        <f t="array" aca="1" ref="N34" ca="1">IF($L34&lt;&gt;"MarketHours","MH",_FV($A34,"Change % (Extended hours)",TRUE))</f>
        <v>MH</v>
      </c>
      <c r="O34" s="11">
        <f t="array" ref="O34">_FV($A34,"Volume")</f>
        <v>7165255</v>
      </c>
      <c r="P34" s="11">
        <f t="array" ref="P34">_FV($A34,"Volume average",TRUE)</f>
        <v>10298376</v>
      </c>
      <c r="Q34" s="56" cm="1">
        <f t="array" ref="Q34">_FV($A34,"P/E",TRUE)</f>
        <v>0</v>
      </c>
    </row>
    <row r="35" spans="1:17" s="1" customFormat="1" ht="11.65">
      <c r="A35" s="16" t="e" vm="35">
        <v>#VALUE!</v>
      </c>
      <c r="B35" s="1" t="str">
        <f t="shared" si="3"/>
        <v>BIDU</v>
      </c>
      <c r="C35" s="5">
        <f t="array" ref="C35">_FV($A35,"Price")</f>
        <v>120.62</v>
      </c>
      <c r="D35" s="5">
        <f t="array" ref="D35">_FV($A35,"Change")</f>
        <v>1.46</v>
      </c>
      <c r="E35" s="7">
        <f t="array" ref="E35">_FV($A35,"Previous close",TRUE)</f>
        <v>119.16</v>
      </c>
      <c r="F35" s="6">
        <f t="array" ref="F35">_FV(A35,"Change (%)",TRUE)</f>
        <v>1.2252000000000001E-2</v>
      </c>
      <c r="G35" s="8">
        <f t="array" ref="G35">_FV($A35,"52 week high",TRUE)</f>
        <v>147.38</v>
      </c>
      <c r="H35" s="9">
        <f t="array" ref="H35">_FV($A35,"52 week low",TRUE)</f>
        <v>82</v>
      </c>
      <c r="I35" s="15">
        <f t="shared" si="4"/>
        <v>47.097560975609753</v>
      </c>
      <c r="J35" s="13">
        <f t="shared" si="5"/>
        <v>18.157144795766044</v>
      </c>
      <c r="K35" s="12" t="s">
        <v>17</v>
      </c>
      <c r="L35" s="17" cm="1">
        <f t="array" aca="1" ref="L35" ca="1">IF(AND(HOUR(NOW())&gt;16,_xlfn.NUMBERVALUE(_xlfn.CONCAT(HOUR(NOW()),".",MINUTE(NOW())))&gt;9.3),_FV($A35,"Price"),"MH")</f>
        <v>120.62</v>
      </c>
      <c r="M35" s="22" cm="1">
        <f t="array" aca="1" ref="M35" ca="1">IF($L35="MH","MarketHours",_FV($A35,"Change (Extended hours)",TRUE))</f>
        <v>-0.12</v>
      </c>
      <c r="N35" s="10" t="str" cm="1">
        <f t="array" aca="1" ref="N35" ca="1">IF($L35&lt;&gt;"MarketHours","MH",_FV($A35,"Change % (Extended hours)",TRUE))</f>
        <v>MH</v>
      </c>
      <c r="O35" s="11">
        <f t="array" ref="O35">_FV($A35,"Volume")</f>
        <v>2322186</v>
      </c>
      <c r="P35" s="11">
        <f t="array" ref="P35">_FV($A35,"Volume average",TRUE)</f>
        <v>3566294</v>
      </c>
      <c r="Q35" s="56" cm="1">
        <f t="array" ref="Q35">_FV($A35,"P/E",TRUE)</f>
        <v>82.983699999999999</v>
      </c>
    </row>
    <row r="36" spans="1:17" s="1" customFormat="1" ht="11.65">
      <c r="A36" s="16" t="e" vm="36">
        <v>#VALUE!</v>
      </c>
      <c r="B36" s="16" t="str">
        <f t="shared" si="3"/>
        <v>TJX</v>
      </c>
      <c r="C36" s="5">
        <f t="array" ref="C36">_FV($A36,"Price")</f>
        <v>54.15</v>
      </c>
      <c r="D36" s="5">
        <f t="array" ref="D36">_FV($A36,"Change")</f>
        <v>0.04</v>
      </c>
      <c r="E36" s="7">
        <f t="array" ref="E36">_FV($A36,"Previous close",TRUE)</f>
        <v>54.11</v>
      </c>
      <c r="F36" s="6">
        <f t="array" ref="F36">_FV(A36,"Change (%)",TRUE)</f>
        <v>7.3919999999999997E-4</v>
      </c>
      <c r="G36" s="8">
        <f t="array" ref="G36">_FV($A36,"52 week high",TRUE)</f>
        <v>64.95</v>
      </c>
      <c r="H36" s="9">
        <f t="array" ref="H36">_FV($A36,"52 week low",TRUE)</f>
        <v>32.72</v>
      </c>
      <c r="I36" s="15">
        <f t="shared" si="4"/>
        <v>65.495110024449872</v>
      </c>
      <c r="J36" s="13">
        <f t="shared" si="5"/>
        <v>16.628175519630489</v>
      </c>
      <c r="K36" s="12" t="s">
        <v>33</v>
      </c>
      <c r="L36" s="17" cm="1">
        <f t="array" aca="1" ref="L36" ca="1">IF(AND(HOUR(NOW())&gt;16,_xlfn.NUMBERVALUE(_xlfn.CONCAT(HOUR(NOW()),".",MINUTE(NOW())))&gt;9.3),_FV($A36,"Price"),"MH")</f>
        <v>54.15</v>
      </c>
      <c r="M36" s="22" cm="1">
        <f t="array" aca="1" ref="M36" ca="1">IF($L36="MH","MarketHours",_FV($A36,"Change (Extended hours)",TRUE))</f>
        <v>-0.25</v>
      </c>
      <c r="N36" s="10" t="str" cm="1">
        <f t="array" aca="1" ref="N36" ca="1">IF($L36&lt;&gt;"MarketHours","MH",_FV($A36,"Change % (Extended hours)",TRUE))</f>
        <v>MH</v>
      </c>
      <c r="O36" s="11">
        <f t="array" ref="O36">_FV($A36,"Volume")</f>
        <v>4841058</v>
      </c>
      <c r="P36" s="11">
        <f t="array" ref="P36">_FV($A36,"Volume average",TRUE)</f>
        <v>8956336</v>
      </c>
      <c r="Q36" s="56" cm="1">
        <f t="array" ref="Q36">_FV($A36,"P/E",TRUE)</f>
        <v>95.854699999999994</v>
      </c>
    </row>
    <row r="37" spans="1:17">
      <c r="A37" s="16" t="e" vm="37">
        <v>#VALUE!</v>
      </c>
      <c r="B37" s="1" t="str">
        <f t="shared" si="3"/>
        <v>DBX</v>
      </c>
      <c r="C37" s="5">
        <f t="array" ref="C37">_FV($A37,"Price")</f>
        <v>19.850000000000001</v>
      </c>
      <c r="D37" s="5">
        <f t="array" ref="D37">_FV($A37,"Change")</f>
        <v>8.5000000000000006E-2</v>
      </c>
      <c r="E37" s="7">
        <f t="array" ref="E37">_FV($A37,"Previous close",TRUE)</f>
        <v>19.765000000000001</v>
      </c>
      <c r="F37" s="6">
        <f t="array" ref="F37">_FV(A37,"Change (%)",TRUE)</f>
        <v>4.3010000000000001E-3</v>
      </c>
      <c r="G37" s="8">
        <f t="array" ref="G37">_FV($A37,"52 week high",TRUE)</f>
        <v>24.14</v>
      </c>
      <c r="H37" s="9">
        <f t="array" ref="H37">_FV($A37,"52 week low",TRUE)</f>
        <v>14.55</v>
      </c>
      <c r="I37" s="15">
        <f t="shared" si="4"/>
        <v>36.426116838487985</v>
      </c>
      <c r="J37" s="13">
        <f t="shared" si="5"/>
        <v>17.771333885666934</v>
      </c>
      <c r="K37" s="12" t="s">
        <v>15</v>
      </c>
      <c r="L37" s="17" cm="1">
        <f t="array" aca="1" ref="L37" ca="1">IF(AND(HOUR(NOW())&gt;16,_xlfn.NUMBERVALUE(_xlfn.CONCAT(HOUR(NOW()),".",MINUTE(NOW())))&gt;9.3),_FV($A37,"Price"),"MH")</f>
        <v>19.850000000000001</v>
      </c>
      <c r="M37" s="22" cm="1">
        <f t="array" aca="1" ref="M37" ca="1">IF($L37="MH","MarketHours",_FV($A37,"Change (Extended hours)",TRUE))</f>
        <v>0.01</v>
      </c>
      <c r="N37" s="10" t="str" cm="1">
        <f t="array" aca="1" ref="N37" ca="1">IF($L37&lt;&gt;"MarketHours","MH",_FV($A37,"Change % (Extended hours)",TRUE))</f>
        <v>MH</v>
      </c>
      <c r="O37" s="11">
        <f t="array" ref="O37">_FV($A37,"Volume")</f>
        <v>4039771</v>
      </c>
      <c r="P37" s="11">
        <f t="array" ref="P37">_FV($A37,"Volume average",TRUE)</f>
        <v>7066743</v>
      </c>
      <c r="Q37" s="56" cm="1">
        <f t="array" ref="Q37">_FV($A37,"P/E",TRUE)</f>
        <v>270.53109999999998</v>
      </c>
    </row>
    <row r="38" spans="1:17">
      <c r="A38" s="16" t="e" vm="38">
        <v>#VALUE!</v>
      </c>
      <c r="B38" s="1" t="str">
        <f t="shared" si="3"/>
        <v>NFLX</v>
      </c>
      <c r="C38" s="5">
        <f t="array" ref="C38">_FV($A38,"Price")</f>
        <v>482.03</v>
      </c>
      <c r="D38" s="5">
        <f t="array" ref="D38">_FV($A38,"Change")</f>
        <v>1.36</v>
      </c>
      <c r="E38" s="7">
        <f t="array" ref="E38">_FV($A38,"Previous close",TRUE)</f>
        <v>480.67</v>
      </c>
      <c r="F38" s="6">
        <f t="array" ref="F38">_FV(A38,"Change (%)",TRUE)</f>
        <v>2.8289999999999999E-3</v>
      </c>
      <c r="G38" s="8">
        <f t="array" ref="G38">_FV($A38,"52 week high",TRUE)</f>
        <v>575.37</v>
      </c>
      <c r="H38" s="9">
        <f t="array" ref="H38">_FV($A38,"52 week low",TRUE)</f>
        <v>252.28</v>
      </c>
      <c r="I38" s="15">
        <f t="shared" si="4"/>
        <v>91.069446646583145</v>
      </c>
      <c r="J38" s="13">
        <f t="shared" si="5"/>
        <v>16.222604584875825</v>
      </c>
      <c r="K38" s="12" t="s">
        <v>18</v>
      </c>
      <c r="L38" s="17" cm="1">
        <f t="array" aca="1" ref="L38" ca="1">IF(AND(HOUR(NOW())&gt;16,_xlfn.NUMBERVALUE(_xlfn.CONCAT(HOUR(NOW()),".",MINUTE(NOW())))&gt;9.3),_FV($A38,"Price"),"MH")</f>
        <v>482.03</v>
      </c>
      <c r="M38" s="22" cm="1">
        <f t="array" aca="1" ref="M38" ca="1">IF($L38="MH","MarketHours",_FV($A38,"Change (Extended hours)",TRUE))</f>
        <v>-0.61</v>
      </c>
      <c r="N38" s="10" t="str" cm="1">
        <f t="array" aca="1" ref="N38" ca="1">IF($L38&lt;&gt;"MarketHours","MH",_FV($A38,"Change % (Extended hours)",TRUE))</f>
        <v>MH</v>
      </c>
      <c r="O38" s="11">
        <f t="array" ref="O38">_FV($A38,"Volume")</f>
        <v>5035200</v>
      </c>
      <c r="P38" s="11">
        <f t="array" ref="P38">_FV($A38,"Volume average",TRUE)</f>
        <v>6077832</v>
      </c>
      <c r="Q38" s="56" cm="1">
        <f t="array" ref="Q38">_FV($A38,"P/E",TRUE)</f>
        <v>85.154799999999994</v>
      </c>
    </row>
    <row r="39" spans="1:17">
      <c r="A39" s="16" t="e" vm="39">
        <v>#VALUE!</v>
      </c>
      <c r="B39" s="1" t="str">
        <f t="shared" si="3"/>
        <v>ANET</v>
      </c>
      <c r="C39" s="5">
        <f t="array" ref="C39">_FV($A39,"Price")</f>
        <v>203.81</v>
      </c>
      <c r="D39" s="5">
        <f t="array" ref="D39">_FV($A39,"Change")</f>
        <v>-2.3199999999999998</v>
      </c>
      <c r="E39" s="7">
        <f t="array" ref="E39">_FV($A39,"Previous close",TRUE)</f>
        <v>206.13</v>
      </c>
      <c r="F39" s="6">
        <f t="array" ref="F39">_FV(A39,"Change (%)",TRUE)</f>
        <v>-1.1254999999999999E-2</v>
      </c>
      <c r="G39" s="8">
        <f t="array" ref="G39">_FV($A39,"52 week high",TRUE)</f>
        <v>267.3</v>
      </c>
      <c r="H39" s="9">
        <f t="array" ref="H39">_FV($A39,"52 week low",TRUE)</f>
        <v>156.63</v>
      </c>
      <c r="I39" s="15">
        <f t="shared" si="4"/>
        <v>30.121943433569555</v>
      </c>
      <c r="J39" s="13">
        <f t="shared" si="5"/>
        <v>23.752338196782645</v>
      </c>
      <c r="K39" s="12" t="s">
        <v>15</v>
      </c>
      <c r="L39" s="17" cm="1">
        <f t="array" aca="1" ref="L39" ca="1">IF(AND(HOUR(NOW())&gt;16,_xlfn.NUMBERVALUE(_xlfn.CONCAT(HOUR(NOW()),".",MINUTE(NOW())))&gt;9.3),_FV($A39,"Price"),"MH")</f>
        <v>203.81</v>
      </c>
      <c r="M39" s="22" cm="1">
        <f t="array" aca="1" ref="M39" ca="1">IF($L39="MH","MarketHours",_FV($A39,"Change (Extended hours)",TRUE))</f>
        <v>0</v>
      </c>
      <c r="N39" s="10" t="str" cm="1">
        <f t="array" aca="1" ref="N39" ca="1">IF($L39&lt;&gt;"MarketHours","MH",_FV($A39,"Change % (Extended hours)",TRUE))</f>
        <v>MH</v>
      </c>
      <c r="O39" s="11">
        <f t="array" ref="O39">_FV($A39,"Volume")</f>
        <v>711060</v>
      </c>
      <c r="P39" s="11">
        <f t="array" ref="P39">_FV($A39,"Volume average",TRUE)</f>
        <v>760952</v>
      </c>
      <c r="Q39" s="56" cm="1">
        <f t="array" ref="Q39">_FV($A39,"P/E",TRUE)</f>
        <v>21.946400000000001</v>
      </c>
    </row>
    <row r="40" spans="1:17">
      <c r="A40" s="16" t="e" vm="40">
        <v>#VALUE!</v>
      </c>
      <c r="B40" s="16" t="str">
        <f t="shared" si="3"/>
        <v>MRK</v>
      </c>
      <c r="C40" s="5">
        <f t="array" ref="C40">_FV($A40,"Price")</f>
        <v>84.48</v>
      </c>
      <c r="D40" s="5">
        <f t="array" ref="D40">_FV($A40,"Change")</f>
        <v>0.91</v>
      </c>
      <c r="E40" s="7">
        <f t="array" ref="E40">_FV($A40,"Previous close",TRUE)</f>
        <v>83.57</v>
      </c>
      <c r="F40" s="6">
        <f t="array" ref="F40">_FV(A40,"Change (%)",TRUE)</f>
        <v>1.0888999999999999E-2</v>
      </c>
      <c r="G40" s="8">
        <f t="array" ref="G40">_FV($A40,"52 week high",TRUE)</f>
        <v>92.64</v>
      </c>
      <c r="H40" s="9">
        <f t="array" ref="H40">_FV($A40,"52 week low",TRUE)</f>
        <v>65.25</v>
      </c>
      <c r="I40" s="15">
        <f t="shared" si="4"/>
        <v>29.471264367816104</v>
      </c>
      <c r="J40" s="13">
        <f t="shared" si="5"/>
        <v>8.8082901554404174</v>
      </c>
      <c r="K40" s="12" t="s">
        <v>13</v>
      </c>
      <c r="L40" s="17" cm="1">
        <f t="array" aca="1" ref="L40" ca="1">IF(AND(HOUR(NOW())&gt;16,_xlfn.NUMBERVALUE(_xlfn.CONCAT(HOUR(NOW()),".",MINUTE(NOW())))&gt;9.3),_FV($A40,"Price"),"MH")</f>
        <v>84.48</v>
      </c>
      <c r="M40" s="22" cm="1">
        <f t="array" aca="1" ref="M40" ca="1">IF($L40="MH","MarketHours",_FV($A40,"Change (Extended hours)",TRUE))</f>
        <v>0.82</v>
      </c>
      <c r="N40" s="10" t="str" cm="1">
        <f t="array" aca="1" ref="N40" ca="1">IF($L40&lt;&gt;"MarketHours","MH",_FV($A40,"Change % (Extended hours)",TRUE))</f>
        <v>MH</v>
      </c>
      <c r="O40" s="11">
        <f t="array" ref="O40">_FV($A40,"Volume")</f>
        <v>6842757</v>
      </c>
      <c r="P40" s="11">
        <f t="array" ref="P40">_FV($A40,"Volume average",TRUE)</f>
        <v>7521356</v>
      </c>
      <c r="Q40" s="56" cm="1">
        <f t="array" ref="Q40">_FV($A40,"P/E",TRUE)</f>
        <v>20.25</v>
      </c>
    </row>
    <row r="41" spans="1:17">
      <c r="A41" s="16" t="e" vm="41">
        <v>#VALUE!</v>
      </c>
      <c r="B41" s="1" t="str">
        <f t="shared" ref="B41:B58" si="6">TEXT(_FV($A41,"Ticker symbol",TRUE),"")</f>
        <v>ILMN</v>
      </c>
      <c r="C41" s="5">
        <f t="array" ref="C41">_FV($A41,"Price")</f>
        <v>349.93</v>
      </c>
      <c r="D41" s="5">
        <f t="array" ref="D41">_FV($A41,"Change")</f>
        <v>3.82</v>
      </c>
      <c r="E41" s="7">
        <f t="array" ref="E41">_FV($A41,"Previous close",TRUE)</f>
        <v>346.11</v>
      </c>
      <c r="F41" s="6">
        <f t="array" ref="F41">_FV(A41,"Change (%)",TRUE)</f>
        <v>1.1036999999999998E-2</v>
      </c>
      <c r="G41" s="8">
        <f t="array" ref="G41">_FV($A41,"52 week high",TRUE)</f>
        <v>404.2</v>
      </c>
      <c r="H41" s="9">
        <f t="array" ref="H41">_FV($A41,"52 week low",TRUE)</f>
        <v>196.78</v>
      </c>
      <c r="I41" s="15">
        <f t="shared" si="4"/>
        <v>77.828031303994322</v>
      </c>
      <c r="J41" s="13">
        <f t="shared" si="5"/>
        <v>13.426521523998019</v>
      </c>
      <c r="K41" s="12" t="s">
        <v>13</v>
      </c>
      <c r="L41" s="17" cm="1">
        <f t="array" aca="1" ref="L41" ca="1">IF(AND(HOUR(NOW())&gt;16,_xlfn.NUMBERVALUE(_xlfn.CONCAT(HOUR(NOW()),".",MINUTE(NOW())))&gt;9.3),_FV($A41,"Price"),"MH")</f>
        <v>349.93</v>
      </c>
      <c r="M41" s="22" cm="1">
        <f t="array" aca="1" ref="M41" ca="1">IF($L41="MH","MarketHours",_FV($A41,"Change (Extended hours)",TRUE))</f>
        <v>0</v>
      </c>
      <c r="N41" s="10" t="str" cm="1">
        <f t="array" aca="1" ref="N41" ca="1">IF($L41&lt;&gt;"MarketHours","MH",_FV($A41,"Change % (Extended hours)",TRUE))</f>
        <v>MH</v>
      </c>
      <c r="O41" s="11">
        <f t="array" ref="O41">_FV($A41,"Volume")</f>
        <v>683929</v>
      </c>
      <c r="P41" s="11">
        <f t="array" ref="P41">_FV($A41,"Volume average",TRUE)</f>
        <v>938752</v>
      </c>
      <c r="Q41" s="56" cm="1">
        <f t="array" ref="Q41">_FV($A41,"P/E",TRUE)</f>
        <v>74.088099999999997</v>
      </c>
    </row>
    <row r="42" spans="1:17">
      <c r="A42" s="16" t="e" vm="42">
        <v>#VALUE!</v>
      </c>
      <c r="B42" s="1" t="str">
        <f t="shared" si="6"/>
        <v>ROKU</v>
      </c>
      <c r="C42" s="5">
        <f t="array" ref="C42">_FV($A42,"Price")</f>
        <v>155.46</v>
      </c>
      <c r="D42" s="5">
        <f t="array" ref="D42">_FV($A42,"Change")</f>
        <v>-3.98</v>
      </c>
      <c r="E42" s="7">
        <f t="array" ref="E42">_FV($A42,"Previous close",TRUE)</f>
        <v>159.44</v>
      </c>
      <c r="F42" s="6">
        <f t="array" ref="F42">_FV(A42,"Change (%)",TRUE)</f>
        <v>-2.4961999999999998E-2</v>
      </c>
      <c r="G42" s="8">
        <f t="array" ref="G42">_FV($A42,"52 week high",TRUE)</f>
        <v>185.44</v>
      </c>
      <c r="H42" s="9">
        <f t="array" ref="H42">_FV($A42,"52 week low",TRUE)</f>
        <v>58.22</v>
      </c>
      <c r="I42" s="15">
        <f t="shared" si="4"/>
        <v>167.02164204740637</v>
      </c>
      <c r="J42" s="13">
        <f t="shared" si="5"/>
        <v>16.166954270923213</v>
      </c>
      <c r="K42" s="12" t="s">
        <v>18</v>
      </c>
      <c r="L42" s="17" cm="1">
        <f t="array" aca="1" ref="L42" ca="1">IF(AND(HOUR(NOW())&gt;16,_xlfn.NUMBERVALUE(_xlfn.CONCAT(HOUR(NOW()),".",MINUTE(NOW())))&gt;9.3),_FV($A42,"Price"),"MH")</f>
        <v>155.46</v>
      </c>
      <c r="M42" s="22" cm="1">
        <f t="array" aca="1" ref="M42" ca="1">IF($L42="MH","MarketHours",_FV($A42,"Change (Extended hours)",TRUE))</f>
        <v>-0.23499999999999999</v>
      </c>
      <c r="N42" s="10" t="str" cm="1">
        <f t="array" aca="1" ref="N42" ca="1">IF($L42&lt;&gt;"MarketHours","MH",_FV($A42,"Change % (Extended hours)",TRUE))</f>
        <v>MH</v>
      </c>
      <c r="O42" s="11">
        <f t="array" ref="O42">_FV($A42,"Volume")</f>
        <v>5037086</v>
      </c>
      <c r="P42" s="11">
        <f t="array" ref="P42">_FV($A42,"Volume average",TRUE)</f>
        <v>8693006</v>
      </c>
      <c r="Q42" s="57" t="e" cm="1" vm="12">
        <f t="array" ref="Q42">_FV($A42,"P/E",TRUE)</f>
        <v>#VALUE!</v>
      </c>
    </row>
    <row r="43" spans="1:17">
      <c r="A43" s="16" t="e" vm="43">
        <v>#VALUE!</v>
      </c>
      <c r="B43" s="1" t="str">
        <f t="shared" si="6"/>
        <v>DOCU</v>
      </c>
      <c r="C43" s="5">
        <f t="array" ref="C43">_FV($A43,"Price")</f>
        <v>197.94</v>
      </c>
      <c r="D43" s="5">
        <f t="array" ref="D43">_FV($A43,"Change")</f>
        <v>-8.01</v>
      </c>
      <c r="E43" s="7">
        <f t="array" ref="E43">_FV($A43,"Previous close",TRUE)</f>
        <v>205.95</v>
      </c>
      <c r="F43" s="6">
        <f t="array" ref="F43">_FV(A43,"Change (%)",TRUE)</f>
        <v>-3.8892999999999997E-2</v>
      </c>
      <c r="G43" s="8">
        <f t="array" ref="G43">_FV($A43,"52 week high",TRUE)</f>
        <v>290.23</v>
      </c>
      <c r="H43" s="9">
        <f t="array" ref="H43">_FV($A43,"52 week low",TRUE)</f>
        <v>59.177599999999998</v>
      </c>
      <c r="I43" s="15">
        <f t="shared" si="4"/>
        <v>234.48466987508789</v>
      </c>
      <c r="J43" s="13">
        <f t="shared" si="5"/>
        <v>31.798918099438382</v>
      </c>
      <c r="K43" s="12" t="s">
        <v>15</v>
      </c>
      <c r="L43" s="17" cm="1">
        <f t="array" aca="1" ref="L43" ca="1">IF(AND(HOUR(NOW())&gt;16,_xlfn.NUMBERVALUE(_xlfn.CONCAT(HOUR(NOW()),".",MINUTE(NOW())))&gt;9.3),_FV($A43,"Price"),"MH")</f>
        <v>197.94</v>
      </c>
      <c r="M43" s="22" cm="1">
        <f t="array" aca="1" ref="M43" ca="1">IF($L43="MH","MarketHours",_FV($A43,"Change (Extended hours)",TRUE))</f>
        <v>-0.54</v>
      </c>
      <c r="N43" s="10" t="str" cm="1">
        <f t="array" aca="1" ref="N43" ca="1">IF($L43&lt;&gt;"MarketHours","MH",_FV($A43,"Change % (Extended hours)",TRUE))</f>
        <v>MH</v>
      </c>
      <c r="O43" s="11">
        <f t="array" ref="O43">_FV($A43,"Volume")</f>
        <v>8183205</v>
      </c>
      <c r="P43" s="11">
        <f t="array" ref="P43">_FV($A43,"Volume average",TRUE)</f>
        <v>7816894</v>
      </c>
      <c r="Q43" s="57" t="e" cm="1" vm="12">
        <f t="array" ref="Q43">_FV($A43,"P/E",TRUE)</f>
        <v>#VALUE!</v>
      </c>
    </row>
    <row r="44" spans="1:17">
      <c r="A44" s="16" t="e" vm="44">
        <v>#VALUE!</v>
      </c>
      <c r="B44" s="16" t="str">
        <f t="shared" si="6"/>
        <v>KEYS</v>
      </c>
      <c r="C44" s="5">
        <f t="array" ref="C44">_FV($A44,"Price")</f>
        <v>92.35</v>
      </c>
      <c r="D44" s="5">
        <f t="array" ref="D44">_FV($A44,"Change")</f>
        <v>1.66</v>
      </c>
      <c r="E44" s="7">
        <f t="array" ref="E44">_FV($A44,"Previous close",TRUE)</f>
        <v>90.69</v>
      </c>
      <c r="F44" s="6">
        <f t="array" ref="F44">_FV(A44,"Change (%)",TRUE)</f>
        <v>1.8304000000000001E-2</v>
      </c>
      <c r="G44" s="8">
        <f t="array" ref="G44">_FV($A44,"52 week high",TRUE)</f>
        <v>110</v>
      </c>
      <c r="H44" s="9">
        <f t="array" ref="H44">_FV($A44,"52 week low",TRUE)</f>
        <v>77.930000000000007</v>
      </c>
      <c r="I44" s="15">
        <f t="shared" si="4"/>
        <v>18.503785448479391</v>
      </c>
      <c r="J44" s="13">
        <f t="shared" si="5"/>
        <v>16.045454545454547</v>
      </c>
      <c r="K44" s="12" t="s">
        <v>93</v>
      </c>
      <c r="L44" s="17" cm="1">
        <f t="array" aca="1" ref="L44" ca="1">IF(AND(HOUR(NOW())&gt;16,_xlfn.NUMBERVALUE(_xlfn.CONCAT(HOUR(NOW()),".",MINUTE(NOW())))&gt;9.3),_FV($A44,"Price"),"MH")</f>
        <v>92.35</v>
      </c>
      <c r="M44" s="22" cm="1">
        <f t="array" aca="1" ref="M44" ca="1">IF($L44="MH","MarketHours",_FV($A44,"Change (Extended hours)",TRUE))</f>
        <v>-0.45</v>
      </c>
      <c r="N44" s="10" t="str" cm="1">
        <f t="array" aca="1" ref="N44" ca="1">IF($L44&lt;&gt;"MarketHours","MH",_FV($A44,"Change % (Extended hours)",TRUE))</f>
        <v>MH</v>
      </c>
      <c r="O44" s="11">
        <f t="array" ref="O44">_FV($A44,"Volume")</f>
        <v>1701310</v>
      </c>
      <c r="P44" s="11">
        <f t="array" ref="P44">_FV($A44,"Volume average",TRUE)</f>
        <v>2048771</v>
      </c>
      <c r="Q44" s="56" cm="1">
        <f t="array" ref="Q44">_FV($A44,"P/E",TRUE)</f>
        <v>28.518899999999999</v>
      </c>
    </row>
    <row r="45" spans="1:17">
      <c r="A45" s="16" t="e" vm="45">
        <v>#VALUE!</v>
      </c>
      <c r="B45" s="1" t="str">
        <f t="shared" si="6"/>
        <v>CSCO</v>
      </c>
      <c r="C45" s="5">
        <f t="array" ref="C45">_FV($A45,"Price")</f>
        <v>39.880000000000003</v>
      </c>
      <c r="D45" s="5">
        <f t="array" ref="D45">_FV($A45,"Change")</f>
        <v>0.31</v>
      </c>
      <c r="E45" s="7">
        <f t="array" ref="E45">_FV($A45,"Previous close",TRUE)</f>
        <v>39.57</v>
      </c>
      <c r="F45" s="6">
        <f t="array" ref="F45">_FV(A45,"Change (%)",TRUE)</f>
        <v>7.8340000000000007E-3</v>
      </c>
      <c r="G45" s="8">
        <f t="array" ref="G45">_FV($A45,"52 week high",TRUE)</f>
        <v>50.3</v>
      </c>
      <c r="H45" s="9">
        <f t="array" ref="H45">_FV($A45,"52 week low",TRUE)</f>
        <v>32.400100000000002</v>
      </c>
      <c r="I45" s="15">
        <f t="shared" si="4"/>
        <v>23.086039857901682</v>
      </c>
      <c r="J45" s="13">
        <f t="shared" si="5"/>
        <v>20.715705765407549</v>
      </c>
      <c r="K45" s="12" t="s">
        <v>93</v>
      </c>
      <c r="L45" s="17" cm="1">
        <f t="array" aca="1" ref="L45" ca="1">IF(AND(HOUR(NOW())&gt;16,_xlfn.NUMBERVALUE(_xlfn.CONCAT(HOUR(NOW()),".",MINUTE(NOW())))&gt;9.3),_FV($A45,"Price"),"MH")</f>
        <v>39.880000000000003</v>
      </c>
      <c r="M45" s="22" cm="1">
        <f t="array" aca="1" ref="M45" ca="1">IF($L45="MH","MarketHours",_FV($A45,"Change (Extended hours)",TRUE))</f>
        <v>0.02</v>
      </c>
      <c r="N45" s="10" t="str" cm="1">
        <f t="array" aca="1" ref="N45" ca="1">IF($L45&lt;&gt;"MarketHours","MH",_FV($A45,"Change % (Extended hours)",TRUE))</f>
        <v>MH</v>
      </c>
      <c r="O45" s="11">
        <f t="array" ref="O45">_FV($A45,"Volume")</f>
        <v>21852955</v>
      </c>
      <c r="P45" s="11">
        <f t="array" ref="P45">_FV($A45,"Volume average",TRUE)</f>
        <v>25861061</v>
      </c>
      <c r="Q45" s="56" cm="1">
        <f t="array" ref="Q45">_FV($A45,"P/E",TRUE)</f>
        <v>15.014099999999999</v>
      </c>
    </row>
    <row r="46" spans="1:17">
      <c r="A46" s="16" t="e" vm="46">
        <v>#VALUE!</v>
      </c>
      <c r="B46" s="16" t="str">
        <f t="shared" si="6"/>
        <v>LLY</v>
      </c>
      <c r="C46" s="5">
        <f t="array" ref="C46">_FV($A46,"Price")</f>
        <v>148.09</v>
      </c>
      <c r="D46" s="5">
        <f t="array" ref="D46">_FV($A46,"Change")</f>
        <v>1.87</v>
      </c>
      <c r="E46" s="7">
        <f t="array" ref="E46">_FV($A46,"Previous close",TRUE)</f>
        <v>146.22</v>
      </c>
      <c r="F46" s="6">
        <f t="array" ref="F46">_FV(A46,"Change (%)",TRUE)</f>
        <v>1.2789E-2</v>
      </c>
      <c r="G46" s="8">
        <f t="array" ref="G46">_FV($A46,"52 week high",TRUE)</f>
        <v>170.75</v>
      </c>
      <c r="H46" s="9">
        <f t="array" ref="H46">_FV($A46,"52 week low",TRUE)</f>
        <v>101.36</v>
      </c>
      <c r="I46" s="15">
        <f t="shared" si="4"/>
        <v>46.102999210734026</v>
      </c>
      <c r="J46" s="13">
        <f t="shared" si="5"/>
        <v>13.270863836017568</v>
      </c>
      <c r="K46" s="12" t="s">
        <v>13</v>
      </c>
      <c r="L46" s="17" cm="1">
        <f t="array" aca="1" ref="L46" ca="1">IF(AND(HOUR(NOW())&gt;16,_xlfn.NUMBERVALUE(_xlfn.CONCAT(HOUR(NOW()),".",MINUTE(NOW())))&gt;9.3),_FV($A46,"Price"),"MH")</f>
        <v>148.09</v>
      </c>
      <c r="M46" s="22" cm="1">
        <f t="array" aca="1" ref="M46" ca="1">IF($L46="MH","MarketHours",_FV($A46,"Change (Extended hours)",TRUE))</f>
        <v>-0.28999999999999998</v>
      </c>
      <c r="N46" s="10" t="str" cm="1">
        <f t="array" aca="1" ref="N46" ca="1">IF($L46&lt;&gt;"MarketHours","MH",_FV($A46,"Change % (Extended hours)",TRUE))</f>
        <v>MH</v>
      </c>
      <c r="O46" s="11">
        <f t="array" ref="O46">_FV($A46,"Volume")</f>
        <v>3001470</v>
      </c>
      <c r="P46" s="11">
        <f t="array" ref="P46">_FV($A46,"Volume average",TRUE)</f>
        <v>2672990</v>
      </c>
      <c r="Q46" s="56" cm="1">
        <f t="array" ref="Q46">_FV($A46,"P/E",TRUE)</f>
        <v>23.789000000000001</v>
      </c>
    </row>
    <row r="47" spans="1:17">
      <c r="A47" s="16" t="e" vm="47">
        <v>#VALUE!</v>
      </c>
      <c r="B47" s="16" t="str">
        <f t="shared" si="6"/>
        <v>CAT</v>
      </c>
      <c r="C47" s="5">
        <f t="array" ref="C47">_FV($A47,"Price")</f>
        <v>153.83000000000001</v>
      </c>
      <c r="D47" s="5">
        <f t="array" ref="D47">_FV($A47,"Change")</f>
        <v>3.97</v>
      </c>
      <c r="E47" s="7">
        <f t="array" ref="E47">_FV($A47,"Previous close",TRUE)</f>
        <v>149.86000000000001</v>
      </c>
      <c r="F47" s="6">
        <f t="array" ref="F47">_FV(A47,"Change (%)",TRUE)</f>
        <v>2.6490999999999997E-2</v>
      </c>
      <c r="G47" s="8">
        <f t="array" ref="G47">_FV($A47,"52 week high",TRUE)</f>
        <v>155.47499999999999</v>
      </c>
      <c r="H47" s="9">
        <f t="array" ref="H47">_FV($A47,"52 week low",TRUE)</f>
        <v>87.5</v>
      </c>
      <c r="I47" s="15">
        <f t="shared" si="4"/>
        <v>75.805714285714288</v>
      </c>
      <c r="J47" s="13">
        <f t="shared" si="5"/>
        <v>1.0580479176716437</v>
      </c>
      <c r="K47" s="12" t="s">
        <v>33</v>
      </c>
      <c r="L47" s="17" cm="1">
        <f t="array" aca="1" ref="L47" ca="1">IF(AND(HOUR(NOW())&gt;16,_xlfn.NUMBERVALUE(_xlfn.CONCAT(HOUR(NOW()),".",MINUTE(NOW())))&gt;9.3),_FV($A47,"Price"),"MH")</f>
        <v>153.83000000000001</v>
      </c>
      <c r="M47" s="22" cm="1">
        <f t="array" aca="1" ref="M47" ca="1">IF($L47="MH","MarketHours",_FV($A47,"Change (Extended hours)",TRUE))</f>
        <v>-0.13</v>
      </c>
      <c r="N47" s="10" t="str" cm="1">
        <f t="array" aca="1" ref="N47" ca="1">IF($L47&lt;&gt;"MarketHours","MH",_FV($A47,"Change % (Extended hours)",TRUE))</f>
        <v>MH</v>
      </c>
      <c r="O47" s="11">
        <f t="array" ref="O47">_FV($A47,"Volume")</f>
        <v>3237065</v>
      </c>
      <c r="P47" s="11">
        <f t="array" ref="P47">_FV($A47,"Volume average",TRUE)</f>
        <v>3230048</v>
      </c>
      <c r="Q47" s="56" cm="1">
        <f t="array" ref="Q47">_FV($A47,"P/E",TRUE)</f>
        <v>20.183900000000001</v>
      </c>
    </row>
    <row r="48" spans="1:17">
      <c r="A48" s="16" t="e" vm="48">
        <v>#VALUE!</v>
      </c>
      <c r="B48" s="16" t="str">
        <f t="shared" si="6"/>
        <v>CMCSA</v>
      </c>
      <c r="C48" s="5">
        <f t="array" ref="C48">_FV($A48,"Price")</f>
        <v>44.67</v>
      </c>
      <c r="D48" s="5">
        <f t="array" ref="D48">_FV($A48,"Change")</f>
        <v>0.65</v>
      </c>
      <c r="E48" s="7">
        <f t="array" ref="E48">_FV($A48,"Previous close",TRUE)</f>
        <v>44.02</v>
      </c>
      <c r="F48" s="6">
        <f t="array" ref="F48">_FV(A48,"Change (%)",TRUE)</f>
        <v>1.4766E-2</v>
      </c>
      <c r="G48" s="8">
        <f t="array" ref="G48">_FV($A48,"52 week high",TRUE)</f>
        <v>47.74</v>
      </c>
      <c r="H48" s="9">
        <f t="array" ref="H48">_FV($A48,"52 week low",TRUE)</f>
        <v>31.704999999999998</v>
      </c>
      <c r="I48" s="15">
        <f t="shared" si="4"/>
        <v>40.892603690269681</v>
      </c>
      <c r="J48" s="13">
        <f t="shared" si="5"/>
        <v>6.430666108085461</v>
      </c>
      <c r="K48" s="12" t="s">
        <v>18</v>
      </c>
      <c r="L48" s="17" cm="1">
        <f t="array" aca="1" ref="L48" ca="1">IF(AND(HOUR(NOW())&gt;16,_xlfn.NUMBERVALUE(_xlfn.CONCAT(HOUR(NOW()),".",MINUTE(NOW())))&gt;9.3),_FV($A48,"Price"),"MH")</f>
        <v>44.67</v>
      </c>
      <c r="M48" s="22" cm="1">
        <f t="array" aca="1" ref="M48" ca="1">IF($L48="MH","MarketHours",_FV($A48,"Change (Extended hours)",TRUE))</f>
        <v>0.24</v>
      </c>
      <c r="N48" s="10" t="str" cm="1">
        <f t="array" aca="1" ref="N48" ca="1">IF($L48&lt;&gt;"MarketHours","MH",_FV($A48,"Change % (Extended hours)",TRUE))</f>
        <v>MH</v>
      </c>
      <c r="O48" s="11">
        <f t="array" ref="O48">_FV($A48,"Volume")</f>
        <v>18316341</v>
      </c>
      <c r="P48" s="11">
        <f t="array" ref="P48">_FV($A48,"Volume average",TRUE)</f>
        <v>14552774</v>
      </c>
      <c r="Q48" s="56" cm="1">
        <f t="array" ref="Q48">_FV($A48,"P/E",TRUE)</f>
        <v>17.6846</v>
      </c>
    </row>
    <row r="49" spans="1:17">
      <c r="A49" s="16" t="e" vm="49">
        <v>#VALUE!</v>
      </c>
      <c r="B49" s="1" t="str">
        <f t="shared" si="6"/>
        <v>COUP</v>
      </c>
      <c r="C49" s="5">
        <f t="array" ref="C49">_FV($A49,"Price")</f>
        <v>243.24</v>
      </c>
      <c r="D49" s="5">
        <f t="array" ref="D49">_FV($A49,"Change")</f>
        <v>-10.81</v>
      </c>
      <c r="E49" s="7">
        <f t="array" ref="E49">_FV($A49,"Previous close",TRUE)</f>
        <v>254.05</v>
      </c>
      <c r="F49" s="6">
        <f t="array" ref="F49">_FV(A49,"Change (%)",TRUE)</f>
        <v>-4.2550999999999999E-2</v>
      </c>
      <c r="G49" s="8">
        <f t="array" ref="G49">_FV($A49,"52 week high",TRUE)</f>
        <v>353.55</v>
      </c>
      <c r="H49" s="9">
        <f t="array" ref="H49">_FV($A49,"52 week low",TRUE)</f>
        <v>99.01</v>
      </c>
      <c r="I49" s="15">
        <f t="shared" si="4"/>
        <v>145.67215432784567</v>
      </c>
      <c r="J49" s="13">
        <f t="shared" si="5"/>
        <v>31.200678829019949</v>
      </c>
      <c r="K49" s="12" t="s">
        <v>15</v>
      </c>
      <c r="L49" s="17" cm="1">
        <f t="array" aca="1" ref="L49" ca="1">IF(AND(HOUR(NOW())&gt;16,_xlfn.NUMBERVALUE(_xlfn.CONCAT(HOUR(NOW()),".",MINUTE(NOW())))&gt;9.3),_FV($A49,"Price"),"MH")</f>
        <v>243.24</v>
      </c>
      <c r="M49" s="22" cm="1">
        <f t="array" aca="1" ref="M49" ca="1">IF($L49="MH","MarketHours",_FV($A49,"Change (Extended hours)",TRUE))</f>
        <v>0.26</v>
      </c>
      <c r="N49" s="10" t="str" cm="1">
        <f t="array" aca="1" ref="N49" ca="1">IF($L49&lt;&gt;"MarketHours","MH",_FV($A49,"Change % (Extended hours)",TRUE))</f>
        <v>MH</v>
      </c>
      <c r="O49" s="11">
        <f t="array" ref="O49">_FV($A49,"Volume")</f>
        <v>1925358</v>
      </c>
      <c r="P49" s="11">
        <f t="array" ref="P49">_FV($A49,"Volume average",TRUE)</f>
        <v>1280901</v>
      </c>
      <c r="Q49" s="57" t="e" cm="1" vm="12">
        <f t="array" ref="Q49">_FV($A49,"P/E",TRUE)</f>
        <v>#VALUE!</v>
      </c>
    </row>
    <row r="50" spans="1:17">
      <c r="A50" s="16" t="e" vm="50">
        <v>#VALUE!</v>
      </c>
      <c r="B50" s="1" t="str">
        <f t="shared" si="6"/>
        <v>EL</v>
      </c>
      <c r="C50" s="5">
        <f t="array" ref="C50">_FV($A50,"Price")</f>
        <v>214.69</v>
      </c>
      <c r="D50" s="5">
        <f t="array" ref="D50">_FV($A50,"Change")</f>
        <v>0.09</v>
      </c>
      <c r="E50" s="7">
        <f t="array" ref="E50">_FV($A50,"Previous close",TRUE)</f>
        <v>214.6</v>
      </c>
      <c r="F50" s="6">
        <f t="array" ref="F50">_FV(A50,"Change (%)",TRUE)</f>
        <v>4.194E-4</v>
      </c>
      <c r="G50" s="8">
        <f t="array" ref="G50">_FV($A50,"52 week high",TRUE)</f>
        <v>224.23</v>
      </c>
      <c r="H50" s="9">
        <f t="array" ref="H50">_FV($A50,"52 week low",TRUE)</f>
        <v>137.01140000000001</v>
      </c>
      <c r="I50" s="15">
        <f t="shared" si="4"/>
        <v>56.694990343869165</v>
      </c>
      <c r="J50" s="13">
        <f t="shared" si="5"/>
        <v>4.254560049948708</v>
      </c>
      <c r="K50" s="12" t="s">
        <v>27</v>
      </c>
      <c r="L50" s="17" cm="1">
        <f t="array" aca="1" ref="L50" ca="1">IF(AND(HOUR(NOW())&gt;16,_xlfn.NUMBERVALUE(_xlfn.CONCAT(HOUR(NOW()),".",MINUTE(NOW())))&gt;9.3),_FV($A50,"Price"),"MH")</f>
        <v>214.69</v>
      </c>
      <c r="M50" s="22" cm="1">
        <f t="array" aca="1" ref="M50" ca="1">IF($L50="MH","MarketHours",_FV($A50,"Change (Extended hours)",TRUE))</f>
        <v>0</v>
      </c>
      <c r="N50" s="10" t="str" cm="1">
        <f t="array" aca="1" ref="N50" ca="1">IF($L50&lt;&gt;"MarketHours","MH",_FV($A50,"Change % (Extended hours)",TRUE))</f>
        <v>MH</v>
      </c>
      <c r="O50" s="11">
        <f t="array" ref="O50">_FV($A50,"Volume")</f>
        <v>851285</v>
      </c>
      <c r="P50" s="11">
        <f t="array" ref="P50">_FV($A50,"Volume average",TRUE)</f>
        <v>1482321</v>
      </c>
      <c r="Q50" s="56" cm="1">
        <f t="array" ref="Q50">_FV($A50,"P/E",TRUE)</f>
        <v>117.19799999999999</v>
      </c>
    </row>
    <row r="51" spans="1:17">
      <c r="A51" s="16" t="e" vm="51">
        <v>#VALUE!</v>
      </c>
      <c r="B51" s="16" t="str">
        <f t="shared" si="6"/>
        <v>AMGN</v>
      </c>
      <c r="C51" s="5">
        <f t="array" ref="C51">_FV($A51,"Price")</f>
        <v>243.21</v>
      </c>
      <c r="D51" s="5">
        <f t="array" ref="D51">_FV($A51,"Change")</f>
        <v>2.57</v>
      </c>
      <c r="E51" s="7">
        <f t="array" ref="E51">_FV($A51,"Previous close",TRUE)</f>
        <v>240.64</v>
      </c>
      <c r="F51" s="6">
        <f t="array" ref="F51">_FV(A51,"Change (%)",TRUE)</f>
        <v>1.068E-2</v>
      </c>
      <c r="G51" s="8">
        <f t="array" ref="G51">_FV($A51,"52 week high",TRUE)</f>
        <v>264.97000000000003</v>
      </c>
      <c r="H51" s="9">
        <f t="array" ref="H51">_FV($A51,"52 week low",TRUE)</f>
        <v>177.05</v>
      </c>
      <c r="I51" s="15">
        <f t="shared" si="4"/>
        <v>37.367975148263213</v>
      </c>
      <c r="J51" s="13">
        <f t="shared" si="5"/>
        <v>8.2122504434464361</v>
      </c>
      <c r="K51" s="12" t="s">
        <v>13</v>
      </c>
      <c r="L51" s="17" cm="1">
        <f t="array" aca="1" ref="L51" ca="1">IF(AND(HOUR(NOW())&gt;16,_xlfn.NUMBERVALUE(_xlfn.CONCAT(HOUR(NOW()),".",MINUTE(NOW())))&gt;9.3),_FV($A51,"Price"),"MH")</f>
        <v>243.21</v>
      </c>
      <c r="M51" s="22" cm="1">
        <f t="array" aca="1" ref="M51" ca="1">IF($L51="MH","MarketHours",_FV($A51,"Change (Extended hours)",TRUE))</f>
        <v>-0.21</v>
      </c>
      <c r="N51" s="10" t="str" cm="1">
        <f t="array" aca="1" ref="N51" ca="1">IF($L51&lt;&gt;"MarketHours","MH",_FV($A51,"Change % (Extended hours)",TRUE))</f>
        <v>MH</v>
      </c>
      <c r="O51" s="11">
        <f t="array" ref="O51">_FV($A51,"Volume")</f>
        <v>1899425</v>
      </c>
      <c r="P51" s="11">
        <f t="array" ref="P51">_FV($A51,"Volume average",TRUE)</f>
        <v>2844783</v>
      </c>
      <c r="Q51" s="56" cm="1">
        <f t="array" ref="Q51">_FV($A51,"P/E",TRUE)</f>
        <v>19.660599999999999</v>
      </c>
    </row>
    <row r="52" spans="1:17">
      <c r="A52" s="16" t="e" vm="52">
        <v>#VALUE!</v>
      </c>
      <c r="B52" s="1" t="str">
        <f t="shared" si="6"/>
        <v>NOK</v>
      </c>
      <c r="C52" s="5">
        <f t="array" ref="C52">_FV($A52,"Price")</f>
        <v>4.0999999999999996</v>
      </c>
      <c r="D52" s="5">
        <f t="array" ref="D52">_FV($A52,"Change")</f>
        <v>0</v>
      </c>
      <c r="E52" s="7">
        <f t="array" ref="E52">_FV($A52,"Previous close",TRUE)</f>
        <v>4.0999999999999996</v>
      </c>
      <c r="F52" s="6">
        <f t="array" ref="F52">_FV(A52,"Change (%)",TRUE)</f>
        <v>0</v>
      </c>
      <c r="G52" s="8">
        <f t="array" ref="G52">_FV($A52,"52 week high",TRUE)</f>
        <v>5.3250000000000002</v>
      </c>
      <c r="H52" s="9">
        <f t="array" ref="H52">_FV($A52,"52 week low",TRUE)</f>
        <v>2.34</v>
      </c>
      <c r="I52" s="15">
        <f t="shared" si="4"/>
        <v>75.213675213675202</v>
      </c>
      <c r="J52" s="13">
        <f t="shared" si="5"/>
        <v>23.004694835680766</v>
      </c>
      <c r="K52" s="12" t="s">
        <v>93</v>
      </c>
      <c r="L52" s="17" cm="1">
        <f t="array" aca="1" ref="L52" ca="1">IF(AND(HOUR(NOW())&gt;16,_xlfn.NUMBERVALUE(_xlfn.CONCAT(HOUR(NOW()),".",MINUTE(NOW())))&gt;9.3),_FV($A52,"Price"),"MH")</f>
        <v>4.0999999999999996</v>
      </c>
      <c r="M52" s="22" cm="1">
        <f t="array" aca="1" ref="M52" ca="1">IF($L52="MH","MarketHours",_FV($A52,"Change (Extended hours)",TRUE))</f>
        <v>-0.01</v>
      </c>
      <c r="N52" s="10" t="str" cm="1">
        <f t="array" aca="1" ref="N52" ca="1">IF($L52&lt;&gt;"MarketHours","MH",_FV($A52,"Change % (Extended hours)",TRUE))</f>
        <v>MH</v>
      </c>
      <c r="O52" s="11">
        <f t="array" ref="O52">_FV($A52,"Volume")</f>
        <v>27316148</v>
      </c>
      <c r="P52" s="11">
        <f t="array" ref="P52">_FV($A52,"Volume average",TRUE)</f>
        <v>28908299</v>
      </c>
      <c r="Q52" s="56" cm="1">
        <f t="array" ref="Q52">_FV($A52,"P/E",TRUE)</f>
        <v>32.811500000000002</v>
      </c>
    </row>
    <row r="53" spans="1:17">
      <c r="A53" s="16" t="e" vm="53">
        <v>#VALUE!</v>
      </c>
      <c r="B53" s="1" t="str">
        <f t="shared" si="6"/>
        <v>V</v>
      </c>
      <c r="C53" s="5">
        <f t="array" ref="C53">_FV($A53,"Price")</f>
        <v>200.68</v>
      </c>
      <c r="D53" s="5">
        <f t="array" ref="D53">_FV($A53,"Change")</f>
        <v>-0.86</v>
      </c>
      <c r="E53" s="7">
        <f t="array" ref="E53">_FV($A53,"Previous close",TRUE)</f>
        <v>201.54</v>
      </c>
      <c r="F53" s="6">
        <f t="array" ref="F53">_FV(A53,"Change (%)",TRUE)</f>
        <v>-4.267E-3</v>
      </c>
      <c r="G53" s="8">
        <f t="array" ref="G53">_FV($A53,"52 week high",TRUE)</f>
        <v>217.35</v>
      </c>
      <c r="H53" s="9">
        <f t="array" ref="H53">_FV($A53,"52 week low",TRUE)</f>
        <v>133.93</v>
      </c>
      <c r="I53" s="15">
        <f t="shared" si="4"/>
        <v>49.839468379003961</v>
      </c>
      <c r="J53" s="13">
        <f t="shared" si="5"/>
        <v>7.6696572348746201</v>
      </c>
      <c r="K53" s="12" t="s">
        <v>26</v>
      </c>
      <c r="L53" s="17" cm="1">
        <f t="array" aca="1" ref="L53" ca="1">IF(AND(HOUR(NOW())&gt;16,_xlfn.NUMBERVALUE(_xlfn.CONCAT(HOUR(NOW()),".",MINUTE(NOW())))&gt;9.3),_FV($A53,"Price"),"MH")</f>
        <v>200.68</v>
      </c>
      <c r="M53" s="22" cm="1">
        <f t="array" aca="1" ref="M53" ca="1">IF($L53="MH","MarketHours",_FV($A53,"Change (Extended hours)",TRUE))</f>
        <v>-0.17</v>
      </c>
      <c r="N53" s="10" t="str" cm="1">
        <f t="array" aca="1" ref="N53" ca="1">IF($L53&lt;&gt;"MarketHours","MH",_FV($A53,"Change % (Extended hours)",TRUE))</f>
        <v>MH</v>
      </c>
      <c r="O53" s="11">
        <f t="array" ref="O53">_FV($A53,"Volume")</f>
        <v>7439317</v>
      </c>
      <c r="P53" s="11">
        <f t="array" ref="P53">_FV($A53,"Volume average",TRUE)</f>
        <v>8084428</v>
      </c>
      <c r="Q53" s="56" cm="1">
        <f t="array" ref="Q53">_FV($A53,"P/E",TRUE)</f>
        <v>38.3735</v>
      </c>
    </row>
    <row r="54" spans="1:17">
      <c r="A54" s="16" t="e" vm="54">
        <v>#VALUE!</v>
      </c>
      <c r="B54" s="16" t="str">
        <f t="shared" si="6"/>
        <v>ABBV</v>
      </c>
      <c r="C54" s="5">
        <f t="array" ref="C54">_FV($A54,"Price")</f>
        <v>89.7</v>
      </c>
      <c r="D54" s="5">
        <f t="array" ref="D54">_FV($A54,"Change")</f>
        <v>0.05</v>
      </c>
      <c r="E54" s="7">
        <f t="array" ref="E54">_FV($A54,"Previous close",TRUE)</f>
        <v>89.65</v>
      </c>
      <c r="F54" s="6">
        <f t="array" ref="F54">_FV(A54,"Change (%)",TRUE)</f>
        <v>5.5769999999999995E-4</v>
      </c>
      <c r="G54" s="8">
        <f t="array" ref="G54">_FV($A54,"52 week high",TRUE)</f>
        <v>101.28</v>
      </c>
      <c r="H54" s="9">
        <f t="array" ref="H54">_FV($A54,"52 week low",TRUE)</f>
        <v>62.55</v>
      </c>
      <c r="I54" s="15">
        <f t="shared" si="4"/>
        <v>43.405275779376524</v>
      </c>
      <c r="J54" s="13">
        <f t="shared" si="5"/>
        <v>11.43364928909952</v>
      </c>
      <c r="K54" s="12" t="s">
        <v>13</v>
      </c>
      <c r="L54" s="17" cm="1">
        <f t="array" aca="1" ref="L54" ca="1">IF(AND(HOUR(NOW())&gt;16,_xlfn.NUMBERVALUE(_xlfn.CONCAT(HOUR(NOW()),".",MINUTE(NOW())))&gt;9.3),_FV($A54,"Price"),"MH")</f>
        <v>89.7</v>
      </c>
      <c r="M54" s="22" cm="1">
        <f t="array" aca="1" ref="M54" ca="1">IF($L54="MH","MarketHours",_FV($A54,"Change (Extended hours)",TRUE))</f>
        <v>-0.05</v>
      </c>
      <c r="N54" s="10" t="str" cm="1">
        <f t="array" aca="1" ref="N54" ca="1">IF($L54&lt;&gt;"MarketHours","MH",_FV($A54,"Change % (Extended hours)",TRUE))</f>
        <v>MH</v>
      </c>
      <c r="O54" s="11">
        <f t="array" ref="O54">_FV($A54,"Volume")</f>
        <v>8385750</v>
      </c>
      <c r="P54" s="11">
        <f t="array" ref="P54">_FV($A54,"Volume average",TRUE)</f>
        <v>7295146</v>
      </c>
      <c r="Q54" s="56" cm="1">
        <f t="array" ref="Q54">_FV($A54,"P/E",TRUE)</f>
        <v>19.721499999999999</v>
      </c>
    </row>
    <row r="55" spans="1:17">
      <c r="A55" s="16" t="e" vm="55">
        <v>#VALUE!</v>
      </c>
      <c r="B55" s="1" t="str">
        <f t="shared" si="6"/>
        <v>ZM</v>
      </c>
      <c r="C55" s="5">
        <f t="array" ref="C55">_FV($A55,"Price")</f>
        <v>383</v>
      </c>
      <c r="D55" s="5">
        <f t="array" ref="D55">_FV($A55,"Change")</f>
        <v>-1.48</v>
      </c>
      <c r="E55" s="7">
        <f t="array" ref="E55">_FV($A55,"Previous close",TRUE)</f>
        <v>384.48</v>
      </c>
      <c r="F55" s="6">
        <f t="array" ref="F55">_FV(A55,"Change (%)",TRUE)</f>
        <v>-3.849E-3</v>
      </c>
      <c r="G55" s="8">
        <f t="array" ref="G55">_FV($A55,"52 week high",TRUE)</f>
        <v>478</v>
      </c>
      <c r="H55" s="9">
        <f t="array" ref="H55">_FV($A55,"52 week low",TRUE)</f>
        <v>60.967500000000001</v>
      </c>
      <c r="I55" s="15">
        <f t="shared" si="4"/>
        <v>528.20355107229261</v>
      </c>
      <c r="J55" s="13">
        <f t="shared" si="5"/>
        <v>19.874476987447693</v>
      </c>
      <c r="K55" s="12" t="s">
        <v>15</v>
      </c>
      <c r="L55" s="17" cm="1">
        <f t="array" aca="1" ref="L55" ca="1">IF(AND(HOUR(NOW())&gt;16,_xlfn.NUMBERVALUE(_xlfn.CONCAT(HOUR(NOW()),".",MINUTE(NOW())))&gt;9.3),_FV($A55,"Price"),"MH")</f>
        <v>383</v>
      </c>
      <c r="M55" s="22" cm="1">
        <f t="array" aca="1" ref="M55" ca="1">IF($L55="MH","MarketHours",_FV($A55,"Change (Extended hours)",TRUE))</f>
        <v>-0.04</v>
      </c>
      <c r="N55" s="10" t="str" cm="1">
        <f t="array" aca="1" ref="N55" ca="1">IF($L55&lt;&gt;"MarketHours","MH",_FV($A55,"Change % (Extended hours)",TRUE))</f>
        <v>MH</v>
      </c>
      <c r="O55" s="11">
        <f t="array" ref="O55">_FV($A55,"Volume")</f>
        <v>9297631</v>
      </c>
      <c r="P55" s="11">
        <f t="array" ref="P55">_FV($A55,"Volume average",TRUE)</f>
        <v>10609949</v>
      </c>
      <c r="Q55" s="56" cm="1">
        <f t="array" ref="Q55">_FV($A55,"P/E",TRUE)</f>
        <v>546.81209999999999</v>
      </c>
    </row>
    <row r="56" spans="1:17">
      <c r="A56" s="16" t="e" vm="56">
        <v>#VALUE!</v>
      </c>
      <c r="B56" s="1" t="str">
        <f t="shared" si="6"/>
        <v>MCD</v>
      </c>
      <c r="C56" s="40">
        <f t="array" ref="C56">_FV($A56,"Price")</f>
        <v>218</v>
      </c>
      <c r="D56" s="40">
        <f t="array" ref="D56">_FV($A56,"Change")</f>
        <v>0.76</v>
      </c>
      <c r="E56" s="41">
        <f t="array" ref="E56">_FV($A56,"Previous close",TRUE)</f>
        <v>217.24</v>
      </c>
      <c r="F56" s="49">
        <f t="array" ref="F56">_FV(A56,"Change (%)",TRUE)</f>
        <v>3.4979999999999998E-3</v>
      </c>
      <c r="G56" s="42">
        <f t="array" ref="G56">_FV($A56,"52 week high",TRUE)</f>
        <v>219.48</v>
      </c>
      <c r="H56" s="43">
        <f t="array" ref="H56">_FV($A56,"52 week low",TRUE)</f>
        <v>124.23</v>
      </c>
      <c r="I56" s="44">
        <f t="shared" si="4"/>
        <v>75.480962730419378</v>
      </c>
      <c r="J56" s="45">
        <f t="shared" si="5"/>
        <v>0.67432112265353794</v>
      </c>
      <c r="K56" s="46" t="s">
        <v>14</v>
      </c>
      <c r="L56" s="47" cm="1">
        <f t="array" aca="1" ref="L56" ca="1">IF(AND(HOUR(NOW())&gt;16,_xlfn.NUMBERVALUE(_xlfn.CONCAT(HOUR(NOW()),".",MINUTE(NOW())))&gt;9.3),_FV($A56,"Price"),"MH")</f>
        <v>218</v>
      </c>
      <c r="M56" s="48" cm="1">
        <f t="array" aca="1" ref="M56" ca="1">IF($L56="MH","MarketHours",_FV($A56,"Change (Extended hours)",TRUE))</f>
        <v>-0.42</v>
      </c>
      <c r="N56" s="50" t="str" cm="1">
        <f t="array" aca="1" ref="N56" ca="1">IF($L56&lt;&gt;"MarketHours","MH",_FV($A56,"Change % (Extended hours)",TRUE))</f>
        <v>MH</v>
      </c>
      <c r="O56" s="51">
        <f t="array" ref="O56">_FV($A56,"Volume")</f>
        <v>3616483</v>
      </c>
      <c r="P56" s="51">
        <f t="array" ref="P56">_FV($A56,"Volume average",TRUE)</f>
        <v>2891607</v>
      </c>
      <c r="Q56" s="56" cm="1">
        <f t="array" ref="Q56">_FV($A56,"P/E",TRUE)</f>
        <v>34.443300000000001</v>
      </c>
    </row>
    <row r="57" spans="1:17">
      <c r="A57" s="16" t="e" vm="57">
        <v>#VALUE!</v>
      </c>
      <c r="B57" s="16" t="str">
        <f t="shared" si="6"/>
        <v>PEP</v>
      </c>
      <c r="C57" s="40">
        <f t="array" ref="C57">_FV($A57,"Price")</f>
        <v>135.81</v>
      </c>
      <c r="D57" s="40">
        <f t="array" ref="D57">_FV($A57,"Change")</f>
        <v>1.05</v>
      </c>
      <c r="E57" s="41">
        <f t="array" ref="E57">_FV($A57,"Previous close",TRUE)</f>
        <v>134.76</v>
      </c>
      <c r="F57" s="49">
        <f t="array" ref="F57">_FV(A57,"Change (%)",TRUE)</f>
        <v>7.7920000000000003E-3</v>
      </c>
      <c r="G57" s="42">
        <f t="array" ref="G57">_FV($A57,"52 week high",TRUE)</f>
        <v>147.19999999999999</v>
      </c>
      <c r="H57" s="43">
        <f t="array" ref="H57">_FV($A57,"52 week low",TRUE)</f>
        <v>101.42</v>
      </c>
      <c r="I57" s="44">
        <f t="shared" si="4"/>
        <v>33.908499309800817</v>
      </c>
      <c r="J57" s="45">
        <f t="shared" si="5"/>
        <v>7.737771739130423</v>
      </c>
      <c r="K57" s="46" t="s">
        <v>27</v>
      </c>
      <c r="L57" s="47" cm="1">
        <f t="array" aca="1" ref="L57" ca="1">IF(AND(HOUR(NOW())&gt;16,_xlfn.NUMBERVALUE(_xlfn.CONCAT(HOUR(NOW()),".",MINUTE(NOW())))&gt;9.3),_FV($A57,"Price"),"MH")</f>
        <v>135.81</v>
      </c>
      <c r="M57" s="48" cm="1">
        <f t="array" aca="1" ref="M57" ca="1">IF($L57="MH","MarketHours",_FV($A57,"Change (Extended hours)",TRUE))</f>
        <v>-0.46</v>
      </c>
      <c r="N57" s="50" t="str" cm="1">
        <f t="array" aca="1" ref="N57" ca="1">IF($L57&lt;&gt;"MarketHours","MH",_FV($A57,"Change % (Extended hours)",TRUE))</f>
        <v>MH</v>
      </c>
      <c r="O57" s="51">
        <f t="array" ref="O57">_FV($A57,"Volume")</f>
        <v>3411914</v>
      </c>
      <c r="P57" s="51">
        <f t="array" ref="P57">_FV($A57,"Volume average",TRUE)</f>
        <v>3838195</v>
      </c>
      <c r="Q57" s="56" cm="1">
        <f t="array" ref="Q57">_FV($A57,"P/E",TRUE)</f>
        <v>27.410900000000002</v>
      </c>
    </row>
    <row r="58" spans="1:17">
      <c r="A58" s="16" t="e" vm="58">
        <v>#VALUE!</v>
      </c>
      <c r="B58" s="1" t="str">
        <f t="shared" si="6"/>
        <v>SQ</v>
      </c>
      <c r="C58" s="40">
        <f t="array" ref="C58">_FV($A58,"Price")</f>
        <v>137.44999999999999</v>
      </c>
      <c r="D58" s="40">
        <f t="array" ref="D58">_FV($A58,"Change")</f>
        <v>-3.62</v>
      </c>
      <c r="E58" s="41">
        <f t="array" ref="E58">_FV($A58,"Previous close",TRUE)</f>
        <v>141.07</v>
      </c>
      <c r="F58" s="49">
        <f t="array" ref="F58">_FV(A58,"Change (%)",TRUE)</f>
        <v>-2.5661E-2</v>
      </c>
      <c r="G58" s="42">
        <f t="array" ref="G58">_FV($A58,"52 week high",TRUE)</f>
        <v>170.61</v>
      </c>
      <c r="H58" s="43">
        <f t="array" ref="H58">_FV($A58,"52 week low",TRUE)</f>
        <v>32.33</v>
      </c>
      <c r="I58" s="44">
        <f t="shared" si="4"/>
        <v>325.14692236313022</v>
      </c>
      <c r="J58" s="45">
        <f t="shared" si="5"/>
        <v>19.436140906160261</v>
      </c>
      <c r="K58" s="46" t="s">
        <v>26</v>
      </c>
      <c r="L58" s="47" cm="1">
        <f t="array" aca="1" ref="L58" ca="1">IF(AND(HOUR(NOW())&gt;16,_xlfn.NUMBERVALUE(_xlfn.CONCAT(HOUR(NOW()),".",MINUTE(NOW())))&gt;9.3),_FV($A58,"Price"),"MH")</f>
        <v>137.44999999999999</v>
      </c>
      <c r="M58" s="48" cm="1">
        <f t="array" aca="1" ref="M58" ca="1">IF($L58="MH","MarketHours",_FV($A58,"Change (Extended hours)",TRUE))</f>
        <v>0.24</v>
      </c>
      <c r="N58" s="50" t="str" cm="1">
        <f t="array" aca="1" ref="N58" ca="1">IF($L58&lt;&gt;"MarketHours","MH",_FV($A58,"Change % (Extended hours)",TRUE))</f>
        <v>MH</v>
      </c>
      <c r="O58" s="51">
        <f t="array" ref="O58">_FV($A58,"Volume")</f>
        <v>8428436</v>
      </c>
      <c r="P58" s="51">
        <f t="array" ref="P58">_FV($A58,"Volume average",TRUE)</f>
        <v>10837060</v>
      </c>
      <c r="Q58" s="56" cm="1">
        <f t="array" ref="Q58">_FV($A58,"P/E",TRUE)</f>
        <v>310.39190000000002</v>
      </c>
    </row>
    <row r="59" spans="1:17">
      <c r="A59" s="16" t="e" vm="59">
        <v>#VALUE!</v>
      </c>
      <c r="B59" s="16" t="s">
        <v>176</v>
      </c>
      <c r="C59" s="40">
        <f t="array" ref="C59">_FV($A59,"Price")</f>
        <v>21.47</v>
      </c>
      <c r="D59" s="40">
        <f t="array" ref="D59">_FV($A59,"Change")</f>
        <v>-0.38</v>
      </c>
      <c r="E59" s="41">
        <f t="array" ref="E59">_FV($A59,"Previous close",TRUE)</f>
        <v>21.85</v>
      </c>
      <c r="F59" s="49">
        <f t="array" ref="F59">_FV(A59,"Change (%)",TRUE)</f>
        <v>-1.7391E-2</v>
      </c>
      <c r="G59" s="42">
        <f t="array" ref="G59">_FV($A59,"52 week high",TRUE)</f>
        <v>24.037299999999998</v>
      </c>
      <c r="H59" s="43">
        <f t="array" ref="H59">_FV($A59,"52 week low",TRUE)</f>
        <v>6.82</v>
      </c>
      <c r="I59" s="44">
        <f t="shared" si="4"/>
        <v>214.80938416422288</v>
      </c>
      <c r="J59" s="45">
        <f t="shared" si="5"/>
        <v>10.680484080990794</v>
      </c>
      <c r="K59" s="46" t="s">
        <v>14</v>
      </c>
      <c r="L59" s="47" cm="1">
        <f t="array" aca="1" ref="L59" ca="1">IF(AND(HOUR(NOW())&gt;16,_xlfn.NUMBERVALUE(_xlfn.CONCAT(HOUR(NOW()),".",MINUTE(NOW())))&gt;9.3),_FV($A59,"Price"),"MH")</f>
        <v>21.47</v>
      </c>
      <c r="M59" s="48" cm="1">
        <f t="array" aca="1" ref="M59" ca="1">IF($L59="MH","MarketHours",_FV($A59,"Change (Extended hours)",TRUE))</f>
        <v>0.03</v>
      </c>
      <c r="N59" s="50" t="str" cm="1">
        <f t="array" aca="1" ref="N59" ca="1">IF($L59&lt;&gt;"MarketHours","MH",_FV($A59,"Change % (Extended hours)",TRUE))</f>
        <v>MH</v>
      </c>
      <c r="O59" s="51">
        <f t="array" ref="O59">_FV($A59,"Volume")</f>
        <v>2329090</v>
      </c>
      <c r="P59" s="51">
        <f t="array" ref="P59">_FV($A59,"Volume average",TRUE)</f>
        <v>3602381</v>
      </c>
      <c r="Q59" s="56" cm="1">
        <f t="array" ref="Q59">_FV($A59,"P/E",TRUE)</f>
        <v>45.263399999999997</v>
      </c>
    </row>
    <row r="60" spans="1:17">
      <c r="A60" s="16" t="e" vm="60">
        <v>#VALUE!</v>
      </c>
      <c r="B60" s="16" t="str">
        <f t="shared" ref="B60:B88" si="7">TEXT(_FV($A60,"Ticker symbol",TRUE),"")</f>
        <v>REGN</v>
      </c>
      <c r="C60" s="40">
        <f t="array" ref="C60">_FV($A60,"Price")</f>
        <v>544.75</v>
      </c>
      <c r="D60" s="40">
        <f t="array" ref="D60">_FV($A60,"Change")</f>
        <v>-5.35</v>
      </c>
      <c r="E60" s="41">
        <f t="array" ref="E60">_FV($A60,"Previous close",TRUE)</f>
        <v>550.1</v>
      </c>
      <c r="F60" s="49">
        <f t="array" ref="F60">_FV(A60,"Change (%)",TRUE)</f>
        <v>-9.7260000000000003E-3</v>
      </c>
      <c r="G60" s="42">
        <f t="array" ref="G60">_FV($A60,"52 week high",TRUE)</f>
        <v>664.64</v>
      </c>
      <c r="H60" s="43">
        <f t="array" ref="H60">_FV($A60,"52 week low",TRUE)</f>
        <v>271.37</v>
      </c>
      <c r="I60" s="44">
        <f t="shared" si="4"/>
        <v>100.74068614806353</v>
      </c>
      <c r="J60" s="45">
        <f t="shared" si="5"/>
        <v>18.038336543090992</v>
      </c>
      <c r="K60" s="46" t="s">
        <v>13</v>
      </c>
      <c r="L60" s="47" cm="1">
        <f t="array" aca="1" ref="L60" ca="1">IF(AND(HOUR(NOW())&gt;16,_xlfn.NUMBERVALUE(_xlfn.CONCAT(HOUR(NOW()),".",MINUTE(NOW())))&gt;9.3),_FV($A60,"Price"),"MH")</f>
        <v>544.75</v>
      </c>
      <c r="M60" s="48" cm="1">
        <f t="array" aca="1" ref="M60" ca="1">IF($L60="MH","MarketHours",_FV($A60,"Change (Extended hours)",TRUE))</f>
        <v>-0.05</v>
      </c>
      <c r="N60" s="50" t="str" cm="1">
        <f t="array" aca="1" ref="N60" ca="1">IF($L60&lt;&gt;"MarketHours","MH",_FV($A60,"Change % (Extended hours)",TRUE))</f>
        <v>MH</v>
      </c>
      <c r="O60" s="51">
        <f t="array" ref="O60">_FV($A60,"Volume")</f>
        <v>814156</v>
      </c>
      <c r="P60" s="51">
        <f t="array" ref="P60">_FV($A60,"Volume average",TRUE)</f>
        <v>651147</v>
      </c>
      <c r="Q60" s="56" cm="1">
        <f t="array" ref="Q60">_FV($A60,"P/E",TRUE)</f>
        <v>21.2943</v>
      </c>
    </row>
    <row r="61" spans="1:17">
      <c r="A61" s="16" t="e" vm="61">
        <v>#VALUE!</v>
      </c>
      <c r="B61" s="1" t="str">
        <f t="shared" si="7"/>
        <v>BABA</v>
      </c>
      <c r="C61" s="40">
        <f t="array" ref="C61">_FV($A61,"Price")</f>
        <v>271.61</v>
      </c>
      <c r="D61" s="40">
        <f t="array" ref="D61">_FV($A61,"Change")</f>
        <v>4.0599999999999996</v>
      </c>
      <c r="E61" s="41">
        <f t="array" ref="E61">_FV($A61,"Previous close",TRUE)</f>
        <v>267.55</v>
      </c>
      <c r="F61" s="49">
        <f t="array" ref="F61">_FV(A61,"Change (%)",TRUE)</f>
        <v>1.5175000000000001E-2</v>
      </c>
      <c r="G61" s="42">
        <f t="array" ref="G61">_FV($A61,"52 week high",TRUE)</f>
        <v>299</v>
      </c>
      <c r="H61" s="43">
        <f t="array" ref="H61">_FV($A61,"52 week low",TRUE)</f>
        <v>161.68</v>
      </c>
      <c r="I61" s="44">
        <f t="shared" si="4"/>
        <v>67.992330529440864</v>
      </c>
      <c r="J61" s="45">
        <f t="shared" si="5"/>
        <v>9.1605351170568525</v>
      </c>
      <c r="K61" s="46" t="s">
        <v>17</v>
      </c>
      <c r="L61" s="47" cm="1">
        <f t="array" aca="1" ref="L61" ca="1">IF(AND(HOUR(NOW())&gt;16,_xlfn.NUMBERVALUE(_xlfn.CONCAT(HOUR(NOW()),".",MINUTE(NOW())))&gt;9.3),_FV($A61,"Price"),"MH")</f>
        <v>271.61</v>
      </c>
      <c r="M61" s="48" cm="1">
        <f t="array" aca="1" ref="M61" ca="1">IF($L61="MH","MarketHours",_FV($A61,"Change (Extended hours)",TRUE))</f>
        <v>-0.36</v>
      </c>
      <c r="N61" s="50" t="str" cm="1">
        <f t="array" aca="1" ref="N61" ca="1">IF($L61&lt;&gt;"MarketHours","MH",_FV($A61,"Change % (Extended hours)",TRUE))</f>
        <v>MH</v>
      </c>
      <c r="O61" s="51">
        <f t="array" ref="O61">_FV($A61,"Volume")</f>
        <v>9412804</v>
      </c>
      <c r="P61" s="51">
        <f t="array" ref="P61">_FV($A61,"Volume average",TRUE)</f>
        <v>14739637</v>
      </c>
      <c r="Q61" s="56" cm="1">
        <f t="array" ref="Q61">_FV($A61,"P/E",TRUE)</f>
        <v>28.816400000000002</v>
      </c>
    </row>
    <row r="62" spans="1:17">
      <c r="A62" s="16" t="e" vm="62">
        <v>#VALUE!</v>
      </c>
      <c r="B62" s="1" t="str">
        <f t="shared" si="7"/>
        <v>VZ</v>
      </c>
      <c r="C62" s="40">
        <f t="array" ref="C62">_FV($A62,"Price")</f>
        <v>59.79</v>
      </c>
      <c r="D62" s="40">
        <f t="array" ref="D62">_FV($A62,"Change")</f>
        <v>0.26</v>
      </c>
      <c r="E62" s="41">
        <f t="array" ref="E62">_FV($A62,"Previous close",TRUE)</f>
        <v>59.53</v>
      </c>
      <c r="F62" s="49">
        <f t="array" ref="F62">_FV(A62,"Change (%)",TRUE)</f>
        <v>4.3680000000000004E-3</v>
      </c>
      <c r="G62" s="42">
        <f t="array" ref="G62">_FV($A62,"52 week high",TRUE)</f>
        <v>62.22</v>
      </c>
      <c r="H62" s="43">
        <f t="array" ref="H62">_FV($A62,"52 week low",TRUE)</f>
        <v>48.84</v>
      </c>
      <c r="I62" s="44">
        <f t="shared" si="4"/>
        <v>22.420147420147416</v>
      </c>
      <c r="J62" s="45">
        <f t="shared" si="5"/>
        <v>3.9054966248794614</v>
      </c>
      <c r="K62" s="46" t="s">
        <v>29</v>
      </c>
      <c r="L62" s="47" cm="1">
        <f t="array" aca="1" ref="L62" ca="1">IF(AND(HOUR(NOW())&gt;16,_xlfn.NUMBERVALUE(_xlfn.CONCAT(HOUR(NOW()),".",MINUTE(NOW())))&gt;9.3),_FV($A62,"Price"),"MH")</f>
        <v>59.79</v>
      </c>
      <c r="M62" s="48" cm="1">
        <f t="array" aca="1" ref="M62" ca="1">IF($L62="MH","MarketHours",_FV($A62,"Change (Extended hours)",TRUE))</f>
        <v>0.01</v>
      </c>
      <c r="N62" s="50" t="str" cm="1">
        <f t="array" aca="1" ref="N62" ca="1">IF($L62&lt;&gt;"MarketHours","MH",_FV($A62,"Change % (Extended hours)",TRUE))</f>
        <v>MH</v>
      </c>
      <c r="O62" s="51">
        <f t="array" ref="O62">_FV($A62,"Volume")</f>
        <v>13924836</v>
      </c>
      <c r="P62" s="51">
        <f t="array" ref="P62">_FV($A62,"Volume average",TRUE)</f>
        <v>13171774</v>
      </c>
      <c r="Q62" s="56" cm="1">
        <f t="array" ref="Q62">_FV($A62,"P/E",TRUE)</f>
        <v>12.8729</v>
      </c>
    </row>
    <row r="63" spans="1:17">
      <c r="A63" s="16" t="e" vm="63">
        <v>#VALUE!</v>
      </c>
      <c r="B63" s="1" t="str">
        <f t="shared" si="7"/>
        <v>MA</v>
      </c>
      <c r="C63" s="40">
        <f t="array" ref="C63">_FV($A63,"Price")</f>
        <v>330.15</v>
      </c>
      <c r="D63" s="40">
        <f t="array" ref="D63">_FV($A63,"Change")</f>
        <v>-2.73</v>
      </c>
      <c r="E63" s="41">
        <f t="array" ref="E63">_FV($A63,"Previous close",TRUE)</f>
        <v>332.88</v>
      </c>
      <c r="F63" s="49">
        <f t="array" ref="F63">_FV(A63,"Change (%)",TRUE)</f>
        <v>-8.201E-3</v>
      </c>
      <c r="G63" s="42">
        <f t="array" ref="G63">_FV($A63,"52 week high",TRUE)</f>
        <v>367.25</v>
      </c>
      <c r="H63" s="43">
        <f t="array" ref="H63">_FV($A63,"52 week low",TRUE)</f>
        <v>199.99</v>
      </c>
      <c r="I63" s="44">
        <f t="shared" ref="I63:I94" si="8">($C63/$H63*100)-100</f>
        <v>65.08325416270813</v>
      </c>
      <c r="J63" s="45">
        <f t="shared" ref="J63:J94" si="9">100-($C63/$G63*100)</f>
        <v>10.102110279101439</v>
      </c>
      <c r="K63" s="46" t="s">
        <v>26</v>
      </c>
      <c r="L63" s="47" cm="1">
        <f t="array" aca="1" ref="L63" ca="1">IF(AND(HOUR(NOW())&gt;16,_xlfn.NUMBERVALUE(_xlfn.CONCAT(HOUR(NOW()),".",MINUTE(NOW())))&gt;9.3),_FV($A63,"Price"),"MH")</f>
        <v>330.15</v>
      </c>
      <c r="M63" s="48" cm="1">
        <f t="array" aca="1" ref="M63" ca="1">IF($L63="MH","MarketHours",_FV($A63,"Change (Extended hours)",TRUE))</f>
        <v>-0.01</v>
      </c>
      <c r="N63" s="50" t="str" cm="1">
        <f t="array" aca="1" ref="N63" ca="1">IF($L63&lt;&gt;"MarketHours","MH",_FV($A63,"Change % (Extended hours)",TRUE))</f>
        <v>MH</v>
      </c>
      <c r="O63" s="51">
        <f t="array" ref="O63">_FV($A63,"Volume")</f>
        <v>2920670</v>
      </c>
      <c r="P63" s="51">
        <f t="array" ref="P63">_FV($A63,"Volume average",TRUE)</f>
        <v>3683196</v>
      </c>
      <c r="Q63" s="56" cm="1">
        <f t="array" ref="Q63">_FV($A63,"P/E",TRUE)</f>
        <v>46.208799999999997</v>
      </c>
    </row>
    <row r="64" spans="1:17">
      <c r="A64" s="16" t="e" vm="64">
        <v>#VALUE!</v>
      </c>
      <c r="B64" s="1" t="str">
        <f t="shared" si="7"/>
        <v>AMT</v>
      </c>
      <c r="C64" s="40">
        <f t="array" ref="C64">_FV($A64,"Price")</f>
        <v>249.79</v>
      </c>
      <c r="D64" s="40">
        <f t="array" ref="D64">_FV($A64,"Change")</f>
        <v>1.41</v>
      </c>
      <c r="E64" s="41">
        <f t="array" ref="E64">_FV($A64,"Previous close",TRUE)</f>
        <v>248.38</v>
      </c>
      <c r="F64" s="49">
        <f t="array" ref="F64">_FV(A64,"Change (%)",TRUE)</f>
        <v>5.6769999999999998E-3</v>
      </c>
      <c r="G64" s="42">
        <f t="array" ref="G64">_FV($A64,"52 week high",TRUE)</f>
        <v>272.2</v>
      </c>
      <c r="H64" s="43">
        <f t="array" ref="H64">_FV($A64,"52 week low",TRUE)</f>
        <v>174.32</v>
      </c>
      <c r="I64" s="44">
        <f t="shared" si="8"/>
        <v>43.29394217530978</v>
      </c>
      <c r="J64" s="45">
        <f t="shared" si="9"/>
        <v>8.2329169728141096</v>
      </c>
      <c r="K64" s="46" t="s">
        <v>30</v>
      </c>
      <c r="L64" s="47" cm="1">
        <f t="array" aca="1" ref="L64" ca="1">IF(AND(HOUR(NOW())&gt;16,_xlfn.NUMBERVALUE(_xlfn.CONCAT(HOUR(NOW()),".",MINUTE(NOW())))&gt;9.3),_FV($A64,"Price"),"MH")</f>
        <v>249.79</v>
      </c>
      <c r="M64" s="48" cm="1">
        <f t="array" aca="1" ref="M64" ca="1">IF($L64="MH","MarketHours",_FV($A64,"Change (Extended hours)",TRUE))</f>
        <v>-0.05</v>
      </c>
      <c r="N64" s="50" t="str" cm="1">
        <f t="array" aca="1" ref="N64" ca="1">IF($L64&lt;&gt;"MarketHours","MH",_FV($A64,"Change % (Extended hours)",TRUE))</f>
        <v>MH</v>
      </c>
      <c r="O64" s="51">
        <f t="array" ref="O64">_FV($A64,"Volume")</f>
        <v>1219479</v>
      </c>
      <c r="P64" s="51">
        <f t="array" ref="P64">_FV($A64,"Volume average",TRUE)</f>
        <v>1405180</v>
      </c>
      <c r="Q64" s="56" cm="1">
        <f t="array" ref="Q64">_FV($A64,"P/E",TRUE)</f>
        <v>57.6111</v>
      </c>
    </row>
    <row r="65" spans="1:17">
      <c r="A65" s="16" t="e" vm="65">
        <v>#VALUE!</v>
      </c>
      <c r="B65" s="1" t="str">
        <f t="shared" si="7"/>
        <v>JNJ</v>
      </c>
      <c r="C65" s="40">
        <f t="array" ref="C65">_FV($A65,"Price")</f>
        <v>147.78</v>
      </c>
      <c r="D65" s="40">
        <f t="array" ref="D65">_FV($A65,"Change")</f>
        <v>0.87</v>
      </c>
      <c r="E65" s="41">
        <f t="array" ref="E65">_FV($A65,"Previous close",TRUE)</f>
        <v>146.91</v>
      </c>
      <c r="F65" s="49">
        <f t="array" ref="F65">_FV(A65,"Change (%)",TRUE)</f>
        <v>5.9219999999999993E-3</v>
      </c>
      <c r="G65" s="42">
        <f t="array" ref="G65">_FV($A65,"52 week high",TRUE)</f>
        <v>157</v>
      </c>
      <c r="H65" s="43">
        <f t="array" ref="H65">_FV($A65,"52 week low",TRUE)</f>
        <v>109.16</v>
      </c>
      <c r="I65" s="44">
        <f t="shared" si="8"/>
        <v>35.379259802125318</v>
      </c>
      <c r="J65" s="45">
        <f t="shared" si="9"/>
        <v>5.8726114649681449</v>
      </c>
      <c r="K65" s="46" t="s">
        <v>13</v>
      </c>
      <c r="L65" s="47" cm="1">
        <f t="array" aca="1" ref="L65" ca="1">IF(AND(HOUR(NOW())&gt;16,_xlfn.NUMBERVALUE(_xlfn.CONCAT(HOUR(NOW()),".",MINUTE(NOW())))&gt;9.3),_FV($A65,"Price"),"MH")</f>
        <v>147.78</v>
      </c>
      <c r="M65" s="48" cm="1">
        <f t="array" aca="1" ref="M65" ca="1">IF($L65="MH","MarketHours",_FV($A65,"Change (Extended hours)",TRUE))</f>
        <v>-0.1</v>
      </c>
      <c r="N65" s="50" t="str" cm="1">
        <f t="array" aca="1" ref="N65" ca="1">IF($L65&lt;&gt;"MarketHours","MH",_FV($A65,"Change % (Extended hours)",TRUE))</f>
        <v>MH</v>
      </c>
      <c r="O65" s="51">
        <f t="array" ref="O65">_FV($A65,"Volume")</f>
        <v>3934691</v>
      </c>
      <c r="P65" s="51">
        <f t="array" ref="P65">_FV($A65,"Volume average",TRUE)</f>
        <v>5888869</v>
      </c>
      <c r="Q65" s="56" cm="1">
        <f t="array" ref="Q65">_FV($A65,"P/E",TRUE)</f>
        <v>26.352399999999999</v>
      </c>
    </row>
    <row r="66" spans="1:17">
      <c r="A66" s="16" t="e" vm="66">
        <v>#VALUE!</v>
      </c>
      <c r="B66" s="1" t="str">
        <f t="shared" si="7"/>
        <v>AMZN</v>
      </c>
      <c r="C66" s="40">
        <f t="array" ref="C66">_FV($A66,"Price")</f>
        <v>3116.22</v>
      </c>
      <c r="D66" s="40">
        <f t="array" ref="D66">_FV($A66,"Change")</f>
        <v>-58.89</v>
      </c>
      <c r="E66" s="41">
        <f t="array" ref="E66">_FV($A66,"Previous close",TRUE)</f>
        <v>3175.11</v>
      </c>
      <c r="F66" s="49">
        <f t="array" ref="F66">_FV(A66,"Change (%)",TRUE)</f>
        <v>-1.8547000000000001E-2</v>
      </c>
      <c r="G66" s="42">
        <f t="array" ref="G66">_FV($A66,"52 week high",TRUE)</f>
        <v>3552.25</v>
      </c>
      <c r="H66" s="43">
        <f t="array" ref="H66">_FV($A66,"52 week low",TRUE)</f>
        <v>1626.0318</v>
      </c>
      <c r="I66" s="44">
        <f t="shared" si="8"/>
        <v>91.645698442059995</v>
      </c>
      <c r="J66" s="45">
        <f t="shared" si="9"/>
        <v>12.27475543669506</v>
      </c>
      <c r="K66" s="46" t="s">
        <v>24</v>
      </c>
      <c r="L66" s="47" cm="1">
        <f t="array" aca="1" ref="L66" ca="1">IF(AND(HOUR(NOW())&gt;16,_xlfn.NUMBERVALUE(_xlfn.CONCAT(HOUR(NOW()),".",MINUTE(NOW())))&gt;9.3),_FV($A66,"Price"),"MH")</f>
        <v>3116.22</v>
      </c>
      <c r="M66" s="48" cm="1">
        <f t="array" aca="1" ref="M66" ca="1">IF($L66="MH","MarketHours",_FV($A66,"Change (Extended hours)",TRUE))</f>
        <v>-5.22</v>
      </c>
      <c r="N66" s="50" t="str" cm="1">
        <f t="array" aca="1" ref="N66" ca="1">IF($L66&lt;&gt;"MarketHours","MH",_FV($A66,"Change % (Extended hours)",TRUE))</f>
        <v>MH</v>
      </c>
      <c r="O66" s="51">
        <f t="array" ref="O66">_FV($A66,"Volume")</f>
        <v>5093982</v>
      </c>
      <c r="P66" s="51">
        <f t="array" ref="P66">_FV($A66,"Volume average",TRUE)</f>
        <v>4432025</v>
      </c>
      <c r="Q66" s="56" cm="1">
        <f t="array" ref="Q66">_FV($A66,"P/E",TRUE)</f>
        <v>122.045</v>
      </c>
    </row>
    <row r="67" spans="1:17">
      <c r="A67" s="16" t="e" vm="67">
        <v>#VALUE!</v>
      </c>
      <c r="B67" s="1" t="str">
        <f t="shared" si="7"/>
        <v>NOW</v>
      </c>
      <c r="C67" s="40">
        <f t="array" ref="C67">_FV($A67,"Price")</f>
        <v>445.9</v>
      </c>
      <c r="D67" s="40">
        <f t="array" ref="D67">_FV($A67,"Change")</f>
        <v>-7.08</v>
      </c>
      <c r="E67" s="41">
        <f t="array" ref="E67">_FV($A67,"Previous close",TRUE)</f>
        <v>452.98</v>
      </c>
      <c r="F67" s="49">
        <f t="array" ref="F67">_FV(A67,"Change (%)",TRUE)</f>
        <v>-1.5629999999999998E-2</v>
      </c>
      <c r="G67" s="42">
        <f t="array" ref="G67">_FV($A67,"52 week high",TRUE)</f>
        <v>501.82</v>
      </c>
      <c r="H67" s="43">
        <f t="array" ref="H67">_FV($A67,"52 week low",TRUE)</f>
        <v>213.99</v>
      </c>
      <c r="I67" s="44">
        <f t="shared" si="8"/>
        <v>108.37422309453711</v>
      </c>
      <c r="J67" s="45">
        <f t="shared" si="9"/>
        <v>11.143437886094617</v>
      </c>
      <c r="K67" s="46" t="s">
        <v>15</v>
      </c>
      <c r="L67" s="47" cm="1">
        <f t="array" aca="1" ref="L67" ca="1">IF(AND(HOUR(NOW())&gt;16,_xlfn.NUMBERVALUE(_xlfn.CONCAT(HOUR(NOW()),".",MINUTE(NOW())))&gt;9.3),_FV($A67,"Price"),"MH")</f>
        <v>445.9</v>
      </c>
      <c r="M67" s="48" cm="1">
        <f t="array" aca="1" ref="M67" ca="1">IF($L67="MH","MarketHours",_FV($A67,"Change (Extended hours)",TRUE))</f>
        <v>0</v>
      </c>
      <c r="N67" s="50" t="str" cm="1">
        <f t="array" aca="1" ref="N67" ca="1">IF($L67&lt;&gt;"MarketHours","MH",_FV($A67,"Change % (Extended hours)",TRUE))</f>
        <v>MH</v>
      </c>
      <c r="O67" s="51">
        <f t="array" ref="O67">_FV($A67,"Volume")</f>
        <v>895909</v>
      </c>
      <c r="P67" s="51">
        <f t="array" ref="P67">_FV($A67,"Volume average",TRUE)</f>
        <v>1868110</v>
      </c>
      <c r="Q67" s="56" cm="1">
        <f t="array" ref="Q67">_FV($A67,"P/E",TRUE)</f>
        <v>123.6863</v>
      </c>
    </row>
    <row r="68" spans="1:17">
      <c r="A68" s="16" t="e" vm="68">
        <v>#VALUE!</v>
      </c>
      <c r="B68" s="1" t="str">
        <f t="shared" si="7"/>
        <v>TER</v>
      </c>
      <c r="C68" s="40">
        <f t="array" ref="C68">_FV($A68,"Price")</f>
        <v>74.92</v>
      </c>
      <c r="D68" s="40">
        <f t="array" ref="D68">_FV($A68,"Change")</f>
        <v>-0.52</v>
      </c>
      <c r="E68" s="41">
        <f t="array" ref="E68">_FV($A68,"Previous close",TRUE)</f>
        <v>75.44</v>
      </c>
      <c r="F68" s="49">
        <f t="array" ref="F68">_FV(A68,"Change (%)",TRUE)</f>
        <v>-6.8929999999999998E-3</v>
      </c>
      <c r="G68" s="42">
        <f t="array" ref="G68">_FV($A68,"52 week high",TRUE)</f>
        <v>93.438100000000006</v>
      </c>
      <c r="H68" s="43">
        <f t="array" ref="H68">_FV($A68,"52 week low",TRUE)</f>
        <v>42.87</v>
      </c>
      <c r="I68" s="44">
        <f t="shared" si="8"/>
        <v>74.76090506181481</v>
      </c>
      <c r="J68" s="45">
        <f t="shared" si="9"/>
        <v>19.818575078046337</v>
      </c>
      <c r="K68" s="46" t="s">
        <v>33</v>
      </c>
      <c r="L68" s="47" cm="1">
        <f t="array" aca="1" ref="L68" ca="1">IF(AND(HOUR(NOW())&gt;16,_xlfn.NUMBERVALUE(_xlfn.CONCAT(HOUR(NOW()),".",MINUTE(NOW())))&gt;9.3),_FV($A68,"Price"),"MH")</f>
        <v>74.92</v>
      </c>
      <c r="M68" s="48" cm="1">
        <f t="array" aca="1" ref="M68" ca="1">IF($L68="MH","MarketHours",_FV($A68,"Change (Extended hours)",TRUE))</f>
        <v>-0.12</v>
      </c>
      <c r="N68" s="50" t="str" cm="1">
        <f t="array" aca="1" ref="N68" ca="1">IF($L68&lt;&gt;"MarketHours","MH",_FV($A68,"Change % (Extended hours)",TRUE))</f>
        <v>MH</v>
      </c>
      <c r="O68" s="51">
        <f t="array" ref="O68">_FV($A68,"Volume")</f>
        <v>1653308</v>
      </c>
      <c r="P68" s="51">
        <f t="array" ref="P68">_FV($A68,"Volume average",TRUE)</f>
        <v>1793677</v>
      </c>
      <c r="Q68" s="56" cm="1">
        <f t="array" ref="Q68">_FV($A68,"P/E",TRUE)</f>
        <v>21.768699999999999</v>
      </c>
    </row>
    <row r="69" spans="1:17">
      <c r="A69" s="16" t="e" vm="69">
        <v>#VALUE!</v>
      </c>
      <c r="B69" s="1" t="str">
        <f t="shared" si="7"/>
        <v>SHOP</v>
      </c>
      <c r="C69" s="40">
        <f t="array" ref="C69">_FV($A69,"Price")</f>
        <v>914.5</v>
      </c>
      <c r="D69" s="40">
        <f t="array" ref="D69">_FV($A69,"Change")</f>
        <v>-19.670000000000002</v>
      </c>
      <c r="E69" s="41">
        <f t="array" ref="E69">_FV($A69,"Previous close",TRUE)</f>
        <v>934.17</v>
      </c>
      <c r="F69" s="49">
        <f t="array" ref="F69">_FV(A69,"Change (%)",TRUE)</f>
        <v>-2.1055999999999998E-2</v>
      </c>
      <c r="G69" s="42">
        <f t="array" ref="G69">_FV($A69,"52 week high",TRUE)</f>
        <v>1146.9100000000001</v>
      </c>
      <c r="H69" s="43">
        <f t="array" ref="H69">_FV($A69,"52 week low",TRUE)</f>
        <v>282.08</v>
      </c>
      <c r="I69" s="44">
        <f t="shared" si="8"/>
        <v>224.19880884855365</v>
      </c>
      <c r="J69" s="45">
        <f t="shared" si="9"/>
        <v>20.26401374127002</v>
      </c>
      <c r="K69" s="12" t="s">
        <v>24</v>
      </c>
      <c r="L69" s="47" cm="1">
        <f t="array" aca="1" ref="L69" ca="1">IF(AND(HOUR(NOW())&gt;16,_xlfn.NUMBERVALUE(_xlfn.CONCAT(HOUR(NOW()),".",MINUTE(NOW())))&gt;9.3),_FV($A69,"Price"),"MH")</f>
        <v>914.5</v>
      </c>
      <c r="M69" s="48" cm="1">
        <f t="array" aca="1" ref="M69" ca="1">IF($L69="MH","MarketHours",_FV($A69,"Change (Extended hours)",TRUE))</f>
        <v>-1.5</v>
      </c>
      <c r="N69" s="50" t="str" cm="1">
        <f t="array" aca="1" ref="N69" ca="1">IF($L69&lt;&gt;"MarketHours","MH",_FV($A69,"Change % (Extended hours)",TRUE))</f>
        <v>MH</v>
      </c>
      <c r="O69" s="51">
        <f t="array" ref="O69">_FV($A69,"Volume")</f>
        <v>1642273</v>
      </c>
      <c r="P69" s="51">
        <f t="array" ref="P69">_FV($A69,"Volume average",TRUE)</f>
        <v>1835380</v>
      </c>
      <c r="Q69" s="56" cm="1">
        <f t="array" ref="Q69">_FV($A69,"P/E",TRUE)</f>
        <v>0</v>
      </c>
    </row>
    <row r="70" spans="1:17">
      <c r="A70" s="16" t="e" vm="70">
        <v>#VALUE!</v>
      </c>
      <c r="B70" s="1" t="str">
        <f t="shared" si="7"/>
        <v>VRSN</v>
      </c>
      <c r="C70" s="40">
        <f t="array" ref="C70">_FV($A70,"Price")</f>
        <v>198.13</v>
      </c>
      <c r="D70" s="40">
        <f t="array" ref="D70">_FV($A70,"Change")</f>
        <v>0.13</v>
      </c>
      <c r="E70" s="41">
        <f t="array" ref="E70">_FV($A70,"Previous close",TRUE)</f>
        <v>198</v>
      </c>
      <c r="F70" s="49">
        <f t="array" ref="F70">_FV(A70,"Change (%)",TRUE)</f>
        <v>6.5659999999999991E-4</v>
      </c>
      <c r="G70" s="42">
        <f t="array" ref="G70">_FV($A70,"52 week high",TRUE)</f>
        <v>221.3</v>
      </c>
      <c r="H70" s="43">
        <f t="array" ref="H70">_FV($A70,"52 week low",TRUE)</f>
        <v>148.77000000000001</v>
      </c>
      <c r="I70" s="44">
        <f t="shared" si="8"/>
        <v>33.178732271291238</v>
      </c>
      <c r="J70" s="45">
        <f t="shared" si="9"/>
        <v>10.469950293718938</v>
      </c>
      <c r="K70" s="46" t="s">
        <v>15</v>
      </c>
      <c r="L70" s="47" cm="1">
        <f t="array" aca="1" ref="L70" ca="1">IF(AND(HOUR(NOW())&gt;16,_xlfn.NUMBERVALUE(_xlfn.CONCAT(HOUR(NOW()),".",MINUTE(NOW())))&gt;9.3),_FV($A70,"Price"),"MH")</f>
        <v>198.13</v>
      </c>
      <c r="M70" s="48" cm="1">
        <f t="array" aca="1" ref="M70" ca="1">IF($L70="MH","MarketHours",_FV($A70,"Change (Extended hours)",TRUE))</f>
        <v>0</v>
      </c>
      <c r="N70" s="50" t="str" cm="1">
        <f t="array" aca="1" ref="N70" ca="1">IF($L70&lt;&gt;"MarketHours","MH",_FV($A70,"Change % (Extended hours)",TRUE))</f>
        <v>MH</v>
      </c>
      <c r="O70" s="51">
        <f t="array" ref="O70">_FV($A70,"Volume")</f>
        <v>713859</v>
      </c>
      <c r="P70" s="51">
        <f t="array" ref="P70">_FV($A70,"Volume average",TRUE)</f>
        <v>685544</v>
      </c>
      <c r="Q70" s="56" cm="1">
        <f t="array" ref="Q70">_FV($A70,"P/E",TRUE)</f>
        <v>29.373100000000001</v>
      </c>
    </row>
    <row r="71" spans="1:17">
      <c r="A71" s="16" t="e" vm="71">
        <v>#VALUE!</v>
      </c>
      <c r="B71" s="16" t="str">
        <f t="shared" si="7"/>
        <v>SNE</v>
      </c>
      <c r="C71" s="40">
        <f t="array" ref="C71">_FV($A71,"Price")</f>
        <v>77.02</v>
      </c>
      <c r="D71" s="40">
        <f t="array" ref="D71">_FV($A71,"Change")</f>
        <v>0.52</v>
      </c>
      <c r="E71" s="41">
        <f t="array" ref="E71">_FV($A71,"Previous close",TRUE)</f>
        <v>76.5</v>
      </c>
      <c r="F71" s="49">
        <f t="array" ref="F71">_FV(A71,"Change (%)",TRUE)</f>
        <v>6.7970000000000001E-3</v>
      </c>
      <c r="G71" s="42">
        <f t="array" ref="G71">_FV($A71,"52 week high",TRUE)</f>
        <v>84.144999999999996</v>
      </c>
      <c r="H71" s="43">
        <f t="array" ref="H71">_FV($A71,"52 week low",TRUE)</f>
        <v>50.94</v>
      </c>
      <c r="I71" s="44">
        <f t="shared" si="8"/>
        <v>51.197487239890052</v>
      </c>
      <c r="J71" s="45">
        <f t="shared" si="9"/>
        <v>8.4675262938974356</v>
      </c>
      <c r="K71" s="46" t="s">
        <v>18</v>
      </c>
      <c r="L71" s="47" cm="1">
        <f t="array" aca="1" ref="L71" ca="1">IF(AND(HOUR(NOW())&gt;16,_xlfn.NUMBERVALUE(_xlfn.CONCAT(HOUR(NOW()),".",MINUTE(NOW())))&gt;9.3),_FV($A71,"Price"),"MH")</f>
        <v>77.02</v>
      </c>
      <c r="M71" s="48" cm="1">
        <f t="array" aca="1" ref="M71" ca="1">IF($L71="MH","MarketHours",_FV($A71,"Change (Extended hours)",TRUE))</f>
        <v>-0.02</v>
      </c>
      <c r="N71" s="50" t="str" cm="1">
        <f t="array" aca="1" ref="N71" ca="1">IF($L71&lt;&gt;"MarketHours","MH",_FV($A71,"Change % (Extended hours)",TRUE))</f>
        <v>MH</v>
      </c>
      <c r="O71" s="51">
        <f t="array" ref="O71">_FV($A71,"Volume")</f>
        <v>826417</v>
      </c>
      <c r="P71" s="51">
        <f t="array" ref="P71">_FV($A71,"Volume average",TRUE)</f>
        <v>1076578</v>
      </c>
      <c r="Q71" s="56" cm="1">
        <f t="array" ref="Q71">_FV($A71,"P/E",TRUE)</f>
        <v>15.620699999999999</v>
      </c>
    </row>
    <row r="72" spans="1:17">
      <c r="A72" s="16" t="e" vm="72">
        <v>#VALUE!</v>
      </c>
      <c r="B72" s="1" t="str">
        <f t="shared" si="7"/>
        <v>ORLY</v>
      </c>
      <c r="C72" s="40">
        <f t="array" ref="C72">_FV($A72,"Price")</f>
        <v>474.65</v>
      </c>
      <c r="D72" s="40">
        <f t="array" ref="D72">_FV($A72,"Change")</f>
        <v>5.38</v>
      </c>
      <c r="E72" s="41">
        <f t="array" ref="E72">_FV($A72,"Previous close",TRUE)</f>
        <v>469.27</v>
      </c>
      <c r="F72" s="49">
        <f t="array" ref="F72">_FV(A72,"Change (%)",TRUE)</f>
        <v>1.1465000000000001E-2</v>
      </c>
      <c r="G72" s="42">
        <f t="array" ref="G72">_FV($A72,"52 week high",TRUE)</f>
        <v>487.95</v>
      </c>
      <c r="H72" s="43">
        <f t="array" ref="H72">_FV($A72,"52 week low",TRUE)</f>
        <v>251.51499999999999</v>
      </c>
      <c r="I72" s="44">
        <f t="shared" si="8"/>
        <v>88.716378744806462</v>
      </c>
      <c r="J72" s="45">
        <f t="shared" si="9"/>
        <v>2.7256891074905241</v>
      </c>
      <c r="K72" s="46" t="s">
        <v>19</v>
      </c>
      <c r="L72" s="47" cm="1">
        <f t="array" aca="1" ref="L72" ca="1">IF(AND(HOUR(NOW())&gt;16,_xlfn.NUMBERVALUE(_xlfn.CONCAT(HOUR(NOW()),".",MINUTE(NOW())))&gt;9.3),_FV($A72,"Price"),"MH")</f>
        <v>474.65</v>
      </c>
      <c r="M72" s="48" cm="1">
        <f t="array" aca="1" ref="M72" ca="1">IF($L72="MH","MarketHours",_FV($A72,"Change (Extended hours)",TRUE))</f>
        <v>0</v>
      </c>
      <c r="N72" s="50" t="str" cm="1">
        <f t="array" aca="1" ref="N72" ca="1">IF($L72&lt;&gt;"MarketHours","MH",_FV($A72,"Change % (Extended hours)",TRUE))</f>
        <v>MH</v>
      </c>
      <c r="O72" s="51">
        <f t="array" ref="O72">_FV($A72,"Volume")</f>
        <v>334637</v>
      </c>
      <c r="P72" s="51">
        <f t="array" ref="P72">_FV($A72,"Volume average",TRUE)</f>
        <v>457596</v>
      </c>
      <c r="Q72" s="56" cm="1">
        <f t="array" ref="Q72">_FV($A72,"P/E",TRUE)</f>
        <v>22.9956</v>
      </c>
    </row>
    <row r="73" spans="1:17">
      <c r="A73" s="16" t="e" vm="73">
        <v>#VALUE!</v>
      </c>
      <c r="B73" s="16" t="str">
        <f t="shared" si="7"/>
        <v>VEEV</v>
      </c>
      <c r="C73" s="40">
        <f t="array" ref="C73">_FV($A73,"Price")</f>
        <v>264.52999999999997</v>
      </c>
      <c r="D73" s="40">
        <f t="array" ref="D73">_FV($A73,"Change")</f>
        <v>-3.06</v>
      </c>
      <c r="E73" s="41">
        <f t="array" ref="E73">_FV($A73,"Previous close",TRUE)</f>
        <v>267.58999999999997</v>
      </c>
      <c r="F73" s="49">
        <f t="array" ref="F73">_FV(A73,"Change (%)",TRUE)</f>
        <v>-1.1434999999999999E-2</v>
      </c>
      <c r="G73" s="42">
        <f t="array" ref="G73">_FV($A73,"52 week high",TRUE)</f>
        <v>298.76</v>
      </c>
      <c r="H73" s="43">
        <f t="array" ref="H73">_FV($A73,"52 week low",TRUE)</f>
        <v>118.11</v>
      </c>
      <c r="I73" s="44">
        <f t="shared" si="8"/>
        <v>123.96918127169587</v>
      </c>
      <c r="J73" s="45">
        <f t="shared" si="9"/>
        <v>11.457357075913791</v>
      </c>
      <c r="K73" s="46" t="s">
        <v>15</v>
      </c>
      <c r="L73" s="47" cm="1">
        <f t="array" aca="1" ref="L73" ca="1">IF(AND(HOUR(NOW())&gt;16,_xlfn.NUMBERVALUE(_xlfn.CONCAT(HOUR(NOW()),".",MINUTE(NOW())))&gt;9.3),_FV($A73,"Price"),"MH")</f>
        <v>264.52999999999997</v>
      </c>
      <c r="M73" s="48" cm="1">
        <f t="array" aca="1" ref="M73" ca="1">IF($L73="MH","MarketHours",_FV($A73,"Change (Extended hours)",TRUE))</f>
        <v>-1.23</v>
      </c>
      <c r="N73" s="50" t="str" cm="1">
        <f t="array" aca="1" ref="N73" ca="1">IF($L73&lt;&gt;"MarketHours","MH",_FV($A73,"Change % (Extended hours)",TRUE))</f>
        <v>MH</v>
      </c>
      <c r="O73" s="51">
        <f t="array" ref="O73">_FV($A73,"Volume")</f>
        <v>528912</v>
      </c>
      <c r="P73" s="51">
        <f t="array" ref="P73">_FV($A73,"Volume average",TRUE)</f>
        <v>848035</v>
      </c>
      <c r="Q73" s="56" cm="1">
        <f t="array" ref="Q73">_FV($A73,"P/E",TRUE)</f>
        <v>140.44730000000001</v>
      </c>
    </row>
    <row r="74" spans="1:17">
      <c r="A74" s="16" t="e" vm="74">
        <v>#VALUE!</v>
      </c>
      <c r="B74" s="1" t="str">
        <f t="shared" si="7"/>
        <v>ADBE</v>
      </c>
      <c r="C74" s="40">
        <f t="array" ref="C74">_FV($A74,"Price")</f>
        <v>471.35</v>
      </c>
      <c r="D74" s="40">
        <f t="array" ref="D74">_FV($A74,"Change")</f>
        <v>-4.91</v>
      </c>
      <c r="E74" s="41">
        <f t="array" ref="E74">_FV($A74,"Previous close",TRUE)</f>
        <v>476.26</v>
      </c>
      <c r="F74" s="49">
        <f t="array" ref="F74">_FV(A74,"Change (%)",TRUE)</f>
        <v>-1.0308999999999999E-2</v>
      </c>
      <c r="G74" s="42">
        <f t="array" ref="G74">_FV($A74,"52 week high",TRUE)</f>
        <v>536.88</v>
      </c>
      <c r="H74" s="43">
        <f t="array" ref="H74">_FV($A74,"52 week low",TRUE)</f>
        <v>255.13140000000001</v>
      </c>
      <c r="I74" s="44">
        <f t="shared" si="8"/>
        <v>84.747937729342624</v>
      </c>
      <c r="J74" s="45">
        <f t="shared" si="9"/>
        <v>12.205707048129938</v>
      </c>
      <c r="K74" s="46" t="s">
        <v>15</v>
      </c>
      <c r="L74" s="47" cm="1">
        <f t="array" aca="1" ref="L74" ca="1">IF(AND(HOUR(NOW())&gt;16,_xlfn.NUMBERVALUE(_xlfn.CONCAT(HOUR(NOW()),".",MINUTE(NOW())))&gt;9.3),_FV($A74,"Price"),"MH")</f>
        <v>471.35</v>
      </c>
      <c r="M74" s="48" cm="1">
        <f t="array" aca="1" ref="M74" ca="1">IF($L74="MH","MarketHours",_FV($A74,"Change (Extended hours)",TRUE))</f>
        <v>1.65</v>
      </c>
      <c r="N74" s="50" t="str" cm="1">
        <f t="array" aca="1" ref="N74" ca="1">IF($L74&lt;&gt;"MarketHours","MH",_FV($A74,"Change % (Extended hours)",TRUE))</f>
        <v>MH</v>
      </c>
      <c r="O74" s="51">
        <f t="array" ref="O74">_FV($A74,"Volume")</f>
        <v>4414226</v>
      </c>
      <c r="P74" s="51">
        <f t="array" ref="P74">_FV($A74,"Volume average",TRUE)</f>
        <v>2980258</v>
      </c>
      <c r="Q74" s="56" cm="1">
        <f t="array" ref="Q74">_FV($A74,"P/E",TRUE)</f>
        <v>62.764099999999999</v>
      </c>
    </row>
    <row r="75" spans="1:17">
      <c r="A75" s="16" t="e" vm="75">
        <v>#VALUE!</v>
      </c>
      <c r="B75" s="1" t="str">
        <f t="shared" si="7"/>
        <v>KR</v>
      </c>
      <c r="C75" s="40">
        <f t="array" ref="C75">_FV($A75,"Price")</f>
        <v>34.369999999999997</v>
      </c>
      <c r="D75" s="40">
        <f t="array" ref="D75">_FV($A75,"Change")</f>
        <v>-0.37</v>
      </c>
      <c r="E75" s="41">
        <f t="array" ref="E75">_FV($A75,"Previous close",TRUE)</f>
        <v>34.74</v>
      </c>
      <c r="F75" s="49">
        <f t="array" ref="F75">_FV(A75,"Change (%)",TRUE)</f>
        <v>-1.0650999999999999E-2</v>
      </c>
      <c r="G75" s="42">
        <f t="array" ref="G75">_FV($A75,"52 week high",TRUE)</f>
        <v>37.22</v>
      </c>
      <c r="H75" s="43">
        <f t="array" ref="H75">_FV($A75,"52 week low",TRUE)</f>
        <v>23.71</v>
      </c>
      <c r="I75" s="44">
        <f t="shared" si="8"/>
        <v>44.959932517924926</v>
      </c>
      <c r="J75" s="45">
        <f t="shared" si="9"/>
        <v>7.6571735626007609</v>
      </c>
      <c r="K75" s="46" t="s">
        <v>19</v>
      </c>
      <c r="L75" s="47" cm="1">
        <f t="array" aca="1" ref="L75" ca="1">IF(AND(HOUR(NOW())&gt;16,_xlfn.NUMBERVALUE(_xlfn.CONCAT(HOUR(NOW()),".",MINUTE(NOW())))&gt;9.3),_FV($A75,"Price"),"MH")</f>
        <v>34.369999999999997</v>
      </c>
      <c r="M75" s="48" cm="1">
        <f t="array" aca="1" ref="M75" ca="1">IF($L75="MH","MarketHours",_FV($A75,"Change (Extended hours)",TRUE))</f>
        <v>-0.1</v>
      </c>
      <c r="N75" s="50" t="str" cm="1">
        <f t="array" aca="1" ref="N75" ca="1">IF($L75&lt;&gt;"MarketHours","MH",_FV($A75,"Change % (Extended hours)",TRUE))</f>
        <v>MH</v>
      </c>
      <c r="O75" s="51">
        <f t="array" ref="O75">_FV($A75,"Volume")</f>
        <v>21628358</v>
      </c>
      <c r="P75" s="51">
        <f t="array" ref="P75">_FV($A75,"Volume average",TRUE)</f>
        <v>6948728</v>
      </c>
      <c r="Q75" s="56" cm="1">
        <f t="array" ref="Q75">_FV($A75,"P/E",TRUE)</f>
        <v>13.2279</v>
      </c>
    </row>
    <row r="76" spans="1:17">
      <c r="A76" s="16" t="e" vm="76">
        <v>#VALUE!</v>
      </c>
      <c r="B76" s="1" t="str">
        <f t="shared" si="7"/>
        <v>CRM</v>
      </c>
      <c r="C76" s="40">
        <f t="array" ref="C76">_FV($A76,"Price")</f>
        <v>243.1</v>
      </c>
      <c r="D76" s="40">
        <f t="array" ref="D76">_FV($A76,"Change")</f>
        <v>-4.7</v>
      </c>
      <c r="E76" s="41">
        <f t="array" ref="E76">_FV($A76,"Previous close",TRUE)</f>
        <v>247.8</v>
      </c>
      <c r="F76" s="49">
        <f t="array" ref="F76">_FV(A76,"Change (%)",TRUE)</f>
        <v>-1.8967000000000001E-2</v>
      </c>
      <c r="G76" s="42">
        <f t="array" ref="G76">_FV($A76,"52 week high",TRUE)</f>
        <v>284.5</v>
      </c>
      <c r="H76" s="43">
        <f t="array" ref="H76">_FV($A76,"52 week low",TRUE)</f>
        <v>115.29</v>
      </c>
      <c r="I76" s="44">
        <f t="shared" si="8"/>
        <v>110.8595715153092</v>
      </c>
      <c r="J76" s="45">
        <f t="shared" si="9"/>
        <v>14.5518453427065</v>
      </c>
      <c r="K76" s="46" t="s">
        <v>15</v>
      </c>
      <c r="L76" s="47" cm="1">
        <f t="array" aca="1" ref="L76" ca="1">IF(AND(HOUR(NOW())&gt;16,_xlfn.NUMBERVALUE(_xlfn.CONCAT(HOUR(NOW()),".",MINUTE(NOW())))&gt;9.3),_FV($A76,"Price"),"MH")</f>
        <v>243.1</v>
      </c>
      <c r="M76" s="48" cm="1">
        <f t="array" aca="1" ref="M76" ca="1">IF($L76="MH","MarketHours",_FV($A76,"Change (Extended hours)",TRUE))</f>
        <v>-0.11</v>
      </c>
      <c r="N76" s="50" t="str" cm="1">
        <f t="array" aca="1" ref="N76" ca="1">IF($L76&lt;&gt;"MarketHours","MH",_FV($A76,"Change % (Extended hours)",TRUE))</f>
        <v>MH</v>
      </c>
      <c r="O76" s="51">
        <f t="array" ref="O76">_FV($A76,"Volume")</f>
        <v>5455231</v>
      </c>
      <c r="P76" s="51">
        <f t="array" ref="P76">_FV($A76,"Volume average",TRUE)</f>
        <v>12407972</v>
      </c>
      <c r="Q76" s="56" cm="1">
        <f t="array" ref="Q76">_FV($A76,"P/E",TRUE)</f>
        <v>96.824100000000001</v>
      </c>
    </row>
    <row r="77" spans="1:17">
      <c r="A77" s="16" t="e" vm="77">
        <v>#VALUE!</v>
      </c>
      <c r="B77" s="1" t="str">
        <f t="shared" si="7"/>
        <v>QCOM</v>
      </c>
      <c r="C77" s="40">
        <f t="array" ref="C77">_FV($A77,"Price")</f>
        <v>113.42</v>
      </c>
      <c r="D77" s="40">
        <f t="array" ref="D77">_FV($A77,"Change")</f>
        <v>0.98</v>
      </c>
      <c r="E77" s="41">
        <f t="array" ref="E77">_FV($A77,"Previous close",TRUE)</f>
        <v>112.44</v>
      </c>
      <c r="F77" s="49">
        <f t="array" ref="F77">_FV(A77,"Change (%)",TRUE)</f>
        <v>8.7159999999999998E-3</v>
      </c>
      <c r="G77" s="42">
        <f t="array" ref="G77">_FV($A77,"52 week high",TRUE)</f>
        <v>123.9299</v>
      </c>
      <c r="H77" s="43">
        <f t="array" ref="H77">_FV($A77,"52 week low",TRUE)</f>
        <v>58</v>
      </c>
      <c r="I77" s="44">
        <f t="shared" si="8"/>
        <v>95.551724137931018</v>
      </c>
      <c r="J77" s="45">
        <f t="shared" si="9"/>
        <v>8.4805200359235329</v>
      </c>
      <c r="K77" s="46" t="s">
        <v>93</v>
      </c>
      <c r="L77" s="47" cm="1">
        <f t="array" aca="1" ref="L77" ca="1">IF(AND(HOUR(NOW())&gt;16,_xlfn.NUMBERVALUE(_xlfn.CONCAT(HOUR(NOW()),".",MINUTE(NOW())))&gt;9.3),_FV($A77,"Price"),"MH")</f>
        <v>113.42</v>
      </c>
      <c r="M77" s="48" cm="1">
        <f t="array" aca="1" ref="M77" ca="1">IF($L77="MH","MarketHours",_FV($A77,"Change (Extended hours)",TRUE))</f>
        <v>-0.02</v>
      </c>
      <c r="N77" s="50" t="str" cm="1">
        <f t="array" aca="1" ref="N77" ca="1">IF($L77&lt;&gt;"MarketHours","MH",_FV($A77,"Change % (Extended hours)",TRUE))</f>
        <v>MH</v>
      </c>
      <c r="O77" s="51">
        <f t="array" ref="O77">_FV($A77,"Volume")</f>
        <v>6740182</v>
      </c>
      <c r="P77" s="51">
        <f t="array" ref="P77">_FV($A77,"Volume average",TRUE)</f>
        <v>9520009</v>
      </c>
      <c r="Q77" s="56" cm="1">
        <f t="array" ref="Q77">_FV($A77,"P/E",TRUE)</f>
        <v>47.534300000000002</v>
      </c>
    </row>
    <row r="78" spans="1:17">
      <c r="A78" s="16" t="e" vm="78">
        <v>#VALUE!</v>
      </c>
      <c r="B78" s="1" t="str">
        <f t="shared" si="7"/>
        <v>SRNE</v>
      </c>
      <c r="C78" s="40">
        <f t="array" ref="C78">_FV($A78,"Price")</f>
        <v>6.32</v>
      </c>
      <c r="D78" s="40">
        <f t="array" ref="D78">_FV($A78,"Change")</f>
        <v>0.15</v>
      </c>
      <c r="E78" s="41">
        <f t="array" ref="E78">_FV($A78,"Previous close",TRUE)</f>
        <v>6.17</v>
      </c>
      <c r="F78" s="49">
        <f t="array" ref="F78">_FV(A78,"Change (%)",TRUE)</f>
        <v>2.4310999999999999E-2</v>
      </c>
      <c r="G78" s="42">
        <f t="array" ref="G78">_FV($A78,"52 week high",TRUE)</f>
        <v>19.39</v>
      </c>
      <c r="H78" s="43">
        <f t="array" ref="H78">_FV($A78,"52 week low",TRUE)</f>
        <v>1.39</v>
      </c>
      <c r="I78" s="44">
        <f t="shared" si="8"/>
        <v>354.67625899280574</v>
      </c>
      <c r="J78" s="45">
        <f t="shared" si="9"/>
        <v>67.405879319236718</v>
      </c>
      <c r="K78" s="46" t="s">
        <v>13</v>
      </c>
      <c r="L78" s="47" cm="1">
        <f t="array" aca="1" ref="L78" ca="1">IF(AND(HOUR(NOW())&gt;16,_xlfn.NUMBERVALUE(_xlfn.CONCAT(HOUR(NOW()),".",MINUTE(NOW())))&gt;9.3),_FV($A78,"Price"),"MH")</f>
        <v>6.32</v>
      </c>
      <c r="M78" s="48" cm="1">
        <f t="array" aca="1" ref="M78" ca="1">IF($L78="MH","MarketHours",_FV($A78,"Change (Extended hours)",TRUE))</f>
        <v>-0.02</v>
      </c>
      <c r="N78" s="50" t="str" cm="1">
        <f t="array" aca="1" ref="N78" ca="1">IF($L78&lt;&gt;"MarketHours","MH",_FV($A78,"Change % (Extended hours)",TRUE))</f>
        <v>MH</v>
      </c>
      <c r="O78" s="51">
        <f t="array" ref="O78">_FV($A78,"Volume")</f>
        <v>13021079</v>
      </c>
      <c r="P78" s="51">
        <f t="array" ref="P78">_FV($A78,"Volume average",TRUE)</f>
        <v>51082824</v>
      </c>
      <c r="Q78" s="57" t="e" cm="1" vm="12">
        <f t="array" ref="Q78">_FV($A78,"P/E",TRUE)</f>
        <v>#VALUE!</v>
      </c>
    </row>
    <row r="79" spans="1:17">
      <c r="A79" s="16" t="e" vm="79">
        <v>#VALUE!</v>
      </c>
      <c r="B79" s="1" t="str">
        <f t="shared" si="7"/>
        <v>PLUG</v>
      </c>
      <c r="C79" s="40">
        <f t="array" ref="C79">_FV($A79,"Price")</f>
        <v>11.71</v>
      </c>
      <c r="D79" s="40">
        <f t="array" ref="D79">_FV($A79,"Change")</f>
        <v>-0.41</v>
      </c>
      <c r="E79" s="41">
        <f t="array" ref="E79">_FV($A79,"Previous close",TRUE)</f>
        <v>12.12</v>
      </c>
      <c r="F79" s="49">
        <f t="array" ref="F79">_FV(A79,"Change (%)",TRUE)</f>
        <v>-3.3827999999999997E-2</v>
      </c>
      <c r="G79" s="42">
        <f t="array" ref="G79">_FV($A79,"52 week high",TRUE)</f>
        <v>14.35</v>
      </c>
      <c r="H79" s="43">
        <f t="array" ref="H79">_FV($A79,"52 week low",TRUE)</f>
        <v>2.3199999999999998</v>
      </c>
      <c r="I79" s="44">
        <f t="shared" si="8"/>
        <v>404.74137931034494</v>
      </c>
      <c r="J79" s="45">
        <f t="shared" si="9"/>
        <v>18.397212543553991</v>
      </c>
      <c r="K79" s="46" t="s">
        <v>20</v>
      </c>
      <c r="L79" s="47" cm="1">
        <f t="array" aca="1" ref="L79" ca="1">IF(AND(HOUR(NOW())&gt;16,_xlfn.NUMBERVALUE(_xlfn.CONCAT(HOUR(NOW()),".",MINUTE(NOW())))&gt;9.3),_FV($A79,"Price"),"MH")</f>
        <v>11.71</v>
      </c>
      <c r="M79" s="48" cm="1">
        <f t="array" aca="1" ref="M79" ca="1">IF($L79="MH","MarketHours",_FV($A79,"Change (Extended hours)",TRUE))</f>
        <v>0.03</v>
      </c>
      <c r="N79" s="50" t="str" cm="1">
        <f t="array" aca="1" ref="N79" ca="1">IF($L79&lt;&gt;"MarketHours","MH",_FV($A79,"Change % (Extended hours)",TRUE))</f>
        <v>MH</v>
      </c>
      <c r="O79" s="51">
        <f t="array" ref="O79">_FV($A79,"Volume")</f>
        <v>14346184</v>
      </c>
      <c r="P79" s="51">
        <f t="array" ref="P79">_FV($A79,"Volume average",TRUE)</f>
        <v>32460617</v>
      </c>
      <c r="Q79" s="57" t="e" cm="1" vm="12">
        <f t="array" ref="Q79">_FV($A79,"P/E",TRUE)</f>
        <v>#VALUE!</v>
      </c>
    </row>
    <row r="80" spans="1:17">
      <c r="A80" s="16" t="e" vm="80">
        <v>#VALUE!</v>
      </c>
      <c r="B80" s="1" t="str">
        <f t="shared" si="7"/>
        <v>FB</v>
      </c>
      <c r="C80" s="40">
        <f t="array" ref="C80">_FV($A80,"Price")</f>
        <v>266.61</v>
      </c>
      <c r="D80" s="40">
        <f t="array" ref="D80">_FV($A80,"Change")</f>
        <v>-1.48</v>
      </c>
      <c r="E80" s="41">
        <f t="array" ref="E80">_FV($A80,"Previous close",TRUE)</f>
        <v>268.08999999999997</v>
      </c>
      <c r="F80" s="49">
        <f t="array" ref="F80">_FV(A80,"Change (%)",TRUE)</f>
        <v>-5.5210000000000007E-3</v>
      </c>
      <c r="G80" s="42">
        <f t="array" ref="G80">_FV($A80,"52 week high",TRUE)</f>
        <v>304.67</v>
      </c>
      <c r="H80" s="43">
        <f t="array" ref="H80">_FV($A80,"52 week low",TRUE)</f>
        <v>137.10059999999999</v>
      </c>
      <c r="I80" s="44">
        <f t="shared" si="8"/>
        <v>94.463043925409551</v>
      </c>
      <c r="J80" s="45">
        <f t="shared" si="9"/>
        <v>12.492204680473947</v>
      </c>
      <c r="K80" s="46" t="s">
        <v>22</v>
      </c>
      <c r="L80" s="47" cm="1">
        <f t="array" aca="1" ref="L80" ca="1">IF(AND(HOUR(NOW())&gt;16,_xlfn.NUMBERVALUE(_xlfn.CONCAT(HOUR(NOW()),".",MINUTE(NOW())))&gt;9.3),_FV($A80,"Price"),"MH")</f>
        <v>266.61</v>
      </c>
      <c r="M80" s="48" cm="1">
        <f t="array" aca="1" ref="M80" ca="1">IF($L80="MH","MarketHours",_FV($A80,"Change (Extended hours)",TRUE))</f>
        <v>-0.5</v>
      </c>
      <c r="N80" s="50" t="str" cm="1">
        <f t="array" aca="1" ref="N80" ca="1">IF($L80&lt;&gt;"MarketHours","MH",_FV($A80,"Change % (Extended hours)",TRUE))</f>
        <v>MH</v>
      </c>
      <c r="O80" s="51">
        <f t="array" ref="O80">_FV($A80,"Volume")</f>
        <v>18913883</v>
      </c>
      <c r="P80" s="51">
        <f t="array" ref="P80">_FV($A80,"Volume average",TRUE)</f>
        <v>27911824</v>
      </c>
      <c r="Q80" s="56" cm="1">
        <f t="array" ref="Q80">_FV($A80,"P/E",TRUE)</f>
        <v>34.191299999999998</v>
      </c>
    </row>
    <row r="81" spans="1:17">
      <c r="A81" s="16" t="e" vm="81">
        <v>#VALUE!</v>
      </c>
      <c r="B81" s="1" t="str">
        <f t="shared" si="7"/>
        <v>SWKS</v>
      </c>
      <c r="C81" s="40">
        <f t="array" ref="C81">_FV($A81,"Price")</f>
        <v>136.15</v>
      </c>
      <c r="D81" s="40">
        <f t="array" ref="D81">_FV($A81,"Change")</f>
        <v>0.92</v>
      </c>
      <c r="E81" s="41">
        <f t="array" ref="E81">_FV($A81,"Previous close",TRUE)</f>
        <v>135.22999999999999</v>
      </c>
      <c r="F81" s="49">
        <f t="array" ref="F81">_FV(A81,"Change (%)",TRUE)</f>
        <v>6.803E-3</v>
      </c>
      <c r="G81" s="42">
        <f t="array" ref="G81">_FV($A81,"52 week high",TRUE)</f>
        <v>154.24</v>
      </c>
      <c r="H81" s="43">
        <f t="array" ref="H81">_FV($A81,"52 week low",TRUE)</f>
        <v>67.900000000000006</v>
      </c>
      <c r="I81" s="44">
        <f t="shared" si="8"/>
        <v>100.51546391752578</v>
      </c>
      <c r="J81" s="45">
        <f t="shared" si="9"/>
        <v>11.728475103734439</v>
      </c>
      <c r="K81" s="46" t="s">
        <v>93</v>
      </c>
      <c r="L81" s="47" cm="1">
        <f t="array" aca="1" ref="L81" ca="1">IF(AND(HOUR(NOW())&gt;16,_xlfn.NUMBERVALUE(_xlfn.CONCAT(HOUR(NOW()),".",MINUTE(NOW())))&gt;9.3),_FV($A81,"Price"),"MH")</f>
        <v>136.15</v>
      </c>
      <c r="M81" s="48" cm="1">
        <f t="array" aca="1" ref="M81" ca="1">IF($L81="MH","MarketHours",_FV($A81,"Change (Extended hours)",TRUE))</f>
        <v>-0.9</v>
      </c>
      <c r="N81" s="50" t="str" cm="1">
        <f t="array" aca="1" ref="N81" ca="1">IF($L81&lt;&gt;"MarketHours","MH",_FV($A81,"Change % (Extended hours)",TRUE))</f>
        <v>MH</v>
      </c>
      <c r="O81" s="51">
        <f t="array" ref="O81">_FV($A81,"Volume")</f>
        <v>1496069</v>
      </c>
      <c r="P81" s="51">
        <f t="array" ref="P81">_FV($A81,"Volume average",TRUE)</f>
        <v>1757953</v>
      </c>
      <c r="Q81" s="56" cm="1">
        <f t="array" ref="Q81">_FV($A81,"P/E",TRUE)</f>
        <v>29.423999999999999</v>
      </c>
    </row>
    <row r="82" spans="1:17">
      <c r="A82" s="16" t="e" vm="82">
        <v>#VALUE!</v>
      </c>
      <c r="B82" s="1" t="str">
        <f t="shared" si="7"/>
        <v>TTD</v>
      </c>
      <c r="C82" s="40">
        <f t="array" ref="C82">_FV($A82,"Price")</f>
        <v>418.64</v>
      </c>
      <c r="D82" s="40">
        <f t="array" ref="D82">_FV($A82,"Change")</f>
        <v>-8.4700000000000006</v>
      </c>
      <c r="E82" s="41">
        <f t="array" ref="E82">_FV($A82,"Previous close",TRUE)</f>
        <v>427.11</v>
      </c>
      <c r="F82" s="49">
        <f t="array" ref="F82">_FV(A82,"Change (%)",TRUE)</f>
        <v>-1.9831000000000001E-2</v>
      </c>
      <c r="G82" s="42">
        <f t="array" ref="G82">_FV($A82,"52 week high",TRUE)</f>
        <v>515.20000000000005</v>
      </c>
      <c r="H82" s="43">
        <f t="array" ref="H82">_FV($A82,"52 week low",TRUE)</f>
        <v>136</v>
      </c>
      <c r="I82" s="44">
        <f t="shared" si="8"/>
        <v>207.8235294117647</v>
      </c>
      <c r="J82" s="45">
        <f t="shared" si="9"/>
        <v>18.742236024844729</v>
      </c>
      <c r="K82" s="46" t="s">
        <v>15</v>
      </c>
      <c r="L82" s="47" cm="1">
        <f t="array" aca="1" ref="L82" ca="1">IF(AND(HOUR(NOW())&gt;16,_xlfn.NUMBERVALUE(_xlfn.CONCAT(HOUR(NOW()),".",MINUTE(NOW())))&gt;9.3),_FV($A82,"Price"),"MH")</f>
        <v>418.64</v>
      </c>
      <c r="M82" s="48" cm="1">
        <f t="array" aca="1" ref="M82" ca="1">IF($L82="MH","MarketHours",_FV($A82,"Change (Extended hours)",TRUE))</f>
        <v>-0.64</v>
      </c>
      <c r="N82" s="50" t="str" cm="1">
        <f t="array" aca="1" ref="N82" ca="1">IF($L82&lt;&gt;"MarketHours","MH",_FV($A82,"Change % (Extended hours)",TRUE))</f>
        <v>MH</v>
      </c>
      <c r="O82" s="51">
        <f t="array" ref="O82">_FV($A82,"Volume")</f>
        <v>719337</v>
      </c>
      <c r="P82" s="51">
        <f t="array" ref="P82">_FV($A82,"Volume average",TRUE)</f>
        <v>1127909</v>
      </c>
      <c r="Q82" s="56" cm="1">
        <f t="array" ref="Q82">_FV($A82,"P/E",TRUE)</f>
        <v>172.16</v>
      </c>
    </row>
    <row r="83" spans="1:17">
      <c r="A83" s="16" t="e" vm="83">
        <v>#VALUE!</v>
      </c>
      <c r="B83" s="1" t="str">
        <f t="shared" si="7"/>
        <v>WMT</v>
      </c>
      <c r="C83" s="40">
        <f t="array" ref="C83">_FV($A83,"Price")</f>
        <v>136.69999999999999</v>
      </c>
      <c r="D83" s="40">
        <f t="array" ref="D83">_FV($A83,"Change")</f>
        <v>-0.11</v>
      </c>
      <c r="E83" s="41">
        <f t="array" ref="E83">_FV($A83,"Previous close",TRUE)</f>
        <v>136.81</v>
      </c>
      <c r="F83" s="49">
        <f t="array" ref="F83">_FV(A83,"Change (%)",TRUE)</f>
        <v>-8.0400000000000003E-4</v>
      </c>
      <c r="G83" s="42">
        <f t="array" ref="G83">_FV($A83,"52 week high",TRUE)</f>
        <v>151.33000000000001</v>
      </c>
      <c r="H83" s="43">
        <f t="array" ref="H83">_FV($A83,"52 week low",TRUE)</f>
        <v>102</v>
      </c>
      <c r="I83" s="44">
        <f t="shared" si="8"/>
        <v>34.019607843137237</v>
      </c>
      <c r="J83" s="45">
        <f t="shared" si="9"/>
        <v>9.6676138240930527</v>
      </c>
      <c r="K83" s="46" t="s">
        <v>19</v>
      </c>
      <c r="L83" s="47" cm="1">
        <f t="array" aca="1" ref="L83" ca="1">IF(AND(HOUR(NOW())&gt;16,_xlfn.NUMBERVALUE(_xlfn.CONCAT(HOUR(NOW()),".",MINUTE(NOW())))&gt;9.3),_FV($A83,"Price"),"MH")</f>
        <v>136.69999999999999</v>
      </c>
      <c r="M83" s="48" cm="1">
        <f t="array" aca="1" ref="M83" ca="1">IF($L83="MH","MarketHours",_FV($A83,"Change (Extended hours)",TRUE))</f>
        <v>0.25</v>
      </c>
      <c r="N83" s="50" t="str" cm="1">
        <f t="array" aca="1" ref="N83" ca="1">IF($L83&lt;&gt;"MarketHours","MH",_FV($A83,"Change % (Extended hours)",TRUE))</f>
        <v>MH</v>
      </c>
      <c r="O83" s="51">
        <f t="array" ref="O83">_FV($A83,"Volume")</f>
        <v>9626577</v>
      </c>
      <c r="P83" s="51">
        <f t="array" ref="P83">_FV($A83,"Volume average",TRUE)</f>
        <v>12980065</v>
      </c>
      <c r="Q83" s="56" cm="1">
        <f t="array" ref="Q83">_FV($A83,"P/E",TRUE)</f>
        <v>21.807400000000001</v>
      </c>
    </row>
    <row r="84" spans="1:17">
      <c r="A84" s="16" t="e" vm="84">
        <v>#VALUE!</v>
      </c>
      <c r="B84" s="1" t="str">
        <f t="shared" si="7"/>
        <v>AAPL</v>
      </c>
      <c r="C84" s="40">
        <f t="array" ref="C84">_FV($A84,"Price")</f>
        <v>112</v>
      </c>
      <c r="D84" s="40">
        <f t="array" ref="D84">_FV($A84,"Change")</f>
        <v>-1.49</v>
      </c>
      <c r="E84" s="41">
        <f t="array" ref="E84">_FV($A84,"Previous close",TRUE)</f>
        <v>113.49</v>
      </c>
      <c r="F84" s="49">
        <f t="array" ref="F84">_FV(A84,"Change (%)",TRUE)</f>
        <v>-1.3129E-2</v>
      </c>
      <c r="G84" s="42">
        <f t="array" ref="G84">_FV($A84,"52 week high",TRUE)</f>
        <v>137.97999999999999</v>
      </c>
      <c r="H84" s="43">
        <f t="array" ref="H84">_FV($A84,"52 week low",TRUE)</f>
        <v>53.152500000000003</v>
      </c>
      <c r="I84" s="44">
        <f t="shared" si="8"/>
        <v>110.71445369455807</v>
      </c>
      <c r="J84" s="45">
        <f t="shared" si="9"/>
        <v>18.828815770401491</v>
      </c>
      <c r="K84" s="46" t="s">
        <v>21</v>
      </c>
      <c r="L84" s="47" cm="1">
        <f t="array" aca="1" ref="L84" ca="1">IF(AND(HOUR(NOW())&gt;16,_xlfn.NUMBERVALUE(_xlfn.CONCAT(HOUR(NOW()),".",MINUTE(NOW())))&gt;9.3),_FV($A84,"Price"),"MH")</f>
        <v>112</v>
      </c>
      <c r="M84" s="48" cm="1">
        <f t="array" aca="1" ref="M84" ca="1">IF($L84="MH","MarketHours",_FV($A84,"Change (Extended hours)",TRUE))</f>
        <v>-0.01</v>
      </c>
      <c r="N84" s="50" t="str" cm="1">
        <f t="array" aca="1" ref="N84" ca="1">IF($L84&lt;&gt;"MarketHours","MH",_FV($A84,"Change % (Extended hours)",TRUE))</f>
        <v>MH</v>
      </c>
      <c r="O84" s="51">
        <f t="array" ref="O84">_FV($A84,"Volume")</f>
        <v>180860325</v>
      </c>
      <c r="P84" s="51">
        <f t="array" ref="P84">_FV($A84,"Volume average",TRUE)</f>
        <v>200031415</v>
      </c>
      <c r="Q84" s="56" cm="1">
        <f t="array" ref="Q84">_FV($A84,"P/E",TRUE)</f>
        <v>34.502699999999997</v>
      </c>
    </row>
    <row r="85" spans="1:17">
      <c r="A85" s="16" t="e" vm="85">
        <v>#VALUE!</v>
      </c>
      <c r="B85" s="1" t="str">
        <f t="shared" si="7"/>
        <v>AMD</v>
      </c>
      <c r="C85" s="40">
        <f t="array" ref="C85">_FV($A85,"Price")</f>
        <v>76.34</v>
      </c>
      <c r="D85" s="40">
        <f t="array" ref="D85">_FV($A85,"Change")</f>
        <v>-2.64</v>
      </c>
      <c r="E85" s="41">
        <f t="array" ref="E85">_FV($A85,"Previous close",TRUE)</f>
        <v>78.98</v>
      </c>
      <c r="F85" s="49">
        <f t="array" ref="F85">_FV(A85,"Change (%)",TRUE)</f>
        <v>-3.3425999999999997E-2</v>
      </c>
      <c r="G85" s="42">
        <f t="array" ref="G85">_FV($A85,"52 week high",TRUE)</f>
        <v>94.28</v>
      </c>
      <c r="H85" s="43">
        <f t="array" ref="H85">_FV($A85,"52 week low",TRUE)</f>
        <v>27.43</v>
      </c>
      <c r="I85" s="44">
        <f t="shared" si="8"/>
        <v>178.30842143638353</v>
      </c>
      <c r="J85" s="45">
        <f t="shared" si="9"/>
        <v>19.028425965210005</v>
      </c>
      <c r="K85" s="46" t="s">
        <v>93</v>
      </c>
      <c r="L85" s="47" cm="1">
        <f t="array" aca="1" ref="L85" ca="1">IF(AND(HOUR(NOW())&gt;16,_xlfn.NUMBERVALUE(_xlfn.CONCAT(HOUR(NOW()),".",MINUTE(NOW())))&gt;9.3),_FV($A85,"Price"),"MH")</f>
        <v>76.34</v>
      </c>
      <c r="M85" s="48" cm="1">
        <f t="array" aca="1" ref="M85" ca="1">IF($L85="MH","MarketHours",_FV($A85,"Change (Extended hours)",TRUE))</f>
        <v>-0.04</v>
      </c>
      <c r="N85" s="50" t="str" cm="1">
        <f t="array" aca="1" ref="N85" ca="1">IF($L85&lt;&gt;"MarketHours","MH",_FV($A85,"Change % (Extended hours)",TRUE))</f>
        <v>MH</v>
      </c>
      <c r="O85" s="51">
        <f t="array" ref="O85">_FV($A85,"Volume")</f>
        <v>54762990</v>
      </c>
      <c r="P85" s="51">
        <f t="array" ref="P85">_FV($A85,"Volume average",TRUE)</f>
        <v>55732606</v>
      </c>
      <c r="Q85" s="56" cm="1">
        <f t="array" ref="Q85">_FV($A85,"P/E",TRUE)</f>
        <v>156.95859999999999</v>
      </c>
    </row>
    <row r="86" spans="1:17">
      <c r="A86" s="16" t="e" vm="86">
        <v>#VALUE!</v>
      </c>
      <c r="B86" s="1" t="str">
        <f t="shared" si="7"/>
        <v>PYPL</v>
      </c>
      <c r="C86" s="40">
        <f t="array" ref="C86">_FV($A86,"Price")</f>
        <v>184</v>
      </c>
      <c r="D86" s="40">
        <f t="array" ref="D86">_FV($A86,"Change")</f>
        <v>-6.09</v>
      </c>
      <c r="E86" s="41">
        <f t="array" ref="E86">_FV($A86,"Previous close",TRUE)</f>
        <v>190.09</v>
      </c>
      <c r="F86" s="49">
        <f t="array" ref="F86">_FV(A86,"Change (%)",TRUE)</f>
        <v>-3.2037000000000003E-2</v>
      </c>
      <c r="G86" s="42">
        <f t="array" ref="G86">_FV($A86,"52 week high",TRUE)</f>
        <v>212.45</v>
      </c>
      <c r="H86" s="43">
        <f t="array" ref="H86">_FV($A86,"52 week low",TRUE)</f>
        <v>82.07</v>
      </c>
      <c r="I86" s="44">
        <f t="shared" si="8"/>
        <v>124.19885463628611</v>
      </c>
      <c r="J86" s="45">
        <f t="shared" si="9"/>
        <v>13.391386208519648</v>
      </c>
      <c r="K86" s="46" t="s">
        <v>26</v>
      </c>
      <c r="L86" s="47" cm="1">
        <f t="array" aca="1" ref="L86" ca="1">IF(AND(HOUR(NOW())&gt;16,_xlfn.NUMBERVALUE(_xlfn.CONCAT(HOUR(NOW()),".",MINUTE(NOW())))&gt;9.3),_FV($A86,"Price"),"MH")</f>
        <v>184</v>
      </c>
      <c r="M86" s="48" cm="1">
        <f t="array" aca="1" ref="M86" ca="1">IF($L86="MH","MarketHours",_FV($A86,"Change (Extended hours)",TRUE))</f>
        <v>-0.37</v>
      </c>
      <c r="N86" s="50" t="str" cm="1">
        <f t="array" aca="1" ref="N86" ca="1">IF($L86&lt;&gt;"MarketHours","MH",_FV($A86,"Change % (Extended hours)",TRUE))</f>
        <v>MH</v>
      </c>
      <c r="O86" s="51">
        <f t="array" ref="O86">_FV($A86,"Volume")</f>
        <v>8110351</v>
      </c>
      <c r="P86" s="51">
        <f t="array" ref="P86">_FV($A86,"Volume average",TRUE)</f>
        <v>7531476</v>
      </c>
      <c r="Q86" s="56" cm="1">
        <f t="array" ref="Q86">_FV($A86,"P/E",TRUE)</f>
        <v>87.246099999999998</v>
      </c>
    </row>
    <row r="87" spans="1:17">
      <c r="A87" s="16" t="e" vm="87">
        <v>#VALUE!</v>
      </c>
      <c r="B87" s="1" t="str">
        <f t="shared" si="7"/>
        <v>NVDA</v>
      </c>
      <c r="C87" s="40">
        <f t="array" ref="C87">_FV($A87,"Price")</f>
        <v>486.58</v>
      </c>
      <c r="D87" s="40">
        <f t="array" ref="D87">_FV($A87,"Change")</f>
        <v>-5.89</v>
      </c>
      <c r="E87" s="41">
        <f t="array" ref="E87">_FV($A87,"Previous close",TRUE)</f>
        <v>492.47</v>
      </c>
      <c r="F87" s="49">
        <f t="array" ref="F87">_FV(A87,"Change (%)",TRUE)</f>
        <v>-1.196E-2</v>
      </c>
      <c r="G87" s="42">
        <f t="array" ref="G87">_FV($A87,"52 week high",TRUE)</f>
        <v>589.06989999999996</v>
      </c>
      <c r="H87" s="43">
        <f t="array" ref="H87">_FV($A87,"52 week low",TRUE)</f>
        <v>169.32</v>
      </c>
      <c r="I87" s="44">
        <f t="shared" si="8"/>
        <v>187.3730214977557</v>
      </c>
      <c r="J87" s="45">
        <f t="shared" si="9"/>
        <v>17.398597348124554</v>
      </c>
      <c r="K87" s="46" t="s">
        <v>93</v>
      </c>
      <c r="L87" s="47" cm="1">
        <f t="array" aca="1" ref="L87" ca="1">IF(AND(HOUR(NOW())&gt;16,_xlfn.NUMBERVALUE(_xlfn.CONCAT(HOUR(NOW()),".",MINUTE(NOW())))&gt;9.3),_FV($A87,"Price"),"MH")</f>
        <v>486.58</v>
      </c>
      <c r="M87" s="48" cm="1">
        <f t="array" aca="1" ref="M87" ca="1">IF($L87="MH","MarketHours",_FV($A87,"Change (Extended hours)",TRUE))</f>
        <v>-1.46</v>
      </c>
      <c r="N87" s="50" t="str" cm="1">
        <f t="array" aca="1" ref="N87" ca="1">IF($L87&lt;&gt;"MarketHours","MH",_FV($A87,"Change % (Extended hours)",TRUE))</f>
        <v>MH</v>
      </c>
      <c r="O87" s="51">
        <f t="array" ref="O87">_FV($A87,"Volume")</f>
        <v>15923172</v>
      </c>
      <c r="P87" s="51">
        <f t="array" ref="P87">_FV($A87,"Volume average",TRUE)</f>
        <v>14725996</v>
      </c>
      <c r="Q87" s="56" cm="1">
        <f t="array" ref="Q87">_FV($A87,"P/E",TRUE)</f>
        <v>90.295500000000004</v>
      </c>
    </row>
    <row r="88" spans="1:17">
      <c r="A88" s="16" t="e" vm="88">
        <v>#VALUE!</v>
      </c>
      <c r="B88" s="1" t="str">
        <f t="shared" si="7"/>
        <v>BJ</v>
      </c>
      <c r="C88" s="40">
        <f t="array" ref="C88">_FV($A88,"Price")</f>
        <v>40.74</v>
      </c>
      <c r="D88" s="40">
        <f t="array" ref="D88">_FV($A88,"Change")</f>
        <v>-1.25</v>
      </c>
      <c r="E88" s="41">
        <f t="array" ref="E88">_FV($A88,"Previous close",TRUE)</f>
        <v>41.99</v>
      </c>
      <c r="F88" s="49">
        <f t="array" ref="F88">_FV(A88,"Change (%)",TRUE)</f>
        <v>-2.9769E-2</v>
      </c>
      <c r="G88" s="42">
        <f t="array" ref="G88">_FV($A88,"52 week high",TRUE)</f>
        <v>47.46</v>
      </c>
      <c r="H88" s="43">
        <f t="array" ref="H88">_FV($A88,"52 week low",TRUE)</f>
        <v>18.84</v>
      </c>
      <c r="I88" s="44">
        <f t="shared" si="8"/>
        <v>116.24203821656053</v>
      </c>
      <c r="J88" s="45">
        <f t="shared" si="9"/>
        <v>14.159292035398224</v>
      </c>
      <c r="K88" s="46" t="s">
        <v>19</v>
      </c>
      <c r="L88" s="47" cm="1">
        <f t="array" aca="1" ref="L88" ca="1">IF(AND(HOUR(NOW())&gt;16,_xlfn.NUMBERVALUE(_xlfn.CONCAT(HOUR(NOW()),".",MINUTE(NOW())))&gt;9.3),_FV($A88,"Price"),"MH")</f>
        <v>40.74</v>
      </c>
      <c r="M88" s="48" cm="1">
        <f t="array" aca="1" ref="M88" ca="1">IF($L88="MH","MarketHours",_FV($A88,"Change (Extended hours)",TRUE))</f>
        <v>1.51</v>
      </c>
      <c r="N88" s="50" t="str" cm="1">
        <f t="array" aca="1" ref="N88" ca="1">IF($L88&lt;&gt;"MarketHours","MH",_FV($A88,"Change % (Extended hours)",TRUE))</f>
        <v>MH</v>
      </c>
      <c r="O88" s="51">
        <f t="array" ref="O88">_FV($A88,"Volume")</f>
        <v>2266829</v>
      </c>
      <c r="P88" s="51">
        <f t="array" ref="P88">_FV($A88,"Volume average",TRUE)</f>
        <v>2510843</v>
      </c>
      <c r="Q88" s="56" cm="1">
        <f t="array" ref="Q88">_FV($A88,"P/E",TRUE)</f>
        <v>19.433800000000002</v>
      </c>
    </row>
    <row r="89" spans="1:17">
      <c r="A89" s="16" t="e" vm="89">
        <v>#VALUE!</v>
      </c>
      <c r="B89" s="16" t="s">
        <v>175</v>
      </c>
      <c r="C89" s="40">
        <f t="array" ref="C89">_FV($A89,"Price")</f>
        <v>134.56</v>
      </c>
      <c r="D89" s="40">
        <f t="array" ref="D89">_FV($A89,"Change")</f>
        <v>-0.12</v>
      </c>
      <c r="E89" s="41">
        <f t="array" ref="E89">_FV($A89,"Previous close",TRUE)</f>
        <v>134.68</v>
      </c>
      <c r="F89" s="49">
        <f t="array" ref="F89">_FV(A89,"Change (%)",TRUE)</f>
        <v>-8.9099999999999997E-4</v>
      </c>
      <c r="G89" s="42">
        <f t="array" ref="G89">_FV($A89,"52 week high",TRUE)</f>
        <v>170</v>
      </c>
      <c r="H89" s="43">
        <f t="array" ref="H89">_FV($A89,"52 week low",TRUE)</f>
        <v>44.27</v>
      </c>
      <c r="I89" s="44">
        <f t="shared" si="8"/>
        <v>203.95301558617575</v>
      </c>
      <c r="J89" s="45">
        <f t="shared" si="9"/>
        <v>20.847058823529409</v>
      </c>
      <c r="K89" s="46" t="s">
        <v>14</v>
      </c>
      <c r="L89" s="47" cm="1">
        <f t="array" aca="1" ref="L89" ca="1">IF(AND(HOUR(NOW())&gt;16,_xlfn.NUMBERVALUE(_xlfn.CONCAT(HOUR(NOW()),".",MINUTE(NOW())))&gt;9.3),_FV($A89,"Price"),"MH")</f>
        <v>134.56</v>
      </c>
      <c r="M89" s="48" cm="1">
        <f t="array" aca="1" ref="M89" ca="1">IF($L89="MH","MarketHours",_FV($A89,"Change (Extended hours)",TRUE))</f>
        <v>0.44</v>
      </c>
      <c r="N89" s="50" t="str" cm="1">
        <f t="array" aca="1" ref="N89" ca="1">IF($L89&lt;&gt;"MarketHours","MH",_FV($A89,"Change % (Extended hours)",TRUE))</f>
        <v>MH</v>
      </c>
      <c r="O89" s="51">
        <f t="array" ref="O89">_FV($A89,"Volume")</f>
        <v>812293</v>
      </c>
      <c r="P89" s="51">
        <f t="array" ref="P89">_FV($A89,"Volume average",TRUE)</f>
        <v>496741</v>
      </c>
      <c r="Q89" s="56" cm="1">
        <f t="array" ref="Q89">_FV($A89,"P/E",TRUE)</f>
        <v>140.13980000000001</v>
      </c>
    </row>
    <row r="90" spans="1:17">
      <c r="A90" s="16" t="e" vm="90">
        <v>#VALUE!</v>
      </c>
      <c r="B90" s="1" t="str">
        <f t="shared" ref="B90:B106" si="10">TEXT(_FV($A90,"Ticker symbol",TRUE),"")</f>
        <v>MSFT</v>
      </c>
      <c r="C90" s="40">
        <f t="array" ref="C90">_FV($A90,"Price")</f>
        <v>204.03</v>
      </c>
      <c r="D90" s="40">
        <f t="array" ref="D90">_FV($A90,"Change")</f>
        <v>-1.34</v>
      </c>
      <c r="E90" s="41">
        <f t="array" ref="E90">_FV($A90,"Previous close",TRUE)</f>
        <v>205.37</v>
      </c>
      <c r="F90" s="49">
        <f t="array" ref="F90">_FV(A90,"Change (%)",TRUE)</f>
        <v>-6.5249999999999996E-3</v>
      </c>
      <c r="G90" s="42">
        <f t="array" ref="G90">_FV($A90,"52 week high",TRUE)</f>
        <v>232.86</v>
      </c>
      <c r="H90" s="43">
        <f t="array" ref="H90">_FV($A90,"52 week low",TRUE)</f>
        <v>132.52000000000001</v>
      </c>
      <c r="I90" s="44">
        <f t="shared" si="8"/>
        <v>53.961666163597954</v>
      </c>
      <c r="J90" s="45">
        <f t="shared" si="9"/>
        <v>12.380829683071383</v>
      </c>
      <c r="K90" s="46" t="s">
        <v>15</v>
      </c>
      <c r="L90" s="47" cm="1">
        <f t="array" aca="1" ref="L90" ca="1">IF(AND(HOUR(NOW())&gt;16,_xlfn.NUMBERVALUE(_xlfn.CONCAT(HOUR(NOW()),".",MINUTE(NOW())))&gt;9.3),_FV($A90,"Price"),"MH")</f>
        <v>204.03</v>
      </c>
      <c r="M90" s="48" cm="1">
        <f t="array" aca="1" ref="M90" ca="1">IF($L90="MH","MarketHours",_FV($A90,"Change (Extended hours)",TRUE))</f>
        <v>-0.43</v>
      </c>
      <c r="N90" s="50" t="str" cm="1">
        <f t="array" aca="1" ref="N90" ca="1">IF($L90&lt;&gt;"MarketHours","MH",_FV($A90,"Change % (Extended hours)",TRUE))</f>
        <v>MH</v>
      </c>
      <c r="O90" s="51">
        <f t="array" ref="O90">_FV($A90,"Volume")</f>
        <v>33620073</v>
      </c>
      <c r="P90" s="51">
        <f t="array" ref="P90">_FV($A90,"Volume average",TRUE)</f>
        <v>33895353</v>
      </c>
      <c r="Q90" s="56" cm="1">
        <f t="array" ref="Q90">_FV($A90,"P/E",TRUE)</f>
        <v>35.628300000000003</v>
      </c>
    </row>
    <row r="91" spans="1:17">
      <c r="A91" s="16" t="e" vm="91">
        <v>#VALUE!</v>
      </c>
      <c r="B91" s="16" t="str">
        <f t="shared" si="10"/>
        <v>EA</v>
      </c>
      <c r="C91" s="40">
        <f t="array" ref="C91">_FV($A91,"Price")</f>
        <v>126.02</v>
      </c>
      <c r="D91" s="40">
        <f t="array" ref="D91">_FV($A91,"Change")</f>
        <v>-1.24</v>
      </c>
      <c r="E91" s="41">
        <f t="array" ref="E91">_FV($A91,"Previous close",TRUE)</f>
        <v>127.26</v>
      </c>
      <c r="F91" s="49">
        <f t="array" ref="F91">_FV(A91,"Change (%)",TRUE)</f>
        <v>-9.7440000000000009E-3</v>
      </c>
      <c r="G91" s="42">
        <f t="array" ref="G91">_FV($A91,"52 week high",TRUE)</f>
        <v>147.36000000000001</v>
      </c>
      <c r="H91" s="43">
        <f t="array" ref="H91">_FV($A91,"52 week low",TRUE)</f>
        <v>85.69</v>
      </c>
      <c r="I91" s="44">
        <f t="shared" si="8"/>
        <v>47.065001750495981</v>
      </c>
      <c r="J91" s="45">
        <f t="shared" si="9"/>
        <v>14.481541802388719</v>
      </c>
      <c r="K91" s="46" t="s">
        <v>18</v>
      </c>
      <c r="L91" s="47" cm="1">
        <f t="array" aca="1" ref="L91" ca="1">IF(AND(HOUR(NOW())&gt;16,_xlfn.NUMBERVALUE(_xlfn.CONCAT(HOUR(NOW()),".",MINUTE(NOW())))&gt;9.3),_FV($A91,"Price"),"MH")</f>
        <v>126.02</v>
      </c>
      <c r="M91" s="48" cm="1">
        <f t="array" aca="1" ref="M91" ca="1">IF($L91="MH","MarketHours",_FV($A91,"Change (Extended hours)",TRUE))</f>
        <v>1.3</v>
      </c>
      <c r="N91" s="50" t="str" cm="1">
        <f t="array" aca="1" ref="N91" ca="1">IF($L91&lt;&gt;"MarketHours","MH",_FV($A91,"Change % (Extended hours)",TRUE))</f>
        <v>MH</v>
      </c>
      <c r="O91" s="51">
        <f t="array" ref="O91">_FV($A91,"Volume")</f>
        <v>1746640</v>
      </c>
      <c r="P91" s="51">
        <f t="array" ref="P91">_FV($A91,"Volume average",TRUE)</f>
        <v>2031180</v>
      </c>
      <c r="Q91" s="56" cm="1">
        <f t="array" ref="Q91">_FV($A91,"P/E",TRUE)</f>
        <v>18.871400000000001</v>
      </c>
    </row>
    <row r="92" spans="1:17">
      <c r="A92" s="16" t="e" vm="92">
        <v>#VALUE!</v>
      </c>
      <c r="B92" s="16" t="str">
        <f t="shared" si="10"/>
        <v>TMO</v>
      </c>
      <c r="C92" s="40">
        <f t="array" ref="C92">_FV($A92,"Price")</f>
        <v>431.13</v>
      </c>
      <c r="D92" s="40">
        <f t="array" ref="D92">_FV($A92,"Change")</f>
        <v>11.4</v>
      </c>
      <c r="E92" s="41">
        <f t="array" ref="E92">_FV($A92,"Previous close",TRUE)</f>
        <v>419.73</v>
      </c>
      <c r="F92" s="49">
        <f t="array" ref="F92">_FV(A92,"Change (%)",TRUE)</f>
        <v>2.7160000000000004E-2</v>
      </c>
      <c r="G92" s="42">
        <f t="array" ref="G92">_FV($A92,"52 week high",TRUE)</f>
        <v>441.96</v>
      </c>
      <c r="H92" s="43">
        <f t="array" ref="H92">_FV($A92,"52 week low",TRUE)</f>
        <v>250.21</v>
      </c>
      <c r="I92" s="44">
        <f t="shared" si="8"/>
        <v>72.307261900003994</v>
      </c>
      <c r="J92" s="45">
        <f t="shared" si="9"/>
        <v>2.4504480043442811</v>
      </c>
      <c r="K92" s="46" t="s">
        <v>13</v>
      </c>
      <c r="L92" s="47" cm="1">
        <f t="array" aca="1" ref="L92" ca="1">IF(AND(HOUR(NOW())&gt;16,_xlfn.NUMBERVALUE(_xlfn.CONCAT(HOUR(NOW()),".",MINUTE(NOW())))&gt;9.3),_FV($A92,"Price"),"MH")</f>
        <v>431.13</v>
      </c>
      <c r="M92" s="48" cm="1">
        <f t="array" aca="1" ref="M92" ca="1">IF($L92="MH","MarketHours",_FV($A92,"Change (Extended hours)",TRUE))</f>
        <v>-0.13</v>
      </c>
      <c r="N92" s="50" t="str" cm="1">
        <f t="array" aca="1" ref="N92" ca="1">IF($L92&lt;&gt;"MarketHours","MH",_FV($A92,"Change % (Extended hours)",TRUE))</f>
        <v>MH</v>
      </c>
      <c r="O92" s="51">
        <f t="array" ref="O92">_FV($A92,"Volume")</f>
        <v>1743241</v>
      </c>
      <c r="P92" s="51">
        <f t="array" ref="P92">_FV($A92,"Volume average",TRUE)</f>
        <v>1325383</v>
      </c>
      <c r="Q92" s="56" cm="1">
        <f t="array" ref="Q92">_FV($A92,"P/E",TRUE)</f>
        <v>45.077100000000002</v>
      </c>
    </row>
    <row r="93" spans="1:17">
      <c r="A93" s="16" t="e" vm="93">
        <v>#VALUE!</v>
      </c>
      <c r="B93" s="16" t="str">
        <f t="shared" si="10"/>
        <v>AVGO</v>
      </c>
      <c r="C93" s="40">
        <f t="array" ref="C93">_FV($A93,"Price")</f>
        <v>359.7</v>
      </c>
      <c r="D93" s="40">
        <f t="array" ref="D93">_FV($A93,"Change")</f>
        <v>2.62</v>
      </c>
      <c r="E93" s="41">
        <f t="array" ref="E93">_FV($A93,"Previous close",TRUE)</f>
        <v>357.08</v>
      </c>
      <c r="F93" s="49">
        <f t="array" ref="F93">_FV(A93,"Change (%)",TRUE)</f>
        <v>7.3369999999999998E-3</v>
      </c>
      <c r="G93" s="42">
        <f t="array" ref="G93">_FV($A93,"52 week high",TRUE)</f>
        <v>378.96</v>
      </c>
      <c r="H93" s="43">
        <f t="array" ref="H93">_FV($A93,"52 week low",TRUE)</f>
        <v>155.66999999999999</v>
      </c>
      <c r="I93" s="44">
        <f t="shared" si="8"/>
        <v>131.06571593756024</v>
      </c>
      <c r="J93" s="45">
        <f t="shared" si="9"/>
        <v>5.0823305889803692</v>
      </c>
      <c r="K93" s="46" t="s">
        <v>93</v>
      </c>
      <c r="L93" s="47" cm="1">
        <f t="array" aca="1" ref="L93" ca="1">IF(AND(HOUR(NOW())&gt;16,_xlfn.NUMBERVALUE(_xlfn.CONCAT(HOUR(NOW()),".",MINUTE(NOW())))&gt;9.3),_FV($A93,"Price"),"MH")</f>
        <v>359.7</v>
      </c>
      <c r="M93" s="48" cm="1">
        <f t="array" aca="1" ref="M93" ca="1">IF($L93="MH","MarketHours",_FV($A93,"Change (Extended hours)",TRUE))</f>
        <v>-0.41</v>
      </c>
      <c r="N93" s="50" t="str" cm="1">
        <f t="array" aca="1" ref="N93" ca="1">IF($L93&lt;&gt;"MarketHours","MH",_FV($A93,"Change % (Extended hours)",TRUE))</f>
        <v>MH</v>
      </c>
      <c r="O93" s="51">
        <f t="array" ref="O93">_FV($A93,"Volume")</f>
        <v>1736198</v>
      </c>
      <c r="P93" s="51">
        <f t="array" ref="P93">_FV($A93,"Volume average",TRUE)</f>
        <v>1937349</v>
      </c>
      <c r="Q93" s="56" cm="1">
        <f t="array" ref="Q93">_FV($A93,"P/E",TRUE)</f>
        <v>66.937600000000003</v>
      </c>
    </row>
    <row r="94" spans="1:17">
      <c r="A94" s="16" t="e" vm="94">
        <v>#VALUE!</v>
      </c>
      <c r="B94" s="1" t="str">
        <f t="shared" si="10"/>
        <v>SPY</v>
      </c>
      <c r="C94" s="40">
        <f t="array" ref="C94">_FV($A94,"Price")</f>
        <v>334.06</v>
      </c>
      <c r="D94" s="40">
        <f t="array" ref="D94">_FV($A94,"Change")</f>
        <v>0.17</v>
      </c>
      <c r="E94" s="41">
        <f t="array" ref="E94">_FV($A94,"Previous close",TRUE)</f>
        <v>333.89</v>
      </c>
      <c r="F94" s="49">
        <f t="array" ref="F94">_FV(A94,"Change (%)",TRUE)</f>
        <v>5.0909999999999996E-4</v>
      </c>
      <c r="G94" s="42">
        <f t="array" ref="G94">_FV($A94,"52 week high",TRUE)</f>
        <v>358.75</v>
      </c>
      <c r="H94" s="43">
        <f t="array" ref="H94">_FV($A94,"52 week low",TRUE)</f>
        <v>218.26</v>
      </c>
      <c r="I94" s="44">
        <f t="shared" si="8"/>
        <v>53.055988270869619</v>
      </c>
      <c r="J94" s="45">
        <f t="shared" si="9"/>
        <v>6.882229965156796</v>
      </c>
      <c r="K94" s="46" t="s">
        <v>23</v>
      </c>
      <c r="L94" s="47" cm="1">
        <f t="array" aca="1" ref="L94" ca="1">IF(AND(HOUR(NOW())&gt;16,_xlfn.NUMBERVALUE(_xlfn.CONCAT(HOUR(NOW()),".",MINUTE(NOW())))&gt;9.3),_FV($A94,"Price"),"MH")</f>
        <v>334.06</v>
      </c>
      <c r="M94" s="48" cm="1">
        <f t="array" aca="1" ref="M94" ca="1">IF($L94="MH","MarketHours",_FV($A94,"Change (Extended hours)",TRUE))</f>
        <v>-0.15</v>
      </c>
      <c r="N94" s="50" t="str" cm="1">
        <f t="array" aca="1" ref="N94" ca="1">IF($L94&lt;&gt;"MarketHours","MH",_FV($A94,"Change % (Extended hours)",TRUE))</f>
        <v>MH</v>
      </c>
      <c r="O94" s="51">
        <f t="array" ref="O94">_FV($A94,"Volume")</f>
        <v>84680194</v>
      </c>
      <c r="P94" s="51">
        <f t="array" ref="P94">_FV($A94,"Volume average",TRUE)</f>
        <v>62897847</v>
      </c>
      <c r="Q94" s="57" t="e" cm="1" vm="12">
        <f t="array" ref="Q94">_FV($A94,"P/E",TRUE)</f>
        <v>#VALUE!</v>
      </c>
    </row>
    <row r="95" spans="1:17">
      <c r="A95" s="16" t="e" vm="95">
        <v>#VALUE!</v>
      </c>
      <c r="B95" s="1" t="str">
        <f t="shared" si="10"/>
        <v>COST</v>
      </c>
      <c r="C95" s="40">
        <f t="array" ref="C95">_FV($A95,"Price")</f>
        <v>339.13</v>
      </c>
      <c r="D95" s="40">
        <f t="array" ref="D95">_FV($A95,"Change")</f>
        <v>-0.4</v>
      </c>
      <c r="E95" s="41">
        <f t="array" ref="E95">_FV($A95,"Previous close",TRUE)</f>
        <v>339.53</v>
      </c>
      <c r="F95" s="49">
        <f t="array" ref="F95">_FV(A95,"Change (%)",TRUE)</f>
        <v>-1.178E-3</v>
      </c>
      <c r="G95" s="42">
        <f t="array" ref="G95">_FV($A95,"52 week high",TRUE)</f>
        <v>363.67</v>
      </c>
      <c r="H95" s="43">
        <f t="array" ref="H95">_FV($A95,"52 week low",TRUE)</f>
        <v>271.27999999999997</v>
      </c>
      <c r="I95" s="44">
        <f t="shared" ref="I95:I106" si="11">($C95/$H95*100)-100</f>
        <v>25.011058684753777</v>
      </c>
      <c r="J95" s="45">
        <f t="shared" ref="J95:J106" si="12">100-($C95/$G95*100)</f>
        <v>6.7478758214865167</v>
      </c>
      <c r="K95" s="46" t="s">
        <v>19</v>
      </c>
      <c r="L95" s="47" cm="1">
        <f t="array" aca="1" ref="L95" ca="1">IF(AND(HOUR(NOW())&gt;16,_xlfn.NUMBERVALUE(_xlfn.CONCAT(HOUR(NOW()),".",MINUTE(NOW())))&gt;9.3),_FV($A95,"Price"),"MH")</f>
        <v>339.13</v>
      </c>
      <c r="M95" s="48" cm="1">
        <f t="array" aca="1" ref="M95" ca="1">IF($L95="MH","MarketHours",_FV($A95,"Change (Extended hours)",TRUE))</f>
        <v>-0.14000000000000001</v>
      </c>
      <c r="N95" s="50" t="str" cm="1">
        <f t="array" aca="1" ref="N95" ca="1">IF($L95&lt;&gt;"MarketHours","MH",_FV($A95,"Change % (Extended hours)",TRUE))</f>
        <v>MH</v>
      </c>
      <c r="O95" s="51">
        <f t="array" ref="O95">_FV($A95,"Volume")</f>
        <v>1599904</v>
      </c>
      <c r="P95" s="51">
        <f t="array" ref="P95">_FV($A95,"Volume average",TRUE)</f>
        <v>1898158</v>
      </c>
      <c r="Q95" s="56" cm="1">
        <f t="array" ref="Q95">_FV($A95,"P/E",TRUE)</f>
        <v>40.175699999999999</v>
      </c>
    </row>
    <row r="96" spans="1:17">
      <c r="A96" s="16" t="e" vm="96">
        <v>#VALUE!</v>
      </c>
      <c r="B96" s="1" t="str">
        <f t="shared" si="10"/>
        <v>HD</v>
      </c>
      <c r="C96" s="40">
        <f t="array" ref="C96">_FV($A96,"Price")</f>
        <v>276.33</v>
      </c>
      <c r="D96" s="40">
        <f t="array" ref="D96">_FV($A96,"Change")</f>
        <v>3.63</v>
      </c>
      <c r="E96" s="41">
        <f t="array" ref="E96">_FV($A96,"Previous close",TRUE)</f>
        <v>272.7</v>
      </c>
      <c r="F96" s="49">
        <f t="array" ref="F96">_FV(A96,"Change (%)",TRUE)</f>
        <v>1.3311E-2</v>
      </c>
      <c r="G96" s="42">
        <f t="array" ref="G96">_FV($A96,"52 week high",TRUE)</f>
        <v>292.95</v>
      </c>
      <c r="H96" s="43">
        <f t="array" ref="H96">_FV($A96,"52 week low",TRUE)</f>
        <v>140.63</v>
      </c>
      <c r="I96" s="44">
        <f t="shared" si="11"/>
        <v>96.494346867666906</v>
      </c>
      <c r="J96" s="45">
        <f t="shared" si="12"/>
        <v>5.6733230926779328</v>
      </c>
      <c r="K96" s="46" t="s">
        <v>19</v>
      </c>
      <c r="L96" s="47" cm="1">
        <f t="array" aca="1" ref="L96" ca="1">IF(AND(HOUR(NOW())&gt;16,_xlfn.NUMBERVALUE(_xlfn.CONCAT(HOUR(NOW()),".",MINUTE(NOW())))&gt;9.3),_FV($A96,"Price"),"MH")</f>
        <v>276.33</v>
      </c>
      <c r="M96" s="48" cm="1">
        <f t="array" aca="1" ref="M96" ca="1">IF($L96="MH","MarketHours",_FV($A96,"Change (Extended hours)",TRUE))</f>
        <v>-0.24</v>
      </c>
      <c r="N96" s="50" t="str" cm="1">
        <f t="array" aca="1" ref="N96" ca="1">IF($L96&lt;&gt;"MarketHours","MH",_FV($A96,"Change % (Extended hours)",TRUE))</f>
        <v>MH</v>
      </c>
      <c r="O96" s="51">
        <f t="array" ref="O96">_FV($A96,"Volume")</f>
        <v>3729223</v>
      </c>
      <c r="P96" s="51">
        <f t="array" ref="P96">_FV($A96,"Volume average",TRUE)</f>
        <v>3931141</v>
      </c>
      <c r="Q96" s="56" cm="1">
        <f t="array" ref="Q96">_FV($A96,"P/E",TRUE)</f>
        <v>24.976700000000001</v>
      </c>
    </row>
    <row r="97" spans="1:17">
      <c r="A97" s="16" t="e" vm="97">
        <v>#VALUE!</v>
      </c>
      <c r="B97" s="16" t="str">
        <f t="shared" si="10"/>
        <v>CMG</v>
      </c>
      <c r="C97" s="40">
        <f t="array" ref="C97">_FV($A97,"Price")</f>
        <v>1297.47</v>
      </c>
      <c r="D97" s="40">
        <f t="array" ref="D97">_FV($A97,"Change")</f>
        <v>-11.02</v>
      </c>
      <c r="E97" s="41">
        <f t="array" ref="E97">_FV($A97,"Previous close",TRUE)</f>
        <v>1308.49</v>
      </c>
      <c r="F97" s="49">
        <f t="array" ref="F97">_FV(A97,"Change (%)",TRUE)</f>
        <v>-8.4219999999999989E-3</v>
      </c>
      <c r="G97" s="42">
        <f t="array" ref="G97">_FV($A97,"52 week high",TRUE)</f>
        <v>1384.4612</v>
      </c>
      <c r="H97" s="43">
        <f t="array" ref="H97">_FV($A97,"52 week low",TRUE)</f>
        <v>415</v>
      </c>
      <c r="I97" s="44">
        <f t="shared" si="11"/>
        <v>212.6433734939759</v>
      </c>
      <c r="J97" s="45">
        <f t="shared" si="12"/>
        <v>6.2833974689937122</v>
      </c>
      <c r="K97" s="46" t="s">
        <v>14</v>
      </c>
      <c r="L97" s="47" cm="1">
        <f t="array" aca="1" ref="L97" ca="1">IF(AND(HOUR(NOW())&gt;16,_xlfn.NUMBERVALUE(_xlfn.CONCAT(HOUR(NOW()),".",MINUTE(NOW())))&gt;9.3),_FV($A97,"Price"),"MH")</f>
        <v>1297.47</v>
      </c>
      <c r="M97" s="48" cm="1">
        <f t="array" aca="1" ref="M97" ca="1">IF($L97="MH","MarketHours",_FV($A97,"Change (Extended hours)",TRUE))</f>
        <v>-2.42</v>
      </c>
      <c r="N97" s="50" t="str" cm="1">
        <f t="array" aca="1" ref="N97" ca="1">IF($L97&lt;&gt;"MarketHours","MH",_FV($A97,"Change % (Extended hours)",TRUE))</f>
        <v>MH</v>
      </c>
      <c r="O97" s="51">
        <f t="array" ref="O97">_FV($A97,"Volume")</f>
        <v>310999</v>
      </c>
      <c r="P97" s="51">
        <f t="array" ref="P97">_FV($A97,"Volume average",TRUE)</f>
        <v>264876</v>
      </c>
      <c r="Q97" s="56" cm="1">
        <f t="array" ref="Q97">_FV($A97,"P/E",TRUE)</f>
        <v>145.2225</v>
      </c>
    </row>
    <row r="98" spans="1:17">
      <c r="A98" s="16" t="e" vm="98">
        <v>#VALUE!</v>
      </c>
      <c r="B98" s="1" t="str">
        <f t="shared" si="10"/>
        <v>DG</v>
      </c>
      <c r="C98" s="40">
        <f t="array" ref="C98">_FV($A98,"Price")</f>
        <v>200.5</v>
      </c>
      <c r="D98" s="40">
        <f t="array" ref="D98">_FV($A98,"Change")</f>
        <v>3.38</v>
      </c>
      <c r="E98" s="41">
        <f t="array" ref="E98">_FV($A98,"Previous close",TRUE)</f>
        <v>197.12</v>
      </c>
      <c r="F98" s="49">
        <f t="array" ref="F98">_FV(A98,"Change (%)",TRUE)</f>
        <v>1.7146999999999999E-2</v>
      </c>
      <c r="G98" s="42">
        <f t="array" ref="G98">_FV($A98,"52 week high",TRUE)</f>
        <v>206.98</v>
      </c>
      <c r="H98" s="43">
        <f t="array" ref="H98">_FV($A98,"52 week low",TRUE)</f>
        <v>125</v>
      </c>
      <c r="I98" s="44">
        <f t="shared" si="11"/>
        <v>60.400000000000006</v>
      </c>
      <c r="J98" s="45">
        <f t="shared" si="12"/>
        <v>3.1307372693013775</v>
      </c>
      <c r="K98" s="46" t="s">
        <v>19</v>
      </c>
      <c r="L98" s="47" cm="1">
        <f t="array" aca="1" ref="L98" ca="1">IF(AND(HOUR(NOW())&gt;16,_xlfn.NUMBERVALUE(_xlfn.CONCAT(HOUR(NOW()),".",MINUTE(NOW())))&gt;9.3),_FV($A98,"Price"),"MH")</f>
        <v>200.5</v>
      </c>
      <c r="M98" s="48" cm="1">
        <f t="array" aca="1" ref="M98" ca="1">IF($L98="MH","MarketHours",_FV($A98,"Change (Extended hours)",TRUE))</f>
        <v>0.34</v>
      </c>
      <c r="N98" s="50" t="str" cm="1">
        <f t="array" aca="1" ref="N98" ca="1">IF($L98&lt;&gt;"MarketHours","MH",_FV($A98,"Change % (Extended hours)",TRUE))</f>
        <v>MH</v>
      </c>
      <c r="O98" s="51">
        <f t="array" ref="O98">_FV($A98,"Volume")</f>
        <v>1676913</v>
      </c>
      <c r="P98" s="51">
        <f t="array" ref="P98">_FV($A98,"Volume average",TRUE)</f>
        <v>1969954</v>
      </c>
      <c r="Q98" s="56" cm="1">
        <f t="array" ref="Q98">_FV($A98,"P/E",TRUE)</f>
        <v>21.415099999999999</v>
      </c>
    </row>
    <row r="99" spans="1:17">
      <c r="A99" s="16" t="e" vm="99">
        <v>#VALUE!</v>
      </c>
      <c r="B99" s="1" t="str">
        <f t="shared" si="10"/>
        <v>LOW</v>
      </c>
      <c r="C99" s="40">
        <f t="array" ref="C99">_FV($A99,"Price")</f>
        <v>161.88999999999999</v>
      </c>
      <c r="D99" s="40">
        <f t="array" ref="D99">_FV($A99,"Change")</f>
        <v>3.56</v>
      </c>
      <c r="E99" s="41">
        <f t="array" ref="E99">_FV($A99,"Previous close",TRUE)</f>
        <v>158.33000000000001</v>
      </c>
      <c r="F99" s="49">
        <f t="array" ref="F99">_FV(A99,"Change (%)",TRUE)</f>
        <v>2.2484999999999998E-2</v>
      </c>
      <c r="G99" s="42">
        <f t="array" ref="G99">_FV($A99,"52 week high",TRUE)</f>
        <v>171.32</v>
      </c>
      <c r="H99" s="43">
        <f t="array" ref="H99">_FV($A99,"52 week low",TRUE)</f>
        <v>60</v>
      </c>
      <c r="I99" s="44">
        <f t="shared" si="11"/>
        <v>169.81666666666666</v>
      </c>
      <c r="J99" s="45">
        <f t="shared" si="12"/>
        <v>5.5043194022881181</v>
      </c>
      <c r="K99" s="46" t="s">
        <v>19</v>
      </c>
      <c r="L99" s="47" cm="1">
        <f t="array" aca="1" ref="L99" ca="1">IF(AND(HOUR(NOW())&gt;16,_xlfn.NUMBERVALUE(_xlfn.CONCAT(HOUR(NOW()),".",MINUTE(NOW())))&gt;9.3),_FV($A99,"Price"),"MH")</f>
        <v>161.88999999999999</v>
      </c>
      <c r="M99" s="48" cm="1">
        <f t="array" aca="1" ref="M99" ca="1">IF($L99="MH","MarketHours",_FV($A99,"Change (Extended hours)",TRUE))</f>
        <v>0</v>
      </c>
      <c r="N99" s="50" t="str" cm="1">
        <f t="array" aca="1" ref="N99" ca="1">IF($L99&lt;&gt;"MarketHours","MH",_FV($A99,"Change % (Extended hours)",TRUE))</f>
        <v>MH</v>
      </c>
      <c r="O99" s="51">
        <f t="array" ref="O99">_FV($A99,"Volume")</f>
        <v>4870777</v>
      </c>
      <c r="P99" s="51">
        <f t="array" ref="P99">_FV($A99,"Volume average",TRUE)</f>
        <v>4396413</v>
      </c>
      <c r="Q99" s="56" cm="1">
        <f t="array" ref="Q99">_FV($A99,"P/E",TRUE)</f>
        <v>21.034500000000001</v>
      </c>
    </row>
    <row r="100" spans="1:17">
      <c r="A100" s="16" t="e" vm="100">
        <v>#VALUE!</v>
      </c>
      <c r="B100" s="1" t="str">
        <f t="shared" si="10"/>
        <v>PG</v>
      </c>
      <c r="C100" s="40">
        <f t="array" ref="C100">_FV($A100,"Price")</f>
        <v>138.13999999999999</v>
      </c>
      <c r="D100" s="40">
        <f t="array" ref="D100">_FV($A100,"Change")</f>
        <v>1.44</v>
      </c>
      <c r="E100" s="41">
        <f t="array" ref="E100">_FV($A100,"Previous close",TRUE)</f>
        <v>136.69999999999999</v>
      </c>
      <c r="F100" s="49">
        <f t="array" ref="F100">_FV(A100,"Change (%)",TRUE)</f>
        <v>1.0533999999999998E-2</v>
      </c>
      <c r="G100" s="42">
        <f t="array" ref="G100">_FV($A100,"52 week high",TRUE)</f>
        <v>141.69999999999999</v>
      </c>
      <c r="H100" s="43">
        <f t="array" ref="H100">_FV($A100,"52 week low",TRUE)</f>
        <v>94.34</v>
      </c>
      <c r="I100" s="44">
        <f t="shared" si="11"/>
        <v>46.427814288742837</v>
      </c>
      <c r="J100" s="45">
        <f t="shared" si="12"/>
        <v>2.5123500352858201</v>
      </c>
      <c r="K100" s="46" t="s">
        <v>27</v>
      </c>
      <c r="L100" s="47" cm="1">
        <f t="array" aca="1" ref="L100" ca="1">IF(AND(HOUR(NOW())&gt;16,_xlfn.NUMBERVALUE(_xlfn.CONCAT(HOUR(NOW()),".",MINUTE(NOW())))&gt;9.3),_FV($A100,"Price"),"MH")</f>
        <v>138.13999999999999</v>
      </c>
      <c r="M100" s="48" cm="1">
        <f t="array" aca="1" ref="M100" ca="1">IF($L100="MH","MarketHours",_FV($A100,"Change (Extended hours)",TRUE))</f>
        <v>-0.14000000000000001</v>
      </c>
      <c r="N100" s="50" t="str" cm="1">
        <f t="array" aca="1" ref="N100" ca="1">IF($L100&lt;&gt;"MarketHours","MH",_FV($A100,"Change % (Extended hours)",TRUE))</f>
        <v>MH</v>
      </c>
      <c r="O100" s="51">
        <f t="array" ref="O100">_FV($A100,"Volume")</f>
        <v>4398051</v>
      </c>
      <c r="P100" s="51">
        <f t="array" ref="P100">_FV($A100,"Volume average",TRUE)</f>
        <v>5905588</v>
      </c>
      <c r="Q100" s="56" cm="1">
        <f t="array" ref="Q100">_FV($A100,"P/E",TRUE)</f>
        <v>27.569199999999999</v>
      </c>
    </row>
    <row r="101" spans="1:17">
      <c r="A101" s="16" t="e" vm="101">
        <v>#VALUE!</v>
      </c>
      <c r="B101" s="16" t="str">
        <f t="shared" si="10"/>
        <v>BLK</v>
      </c>
      <c r="C101" s="40">
        <f t="array" ref="C101">_FV($A101,"Price")</f>
        <v>541.20000000000005</v>
      </c>
      <c r="D101" s="40">
        <f t="array" ref="D101">_FV($A101,"Change")</f>
        <v>-2.11</v>
      </c>
      <c r="E101" s="41">
        <f t="array" ref="E101">_FV($A101,"Previous close",TRUE)</f>
        <v>543.30999999999995</v>
      </c>
      <c r="F101" s="49">
        <f t="array" ref="F101">_FV(A101,"Change (%)",TRUE)</f>
        <v>-3.8840000000000003E-3</v>
      </c>
      <c r="G101" s="42">
        <f t="array" ref="G101">_FV($A101,"52 week high",TRUE)</f>
        <v>609.69000000000005</v>
      </c>
      <c r="H101" s="43">
        <f t="array" ref="H101">_FV($A101,"52 week low",TRUE)</f>
        <v>323.98</v>
      </c>
      <c r="I101" s="44">
        <f t="shared" si="11"/>
        <v>67.047348601765549</v>
      </c>
      <c r="J101" s="45">
        <f t="shared" si="12"/>
        <v>11.233577719824822</v>
      </c>
      <c r="K101" s="46" t="s">
        <v>75</v>
      </c>
      <c r="L101" s="47" cm="1">
        <f t="array" aca="1" ref="L101" ca="1">IF(AND(HOUR(NOW())&gt;16,_xlfn.NUMBERVALUE(_xlfn.CONCAT(HOUR(NOW()),".",MINUTE(NOW())))&gt;9.3),_FV($A101,"Price"),"MH")</f>
        <v>541.20000000000005</v>
      </c>
      <c r="M101" s="48" cm="1">
        <f t="array" aca="1" ref="M101" ca="1">IF($L101="MH","MarketHours",_FV($A101,"Change (Extended hours)",TRUE))</f>
        <v>-3.2</v>
      </c>
      <c r="N101" s="50" t="str" cm="1">
        <f t="array" aca="1" ref="N101" ca="1">IF($L101&lt;&gt;"MarketHours","MH",_FV($A101,"Change % (Extended hours)",TRUE))</f>
        <v>MH</v>
      </c>
      <c r="O101" s="51">
        <f t="array" ref="O101">_FV($A101,"Volume")</f>
        <v>660875</v>
      </c>
      <c r="P101" s="51">
        <f t="array" ref="P101">_FV($A101,"Volume average",TRUE)</f>
        <v>538473</v>
      </c>
      <c r="Q101" s="56" cm="1">
        <f t="array" ref="Q101">_FV($A101,"P/E",TRUE)</f>
        <v>19.128499999999999</v>
      </c>
    </row>
    <row r="102" spans="1:17">
      <c r="A102" s="16" t="e" vm="102">
        <v>#VALUE!</v>
      </c>
      <c r="B102" s="16" t="str">
        <f t="shared" si="10"/>
        <v>UNH</v>
      </c>
      <c r="C102" s="40">
        <f t="array" ref="C102">_FV($A102,"Price")</f>
        <v>301.48</v>
      </c>
      <c r="D102" s="40">
        <f t="array" ref="D102">_FV($A102,"Change")</f>
        <v>-3.12</v>
      </c>
      <c r="E102" s="41">
        <f t="array" ref="E102">_FV($A102,"Previous close",TRUE)</f>
        <v>304.60000000000002</v>
      </c>
      <c r="F102" s="49">
        <f t="array" ref="F102">_FV(A102,"Change (%)",TRUE)</f>
        <v>-1.0243E-2</v>
      </c>
      <c r="G102" s="42">
        <f t="array" ref="G102">_FV($A102,"52 week high",TRUE)</f>
        <v>324.57</v>
      </c>
      <c r="H102" s="43">
        <f t="array" ref="H102">_FV($A102,"52 week low",TRUE)</f>
        <v>187.72</v>
      </c>
      <c r="I102" s="44">
        <f t="shared" si="11"/>
        <v>60.600894949925419</v>
      </c>
      <c r="J102" s="45">
        <f t="shared" si="12"/>
        <v>7.1140277906152676</v>
      </c>
      <c r="K102" s="46" t="s">
        <v>25</v>
      </c>
      <c r="L102" s="47" cm="1">
        <f t="array" aca="1" ref="L102" ca="1">IF(AND(HOUR(NOW())&gt;16,_xlfn.NUMBERVALUE(_xlfn.CONCAT(HOUR(NOW()),".",MINUTE(NOW())))&gt;9.3),_FV($A102,"Price"),"MH")</f>
        <v>301.48</v>
      </c>
      <c r="M102" s="48" cm="1">
        <f t="array" aca="1" ref="M102" ca="1">IF($L102="MH","MarketHours",_FV($A102,"Change (Extended hours)",TRUE))</f>
        <v>0</v>
      </c>
      <c r="N102" s="50" t="str" cm="1">
        <f t="array" aca="1" ref="N102" ca="1">IF($L102&lt;&gt;"MarketHours","MH",_FV($A102,"Change % (Extended hours)",TRUE))</f>
        <v>MH</v>
      </c>
      <c r="O102" s="51">
        <f t="array" ref="O102">_FV($A102,"Volume")</f>
        <v>3086088</v>
      </c>
      <c r="P102" s="51">
        <f t="array" ref="P102">_FV($A102,"Volume average",TRUE)</f>
        <v>2691678</v>
      </c>
      <c r="Q102" s="56" cm="1">
        <f t="array" ref="Q102">_FV($A102,"P/E",TRUE)</f>
        <v>17.061199999999999</v>
      </c>
    </row>
    <row r="103" spans="1:17">
      <c r="A103" s="16" t="e" vm="103">
        <v>#VALUE!</v>
      </c>
      <c r="B103" s="16" t="str">
        <f t="shared" si="10"/>
        <v>NEE</v>
      </c>
      <c r="C103" s="40">
        <f t="array" ref="C103">_FV($A103,"Price")</f>
        <v>278.14999999999998</v>
      </c>
      <c r="D103" s="40">
        <f t="array" ref="D103">_FV($A103,"Change")</f>
        <v>1.24</v>
      </c>
      <c r="E103" s="41">
        <f t="array" ref="E103">_FV($A103,"Previous close",TRUE)</f>
        <v>276.91000000000003</v>
      </c>
      <c r="F103" s="49">
        <f t="array" ref="F103">_FV(A103,"Change (%)",TRUE)</f>
        <v>4.4779999999999993E-3</v>
      </c>
      <c r="G103" s="42">
        <f t="array" ref="G103">_FV($A103,"52 week high",TRUE)</f>
        <v>291.08999999999997</v>
      </c>
      <c r="H103" s="43">
        <f t="array" ref="H103">_FV($A103,"52 week low",TRUE)</f>
        <v>174.8</v>
      </c>
      <c r="I103" s="44">
        <f t="shared" si="11"/>
        <v>59.124713958810048</v>
      </c>
      <c r="J103" s="45">
        <f t="shared" si="12"/>
        <v>4.4453605414133079</v>
      </c>
      <c r="K103" s="46" t="s">
        <v>197</v>
      </c>
      <c r="L103" s="47" cm="1">
        <f t="array" aca="1" ref="L103" ca="1">IF(AND(HOUR(NOW())&gt;16,_xlfn.NUMBERVALUE(_xlfn.CONCAT(HOUR(NOW()),".",MINUTE(NOW())))&gt;9.3),_FV($A103,"Price"),"MH")</f>
        <v>278.14999999999998</v>
      </c>
      <c r="M103" s="48" cm="1">
        <f t="array" aca="1" ref="M103" ca="1">IF($L103="MH","MarketHours",_FV($A103,"Change (Extended hours)",TRUE))</f>
        <v>0.85</v>
      </c>
      <c r="N103" s="50" t="str" cm="1">
        <f t="array" aca="1" ref="N103" ca="1">IF($L103&lt;&gt;"MarketHours","MH",_FV($A103,"Change % (Extended hours)",TRUE))</f>
        <v>MH</v>
      </c>
      <c r="O103" s="51">
        <f t="array" ref="O103">_FV($A103,"Volume")</f>
        <v>983203</v>
      </c>
      <c r="P103" s="51">
        <f t="array" ref="P103">_FV($A103,"Volume average",TRUE)</f>
        <v>1370287</v>
      </c>
      <c r="Q103" s="56" cm="1">
        <f t="array" ref="Q103">_FV($A103,"P/E",TRUE)</f>
        <v>37.771900000000002</v>
      </c>
    </row>
    <row r="104" spans="1:17">
      <c r="A104" s="16" t="e" vm="104">
        <v>#VALUE!</v>
      </c>
      <c r="B104" s="1" t="str">
        <f t="shared" si="10"/>
        <v>LULU</v>
      </c>
      <c r="C104" s="40">
        <f t="array" ref="C104">_FV($A104,"Price")</f>
        <v>313.39</v>
      </c>
      <c r="D104" s="40">
        <f t="array" ref="D104">_FV($A104,"Change")</f>
        <v>-6.61</v>
      </c>
      <c r="E104" s="41">
        <f t="array" ref="E104">_FV($A104,"Previous close",TRUE)</f>
        <v>320</v>
      </c>
      <c r="F104" s="49">
        <f t="array" ref="F104">_FV(A104,"Change (%)",TRUE)</f>
        <v>-2.0655999999999997E-2</v>
      </c>
      <c r="G104" s="42">
        <f t="array" ref="G104">_FV($A104,"52 week high",TRUE)</f>
        <v>399.8965</v>
      </c>
      <c r="H104" s="43">
        <f t="array" ref="H104">_FV($A104,"52 week low",TRUE)</f>
        <v>128.845</v>
      </c>
      <c r="I104" s="44">
        <f t="shared" si="11"/>
        <v>143.23023788272729</v>
      </c>
      <c r="J104" s="45">
        <f t="shared" si="12"/>
        <v>21.632222337529839</v>
      </c>
      <c r="K104" s="46" t="s">
        <v>19</v>
      </c>
      <c r="L104" s="47" cm="1">
        <f t="array" aca="1" ref="L104" ca="1">IF(AND(HOUR(NOW())&gt;16,_xlfn.NUMBERVALUE(_xlfn.CONCAT(HOUR(NOW()),".",MINUTE(NOW())))&gt;9.3),_FV($A104,"Price"),"MH")</f>
        <v>313.39</v>
      </c>
      <c r="M104" s="48" cm="1">
        <f t="array" aca="1" ref="M104" ca="1">IF($L104="MH","MarketHours",_FV($A104,"Change (Extended hours)",TRUE))</f>
        <v>-0.89</v>
      </c>
      <c r="N104" s="50" t="str" cm="1">
        <f t="array" aca="1" ref="N104" ca="1">IF($L104&lt;&gt;"MarketHours","MH",_FV($A104,"Change % (Extended hours)",TRUE))</f>
        <v>MH</v>
      </c>
      <c r="O104" s="51">
        <f t="array" ref="O104">_FV($A104,"Volume")</f>
        <v>3090369</v>
      </c>
      <c r="P104" s="51">
        <f t="array" ref="P104">_FV($A104,"Volume average",TRUE)</f>
        <v>1853328</v>
      </c>
      <c r="Q104" s="56" cm="1">
        <f t="array" ref="Q104">_FV($A104,"P/E",TRUE)</f>
        <v>77.603200000000001</v>
      </c>
    </row>
    <row r="105" spans="1:17">
      <c r="A105" s="16" t="e" vm="105">
        <v>#VALUE!</v>
      </c>
      <c r="B105" s="1" t="str">
        <f t="shared" si="10"/>
        <v>TGT</v>
      </c>
      <c r="C105" s="40">
        <f t="array" ref="C105">_FV($A105,"Price")</f>
        <v>147.65</v>
      </c>
      <c r="D105" s="40">
        <f t="array" ref="D105">_FV($A105,"Change")</f>
        <v>1.61</v>
      </c>
      <c r="E105" s="41">
        <f t="array" ref="E105">_FV($A105,"Previous close",TRUE)</f>
        <v>146.04</v>
      </c>
      <c r="F105" s="49">
        <f t="array" ref="F105">_FV(A105,"Change (%)",TRUE)</f>
        <v>1.1024000000000001E-2</v>
      </c>
      <c r="G105" s="42">
        <f t="array" ref="G105">_FV($A105,"52 week high",TRUE)</f>
        <v>156.1</v>
      </c>
      <c r="H105" s="43">
        <f t="array" ref="H105">_FV($A105,"52 week low",TRUE)</f>
        <v>90.17</v>
      </c>
      <c r="I105" s="44">
        <f t="shared" si="11"/>
        <v>63.746257069978952</v>
      </c>
      <c r="J105" s="45">
        <f t="shared" si="12"/>
        <v>5.4131966688020441</v>
      </c>
      <c r="K105" s="46" t="s">
        <v>19</v>
      </c>
      <c r="L105" s="47" cm="1">
        <f t="array" aca="1" ref="L105" ca="1">IF(AND(HOUR(NOW())&gt;16,_xlfn.NUMBERVALUE(_xlfn.CONCAT(HOUR(NOW()),".",MINUTE(NOW())))&gt;9.3),_FV($A105,"Price"),"MH")</f>
        <v>147.65</v>
      </c>
      <c r="M105" s="48" cm="1">
        <f t="array" aca="1" ref="M105" ca="1">IF($L105="MH","MarketHours",_FV($A105,"Change (Extended hours)",TRUE))</f>
        <v>0</v>
      </c>
      <c r="N105" s="50" t="str" cm="1">
        <f t="array" aca="1" ref="N105" ca="1">IF($L105&lt;&gt;"MarketHours","MH",_FV($A105,"Change % (Extended hours)",TRUE))</f>
        <v>MH</v>
      </c>
      <c r="O105" s="51">
        <f t="array" ref="O105">_FV($A105,"Volume")</f>
        <v>2356353</v>
      </c>
      <c r="P105" s="51">
        <f t="array" ref="P105">_FV($A105,"Volume average",TRUE)</f>
        <v>5501406</v>
      </c>
      <c r="Q105" s="56" cm="1">
        <f t="array" ref="Q105">_FV($A105,"P/E",TRUE)</f>
        <v>21.133500000000002</v>
      </c>
    </row>
    <row r="106" spans="1:17">
      <c r="A106" s="16" t="e" vm="106">
        <v>#VALUE!</v>
      </c>
      <c r="B106" s="16" t="str">
        <f t="shared" si="10"/>
        <v>UPS</v>
      </c>
      <c r="C106" s="40">
        <f t="array" ref="C106">_FV($A106,"Price")</f>
        <v>158.87</v>
      </c>
      <c r="D106" s="40">
        <f t="array" ref="D106">_FV($A106,"Change")</f>
        <v>0.98</v>
      </c>
      <c r="E106" s="41">
        <f t="array" ref="E106">_FV($A106,"Previous close",TRUE)</f>
        <v>157.88999999999999</v>
      </c>
      <c r="F106" s="49">
        <f t="array" ref="F106">_FV(A106,"Change (%)",TRUE)</f>
        <v>6.2070000000000007E-3</v>
      </c>
      <c r="G106" s="42">
        <f t="array" ref="G106">_FV($A106,"52 week high",TRUE)</f>
        <v>166.2</v>
      </c>
      <c r="H106" s="43">
        <f t="array" ref="H106">_FV($A106,"52 week low",TRUE)</f>
        <v>82</v>
      </c>
      <c r="I106" s="44">
        <f t="shared" si="11"/>
        <v>93.743902439024396</v>
      </c>
      <c r="J106" s="45">
        <f t="shared" si="12"/>
        <v>4.4103489771359676</v>
      </c>
      <c r="K106" s="46" t="s">
        <v>95</v>
      </c>
      <c r="L106" s="47" cm="1">
        <f t="array" aca="1" ref="L106" ca="1">IF(AND(HOUR(NOW())&gt;16,_xlfn.NUMBERVALUE(_xlfn.CONCAT(HOUR(NOW()),".",MINUTE(NOW())))&gt;9.3),_FV($A106,"Price"),"MH")</f>
        <v>158.87</v>
      </c>
      <c r="M106" s="48" cm="1">
        <f t="array" aca="1" ref="M106" ca="1">IF($L106="MH","MarketHours",_FV($A106,"Change (Extended hours)",TRUE))</f>
        <v>1.02</v>
      </c>
      <c r="N106" s="50" t="str" cm="1">
        <f t="array" aca="1" ref="N106" ca="1">IF($L106&lt;&gt;"MarketHours","MH",_FV($A106,"Change % (Extended hours)",TRUE))</f>
        <v>MH</v>
      </c>
      <c r="O106" s="51">
        <f t="array" ref="O106">_FV($A106,"Volume")</f>
        <v>2466753</v>
      </c>
      <c r="P106" s="51">
        <f t="array" ref="P106">_FV($A106,"Volume average",TRUE)</f>
        <v>3751105</v>
      </c>
      <c r="Q106" s="56" cm="1">
        <f t="array" ref="Q106">_FV($A106,"P/E",TRUE)</f>
        <v>31.371600000000001</v>
      </c>
    </row>
    <row r="107" spans="1:17">
      <c r="A107" s="16" t="e" vm="107">
        <v>#VALUE!</v>
      </c>
      <c r="B107" s="16" t="str">
        <f t="shared" ref="B107:B116" si="13">TEXT(_FV($A107,"Ticker symbol",TRUE),"")</f>
        <v>MU</v>
      </c>
      <c r="C107" s="40" cm="1">
        <f t="array" ref="C107">_FV($A107,"Price")</f>
        <v>46.09</v>
      </c>
      <c r="D107" s="40" cm="1">
        <f t="array" ref="D107">_FV($A107,"Change")</f>
        <v>1.22</v>
      </c>
      <c r="E107" s="41" cm="1">
        <f t="array" ref="E107">_FV($A107,"Previous close",TRUE)</f>
        <v>44.87</v>
      </c>
      <c r="F107" s="49" cm="1">
        <f t="array" ref="F107">_FV(A107,"Change (%)",TRUE)</f>
        <v>2.7189999999999999E-2</v>
      </c>
      <c r="G107" s="42" cm="1">
        <f t="array" ref="G107">_FV($A107,"52 week high",TRUE)</f>
        <v>61.19</v>
      </c>
      <c r="H107" s="43" cm="1">
        <f t="array" ref="H107">_FV($A107,"52 week low",TRUE)</f>
        <v>31.13</v>
      </c>
      <c r="I107" s="44">
        <f t="shared" ref="I107:I116" si="14">($C107/$H107*100)-100</f>
        <v>48.056537102473499</v>
      </c>
      <c r="J107" s="45">
        <f t="shared" ref="J107:J116" si="15">100-($C107/$G107*100)</f>
        <v>24.677234842294482</v>
      </c>
      <c r="K107" s="46" t="s">
        <v>93</v>
      </c>
      <c r="L107" s="47" cm="1">
        <f t="array" aca="1" ref="L107" ca="1">IF(AND(HOUR(NOW())&gt;16,_xlfn.NUMBERVALUE(_xlfn.CONCAT(HOUR(NOW()),".",MINUTE(NOW())))&gt;9.3),_FV($A107,"Price"),"MH")</f>
        <v>46.09</v>
      </c>
      <c r="M107" s="48" cm="1">
        <f t="array" aca="1" ref="M107" ca="1">IF($L107="MH","MarketHours",_FV($A107,"Change (Extended hours)",TRUE))</f>
        <v>-0.1699</v>
      </c>
      <c r="N107" s="50" t="str" cm="1">
        <f t="array" aca="1" ref="N107" ca="1">IF($L107&lt;&gt;"MarketHours","MH",_FV($A107,"Change % (Extended hours)",TRUE))</f>
        <v>MH</v>
      </c>
      <c r="O107" s="51" cm="1">
        <f t="array" ref="O107">_FV($A107,"Volume")</f>
        <v>18365511</v>
      </c>
      <c r="P107" s="51" cm="1">
        <f t="array" ref="P107">_FV($A107,"Volume average",TRUE)</f>
        <v>19158492</v>
      </c>
      <c r="Q107" s="56" cm="1">
        <f t="array" ref="Q107">_FV($A107,"P/E",TRUE)</f>
        <v>22.4343</v>
      </c>
    </row>
    <row r="108" spans="1:17" ht="24">
      <c r="A108" s="16" t="e" vm="108">
        <v>#VALUE!</v>
      </c>
      <c r="B108" s="16" t="str">
        <f t="shared" si="13"/>
        <v>KLR</v>
      </c>
      <c r="C108" s="40" cm="1">
        <f t="array" ref="C108">_FV($A108,"Price")</f>
        <v>7.65</v>
      </c>
      <c r="D108" s="40" cm="1">
        <f t="array" ref="D108">_FV($A108,"Change")</f>
        <v>-0.64</v>
      </c>
      <c r="E108" s="41" cm="1">
        <f t="array" ref="E108">_FV($A108,"Previous close",TRUE)</f>
        <v>8.2899999999999991</v>
      </c>
      <c r="F108" s="49" cm="1">
        <f t="array" ref="F108">_FV(A108,"Change (%)",TRUE)</f>
        <v>-7.7201000000000006E-2</v>
      </c>
      <c r="G108" s="42" cm="1">
        <f t="array" ref="G108">_FV($A108,"52 week high",TRUE)</f>
        <v>11.35</v>
      </c>
      <c r="H108" s="43" cm="1">
        <f t="array" ref="H108">_FV($A108,"52 week low",TRUE)</f>
        <v>3.8</v>
      </c>
      <c r="I108" s="44">
        <f t="shared" si="14"/>
        <v>101.31578947368425</v>
      </c>
      <c r="J108" s="45">
        <f t="shared" si="15"/>
        <v>32.59911894273128</v>
      </c>
      <c r="K108" s="46" t="s">
        <v>422</v>
      </c>
      <c r="L108" s="47" cm="1">
        <f t="array" aca="1" ref="L108" ca="1">IF(AND(HOUR(NOW())&gt;16,_xlfn.NUMBERVALUE(_xlfn.CONCAT(HOUR(NOW()),".",MINUTE(NOW())))&gt;9.3),_FV($A108,"Price"),"MH")</f>
        <v>7.65</v>
      </c>
      <c r="M108" s="48" cm="1">
        <f t="array" aca="1" ref="M108" ca="1">IF($L108="MH","MarketHours",_FV($A108,"Change (Extended hours)",TRUE))</f>
        <v>0.01</v>
      </c>
      <c r="N108" s="50" t="str" cm="1">
        <f t="array" aca="1" ref="N108" ca="1">IF($L108&lt;&gt;"MarketHours","MH",_FV($A108,"Change % (Extended hours)",TRUE))</f>
        <v>MH</v>
      </c>
      <c r="O108" s="51" cm="1">
        <f t="array" ref="O108">_FV($A108,"Volume")</f>
        <v>367034</v>
      </c>
      <c r="P108" s="51" cm="1">
        <f t="array" ref="P108">_FV($A108,"Volume average",TRUE)</f>
        <v>517865</v>
      </c>
      <c r="Q108" s="56" cm="1">
        <f t="array" ref="Q108">_FV($A108,"P/E",TRUE)</f>
        <v>0</v>
      </c>
    </row>
    <row r="109" spans="1:17">
      <c r="A109" s="16" t="e" vm="109">
        <v>#VALUE!</v>
      </c>
      <c r="B109" s="16" t="str">
        <f t="shared" si="13"/>
        <v>GOOGL</v>
      </c>
      <c r="C109" s="40" cm="1">
        <f t="array" ref="C109">_FV($A109,"Price")</f>
        <v>1515.76</v>
      </c>
      <c r="D109" s="40" cm="1">
        <f t="array" ref="D109">_FV($A109,"Change")</f>
        <v>-10.29</v>
      </c>
      <c r="E109" s="41" cm="1">
        <f t="array" ref="E109">_FV($A109,"Previous close",TRUE)</f>
        <v>1526.05</v>
      </c>
      <c r="F109" s="49" cm="1">
        <f t="array" ref="F109">_FV(A109,"Change (%)",TRUE)</f>
        <v>-6.7429999999999999E-3</v>
      </c>
      <c r="G109" s="42" cm="1">
        <f t="array" ref="G109">_FV($A109,"52 week high",TRUE)</f>
        <v>1726.1022</v>
      </c>
      <c r="H109" s="43" cm="1">
        <f t="array" ref="H109">_FV($A109,"52 week low",TRUE)</f>
        <v>1008.87</v>
      </c>
      <c r="I109" s="44">
        <f t="shared" si="14"/>
        <v>50.243341560359625</v>
      </c>
      <c r="J109" s="45">
        <f t="shared" si="15"/>
        <v>12.185964423195799</v>
      </c>
      <c r="K109" s="46" t="s">
        <v>15</v>
      </c>
      <c r="L109" s="47" cm="1">
        <f t="array" aca="1" ref="L109" ca="1">IF(AND(HOUR(NOW())&gt;16,_xlfn.NUMBERVALUE(_xlfn.CONCAT(HOUR(NOW()),".",MINUTE(NOW())))&gt;9.3),_FV($A109,"Price"),"MH")</f>
        <v>1515.76</v>
      </c>
      <c r="M109" s="48" cm="1">
        <f t="array" aca="1" ref="M109" ca="1">IF($L109="MH","MarketHours",_FV($A109,"Change (Extended hours)",TRUE))</f>
        <v>-1.76</v>
      </c>
      <c r="N109" s="50" t="str" cm="1">
        <f t="array" aca="1" ref="N109" ca="1">IF($L109&lt;&gt;"MarketHours","MH",_FV($A109,"Change % (Extended hours)",TRUE))</f>
        <v>MH</v>
      </c>
      <c r="O109" s="51" cm="1">
        <f t="array" ref="O109">_FV($A109,"Volume")</f>
        <v>1535337</v>
      </c>
      <c r="P109" s="51" cm="1">
        <f t="array" ref="P109">_FV($A109,"Volume average",TRUE)</f>
        <v>1641715</v>
      </c>
      <c r="Q109" s="56" cm="1">
        <f t="array" ref="Q109">_FV($A109,"P/E",TRUE)</f>
        <v>33.573500000000003</v>
      </c>
    </row>
    <row r="110" spans="1:17">
      <c r="A110" s="16" t="e" vm="110">
        <v>#VALUE!</v>
      </c>
      <c r="B110" s="16" t="str">
        <f t="shared" si="13"/>
        <v>ZS</v>
      </c>
      <c r="C110" s="40" cm="1">
        <f t="array" ref="C110">_FV($A110,"Price")</f>
        <v>128.5</v>
      </c>
      <c r="D110" s="40" cm="1">
        <f t="array" ref="D110">_FV($A110,"Change")</f>
        <v>-4.1100000000000003</v>
      </c>
      <c r="E110" s="41" cm="1">
        <f t="array" ref="E110">_FV($A110,"Previous close",TRUE)</f>
        <v>132.61000000000001</v>
      </c>
      <c r="F110" s="49" cm="1">
        <f t="array" ref="F110">_FV(A110,"Change (%)",TRUE)</f>
        <v>-3.0993E-2</v>
      </c>
      <c r="G110" s="42" cm="1">
        <f t="array" ref="G110">_FV($A110,"52 week high",TRUE)</f>
        <v>163.80000000000001</v>
      </c>
      <c r="H110" s="43" cm="1">
        <f t="array" ref="H110">_FV($A110,"52 week low",TRUE)</f>
        <v>35</v>
      </c>
      <c r="I110" s="44">
        <f t="shared" si="14"/>
        <v>267.14285714285711</v>
      </c>
      <c r="J110" s="45">
        <f t="shared" si="15"/>
        <v>21.550671550671552</v>
      </c>
      <c r="K110" s="46" t="s">
        <v>421</v>
      </c>
      <c r="L110" s="47" cm="1">
        <f t="array" aca="1" ref="L110" ca="1">IF(AND(HOUR(NOW())&gt;16,_xlfn.NUMBERVALUE(_xlfn.CONCAT(HOUR(NOW()),".",MINUTE(NOW())))&gt;9.3),_FV($A110,"Price"),"MH")</f>
        <v>128.5</v>
      </c>
      <c r="M110" s="48" cm="1">
        <f t="array" aca="1" ref="M110" ca="1">IF($L110="MH","MarketHours",_FV($A110,"Change (Extended hours)",TRUE))</f>
        <v>-0.01</v>
      </c>
      <c r="N110" s="50" t="str" cm="1">
        <f t="array" aca="1" ref="N110" ca="1">IF($L110&lt;&gt;"MarketHours","MH",_FV($A110,"Change % (Extended hours)",TRUE))</f>
        <v>MH</v>
      </c>
      <c r="O110" s="51" cm="1">
        <f t="array" ref="O110">_FV($A110,"Volume")</f>
        <v>2400987</v>
      </c>
      <c r="P110" s="51" cm="1">
        <f t="array" ref="P110">_FV($A110,"Volume average",TRUE)</f>
        <v>2874950</v>
      </c>
      <c r="Q110" s="57" t="e" cm="1" vm="12">
        <f t="array" ref="Q110">_FV($A110,"P/E",TRUE)</f>
        <v>#VALUE!</v>
      </c>
    </row>
    <row r="111" spans="1:17">
      <c r="A111" s="16" t="e" vm="111">
        <v>#VALUE!</v>
      </c>
      <c r="B111" s="16" t="str">
        <f t="shared" si="13"/>
        <v>MDT</v>
      </c>
      <c r="C111" s="40" cm="1">
        <f t="array" ref="C111">_FV($A111,"Price")</f>
        <v>104.77</v>
      </c>
      <c r="D111" s="40" cm="1">
        <f t="array" ref="D111">_FV($A111,"Change")</f>
        <v>-0.01</v>
      </c>
      <c r="E111" s="41" cm="1">
        <f t="array" ref="E111">_FV($A111,"Previous close",TRUE)</f>
        <v>104.78</v>
      </c>
      <c r="F111" s="49" cm="1">
        <f t="array" ref="F111">_FV(A111,"Change (%)",TRUE)</f>
        <v>-9.5440000000000008E-5</v>
      </c>
      <c r="G111" s="42" cm="1">
        <f t="array" ref="G111">_FV($A111,"52 week high",TRUE)</f>
        <v>122.1477</v>
      </c>
      <c r="H111" s="43" cm="1">
        <f t="array" ref="H111">_FV($A111,"52 week low",TRUE)</f>
        <v>72.13</v>
      </c>
      <c r="I111" s="44">
        <f t="shared" si="14"/>
        <v>45.251629003188697</v>
      </c>
      <c r="J111" s="45">
        <f t="shared" si="15"/>
        <v>14.226792645297465</v>
      </c>
      <c r="K111" s="46" t="s">
        <v>13</v>
      </c>
      <c r="L111" s="47" cm="1">
        <f t="array" aca="1" ref="L111" ca="1">IF(AND(HOUR(NOW())&gt;16,_xlfn.NUMBERVALUE(_xlfn.CONCAT(HOUR(NOW()),".",MINUTE(NOW())))&gt;9.3),_FV($A111,"Price"),"MH")</f>
        <v>104.77</v>
      </c>
      <c r="M111" s="48" cm="1">
        <f t="array" aca="1" ref="M111" ca="1">IF($L111="MH","MarketHours",_FV($A111,"Change (Extended hours)",TRUE))</f>
        <v>0.23</v>
      </c>
      <c r="N111" s="50" t="str" cm="1">
        <f t="array" aca="1" ref="N111" ca="1">IF($L111&lt;&gt;"MarketHours","MH",_FV($A111,"Change % (Extended hours)",TRUE))</f>
        <v>MH</v>
      </c>
      <c r="O111" s="51" cm="1">
        <f t="array" ref="O111">_FV($A111,"Volume")</f>
        <v>2836657</v>
      </c>
      <c r="P111" s="51" cm="1">
        <f t="array" ref="P111">_FV($A111,"Volume average",TRUE)</f>
        <v>4857353</v>
      </c>
      <c r="Q111" s="56" cm="1">
        <f t="array" ref="Q111">_FV($A111,"P/E",TRUE)</f>
        <v>32.327399999999997</v>
      </c>
    </row>
    <row r="112" spans="1:17">
      <c r="A112" s="16" t="e" vm="112">
        <v>#VALUE!</v>
      </c>
      <c r="B112" s="16" t="str">
        <f t="shared" si="13"/>
        <v>FSLY</v>
      </c>
      <c r="C112" s="40" cm="1">
        <f t="array" ref="C112">_FV($A112,"Price")</f>
        <v>76.040000000000006</v>
      </c>
      <c r="D112" s="40" cm="1">
        <f t="array" ref="D112">_FV($A112,"Change")</f>
        <v>-6.56</v>
      </c>
      <c r="E112" s="41" cm="1">
        <f t="array" ref="E112">_FV($A112,"Previous close",TRUE)</f>
        <v>82.6</v>
      </c>
      <c r="F112" s="49" cm="1">
        <f t="array" ref="F112">_FV(A112,"Change (%)",TRUE)</f>
        <v>-7.9419000000000003E-2</v>
      </c>
      <c r="G112" s="42" cm="1">
        <f t="array" ref="G112">_FV($A112,"52 week high",TRUE)</f>
        <v>117.79</v>
      </c>
      <c r="H112" s="43" cm="1">
        <f t="array" ref="H112">_FV($A112,"52 week low",TRUE)</f>
        <v>10.63</v>
      </c>
      <c r="I112" s="44">
        <f t="shared" si="14"/>
        <v>615.33396048918155</v>
      </c>
      <c r="J112" s="45">
        <f t="shared" si="15"/>
        <v>35.444435011461067</v>
      </c>
      <c r="K112" s="46" t="s">
        <v>15</v>
      </c>
      <c r="L112" s="47" cm="1">
        <f t="array" aca="1" ref="L112" ca="1">IF(AND(HOUR(NOW())&gt;16,_xlfn.NUMBERVALUE(_xlfn.CONCAT(HOUR(NOW()),".",MINUTE(NOW())))&gt;9.3),_FV($A112,"Price"),"MH")</f>
        <v>76.040000000000006</v>
      </c>
      <c r="M112" s="48" cm="1">
        <f t="array" aca="1" ref="M112" ca="1">IF($L112="MH","MarketHours",_FV($A112,"Change (Extended hours)",TRUE))</f>
        <v>0.96</v>
      </c>
      <c r="N112" s="50" t="str" cm="1">
        <f t="array" aca="1" ref="N112" ca="1">IF($L112&lt;&gt;"MarketHours","MH",_FV($A112,"Change % (Extended hours)",TRUE))</f>
        <v>MH</v>
      </c>
      <c r="O112" s="51" cm="1">
        <f t="array" ref="O112">_FV($A112,"Volume")</f>
        <v>7919315</v>
      </c>
      <c r="P112" s="51" cm="1">
        <f t="array" ref="P112">_FV($A112,"Volume average",TRUE)</f>
        <v>12084695</v>
      </c>
      <c r="Q112" s="56" cm="1">
        <f t="array" ref="Q112">_FV($A112,"P/E",TRUE)</f>
        <v>0</v>
      </c>
    </row>
    <row r="113" spans="1:17">
      <c r="A113" s="16" t="e" vm="113">
        <v>#VALUE!</v>
      </c>
      <c r="B113" s="16" t="str">
        <f t="shared" si="13"/>
        <v>CRWD</v>
      </c>
      <c r="C113" s="40" cm="1">
        <f t="array" ref="C113">_FV($A113,"Price")</f>
        <v>126.28</v>
      </c>
      <c r="D113" s="40" cm="1">
        <f t="array" ref="D113">_FV($A113,"Change")</f>
        <v>-3.07</v>
      </c>
      <c r="E113" s="41" cm="1">
        <f t="array" ref="E113">_FV($A113,"Previous close",TRUE)</f>
        <v>129.35</v>
      </c>
      <c r="F113" s="49" cm="1">
        <f t="array" ref="F113">_FV(A113,"Change (%)",TRUE)</f>
        <v>-2.3734000000000002E-2</v>
      </c>
      <c r="G113" s="42" cm="1">
        <f t="array" ref="G113">_FV($A113,"52 week high",TRUE)</f>
        <v>153.1</v>
      </c>
      <c r="H113" s="43" cm="1">
        <f t="array" ref="H113">_FV($A113,"52 week low",TRUE)</f>
        <v>31.95</v>
      </c>
      <c r="I113" s="44">
        <f t="shared" si="14"/>
        <v>295.24256651017214</v>
      </c>
      <c r="J113" s="45">
        <f t="shared" si="15"/>
        <v>17.517962116263874</v>
      </c>
      <c r="K113" s="46" t="s">
        <v>421</v>
      </c>
      <c r="L113" s="47" cm="1">
        <f t="array" aca="1" ref="L113" ca="1">IF(AND(HOUR(NOW())&gt;16,_xlfn.NUMBERVALUE(_xlfn.CONCAT(HOUR(NOW()),".",MINUTE(NOW())))&gt;9.3),_FV($A113,"Price"),"MH")</f>
        <v>126.28</v>
      </c>
      <c r="M113" s="48" cm="1">
        <f t="array" aca="1" ref="M113" ca="1">IF($L113="MH","MarketHours",_FV($A113,"Change (Extended hours)",TRUE))</f>
        <v>-1.28</v>
      </c>
      <c r="N113" s="50" t="str" cm="1">
        <f t="array" aca="1" ref="N113" ca="1">IF($L113&lt;&gt;"MarketHours","MH",_FV($A113,"Change % (Extended hours)",TRUE))</f>
        <v>MH</v>
      </c>
      <c r="O113" s="51" cm="1">
        <f t="array" ref="O113">_FV($A113,"Volume")</f>
        <v>4284125</v>
      </c>
      <c r="P113" s="51" cm="1">
        <f t="array" ref="P113">_FV($A113,"Volume average",TRUE)</f>
        <v>6961321</v>
      </c>
      <c r="Q113" s="57" t="e" cm="1" vm="12">
        <f t="array" ref="Q113">_FV($A113,"P/E",TRUE)</f>
        <v>#VALUE!</v>
      </c>
    </row>
    <row r="114" spans="1:17">
      <c r="A114" s="16" t="e" vm="114">
        <v>#VALUE!</v>
      </c>
      <c r="B114" s="16" t="str">
        <f t="shared" si="13"/>
        <v>FEYE</v>
      </c>
      <c r="C114" s="40" cm="1">
        <f t="array" ref="C114">_FV($A114,"Price")</f>
        <v>12.49</v>
      </c>
      <c r="D114" s="40" cm="1">
        <f t="array" ref="D114">_FV($A114,"Change")</f>
        <v>-0.2</v>
      </c>
      <c r="E114" s="41" cm="1">
        <f t="array" ref="E114">_FV($A114,"Previous close",TRUE)</f>
        <v>12.69</v>
      </c>
      <c r="F114" s="49" cm="1">
        <f t="array" ref="F114">_FV(A114,"Change (%)",TRUE)</f>
        <v>-1.576E-2</v>
      </c>
      <c r="G114" s="42" cm="1">
        <f t="array" ref="G114">_FV($A114,"52 week high",TRUE)</f>
        <v>18.34</v>
      </c>
      <c r="H114" s="43" cm="1">
        <f t="array" ref="H114">_FV($A114,"52 week low",TRUE)</f>
        <v>7.54</v>
      </c>
      <c r="I114" s="44">
        <f t="shared" si="14"/>
        <v>65.649867374005311</v>
      </c>
      <c r="J114" s="45">
        <f t="shared" si="15"/>
        <v>31.897491821155938</v>
      </c>
      <c r="K114" s="46" t="s">
        <v>421</v>
      </c>
      <c r="L114" s="47" cm="1">
        <f t="array" aca="1" ref="L114" ca="1">IF(AND(HOUR(NOW())&gt;16,_xlfn.NUMBERVALUE(_xlfn.CONCAT(HOUR(NOW()),".",MINUTE(NOW())))&gt;9.3),_FV($A114,"Price"),"MH")</f>
        <v>12.49</v>
      </c>
      <c r="M114" s="48" cm="1">
        <f t="array" aca="1" ref="M114" ca="1">IF($L114="MH","MarketHours",_FV($A114,"Change (Extended hours)",TRUE))</f>
        <v>0.01</v>
      </c>
      <c r="N114" s="50" t="str" cm="1">
        <f t="array" aca="1" ref="N114" ca="1">IF($L114&lt;&gt;"MarketHours","MH",_FV($A114,"Change % (Extended hours)",TRUE))</f>
        <v>MH</v>
      </c>
      <c r="O114" s="51" cm="1">
        <f t="array" ref="O114">_FV($A114,"Volume")</f>
        <v>2954884</v>
      </c>
      <c r="P114" s="51" cm="1">
        <f t="array" ref="P114">_FV($A114,"Volume average",TRUE)</f>
        <v>3440651</v>
      </c>
      <c r="Q114" s="57" t="e" cm="1" vm="12">
        <f t="array" ref="Q114">_FV($A114,"P/E",TRUE)</f>
        <v>#VALUE!</v>
      </c>
    </row>
    <row r="115" spans="1:17">
      <c r="A115" s="16" t="e" vm="115">
        <v>#VALUE!</v>
      </c>
      <c r="B115" s="16" t="str">
        <f t="shared" si="13"/>
        <v>SPOT</v>
      </c>
      <c r="C115" s="40" cm="1">
        <f t="array" ref="C115">_FV($A115,"Price")</f>
        <v>241.6</v>
      </c>
      <c r="D115" s="40" cm="1">
        <f t="array" ref="D115">_FV($A115,"Change")</f>
        <v>-6.18</v>
      </c>
      <c r="E115" s="41" cm="1">
        <f t="array" ref="E115">_FV($A115,"Previous close",TRUE)</f>
        <v>247.78</v>
      </c>
      <c r="F115" s="49" cm="1">
        <f t="array" ref="F115">_FV(A115,"Change (%)",TRUE)</f>
        <v>-2.4941000000000001E-2</v>
      </c>
      <c r="G115" s="42" cm="1">
        <f t="array" ref="G115">_FV($A115,"52 week high",TRUE)</f>
        <v>299.67</v>
      </c>
      <c r="H115" s="43" cm="1">
        <f t="array" ref="H115">_FV($A115,"52 week low",TRUE)</f>
        <v>109.18</v>
      </c>
      <c r="I115" s="44">
        <f t="shared" si="14"/>
        <v>121.28594980765706</v>
      </c>
      <c r="J115" s="45">
        <f t="shared" si="15"/>
        <v>19.377982447358761</v>
      </c>
      <c r="K115" s="46" t="s">
        <v>18</v>
      </c>
      <c r="L115" s="47" cm="1">
        <f t="array" aca="1" ref="L115" ca="1">IF(AND(HOUR(NOW())&gt;16,_xlfn.NUMBERVALUE(_xlfn.CONCAT(HOUR(NOW()),".",MINUTE(NOW())))&gt;9.3),_FV($A115,"Price"),"MH")</f>
        <v>241.6</v>
      </c>
      <c r="M115" s="48" cm="1">
        <f t="array" aca="1" ref="M115" ca="1">IF($L115="MH","MarketHours",_FV($A115,"Change (Extended hours)",TRUE))</f>
        <v>-0.36</v>
      </c>
      <c r="N115" s="50" t="str" cm="1">
        <f t="array" aca="1" ref="N115" ca="1">IF($L115&lt;&gt;"MarketHours","MH",_FV($A115,"Change % (Extended hours)",TRUE))</f>
        <v>MH</v>
      </c>
      <c r="O115" s="51" cm="1">
        <f t="array" ref="O115">_FV($A115,"Volume")</f>
        <v>1371633</v>
      </c>
      <c r="P115" s="51" cm="1">
        <f t="array" ref="P115">_FV($A115,"Volume average",TRUE)</f>
        <v>1541246</v>
      </c>
      <c r="Q115" s="56" cm="1">
        <f t="array" ref="Q115">_FV($A115,"P/E",TRUE)</f>
        <v>0</v>
      </c>
    </row>
    <row r="116" spans="1:17" ht="24">
      <c r="A116" s="16" t="e" vm="116">
        <v>#VALUE!</v>
      </c>
      <c r="B116" s="16" t="str">
        <f t="shared" si="13"/>
        <v>ACN</v>
      </c>
      <c r="C116" s="40" cm="1">
        <f t="array" ref="C116">_FV($A116,"Price")</f>
        <v>234.77</v>
      </c>
      <c r="D116" s="40" cm="1">
        <f t="array" ref="D116">_FV($A116,"Change")</f>
        <v>1.1200000000000001</v>
      </c>
      <c r="E116" s="41" cm="1">
        <f t="array" ref="E116">_FV($A116,"Previous close",TRUE)</f>
        <v>233.65</v>
      </c>
      <c r="F116" s="49" cm="1">
        <f t="array" ref="F116">_FV(A116,"Change (%)",TRUE)</f>
        <v>4.7930000000000004E-3</v>
      </c>
      <c r="G116" s="42" cm="1">
        <f t="array" ref="G116">_FV($A116,"52 week high",TRUE)</f>
        <v>247.82</v>
      </c>
      <c r="H116" s="43" cm="1">
        <f t="array" ref="H116">_FV($A116,"52 week low",TRUE)</f>
        <v>137.15199999999999</v>
      </c>
      <c r="I116" s="44">
        <f t="shared" si="14"/>
        <v>71.175046663555776</v>
      </c>
      <c r="J116" s="45">
        <f t="shared" si="15"/>
        <v>5.2659188120409937</v>
      </c>
      <c r="K116" s="46" t="s">
        <v>422</v>
      </c>
      <c r="L116" s="47" cm="1">
        <f t="array" aca="1" ref="L116" ca="1">IF(AND(HOUR(NOW())&gt;16,_xlfn.NUMBERVALUE(_xlfn.CONCAT(HOUR(NOW()),".",MINUTE(NOW())))&gt;9.3),_FV($A116,"Price"),"MH")</f>
        <v>234.77</v>
      </c>
      <c r="M116" s="48" cm="1">
        <f t="array" aca="1" ref="M116" ca="1">IF($L116="MH","MarketHours",_FV($A116,"Change (Extended hours)",TRUE))</f>
        <v>-0.02</v>
      </c>
      <c r="N116" s="50" t="str" cm="1">
        <f t="array" aca="1" ref="N116" ca="1">IF($L116&lt;&gt;"MarketHours","MH",_FV($A116,"Change % (Extended hours)",TRUE))</f>
        <v>MH</v>
      </c>
      <c r="O116" s="51" cm="1">
        <f t="array" ref="O116">_FV($A116,"Volume")</f>
        <v>1301052</v>
      </c>
      <c r="P116" s="51" cm="1">
        <f t="array" ref="P116">_FV($A116,"Volume average",TRUE)</f>
        <v>1657973</v>
      </c>
      <c r="Q116" s="56" cm="1">
        <f t="array" ref="Q116">_FV($A116,"P/E",TRUE)</f>
        <v>30.4453</v>
      </c>
    </row>
    <row r="117" spans="1:17">
      <c r="A117" s="16" t="e" vm="117">
        <v>#VALUE!</v>
      </c>
      <c r="B117" s="16" t="str">
        <f>TEXT(_FV($A117,"Ticker symbol",TRUE),"")</f>
        <v>MRVL</v>
      </c>
      <c r="C117" s="40" cm="1">
        <f t="array" ref="C117">_FV($A117,"Price")</f>
        <v>38.76</v>
      </c>
      <c r="D117" s="40" cm="1">
        <f t="array" ref="D117">_FV($A117,"Change")</f>
        <v>0.25</v>
      </c>
      <c r="E117" s="41" cm="1">
        <f t="array" ref="E117">_FV($A117,"Previous close",TRUE)</f>
        <v>38.51</v>
      </c>
      <c r="F117" s="41" cm="1">
        <f t="array" ref="F117">_FV(A117,"Change (%)",TRUE)</f>
        <v>6.4920000000000004E-3</v>
      </c>
      <c r="G117" s="42" cm="1">
        <f t="array" ref="G117">_FV($A117,"52 week high",TRUE)</f>
        <v>41.34</v>
      </c>
      <c r="H117" s="43" cm="1">
        <f t="array" ref="H117">_FV($A117,"52 week low",TRUE)</f>
        <v>16.45</v>
      </c>
      <c r="I117" s="44">
        <f>($C117/$H117*100)-100</f>
        <v>135.62310030395136</v>
      </c>
      <c r="J117" s="45">
        <f>100-($C117/$G117*100)</f>
        <v>6.2409288824383253</v>
      </c>
      <c r="K117" s="46"/>
      <c r="L117" s="47" cm="1">
        <f t="array" aca="1" ref="L117" ca="1">IF(AND(HOUR(NOW())&gt;16,_xlfn.NUMBERVALUE(_xlfn.CONCAT(HOUR(NOW()),".",MINUTE(NOW())))&gt;9.3),_FV($A117,"Price"),"MH")</f>
        <v>38.76</v>
      </c>
      <c r="M117" s="48" cm="1">
        <f t="array" aca="1" ref="M117" ca="1">IF($L117="MH","MarketHours",_FV($A117,"Change (Extended hours)",TRUE))</f>
        <v>0</v>
      </c>
      <c r="N117" s="50" t="str" cm="1">
        <f t="array" aca="1" ref="N117" ca="1">IF($L117&lt;&gt;"MarketHours","MH",_FV($A117,"Change % (Extended hours)",TRUE))</f>
        <v>MH</v>
      </c>
      <c r="O117" s="51" cm="1">
        <f t="array" ref="O117">_FV($A117,"Volume")</f>
        <v>5417910</v>
      </c>
      <c r="P117" s="51" cm="1">
        <f t="array" ref="P117">_FV($A117,"Volume average",TRUE)</f>
        <v>8853235</v>
      </c>
      <c r="Q117" s="71" cm="1">
        <f t="array" ref="Q117">_FV($A117,"P/E",TRUE)</f>
        <v>19.333600000000001</v>
      </c>
    </row>
    <row r="118" spans="1:17">
      <c r="A118" s="16" t="e" vm="118">
        <v>#VALUE!</v>
      </c>
      <c r="B118" s="16" t="str">
        <f>TEXT(_FV($A118,"Ticker symbol",TRUE),"")</f>
        <v>TWLO</v>
      </c>
      <c r="C118" s="40" cm="1">
        <f t="array" ref="C118">_FV($A118,"Price")</f>
        <v>224.41</v>
      </c>
      <c r="D118" s="40" cm="1">
        <f t="array" ref="D118">_FV($A118,"Change")</f>
        <v>-6.76</v>
      </c>
      <c r="E118" s="41" cm="1">
        <f t="array" ref="E118">_FV($A118,"Previous close",TRUE)</f>
        <v>231.17</v>
      </c>
      <c r="F118" s="41" cm="1">
        <f t="array" ref="F118">_FV(A118,"Change (%)",TRUE)</f>
        <v>-2.9243000000000002E-2</v>
      </c>
      <c r="G118" s="42" cm="1">
        <f t="array" ref="G118">_FV($A118,"52 week high",TRUE)</f>
        <v>288.81119999999999</v>
      </c>
      <c r="H118" s="43" cm="1">
        <f t="array" ref="H118">_FV($A118,"52 week low",TRUE)</f>
        <v>68.055499999999995</v>
      </c>
      <c r="I118" s="44">
        <f>($C118/$H118*100)-100</f>
        <v>229.74557530251047</v>
      </c>
      <c r="J118" s="45">
        <f>100-($C118/$G118*100)</f>
        <v>22.298719717240871</v>
      </c>
      <c r="K118" s="46"/>
      <c r="L118" s="47" cm="1">
        <f t="array" aca="1" ref="L118" ca="1">IF(AND(HOUR(NOW())&gt;16,_xlfn.NUMBERVALUE(_xlfn.CONCAT(HOUR(NOW()),".",MINUTE(NOW())))&gt;9.3),_FV($A118,"Price"),"MH")</f>
        <v>224.41</v>
      </c>
      <c r="M118" s="48" cm="1">
        <f t="array" aca="1" ref="M118" ca="1">IF($L118="MH","MarketHours",_FV($A118,"Change (Extended hours)",TRUE))</f>
        <v>-0.51</v>
      </c>
      <c r="N118" s="50" t="str" cm="1">
        <f t="array" aca="1" ref="N118" ca="1">IF($L118&lt;&gt;"MarketHours","MH",_FV($A118,"Change % (Extended hours)",TRUE))</f>
        <v>MH</v>
      </c>
      <c r="O118" s="51" cm="1">
        <f t="array" ref="O118">_FV($A118,"Volume")</f>
        <v>1561901</v>
      </c>
      <c r="P118" s="51" cm="1">
        <f t="array" ref="P118">_FV($A118,"Volume average",TRUE)</f>
        <v>2743585</v>
      </c>
      <c r="Q118" s="71" cm="1">
        <f t="array" ref="Q118">_FV($A118,"P/E",TRUE)</f>
        <v>0</v>
      </c>
    </row>
  </sheetData>
  <sortState xmlns:xlrd2="http://schemas.microsoft.com/office/spreadsheetml/2017/richdata2" ref="A2:P59">
    <sortCondition descending="1" ref="J2:J59"/>
  </sortState>
  <hyperlinks>
    <hyperlink ref="A84" r:id="rId1" tooltip="Apple Inc." display="https://seekingalpha.com/symbol/AAPL" xr:uid="{58D102B9-F20F-4ACA-B691-331915D23D35}"/>
    <hyperlink ref="A64" r:id="rId2" tooltip="American Tower Corporation (REIT)" display="https://seekingalpha.com/symbol/AMT" xr:uid="{3CFCC397-711C-4532-98BD-8E0179589A06}"/>
    <hyperlink ref="A66" r:id="rId3" tooltip="Amazon.com, Inc." display="https://seekingalpha.com/symbol/AMZN" xr:uid="{19DA69AC-8396-4039-BFD6-9240BAD4AFC6}"/>
    <hyperlink ref="A39" r:id="rId4" display="https://seekingalpha.com/symbol/ANET" xr:uid="{7E304D34-524B-4139-985E-FC844144AE81}"/>
    <hyperlink ref="A3" r:id="rId5" display="https://seekingalpha.com/symbol/BA" xr:uid="{4C4D4532-7454-42DA-B450-43BA1E1BEEA6}"/>
    <hyperlink ref="A35" r:id="rId6" display="https://seekingalpha.com/symbol/BIDU" xr:uid="{01B59B38-9EAD-443D-A72B-040CA8B62EBA}"/>
    <hyperlink ref="A88" r:id="rId7" display="https://seekingalpha.com/symbol/BJ" xr:uid="{6A44A0CB-9D2D-4CA5-A352-31EB90DF96B5}"/>
    <hyperlink ref="A25" r:id="rId8" display="https://seekingalpha.com/symbol/BYND" xr:uid="{3160761D-094F-4A7C-A240-971F37C7C345}"/>
    <hyperlink ref="A28" r:id="rId9" display="https://seekingalpha.com/symbol/CI" xr:uid="{7B9E0DFB-BE81-4371-B519-D3298E68F0DD}"/>
    <hyperlink ref="A95" r:id="rId10" display="https://seekingalpha.com/symbol/COST" xr:uid="{9A01D4B3-0083-49D8-A64D-F896A35C1947}"/>
    <hyperlink ref="A49" r:id="rId11" display="https://seekingalpha.com/symbol/COUP" xr:uid="{B483011D-5F92-44C8-81FD-338EB6150137}"/>
    <hyperlink ref="A76" r:id="rId12" display="https://seekingalpha.com/symbol/CRM" xr:uid="{53887F6D-0F83-42C5-824C-5FDA249215DF}"/>
    <hyperlink ref="A45" r:id="rId13" display="https://seekingalpha.com/symbol/CSCO" xr:uid="{5480B052-302B-4C5B-B202-00A432246049}"/>
    <hyperlink ref="A98" r:id="rId14" display="https://seekingalpha.com/symbol/DG" xr:uid="{508F4F32-A25B-498D-B443-A3B6BA83C0A4}"/>
    <hyperlink ref="A43" r:id="rId15" display="https://seekingalpha.com/symbol/DOCU" xr:uid="{EB789F6D-BDE3-4DF1-AB4D-8198D9AEBCAE}"/>
    <hyperlink ref="A50" r:id="rId16" display="https://seekingalpha.com/symbol/EL" xr:uid="{464603FB-BAEB-4C43-9763-968325E93474}"/>
    <hyperlink ref="A80" r:id="rId17" display="https://seekingalpha.com/symbol/FB" xr:uid="{9E6056B2-75EF-4F8F-9179-642769A8742F}"/>
    <hyperlink ref="A41" r:id="rId18" display="https://seekingalpha.com/symbol/ILMN" xr:uid="{E74984C0-882F-4187-8624-0205B96CA363}"/>
    <hyperlink ref="A23" r:id="rId19" display="https://seekingalpha.com/symbol/LHX" xr:uid="{ACDD64F7-8843-4BA0-9EF0-5F89983F7656}"/>
    <hyperlink ref="A63" r:id="rId20" display="https://seekingalpha.com/symbol/MA" xr:uid="{47939A94-E3DB-49FE-A897-3147765FDD78}"/>
    <hyperlink ref="A56" r:id="rId21" display="https://seekingalpha.com/symbol/MCD" xr:uid="{46220832-3E37-4CC0-A93A-05248A888C7A}"/>
    <hyperlink ref="A90" r:id="rId22" display="https://seekingalpha.com/symbol/MSFT" xr:uid="{D2393615-95C6-4A4C-B71E-FB54FEF1FAC8}"/>
    <hyperlink ref="A38" r:id="rId23" display="https://seekingalpha.com/symbol/NFLX" xr:uid="{130F9BE5-4B4E-4733-BB44-03196CEE3466}"/>
    <hyperlink ref="A52" r:id="rId24" display="https://seekingalpha.com/symbol/NOK" xr:uid="{D9F60EAC-DEA4-45D6-8F5B-24F5DA3018FD}"/>
    <hyperlink ref="A67" r:id="rId25" display="https://seekingalpha.com/symbol/NOW" xr:uid="{63C1E4CE-4FB9-4366-B004-609157419BB6}"/>
    <hyperlink ref="A32" r:id="rId26" display="https://seekingalpha.com/symbol/OLED" xr:uid="{367F0F44-6A0A-4085-A875-5086BE17024E}"/>
    <hyperlink ref="A72" r:id="rId27" display="https://seekingalpha.com/symbol/ORLY" xr:uid="{B7A97135-C03F-47DD-8228-B4D4FE1B6C81}"/>
    <hyperlink ref="A100" r:id="rId28" display="https://seekingalpha.com/symbol/PG" xr:uid="{7ADFA191-00D0-42BD-9201-36155BFB50FC}"/>
    <hyperlink ref="A79" r:id="rId29" display="https://seekingalpha.com/symbol/PLUG" xr:uid="{152CC690-EC5A-4D10-9004-9D612FD81900}"/>
    <hyperlink ref="A42" r:id="rId30" display="https://seekingalpha.com/symbol/ROKU" xr:uid="{B987F0CF-4728-4B1F-A9FC-F6ECAA02EB54}"/>
    <hyperlink ref="A69" r:id="rId31" display="https://seekingalpha.com/symbol/SHOP" xr:uid="{0EB27BAA-2CD9-4D7E-B73D-007BD8C2B9A0}"/>
    <hyperlink ref="A78" r:id="rId32" display="https://seekingalpha.com/symbol/SRNE" xr:uid="{274B5D88-2712-4E51-B903-DF381EE955A1}"/>
    <hyperlink ref="A31" r:id="rId33" display="https://seekingalpha.com/symbol/TSLA" xr:uid="{67BBC4A5-FEEF-45A3-AA16-4FCBAB7B6BCA}"/>
    <hyperlink ref="A33" r:id="rId34" display="https://seekingalpha.com/symbol/TWTR" xr:uid="{471237EA-2265-4D35-BCD0-7C90068391B5}"/>
    <hyperlink ref="A26" r:id="rId35" display="https://seekingalpha.com/symbol/UBER" xr:uid="{DD7DE629-92A9-4CFD-8B8A-9AD95655C461}"/>
    <hyperlink ref="A11" r:id="rId36" display="https://seekingalpha.com/symbol/ULTA" xr:uid="{1620333A-0357-4989-807A-E3387750C851}"/>
    <hyperlink ref="A55" r:id="rId37" display="https://seekingalpha.com/symbol/ZM" xr:uid="{855F0487-4B0D-4E48-A9F1-7B274EBCACCA}"/>
    <hyperlink ref="A82" r:id="rId38" display="https://seekingalpha.com/symbol/TTD" xr:uid="{0BA437BC-37F6-418A-82F0-FE2EDBB2436D}"/>
    <hyperlink ref="A96" r:id="rId39" display="https://seekingalpha.com/symbol/HD" xr:uid="{4C83CEDE-8B95-4264-AB10-DB246E5ECBA8}"/>
    <hyperlink ref="A74" r:id="rId40" display="https://seekingalpha.com/symbol/ADBE" xr:uid="{F89C8D20-CDA5-4DAA-82E5-A955361D7CAB}"/>
    <hyperlink ref="A87" r:id="rId41" display="https://seekingalpha.com/symbol/NVDA" xr:uid="{622ABCD5-E65A-407E-9F7A-9123E5E6F91F}"/>
    <hyperlink ref="A99" r:id="rId42" display="https://seekingalpha.com/symbol/LOW" xr:uid="{B957F9C0-3EFA-4C23-842C-8D25105F81EE}"/>
    <hyperlink ref="A62" r:id="rId43" display="https://seekingalpha.com/symbol/VZ" xr:uid="{B0C32982-1DE2-4656-8787-00845058A3E8}"/>
    <hyperlink ref="A65" r:id="rId44" display="https://seekingalpha.com/symbol/JNJ" xr:uid="{3C9B2C3A-39D9-4BBC-8BC4-4335817A8259}"/>
    <hyperlink ref="A20" r:id="rId45" display="https://seekingalpha.com/symbol/T" xr:uid="{24DAACF8-32E6-49AA-A53B-3AD6A6922382}"/>
    <hyperlink ref="A4" r:id="rId46" display="https://seekingalpha.com/symbol/DAL" xr:uid="{7A0F1959-CFEA-4487-B8FF-8E3F6C880AF8}"/>
    <hyperlink ref="A10" r:id="rId47" display="https://seekingalpha.com/symbol/LUV" xr:uid="{B21E651D-0EEF-4008-8B24-BD1EF82A3021}"/>
    <hyperlink ref="A14" r:id="rId48" display="https://seekingalpha.com/symbol/AYX" xr:uid="{A66F0A00-645E-490B-A95D-E1BB96EFF36B}"/>
    <hyperlink ref="A61" r:id="rId49" display="https://seekingalpha.com/symbol/BABA" xr:uid="{30153E1F-DF0D-41EB-B778-E26031851BF3}"/>
    <hyperlink ref="A68" r:id="rId50" display="https://seekingalpha.com/symbol/TER" xr:uid="{CBDC6F75-0FDE-43A1-8F36-1AF63BE42F35}"/>
    <hyperlink ref="A85" r:id="rId51" display="https://seekingalpha.com/symbol/AMD" xr:uid="{C00FDCA3-D90D-45A6-A231-F15E98E6E13A}"/>
    <hyperlink ref="A2" r:id="rId52" display="https://seekingalpha.com/symbol/UAL" xr:uid="{E761DF8C-0295-4312-91A7-60C7808AEA92}"/>
    <hyperlink ref="A16" r:id="rId53" display="https://seekingalpha.com/symbol/INTC" xr:uid="{10E87F34-FB87-4FDF-82F2-1A0A86DF26FF}"/>
  </hyperlinks>
  <pageMargins left="0.7" right="0.7" top="0.75" bottom="0.75" header="0.3" footer="0.3"/>
  <pageSetup orientation="portrait" horizontalDpi="360" verticalDpi="360" r:id="rId54"/>
  <ignoredErrors>
    <ignoredError sqref="Q25" evalError="1"/>
  </ignoredErrors>
  <tableParts count="1">
    <tablePart r:id="rId5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CA625-7AE5-4E36-8110-36C3743782B7}">
  <dimension ref="A1:H118"/>
  <sheetViews>
    <sheetView workbookViewId="0">
      <selection activeCell="K8" sqref="K8"/>
    </sheetView>
  </sheetViews>
  <sheetFormatPr defaultRowHeight="14.25"/>
  <cols>
    <col min="1" max="1" width="13.3984375" customWidth="1"/>
    <col min="2" max="2" width="28.19921875" customWidth="1"/>
    <col min="3" max="3" width="18.19921875" customWidth="1"/>
    <col min="4" max="4" width="18.73046875" customWidth="1"/>
    <col min="5" max="5" width="17.86328125" customWidth="1"/>
    <col min="6" max="6" width="14.33203125" customWidth="1"/>
    <col min="7" max="7" width="10.53125" customWidth="1"/>
    <col min="8" max="8" width="10.53125" style="52" customWidth="1"/>
  </cols>
  <sheetData>
    <row r="1" spans="1:8">
      <c r="A1" t="s">
        <v>32</v>
      </c>
      <c r="B1" t="s">
        <v>107</v>
      </c>
      <c r="C1" t="s">
        <v>43</v>
      </c>
      <c r="D1" t="s">
        <v>108</v>
      </c>
      <c r="E1" t="s">
        <v>42</v>
      </c>
      <c r="F1" t="s">
        <v>423</v>
      </c>
      <c r="H1"/>
    </row>
    <row r="2" spans="1:8">
      <c r="A2" s="18" t="s">
        <v>84</v>
      </c>
      <c r="B2" t="s">
        <v>455</v>
      </c>
      <c r="C2" t="s">
        <v>55</v>
      </c>
      <c r="D2" t="s">
        <v>255</v>
      </c>
      <c r="E2" t="s">
        <v>235</v>
      </c>
      <c r="F2" t="s">
        <v>451</v>
      </c>
      <c r="H2"/>
    </row>
    <row r="3" spans="1:8">
      <c r="A3" s="18" t="s">
        <v>36</v>
      </c>
      <c r="B3" t="s">
        <v>456</v>
      </c>
      <c r="C3" t="s">
        <v>261</v>
      </c>
      <c r="D3" t="s">
        <v>165</v>
      </c>
      <c r="E3" t="s">
        <v>262</v>
      </c>
      <c r="F3" t="s">
        <v>451</v>
      </c>
      <c r="H3"/>
    </row>
    <row r="4" spans="1:8">
      <c r="A4" s="18" t="s">
        <v>87</v>
      </c>
      <c r="B4" t="s">
        <v>457</v>
      </c>
      <c r="C4" t="s">
        <v>270</v>
      </c>
      <c r="D4" t="s">
        <v>269</v>
      </c>
      <c r="E4" t="s">
        <v>110</v>
      </c>
      <c r="F4" t="s">
        <v>451</v>
      </c>
      <c r="H4"/>
    </row>
    <row r="5" spans="1:8">
      <c r="A5" s="18" t="s">
        <v>79</v>
      </c>
      <c r="B5" t="s">
        <v>458</v>
      </c>
      <c r="C5" t="s">
        <v>229</v>
      </c>
      <c r="D5" t="s">
        <v>260</v>
      </c>
      <c r="E5" t="s">
        <v>168</v>
      </c>
      <c r="F5" t="s">
        <v>451</v>
      </c>
      <c r="H5"/>
    </row>
    <row r="6" spans="1:8">
      <c r="A6" s="18" t="s">
        <v>211</v>
      </c>
      <c r="B6" t="s">
        <v>459</v>
      </c>
      <c r="C6" t="s">
        <v>88</v>
      </c>
      <c r="D6" t="s">
        <v>55</v>
      </c>
      <c r="E6" t="s">
        <v>82</v>
      </c>
      <c r="F6" t="s">
        <v>451</v>
      </c>
      <c r="H6"/>
    </row>
    <row r="7" spans="1:8">
      <c r="A7" s="18" t="s">
        <v>157</v>
      </c>
      <c r="B7" t="s">
        <v>460</v>
      </c>
      <c r="C7" t="s">
        <v>141</v>
      </c>
      <c r="D7" t="s">
        <v>141</v>
      </c>
      <c r="E7" t="s">
        <v>141</v>
      </c>
      <c r="F7" t="s">
        <v>451</v>
      </c>
      <c r="H7"/>
    </row>
    <row r="8" spans="1:8">
      <c r="A8" s="18" t="s">
        <v>186</v>
      </c>
      <c r="B8" t="s">
        <v>461</v>
      </c>
      <c r="C8" t="s">
        <v>235</v>
      </c>
      <c r="D8" t="s">
        <v>215</v>
      </c>
      <c r="E8" t="s">
        <v>204</v>
      </c>
      <c r="F8" t="s">
        <v>451</v>
      </c>
      <c r="H8"/>
    </row>
    <row r="9" spans="1:8">
      <c r="A9" s="18" t="s">
        <v>206</v>
      </c>
      <c r="B9" t="s">
        <v>462</v>
      </c>
      <c r="C9" t="s">
        <v>229</v>
      </c>
      <c r="D9" t="s">
        <v>254</v>
      </c>
      <c r="E9" t="s">
        <v>252</v>
      </c>
      <c r="F9" t="s">
        <v>451</v>
      </c>
      <c r="H9"/>
    </row>
    <row r="10" spans="1:8">
      <c r="A10" s="18" t="s">
        <v>57</v>
      </c>
      <c r="B10" t="s">
        <v>463</v>
      </c>
      <c r="C10" t="s">
        <v>271</v>
      </c>
      <c r="D10" t="s">
        <v>189</v>
      </c>
      <c r="E10" t="s">
        <v>272</v>
      </c>
      <c r="F10" t="s">
        <v>451</v>
      </c>
      <c r="H10"/>
    </row>
    <row r="11" spans="1:8">
      <c r="A11" s="18" t="s">
        <v>56</v>
      </c>
      <c r="B11" t="s">
        <v>464</v>
      </c>
      <c r="C11" t="s">
        <v>238</v>
      </c>
      <c r="D11" t="s">
        <v>265</v>
      </c>
      <c r="E11" t="s">
        <v>264</v>
      </c>
      <c r="F11" t="s">
        <v>451</v>
      </c>
      <c r="H11"/>
    </row>
    <row r="12" spans="1:8">
      <c r="A12" s="18" t="s">
        <v>91</v>
      </c>
      <c r="B12" t="s">
        <v>465</v>
      </c>
      <c r="C12" t="s">
        <v>94</v>
      </c>
      <c r="D12" t="s">
        <v>273</v>
      </c>
      <c r="E12" t="s">
        <v>168</v>
      </c>
      <c r="F12" t="s">
        <v>451</v>
      </c>
      <c r="H12"/>
    </row>
    <row r="13" spans="1:8">
      <c r="A13" s="18" t="s">
        <v>201</v>
      </c>
      <c r="B13" t="s">
        <v>466</v>
      </c>
      <c r="C13" t="s">
        <v>274</v>
      </c>
      <c r="D13" t="s">
        <v>273</v>
      </c>
      <c r="E13" t="s">
        <v>110</v>
      </c>
      <c r="F13" t="s">
        <v>451</v>
      </c>
      <c r="H13"/>
    </row>
    <row r="14" spans="1:8">
      <c r="A14" s="18" t="s">
        <v>137</v>
      </c>
      <c r="B14" t="s">
        <v>467</v>
      </c>
      <c r="C14" t="s">
        <v>220</v>
      </c>
      <c r="D14" t="s">
        <v>275</v>
      </c>
      <c r="E14" t="s">
        <v>88</v>
      </c>
      <c r="F14" t="s">
        <v>451</v>
      </c>
      <c r="H14"/>
    </row>
    <row r="15" spans="1:8">
      <c r="A15" s="18" t="s">
        <v>212</v>
      </c>
      <c r="B15" t="s">
        <v>468</v>
      </c>
      <c r="C15" t="s">
        <v>276</v>
      </c>
      <c r="D15" t="s">
        <v>277</v>
      </c>
      <c r="E15" t="s">
        <v>252</v>
      </c>
      <c r="F15" t="s">
        <v>451</v>
      </c>
      <c r="H15"/>
    </row>
    <row r="16" spans="1:8">
      <c r="A16" s="18" t="s">
        <v>135</v>
      </c>
      <c r="B16" t="s">
        <v>469</v>
      </c>
      <c r="C16" t="s">
        <v>278</v>
      </c>
      <c r="D16" t="s">
        <v>241</v>
      </c>
      <c r="E16" t="s">
        <v>229</v>
      </c>
      <c r="F16" t="s">
        <v>451</v>
      </c>
      <c r="H16"/>
    </row>
    <row r="17" spans="1:8">
      <c r="A17" s="18" t="s">
        <v>74</v>
      </c>
      <c r="B17" t="s">
        <v>470</v>
      </c>
      <c r="C17" t="s">
        <v>279</v>
      </c>
      <c r="D17" t="s">
        <v>216</v>
      </c>
      <c r="E17" t="s">
        <v>233</v>
      </c>
      <c r="F17" t="s">
        <v>451</v>
      </c>
      <c r="H17"/>
    </row>
    <row r="18" spans="1:8">
      <c r="A18" s="18" t="s">
        <v>76</v>
      </c>
      <c r="B18" t="s">
        <v>471</v>
      </c>
      <c r="C18" t="s">
        <v>189</v>
      </c>
      <c r="D18" t="s">
        <v>280</v>
      </c>
      <c r="E18" t="s">
        <v>110</v>
      </c>
      <c r="F18" t="s">
        <v>451</v>
      </c>
      <c r="H18"/>
    </row>
    <row r="19" spans="1:8">
      <c r="A19" s="18" t="s">
        <v>81</v>
      </c>
      <c r="B19" t="s">
        <v>472</v>
      </c>
      <c r="C19" t="s">
        <v>281</v>
      </c>
      <c r="D19" t="s">
        <v>282</v>
      </c>
      <c r="E19" t="s">
        <v>283</v>
      </c>
      <c r="F19" t="s">
        <v>451</v>
      </c>
      <c r="H19"/>
    </row>
    <row r="20" spans="1:8">
      <c r="A20" s="18" t="s">
        <v>150</v>
      </c>
      <c r="B20" t="s">
        <v>473</v>
      </c>
      <c r="C20" t="s">
        <v>284</v>
      </c>
      <c r="D20" t="s">
        <v>254</v>
      </c>
      <c r="E20" t="s">
        <v>285</v>
      </c>
      <c r="F20" t="s">
        <v>451</v>
      </c>
      <c r="H20"/>
    </row>
    <row r="21" spans="1:8">
      <c r="A21" s="18" t="s">
        <v>179</v>
      </c>
      <c r="B21" t="s">
        <v>474</v>
      </c>
      <c r="C21" t="s">
        <v>286</v>
      </c>
      <c r="D21" t="s">
        <v>165</v>
      </c>
      <c r="E21" t="s">
        <v>287</v>
      </c>
      <c r="F21" t="s">
        <v>451</v>
      </c>
      <c r="H21"/>
    </row>
    <row r="22" spans="1:8">
      <c r="A22" s="18" t="s">
        <v>177</v>
      </c>
      <c r="B22" t="s">
        <v>475</v>
      </c>
      <c r="C22" t="s">
        <v>288</v>
      </c>
      <c r="D22" t="s">
        <v>262</v>
      </c>
      <c r="E22" t="s">
        <v>289</v>
      </c>
      <c r="F22" t="s">
        <v>451</v>
      </c>
      <c r="H22"/>
    </row>
    <row r="23" spans="1:8">
      <c r="A23" s="18" t="s">
        <v>138</v>
      </c>
      <c r="B23" t="s">
        <v>476</v>
      </c>
      <c r="C23" t="s">
        <v>231</v>
      </c>
      <c r="D23" t="s">
        <v>290</v>
      </c>
      <c r="E23" t="s">
        <v>291</v>
      </c>
      <c r="F23" t="s">
        <v>451</v>
      </c>
      <c r="H23"/>
    </row>
    <row r="24" spans="1:8">
      <c r="A24" s="18" t="s">
        <v>159</v>
      </c>
      <c r="B24" t="s">
        <v>477</v>
      </c>
      <c r="C24" t="s">
        <v>216</v>
      </c>
      <c r="D24" t="s">
        <v>132</v>
      </c>
      <c r="E24" t="s">
        <v>94</v>
      </c>
      <c r="F24" t="s">
        <v>451</v>
      </c>
      <c r="H24"/>
    </row>
    <row r="25" spans="1:8">
      <c r="A25" s="18" t="s">
        <v>126</v>
      </c>
      <c r="B25" t="s">
        <v>478</v>
      </c>
      <c r="C25" t="s">
        <v>148</v>
      </c>
      <c r="D25" t="s">
        <v>266</v>
      </c>
      <c r="E25" t="s">
        <v>267</v>
      </c>
      <c r="F25" t="s">
        <v>451</v>
      </c>
      <c r="H25"/>
    </row>
    <row r="26" spans="1:8">
      <c r="A26" s="18" t="s">
        <v>86</v>
      </c>
      <c r="B26" t="s">
        <v>479</v>
      </c>
      <c r="C26" t="s">
        <v>239</v>
      </c>
      <c r="D26" t="s">
        <v>255</v>
      </c>
      <c r="E26" t="s">
        <v>168</v>
      </c>
      <c r="F26" t="s">
        <v>451</v>
      </c>
      <c r="H26"/>
    </row>
    <row r="27" spans="1:8">
      <c r="A27" s="18" t="s">
        <v>200</v>
      </c>
      <c r="B27" t="s">
        <v>480</v>
      </c>
      <c r="C27" t="s">
        <v>129</v>
      </c>
      <c r="D27" t="s">
        <v>292</v>
      </c>
      <c r="E27" t="s">
        <v>88</v>
      </c>
      <c r="F27" t="s">
        <v>451</v>
      </c>
      <c r="H27"/>
    </row>
    <row r="28" spans="1:8">
      <c r="A28" s="18" t="s">
        <v>139</v>
      </c>
      <c r="B28" t="s">
        <v>481</v>
      </c>
      <c r="C28" t="s">
        <v>237</v>
      </c>
      <c r="D28" t="s">
        <v>263</v>
      </c>
      <c r="E28" t="s">
        <v>264</v>
      </c>
      <c r="F28" t="s">
        <v>451</v>
      </c>
      <c r="H28"/>
    </row>
    <row r="29" spans="1:8">
      <c r="A29" s="18" t="s">
        <v>210</v>
      </c>
      <c r="B29" t="s">
        <v>482</v>
      </c>
      <c r="C29" t="s">
        <v>55</v>
      </c>
      <c r="D29" t="s">
        <v>293</v>
      </c>
      <c r="E29" t="s">
        <v>270</v>
      </c>
      <c r="F29" t="s">
        <v>451</v>
      </c>
      <c r="H29"/>
    </row>
    <row r="30" spans="1:8">
      <c r="A30" s="18" t="s">
        <v>208</v>
      </c>
      <c r="B30" t="s">
        <v>483</v>
      </c>
      <c r="C30" t="s">
        <v>294</v>
      </c>
      <c r="D30" t="s">
        <v>295</v>
      </c>
      <c r="E30" t="s">
        <v>274</v>
      </c>
      <c r="F30" t="s">
        <v>451</v>
      </c>
      <c r="H30"/>
    </row>
    <row r="31" spans="1:8">
      <c r="A31" s="18" t="s">
        <v>111</v>
      </c>
      <c r="B31" t="s">
        <v>484</v>
      </c>
      <c r="C31" t="s">
        <v>319</v>
      </c>
      <c r="D31" t="s">
        <v>320</v>
      </c>
      <c r="E31" t="s">
        <v>317</v>
      </c>
      <c r="F31" t="s">
        <v>451</v>
      </c>
      <c r="H31"/>
    </row>
    <row r="32" spans="1:8">
      <c r="A32" s="18" t="s">
        <v>89</v>
      </c>
      <c r="B32" t="s">
        <v>485</v>
      </c>
      <c r="C32" t="s">
        <v>296</v>
      </c>
      <c r="D32" t="s">
        <v>303</v>
      </c>
      <c r="E32" t="s">
        <v>321</v>
      </c>
      <c r="F32" t="s">
        <v>451</v>
      </c>
      <c r="H32"/>
    </row>
    <row r="33" spans="1:8">
      <c r="A33" s="18" t="s">
        <v>96</v>
      </c>
      <c r="B33" t="s">
        <v>486</v>
      </c>
      <c r="C33" t="s">
        <v>202</v>
      </c>
      <c r="D33" t="s">
        <v>254</v>
      </c>
      <c r="E33" t="s">
        <v>282</v>
      </c>
      <c r="F33" t="s">
        <v>451</v>
      </c>
      <c r="H33"/>
    </row>
    <row r="34" spans="1:8">
      <c r="A34" s="18" t="s">
        <v>78</v>
      </c>
      <c r="B34" t="s">
        <v>487</v>
      </c>
      <c r="C34" t="s">
        <v>322</v>
      </c>
      <c r="D34" t="s">
        <v>323</v>
      </c>
      <c r="E34" t="s">
        <v>134</v>
      </c>
      <c r="F34" t="s">
        <v>451</v>
      </c>
      <c r="H34"/>
    </row>
    <row r="35" spans="1:8">
      <c r="A35" s="18" t="s">
        <v>130</v>
      </c>
      <c r="B35" t="s">
        <v>488</v>
      </c>
      <c r="C35" t="s">
        <v>324</v>
      </c>
      <c r="D35" t="s">
        <v>325</v>
      </c>
      <c r="E35" t="s">
        <v>326</v>
      </c>
      <c r="F35" t="s">
        <v>451</v>
      </c>
      <c r="H35"/>
    </row>
    <row r="36" spans="1:8">
      <c r="A36" s="18" t="s">
        <v>181</v>
      </c>
      <c r="B36" t="s">
        <v>489</v>
      </c>
      <c r="C36" t="s">
        <v>327</v>
      </c>
      <c r="D36" t="s">
        <v>55</v>
      </c>
      <c r="E36" t="s">
        <v>202</v>
      </c>
      <c r="F36" t="s">
        <v>451</v>
      </c>
      <c r="H36"/>
    </row>
    <row r="37" spans="1:8">
      <c r="A37" s="18" t="s">
        <v>92</v>
      </c>
      <c r="B37" t="s">
        <v>490</v>
      </c>
      <c r="C37" t="s">
        <v>274</v>
      </c>
      <c r="D37" t="s">
        <v>273</v>
      </c>
      <c r="E37" t="s">
        <v>285</v>
      </c>
      <c r="F37" t="s">
        <v>451</v>
      </c>
      <c r="H37"/>
    </row>
    <row r="38" spans="1:8">
      <c r="A38" s="18" t="s">
        <v>155</v>
      </c>
      <c r="B38" t="s">
        <v>491</v>
      </c>
      <c r="C38" t="s">
        <v>328</v>
      </c>
      <c r="D38" t="s">
        <v>329</v>
      </c>
      <c r="E38" t="s">
        <v>226</v>
      </c>
      <c r="F38" t="s">
        <v>451</v>
      </c>
      <c r="H38"/>
    </row>
    <row r="39" spans="1:8">
      <c r="A39" s="18" t="s">
        <v>90</v>
      </c>
      <c r="B39" t="s">
        <v>492</v>
      </c>
      <c r="C39" t="s">
        <v>330</v>
      </c>
      <c r="D39" t="s">
        <v>291</v>
      </c>
      <c r="E39" t="s">
        <v>129</v>
      </c>
      <c r="F39" t="s">
        <v>451</v>
      </c>
      <c r="H39"/>
    </row>
    <row r="40" spans="1:8">
      <c r="A40" s="18" t="s">
        <v>214</v>
      </c>
      <c r="B40" t="s">
        <v>493</v>
      </c>
      <c r="C40" t="s">
        <v>321</v>
      </c>
      <c r="D40" t="s">
        <v>331</v>
      </c>
      <c r="E40" t="s">
        <v>332</v>
      </c>
      <c r="F40" t="s">
        <v>451</v>
      </c>
      <c r="H40"/>
    </row>
    <row r="41" spans="1:8">
      <c r="A41" s="18" t="s">
        <v>40</v>
      </c>
      <c r="B41" t="s">
        <v>494</v>
      </c>
      <c r="C41" t="s">
        <v>333</v>
      </c>
      <c r="D41" t="s">
        <v>334</v>
      </c>
      <c r="E41" t="s">
        <v>128</v>
      </c>
      <c r="F41" t="s">
        <v>451</v>
      </c>
      <c r="H41"/>
    </row>
    <row r="42" spans="1:8">
      <c r="A42" s="18" t="s">
        <v>127</v>
      </c>
      <c r="B42" t="s">
        <v>495</v>
      </c>
      <c r="C42" t="s">
        <v>335</v>
      </c>
      <c r="D42" t="s">
        <v>59</v>
      </c>
      <c r="E42" t="s">
        <v>55</v>
      </c>
      <c r="F42" t="s">
        <v>451</v>
      </c>
      <c r="H42"/>
    </row>
    <row r="43" spans="1:8">
      <c r="A43" s="18" t="s">
        <v>146</v>
      </c>
      <c r="B43" t="s">
        <v>496</v>
      </c>
      <c r="C43" t="s">
        <v>216</v>
      </c>
      <c r="D43" t="s">
        <v>88</v>
      </c>
      <c r="E43" t="s">
        <v>182</v>
      </c>
      <c r="F43" t="s">
        <v>451</v>
      </c>
      <c r="H43"/>
    </row>
    <row r="44" spans="1:8">
      <c r="A44" s="18" t="s">
        <v>185</v>
      </c>
      <c r="B44" t="s">
        <v>497</v>
      </c>
      <c r="C44" t="s">
        <v>297</v>
      </c>
      <c r="D44" t="s">
        <v>216</v>
      </c>
      <c r="E44" t="s">
        <v>88</v>
      </c>
      <c r="F44" t="s">
        <v>451</v>
      </c>
      <c r="H44"/>
    </row>
    <row r="45" spans="1:8">
      <c r="A45" s="18" t="s">
        <v>38</v>
      </c>
      <c r="B45" t="s">
        <v>498</v>
      </c>
      <c r="C45" t="s">
        <v>55</v>
      </c>
      <c r="D45" t="s">
        <v>336</v>
      </c>
      <c r="E45" t="s">
        <v>255</v>
      </c>
      <c r="F45" t="s">
        <v>451</v>
      </c>
      <c r="H45"/>
    </row>
    <row r="46" spans="1:8">
      <c r="A46" s="18" t="s">
        <v>192</v>
      </c>
      <c r="B46" t="s">
        <v>499</v>
      </c>
      <c r="C46" t="s">
        <v>337</v>
      </c>
      <c r="D46" t="s">
        <v>338</v>
      </c>
      <c r="E46" t="s">
        <v>218</v>
      </c>
      <c r="F46" t="s">
        <v>451</v>
      </c>
      <c r="H46"/>
    </row>
    <row r="47" spans="1:8">
      <c r="A47" s="18" t="s">
        <v>180</v>
      </c>
      <c r="B47" t="s">
        <v>500</v>
      </c>
      <c r="C47" t="s">
        <v>339</v>
      </c>
      <c r="D47" t="s">
        <v>340</v>
      </c>
      <c r="E47" t="s">
        <v>262</v>
      </c>
      <c r="F47" t="s">
        <v>451</v>
      </c>
      <c r="H47"/>
    </row>
    <row r="48" spans="1:8">
      <c r="A48" s="18" t="s">
        <v>183</v>
      </c>
      <c r="B48" t="s">
        <v>501</v>
      </c>
      <c r="C48" t="s">
        <v>293</v>
      </c>
      <c r="D48" t="s">
        <v>267</v>
      </c>
      <c r="E48" t="s">
        <v>274</v>
      </c>
      <c r="F48" t="s">
        <v>451</v>
      </c>
      <c r="H48"/>
    </row>
    <row r="49" spans="1:8">
      <c r="A49" s="18" t="s">
        <v>133</v>
      </c>
      <c r="B49" t="s">
        <v>502</v>
      </c>
      <c r="C49" t="s">
        <v>226</v>
      </c>
      <c r="D49" t="s">
        <v>85</v>
      </c>
      <c r="E49" t="s">
        <v>134</v>
      </c>
      <c r="F49" t="s">
        <v>451</v>
      </c>
      <c r="H49"/>
    </row>
    <row r="50" spans="1:8">
      <c r="A50" s="18" t="s">
        <v>102</v>
      </c>
      <c r="B50" t="s">
        <v>503</v>
      </c>
      <c r="C50" t="s">
        <v>298</v>
      </c>
      <c r="D50" t="s">
        <v>341</v>
      </c>
      <c r="E50" t="s">
        <v>221</v>
      </c>
      <c r="F50" t="s">
        <v>451</v>
      </c>
      <c r="H50"/>
    </row>
    <row r="51" spans="1:8">
      <c r="A51" s="18" t="s">
        <v>194</v>
      </c>
      <c r="B51" t="s">
        <v>504</v>
      </c>
      <c r="C51" t="s">
        <v>299</v>
      </c>
      <c r="D51" t="s">
        <v>342</v>
      </c>
      <c r="E51" t="s">
        <v>199</v>
      </c>
      <c r="F51" t="s">
        <v>451</v>
      </c>
      <c r="H51"/>
    </row>
    <row r="52" spans="1:8">
      <c r="A52" s="18" t="s">
        <v>41</v>
      </c>
      <c r="B52" t="s">
        <v>505</v>
      </c>
      <c r="C52" t="s">
        <v>300</v>
      </c>
      <c r="D52" t="s">
        <v>343</v>
      </c>
      <c r="E52" t="s">
        <v>301</v>
      </c>
      <c r="F52" t="s">
        <v>451</v>
      </c>
      <c r="H52"/>
    </row>
    <row r="53" spans="1:8">
      <c r="A53" s="18" t="s">
        <v>103</v>
      </c>
      <c r="B53" t="s">
        <v>506</v>
      </c>
      <c r="C53" t="s">
        <v>128</v>
      </c>
      <c r="D53" t="s">
        <v>344</v>
      </c>
      <c r="E53" t="s">
        <v>77</v>
      </c>
      <c r="F53" t="s">
        <v>451</v>
      </c>
      <c r="H53"/>
    </row>
    <row r="54" spans="1:8">
      <c r="A54" s="18" t="s">
        <v>195</v>
      </c>
      <c r="B54" t="s">
        <v>507</v>
      </c>
      <c r="C54" t="s">
        <v>292</v>
      </c>
      <c r="D54" t="s">
        <v>321</v>
      </c>
      <c r="E54" t="s">
        <v>132</v>
      </c>
      <c r="F54" t="s">
        <v>451</v>
      </c>
      <c r="H54"/>
    </row>
    <row r="55" spans="1:8">
      <c r="A55" s="18" t="s">
        <v>142</v>
      </c>
      <c r="B55" t="s">
        <v>508</v>
      </c>
      <c r="C55" t="s">
        <v>256</v>
      </c>
      <c r="D55" t="s">
        <v>345</v>
      </c>
      <c r="E55" t="s">
        <v>257</v>
      </c>
      <c r="F55" t="s">
        <v>451</v>
      </c>
      <c r="H55"/>
    </row>
    <row r="56" spans="1:8">
      <c r="A56" s="18" t="s">
        <v>143</v>
      </c>
      <c r="B56" t="s">
        <v>509</v>
      </c>
      <c r="C56" t="s">
        <v>109</v>
      </c>
      <c r="D56" t="s">
        <v>346</v>
      </c>
      <c r="E56" t="s">
        <v>302</v>
      </c>
      <c r="F56" t="s">
        <v>451</v>
      </c>
      <c r="H56"/>
    </row>
    <row r="57" spans="1:8">
      <c r="A57" s="18" t="s">
        <v>207</v>
      </c>
      <c r="B57" t="s">
        <v>510</v>
      </c>
      <c r="C57" t="s">
        <v>303</v>
      </c>
      <c r="D57" t="s">
        <v>129</v>
      </c>
      <c r="E57" t="s">
        <v>297</v>
      </c>
      <c r="F57" t="s">
        <v>451</v>
      </c>
      <c r="H57"/>
    </row>
    <row r="58" spans="1:8">
      <c r="A58" s="18" t="s">
        <v>104</v>
      </c>
      <c r="B58" t="s">
        <v>511</v>
      </c>
      <c r="C58" t="s">
        <v>129</v>
      </c>
      <c r="D58" t="s">
        <v>347</v>
      </c>
      <c r="E58" t="s">
        <v>189</v>
      </c>
      <c r="F58" t="s">
        <v>451</v>
      </c>
      <c r="H58"/>
    </row>
    <row r="59" spans="1:8">
      <c r="A59" s="18" t="s">
        <v>176</v>
      </c>
      <c r="B59" t="s">
        <v>512</v>
      </c>
      <c r="C59" t="s">
        <v>217</v>
      </c>
      <c r="D59" t="s">
        <v>252</v>
      </c>
      <c r="E59" t="s">
        <v>253</v>
      </c>
      <c r="F59" t="s">
        <v>451</v>
      </c>
      <c r="H59"/>
    </row>
    <row r="60" spans="1:8">
      <c r="A60" s="18" t="s">
        <v>198</v>
      </c>
      <c r="B60" t="s">
        <v>513</v>
      </c>
      <c r="C60" t="s">
        <v>258</v>
      </c>
      <c r="D60" t="s">
        <v>348</v>
      </c>
      <c r="E60" t="s">
        <v>259</v>
      </c>
      <c r="F60" t="s">
        <v>451</v>
      </c>
      <c r="H60"/>
    </row>
    <row r="61" spans="1:8">
      <c r="A61" s="18" t="s">
        <v>144</v>
      </c>
      <c r="B61" t="s">
        <v>514</v>
      </c>
      <c r="C61" t="s">
        <v>304</v>
      </c>
      <c r="D61" t="s">
        <v>349</v>
      </c>
      <c r="E61" t="s">
        <v>305</v>
      </c>
      <c r="F61" t="s">
        <v>451</v>
      </c>
      <c r="H61"/>
    </row>
    <row r="62" spans="1:8">
      <c r="A62" s="18" t="s">
        <v>145</v>
      </c>
      <c r="B62" t="s">
        <v>515</v>
      </c>
      <c r="C62" t="s">
        <v>132</v>
      </c>
      <c r="D62" t="s">
        <v>55</v>
      </c>
      <c r="E62" t="s">
        <v>306</v>
      </c>
      <c r="F62" t="s">
        <v>451</v>
      </c>
      <c r="H62"/>
    </row>
    <row r="63" spans="1:8">
      <c r="A63" s="18" t="s">
        <v>98</v>
      </c>
      <c r="B63" t="s">
        <v>516</v>
      </c>
      <c r="C63" t="s">
        <v>307</v>
      </c>
      <c r="D63" t="s">
        <v>234</v>
      </c>
      <c r="E63" t="s">
        <v>131</v>
      </c>
      <c r="F63" t="s">
        <v>451</v>
      </c>
      <c r="H63"/>
    </row>
    <row r="64" spans="1:8">
      <c r="A64" s="18" t="s">
        <v>151</v>
      </c>
      <c r="B64" t="s">
        <v>517</v>
      </c>
      <c r="C64" t="s">
        <v>308</v>
      </c>
      <c r="D64" t="s">
        <v>350</v>
      </c>
      <c r="E64" t="s">
        <v>296</v>
      </c>
      <c r="F64" t="s">
        <v>451</v>
      </c>
      <c r="H64"/>
    </row>
    <row r="65" spans="1:8">
      <c r="A65" s="18" t="s">
        <v>147</v>
      </c>
      <c r="B65" t="s">
        <v>518</v>
      </c>
      <c r="C65" t="s">
        <v>226</v>
      </c>
      <c r="D65" t="s">
        <v>220</v>
      </c>
      <c r="E65" t="s">
        <v>120</v>
      </c>
      <c r="F65" t="s">
        <v>451</v>
      </c>
      <c r="H65"/>
    </row>
    <row r="66" spans="1:8">
      <c r="A66" s="18" t="s">
        <v>123</v>
      </c>
      <c r="B66" t="s">
        <v>519</v>
      </c>
      <c r="C66" t="s">
        <v>309</v>
      </c>
      <c r="D66" t="s">
        <v>351</v>
      </c>
      <c r="E66" t="s">
        <v>232</v>
      </c>
      <c r="F66" t="s">
        <v>451</v>
      </c>
      <c r="H66"/>
    </row>
    <row r="67" spans="1:8">
      <c r="A67" s="18" t="s">
        <v>121</v>
      </c>
      <c r="B67" t="s">
        <v>520</v>
      </c>
      <c r="C67" t="s">
        <v>310</v>
      </c>
      <c r="D67" t="s">
        <v>352</v>
      </c>
      <c r="E67" t="s">
        <v>101</v>
      </c>
      <c r="F67" t="s">
        <v>451</v>
      </c>
      <c r="H67"/>
    </row>
    <row r="68" spans="1:8">
      <c r="A68" s="18" t="s">
        <v>154</v>
      </c>
      <c r="B68" t="s">
        <v>521</v>
      </c>
      <c r="C68" t="s">
        <v>278</v>
      </c>
      <c r="D68" t="s">
        <v>132</v>
      </c>
      <c r="E68" t="s">
        <v>202</v>
      </c>
      <c r="F68" t="s">
        <v>451</v>
      </c>
      <c r="H68"/>
    </row>
    <row r="69" spans="1:8">
      <c r="A69" s="18" t="s">
        <v>113</v>
      </c>
      <c r="B69" t="s">
        <v>522</v>
      </c>
      <c r="C69" t="s">
        <v>236</v>
      </c>
      <c r="D69" t="s">
        <v>353</v>
      </c>
      <c r="E69" t="s">
        <v>219</v>
      </c>
      <c r="F69" t="s">
        <v>451</v>
      </c>
      <c r="H69"/>
    </row>
    <row r="70" spans="1:8">
      <c r="A70" s="18" t="s">
        <v>105</v>
      </c>
      <c r="B70" t="s">
        <v>523</v>
      </c>
      <c r="C70" t="s">
        <v>296</v>
      </c>
      <c r="D70" t="s">
        <v>263</v>
      </c>
      <c r="E70" t="s">
        <v>58</v>
      </c>
      <c r="F70" t="s">
        <v>451</v>
      </c>
      <c r="H70"/>
    </row>
    <row r="71" spans="1:8">
      <c r="A71" s="18" t="s">
        <v>188</v>
      </c>
      <c r="B71" t="s">
        <v>524</v>
      </c>
      <c r="C71" t="s">
        <v>311</v>
      </c>
      <c r="D71" t="s">
        <v>354</v>
      </c>
      <c r="E71" t="s">
        <v>132</v>
      </c>
      <c r="F71" t="s">
        <v>451</v>
      </c>
      <c r="H71"/>
    </row>
    <row r="72" spans="1:8">
      <c r="A72" s="18" t="s">
        <v>97</v>
      </c>
      <c r="B72" t="s">
        <v>525</v>
      </c>
      <c r="C72" t="s">
        <v>240</v>
      </c>
      <c r="D72" t="s">
        <v>355</v>
      </c>
      <c r="E72" t="s">
        <v>312</v>
      </c>
      <c r="F72" t="s">
        <v>451</v>
      </c>
      <c r="H72"/>
    </row>
    <row r="73" spans="1:8">
      <c r="A73" s="18" t="s">
        <v>190</v>
      </c>
      <c r="B73" t="s">
        <v>526</v>
      </c>
      <c r="C73" t="s">
        <v>313</v>
      </c>
      <c r="D73" t="s">
        <v>356</v>
      </c>
      <c r="E73" t="s">
        <v>225</v>
      </c>
      <c r="F73" t="s">
        <v>451</v>
      </c>
      <c r="H73"/>
    </row>
    <row r="74" spans="1:8">
      <c r="A74" s="18" t="s">
        <v>122</v>
      </c>
      <c r="B74" t="s">
        <v>527</v>
      </c>
      <c r="C74" t="s">
        <v>314</v>
      </c>
      <c r="D74" t="s">
        <v>357</v>
      </c>
      <c r="E74" t="s">
        <v>315</v>
      </c>
      <c r="F74" t="s">
        <v>451</v>
      </c>
      <c r="H74"/>
    </row>
    <row r="75" spans="1:8">
      <c r="A75" s="18" t="s">
        <v>83</v>
      </c>
      <c r="B75" t="s">
        <v>528</v>
      </c>
      <c r="C75" t="s">
        <v>268</v>
      </c>
      <c r="D75" t="s">
        <v>269</v>
      </c>
      <c r="E75" t="s">
        <v>136</v>
      </c>
      <c r="F75" t="s">
        <v>451</v>
      </c>
      <c r="H75"/>
    </row>
    <row r="76" spans="1:8">
      <c r="A76" s="18" t="s">
        <v>117</v>
      </c>
      <c r="B76" t="s">
        <v>529</v>
      </c>
      <c r="C76" t="s">
        <v>316</v>
      </c>
      <c r="D76" t="s">
        <v>291</v>
      </c>
      <c r="E76" t="s">
        <v>218</v>
      </c>
      <c r="F76" t="s">
        <v>451</v>
      </c>
      <c r="H76"/>
    </row>
    <row r="77" spans="1:8">
      <c r="A77" s="18" t="s">
        <v>163</v>
      </c>
      <c r="B77" t="s">
        <v>530</v>
      </c>
      <c r="C77" t="s">
        <v>216</v>
      </c>
      <c r="D77" t="s">
        <v>358</v>
      </c>
      <c r="E77" t="s">
        <v>241</v>
      </c>
      <c r="F77" t="s">
        <v>451</v>
      </c>
      <c r="H77"/>
    </row>
    <row r="78" spans="1:8">
      <c r="A78" s="18" t="s">
        <v>152</v>
      </c>
      <c r="B78" t="s">
        <v>531</v>
      </c>
      <c r="C78" t="s">
        <v>169</v>
      </c>
      <c r="D78" t="s">
        <v>169</v>
      </c>
      <c r="E78" t="s">
        <v>110</v>
      </c>
      <c r="F78" t="s">
        <v>451</v>
      </c>
      <c r="H78"/>
    </row>
    <row r="79" spans="1:8">
      <c r="A79" s="18" t="s">
        <v>153</v>
      </c>
      <c r="B79" t="s">
        <v>532</v>
      </c>
      <c r="C79" t="s">
        <v>253</v>
      </c>
      <c r="D79" t="s">
        <v>359</v>
      </c>
      <c r="E79" t="s">
        <v>116</v>
      </c>
      <c r="F79" t="s">
        <v>451</v>
      </c>
      <c r="H79"/>
    </row>
    <row r="80" spans="1:8">
      <c r="A80" s="18" t="s">
        <v>114</v>
      </c>
      <c r="B80" t="s">
        <v>533</v>
      </c>
      <c r="C80" t="s">
        <v>360</v>
      </c>
      <c r="D80" t="s">
        <v>361</v>
      </c>
      <c r="E80" t="s">
        <v>218</v>
      </c>
      <c r="F80" t="s">
        <v>451</v>
      </c>
      <c r="G80" s="52"/>
      <c r="H80"/>
    </row>
    <row r="81" spans="1:8">
      <c r="A81" s="18" t="s">
        <v>164</v>
      </c>
      <c r="B81" t="s">
        <v>534</v>
      </c>
      <c r="C81" t="s">
        <v>77</v>
      </c>
      <c r="D81" t="s">
        <v>297</v>
      </c>
      <c r="E81" t="s">
        <v>331</v>
      </c>
      <c r="F81" t="s">
        <v>451</v>
      </c>
      <c r="G81" s="52"/>
      <c r="H81"/>
    </row>
    <row r="82" spans="1:8">
      <c r="A82" s="18" t="s">
        <v>112</v>
      </c>
      <c r="B82" t="s">
        <v>535</v>
      </c>
      <c r="C82" t="s">
        <v>362</v>
      </c>
      <c r="D82" t="s">
        <v>363</v>
      </c>
      <c r="E82" t="s">
        <v>220</v>
      </c>
      <c r="F82" t="s">
        <v>451</v>
      </c>
      <c r="G82" s="52"/>
      <c r="H82"/>
    </row>
    <row r="83" spans="1:8">
      <c r="A83" s="18" t="s">
        <v>160</v>
      </c>
      <c r="B83" t="s">
        <v>536</v>
      </c>
      <c r="C83" t="s">
        <v>364</v>
      </c>
      <c r="D83" t="s">
        <v>365</v>
      </c>
      <c r="E83" t="s">
        <v>134</v>
      </c>
      <c r="F83" t="s">
        <v>451</v>
      </c>
      <c r="G83" s="52"/>
      <c r="H83"/>
    </row>
    <row r="84" spans="1:8">
      <c r="A84" s="18" t="s">
        <v>124</v>
      </c>
      <c r="B84" t="s">
        <v>537</v>
      </c>
      <c r="C84" t="s">
        <v>240</v>
      </c>
      <c r="D84" t="s">
        <v>223</v>
      </c>
      <c r="E84" t="s">
        <v>224</v>
      </c>
      <c r="F84" t="s">
        <v>451</v>
      </c>
      <c r="G84" s="52"/>
      <c r="H84"/>
    </row>
    <row r="85" spans="1:8">
      <c r="A85" s="18" t="s">
        <v>115</v>
      </c>
      <c r="B85" t="s">
        <v>538</v>
      </c>
      <c r="C85" t="s">
        <v>318</v>
      </c>
      <c r="D85" t="s">
        <v>366</v>
      </c>
      <c r="E85" t="s">
        <v>116</v>
      </c>
      <c r="F85" t="s">
        <v>451</v>
      </c>
      <c r="G85" s="52"/>
      <c r="H85"/>
    </row>
    <row r="86" spans="1:8">
      <c r="A86" s="18" t="s">
        <v>158</v>
      </c>
      <c r="B86" t="s">
        <v>539</v>
      </c>
      <c r="C86" t="s">
        <v>203</v>
      </c>
      <c r="D86" t="s">
        <v>264</v>
      </c>
      <c r="E86" t="s">
        <v>85</v>
      </c>
      <c r="F86" t="s">
        <v>451</v>
      </c>
      <c r="G86" s="52"/>
      <c r="H86"/>
    </row>
    <row r="87" spans="1:8">
      <c r="A87" s="18" t="s">
        <v>118</v>
      </c>
      <c r="B87" t="s">
        <v>540</v>
      </c>
      <c r="C87" t="s">
        <v>367</v>
      </c>
      <c r="D87" t="s">
        <v>368</v>
      </c>
      <c r="E87" t="s">
        <v>231</v>
      </c>
      <c r="F87" t="s">
        <v>451</v>
      </c>
      <c r="G87" s="52"/>
      <c r="H87"/>
    </row>
    <row r="88" spans="1:8">
      <c r="A88" s="18" t="s">
        <v>99</v>
      </c>
      <c r="B88" t="s">
        <v>541</v>
      </c>
      <c r="C88" t="s">
        <v>202</v>
      </c>
      <c r="D88" t="s">
        <v>255</v>
      </c>
      <c r="E88" t="s">
        <v>273</v>
      </c>
      <c r="F88" t="s">
        <v>451</v>
      </c>
      <c r="G88" s="52"/>
      <c r="H88"/>
    </row>
    <row r="89" spans="1:8">
      <c r="A89" s="18" t="s">
        <v>175</v>
      </c>
      <c r="B89" t="s">
        <v>542</v>
      </c>
      <c r="C89" t="s">
        <v>369</v>
      </c>
      <c r="D89" t="s">
        <v>370</v>
      </c>
      <c r="E89" t="s">
        <v>161</v>
      </c>
      <c r="F89" t="s">
        <v>451</v>
      </c>
      <c r="G89" s="52"/>
      <c r="H89"/>
    </row>
    <row r="90" spans="1:8">
      <c r="A90" s="18" t="s">
        <v>119</v>
      </c>
      <c r="B90" t="s">
        <v>543</v>
      </c>
      <c r="C90" t="s">
        <v>231</v>
      </c>
      <c r="D90" t="s">
        <v>109</v>
      </c>
      <c r="E90" t="s">
        <v>371</v>
      </c>
      <c r="F90" t="s">
        <v>451</v>
      </c>
      <c r="G90" s="52"/>
      <c r="H90"/>
    </row>
    <row r="91" spans="1:8">
      <c r="A91" s="18" t="s">
        <v>187</v>
      </c>
      <c r="B91" t="s">
        <v>544</v>
      </c>
      <c r="C91" t="s">
        <v>372</v>
      </c>
      <c r="D91" t="s">
        <v>85</v>
      </c>
      <c r="E91" t="s">
        <v>134</v>
      </c>
      <c r="F91" t="s">
        <v>451</v>
      </c>
      <c r="G91" s="52"/>
      <c r="H91"/>
    </row>
    <row r="92" spans="1:8">
      <c r="A92" s="18" t="s">
        <v>193</v>
      </c>
      <c r="B92" t="s">
        <v>545</v>
      </c>
      <c r="C92" t="s">
        <v>373</v>
      </c>
      <c r="D92" t="s">
        <v>374</v>
      </c>
      <c r="E92" t="s">
        <v>231</v>
      </c>
      <c r="F92" t="s">
        <v>451</v>
      </c>
      <c r="G92" s="52"/>
      <c r="H92"/>
    </row>
    <row r="93" spans="1:8">
      <c r="A93" s="18" t="s">
        <v>184</v>
      </c>
      <c r="B93" t="s">
        <v>546</v>
      </c>
      <c r="C93" t="s">
        <v>375</v>
      </c>
      <c r="D93" t="s">
        <v>376</v>
      </c>
      <c r="E93" t="s">
        <v>377</v>
      </c>
      <c r="F93" t="s">
        <v>451</v>
      </c>
      <c r="G93" s="52"/>
      <c r="H93"/>
    </row>
    <row r="94" spans="1:8">
      <c r="A94" s="18" t="s">
        <v>140</v>
      </c>
      <c r="B94" t="s">
        <v>460</v>
      </c>
      <c r="C94" t="s">
        <v>141</v>
      </c>
      <c r="D94" t="s">
        <v>141</v>
      </c>
      <c r="E94" t="s">
        <v>141</v>
      </c>
      <c r="F94" t="s">
        <v>451</v>
      </c>
      <c r="G94" s="52"/>
      <c r="H94"/>
    </row>
    <row r="95" spans="1:8">
      <c r="A95" s="18" t="s">
        <v>37</v>
      </c>
      <c r="B95" t="s">
        <v>547</v>
      </c>
      <c r="C95" t="s">
        <v>315</v>
      </c>
      <c r="D95" t="s">
        <v>378</v>
      </c>
      <c r="E95" t="s">
        <v>58</v>
      </c>
      <c r="F95" t="s">
        <v>451</v>
      </c>
      <c r="G95" s="52"/>
      <c r="H95"/>
    </row>
    <row r="96" spans="1:8">
      <c r="A96" s="18" t="s">
        <v>149</v>
      </c>
      <c r="B96" t="s">
        <v>548</v>
      </c>
      <c r="C96" t="s">
        <v>379</v>
      </c>
      <c r="D96" t="s">
        <v>128</v>
      </c>
      <c r="E96" t="s">
        <v>335</v>
      </c>
      <c r="F96" t="s">
        <v>451</v>
      </c>
      <c r="G96" s="52"/>
      <c r="H96"/>
    </row>
    <row r="97" spans="1:8">
      <c r="A97" s="18" t="s">
        <v>178</v>
      </c>
      <c r="B97" t="s">
        <v>549</v>
      </c>
      <c r="C97" t="s">
        <v>380</v>
      </c>
      <c r="D97" t="s">
        <v>381</v>
      </c>
      <c r="E97" t="s">
        <v>382</v>
      </c>
      <c r="F97" t="s">
        <v>451</v>
      </c>
      <c r="G97" s="52"/>
      <c r="H97"/>
    </row>
    <row r="98" spans="1:8">
      <c r="A98" s="18" t="s">
        <v>39</v>
      </c>
      <c r="B98" t="s">
        <v>550</v>
      </c>
      <c r="C98" t="s">
        <v>346</v>
      </c>
      <c r="D98" t="s">
        <v>322</v>
      </c>
      <c r="E98" t="s">
        <v>227</v>
      </c>
      <c r="F98" t="s">
        <v>451</v>
      </c>
      <c r="G98" s="52"/>
      <c r="H98"/>
    </row>
    <row r="99" spans="1:8">
      <c r="A99" s="18" t="s">
        <v>100</v>
      </c>
      <c r="B99" t="s">
        <v>551</v>
      </c>
      <c r="C99" t="s">
        <v>77</v>
      </c>
      <c r="D99" t="s">
        <v>383</v>
      </c>
      <c r="E99" t="s">
        <v>384</v>
      </c>
      <c r="F99" t="s">
        <v>451</v>
      </c>
      <c r="G99" s="52"/>
      <c r="H99"/>
    </row>
    <row r="100" spans="1:8">
      <c r="A100" s="18" t="s">
        <v>125</v>
      </c>
      <c r="B100" t="s">
        <v>552</v>
      </c>
      <c r="C100" t="s">
        <v>385</v>
      </c>
      <c r="D100" t="s">
        <v>386</v>
      </c>
      <c r="E100" t="s">
        <v>347</v>
      </c>
      <c r="F100" t="s">
        <v>451</v>
      </c>
      <c r="G100" s="52"/>
      <c r="H100"/>
    </row>
    <row r="101" spans="1:8">
      <c r="A101" s="18" t="s">
        <v>166</v>
      </c>
      <c r="B101" t="s">
        <v>553</v>
      </c>
      <c r="C101" t="s">
        <v>387</v>
      </c>
      <c r="D101" t="s">
        <v>388</v>
      </c>
      <c r="E101" t="s">
        <v>228</v>
      </c>
      <c r="F101" t="s">
        <v>451</v>
      </c>
      <c r="G101" s="52"/>
      <c r="H101"/>
    </row>
    <row r="102" spans="1:8">
      <c r="A102" s="18" t="s">
        <v>191</v>
      </c>
      <c r="B102" t="s">
        <v>554</v>
      </c>
      <c r="C102" t="s">
        <v>307</v>
      </c>
      <c r="D102" t="s">
        <v>389</v>
      </c>
      <c r="E102" t="s">
        <v>230</v>
      </c>
      <c r="F102" t="s">
        <v>451</v>
      </c>
      <c r="G102" s="52"/>
      <c r="H102"/>
    </row>
    <row r="103" spans="1:8">
      <c r="A103" s="18" t="s">
        <v>196</v>
      </c>
      <c r="B103" t="s">
        <v>555</v>
      </c>
      <c r="C103" t="s">
        <v>378</v>
      </c>
      <c r="D103" t="s">
        <v>390</v>
      </c>
      <c r="E103" t="s">
        <v>391</v>
      </c>
      <c r="F103" t="s">
        <v>451</v>
      </c>
      <c r="G103" s="52"/>
      <c r="H103"/>
    </row>
    <row r="104" spans="1:8">
      <c r="A104" s="18" t="s">
        <v>156</v>
      </c>
      <c r="B104" t="s">
        <v>556</v>
      </c>
      <c r="C104" t="s">
        <v>392</v>
      </c>
      <c r="D104" t="s">
        <v>109</v>
      </c>
      <c r="E104" t="s">
        <v>393</v>
      </c>
      <c r="F104" t="s">
        <v>451</v>
      </c>
      <c r="G104" s="52"/>
      <c r="H104"/>
    </row>
    <row r="105" spans="1:8">
      <c r="A105" s="18" t="s">
        <v>162</v>
      </c>
      <c r="B105" t="s">
        <v>557</v>
      </c>
      <c r="C105" t="s">
        <v>129</v>
      </c>
      <c r="D105" t="s">
        <v>394</v>
      </c>
      <c r="E105" t="s">
        <v>395</v>
      </c>
      <c r="F105" t="s">
        <v>451</v>
      </c>
      <c r="G105" s="52"/>
      <c r="H105"/>
    </row>
    <row r="106" spans="1:8">
      <c r="A106" s="18" t="s">
        <v>106</v>
      </c>
      <c r="B106" t="s">
        <v>558</v>
      </c>
      <c r="C106" t="s">
        <v>279</v>
      </c>
      <c r="D106" t="s">
        <v>347</v>
      </c>
      <c r="E106" t="s">
        <v>55</v>
      </c>
      <c r="F106" t="s">
        <v>451</v>
      </c>
      <c r="G106" s="52"/>
      <c r="H106"/>
    </row>
    <row r="107" spans="1:8">
      <c r="A107" s="18" t="s">
        <v>398</v>
      </c>
      <c r="B107" t="s">
        <v>559</v>
      </c>
      <c r="C107" t="s">
        <v>134</v>
      </c>
      <c r="D107" t="s">
        <v>55</v>
      </c>
      <c r="E107" t="s">
        <v>269</v>
      </c>
      <c r="F107" t="s">
        <v>451</v>
      </c>
      <c r="G107" s="52"/>
      <c r="H107"/>
    </row>
    <row r="108" spans="1:8">
      <c r="A108" s="18" t="s">
        <v>399</v>
      </c>
      <c r="B108" t="s">
        <v>460</v>
      </c>
      <c r="C108" t="s">
        <v>141</v>
      </c>
      <c r="D108" t="s">
        <v>141</v>
      </c>
      <c r="E108" t="s">
        <v>141</v>
      </c>
      <c r="F108" t="s">
        <v>451</v>
      </c>
      <c r="G108" s="52"/>
      <c r="H108"/>
    </row>
    <row r="109" spans="1:8">
      <c r="A109" s="18" t="s">
        <v>400</v>
      </c>
      <c r="B109" t="s">
        <v>560</v>
      </c>
      <c r="C109" t="s">
        <v>411</v>
      </c>
      <c r="D109" t="s">
        <v>416</v>
      </c>
      <c r="E109" t="s">
        <v>408</v>
      </c>
      <c r="F109" t="s">
        <v>451</v>
      </c>
      <c r="G109" s="52"/>
      <c r="H109"/>
    </row>
    <row r="110" spans="1:8">
      <c r="A110" s="18" t="s">
        <v>401</v>
      </c>
      <c r="B110" t="s">
        <v>561</v>
      </c>
      <c r="C110" t="s">
        <v>412</v>
      </c>
      <c r="D110" t="s">
        <v>417</v>
      </c>
      <c r="E110" t="s">
        <v>409</v>
      </c>
      <c r="F110" t="s">
        <v>451</v>
      </c>
      <c r="G110" s="52"/>
      <c r="H110"/>
    </row>
    <row r="111" spans="1:8">
      <c r="A111" s="18" t="s">
        <v>402</v>
      </c>
      <c r="B111" t="s">
        <v>562</v>
      </c>
      <c r="C111" t="s">
        <v>297</v>
      </c>
      <c r="D111" t="s">
        <v>288</v>
      </c>
      <c r="E111" t="s">
        <v>88</v>
      </c>
      <c r="F111" t="s">
        <v>451</v>
      </c>
      <c r="G111" s="52"/>
      <c r="H111"/>
    </row>
    <row r="112" spans="1:8">
      <c r="A112" s="18" t="s">
        <v>403</v>
      </c>
      <c r="B112" t="s">
        <v>563</v>
      </c>
      <c r="C112" t="s">
        <v>134</v>
      </c>
      <c r="D112" t="s">
        <v>418</v>
      </c>
      <c r="E112" t="s">
        <v>273</v>
      </c>
      <c r="F112" t="s">
        <v>451</v>
      </c>
      <c r="G112" s="52"/>
      <c r="H112"/>
    </row>
    <row r="113" spans="1:8">
      <c r="A113" s="18" t="s">
        <v>404</v>
      </c>
      <c r="B113" t="s">
        <v>564</v>
      </c>
      <c r="C113" t="s">
        <v>292</v>
      </c>
      <c r="D113" t="s">
        <v>419</v>
      </c>
      <c r="E113" t="s">
        <v>327</v>
      </c>
      <c r="F113" t="s">
        <v>451</v>
      </c>
      <c r="G113" s="52"/>
      <c r="H113"/>
    </row>
    <row r="114" spans="1:8">
      <c r="A114" s="18" t="s">
        <v>405</v>
      </c>
      <c r="B114" t="s">
        <v>565</v>
      </c>
      <c r="C114" t="s">
        <v>242</v>
      </c>
      <c r="D114" t="s">
        <v>253</v>
      </c>
      <c r="E114" t="s">
        <v>413</v>
      </c>
      <c r="F114" t="s">
        <v>451</v>
      </c>
      <c r="G114" s="52"/>
      <c r="H114"/>
    </row>
    <row r="115" spans="1:8">
      <c r="A115" s="18" t="s">
        <v>406</v>
      </c>
      <c r="B115" t="s">
        <v>566</v>
      </c>
      <c r="C115" t="s">
        <v>414</v>
      </c>
      <c r="D115" t="s">
        <v>420</v>
      </c>
      <c r="E115" t="s">
        <v>415</v>
      </c>
      <c r="F115" t="s">
        <v>451</v>
      </c>
      <c r="G115" s="52"/>
      <c r="H115"/>
    </row>
    <row r="116" spans="1:8">
      <c r="A116" s="18" t="s">
        <v>407</v>
      </c>
      <c r="B116" t="s">
        <v>567</v>
      </c>
      <c r="C116" t="s">
        <v>109</v>
      </c>
      <c r="D116" t="s">
        <v>199</v>
      </c>
      <c r="E116" t="s">
        <v>410</v>
      </c>
      <c r="F116" t="s">
        <v>451</v>
      </c>
      <c r="G116" s="52"/>
      <c r="H116"/>
    </row>
    <row r="117" spans="1:8">
      <c r="A117" s="18" t="s">
        <v>574</v>
      </c>
      <c r="B117" t="s">
        <v>576</v>
      </c>
      <c r="C117" t="s">
        <v>229</v>
      </c>
      <c r="D117" t="s">
        <v>577</v>
      </c>
      <c r="E117" t="s">
        <v>283</v>
      </c>
      <c r="F117" t="s">
        <v>451</v>
      </c>
      <c r="G117" s="52"/>
      <c r="H117"/>
    </row>
    <row r="118" spans="1:8">
      <c r="A118" s="18" t="s">
        <v>575</v>
      </c>
      <c r="B118" t="s">
        <v>578</v>
      </c>
      <c r="C118" t="s">
        <v>377</v>
      </c>
      <c r="D118" t="s">
        <v>579</v>
      </c>
      <c r="E118" t="s">
        <v>297</v>
      </c>
      <c r="F118" t="s">
        <v>451</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D57A-7943-4687-AAA0-C5F6082AE063}">
  <dimension ref="A1:P118"/>
  <sheetViews>
    <sheetView topLeftCell="A19" workbookViewId="0">
      <selection sqref="A1:N116"/>
    </sheetView>
  </sheetViews>
  <sheetFormatPr defaultRowHeight="14.25"/>
  <cols>
    <col min="1" max="1" width="13.3984375" style="18" customWidth="1"/>
    <col min="2" max="2" width="7.73046875" bestFit="1" customWidth="1"/>
    <col min="3" max="3" width="6.33203125" bestFit="1" customWidth="1"/>
    <col min="4" max="4" width="12.53125" bestFit="1" customWidth="1"/>
    <col min="5" max="5" width="11.33203125" bestFit="1" customWidth="1"/>
    <col min="6" max="7" width="9.73046875" bestFit="1" customWidth="1"/>
    <col min="8" max="8" width="12.9296875" bestFit="1" customWidth="1"/>
    <col min="9" max="9" width="11.73046875" bestFit="1" customWidth="1"/>
    <col min="10" max="10" width="14.59765625" style="18" bestFit="1" customWidth="1"/>
    <col min="11" max="11" width="10.06640625" style="18" bestFit="1" customWidth="1"/>
    <col min="12" max="12" width="10.19921875" style="18" bestFit="1" customWidth="1"/>
    <col min="13" max="13" width="4.86328125" style="18" bestFit="1" customWidth="1"/>
    <col min="14" max="15" width="6.19921875" style="18" bestFit="1" customWidth="1"/>
    <col min="16" max="16" width="10.06640625" style="18" bestFit="1" customWidth="1"/>
    <col min="17" max="17" width="10.19921875" customWidth="1"/>
    <col min="18" max="18" width="18.19921875" customWidth="1"/>
    <col min="19" max="20" width="17.86328125" customWidth="1"/>
    <col min="21" max="22" width="17.86328125" bestFit="1" customWidth="1"/>
    <col min="23" max="23" width="10.33203125" bestFit="1" customWidth="1"/>
    <col min="24" max="24" width="10.73046875" bestFit="1" customWidth="1"/>
    <col min="25" max="25" width="6.73046875" bestFit="1" customWidth="1"/>
    <col min="26" max="26" width="10.06640625" bestFit="1" customWidth="1"/>
    <col min="27" max="27" width="10.19921875" bestFit="1" customWidth="1"/>
    <col min="28" max="28" width="18.19921875" bestFit="1" customWidth="1"/>
    <col min="29" max="29" width="17.86328125" bestFit="1" customWidth="1"/>
    <col min="30" max="30" width="18.59765625" bestFit="1" customWidth="1"/>
    <col min="31" max="31" width="18.73046875" bestFit="1" customWidth="1"/>
    <col min="32" max="32" width="17.86328125" bestFit="1" customWidth="1"/>
    <col min="33" max="33" width="16.73046875" bestFit="1" customWidth="1"/>
  </cols>
  <sheetData>
    <row r="1" spans="1:16">
      <c r="A1" t="s">
        <v>32</v>
      </c>
      <c r="B1" t="s">
        <v>9</v>
      </c>
      <c r="C1" t="s">
        <v>1</v>
      </c>
      <c r="D1" t="s">
        <v>5</v>
      </c>
      <c r="E1" t="s">
        <v>2</v>
      </c>
      <c r="F1" t="s">
        <v>431</v>
      </c>
      <c r="G1" t="s">
        <v>432</v>
      </c>
      <c r="H1" t="s">
        <v>34</v>
      </c>
      <c r="I1" t="s">
        <v>35</v>
      </c>
      <c r="J1" t="s">
        <v>12</v>
      </c>
      <c r="K1" t="s">
        <v>3</v>
      </c>
      <c r="L1" t="s">
        <v>4</v>
      </c>
      <c r="M1" t="s">
        <v>436</v>
      </c>
      <c r="N1" t="s">
        <v>433</v>
      </c>
      <c r="O1" t="s">
        <v>437</v>
      </c>
      <c r="P1"/>
    </row>
    <row r="2" spans="1:16">
      <c r="A2" s="18" t="s">
        <v>84</v>
      </c>
      <c r="B2">
        <v>36.07</v>
      </c>
      <c r="C2">
        <v>-0.38</v>
      </c>
      <c r="D2">
        <v>36.450000000000003</v>
      </c>
      <c r="E2">
        <v>-1.0425E-2</v>
      </c>
      <c r="F2">
        <v>95.16</v>
      </c>
      <c r="G2">
        <v>17.8</v>
      </c>
      <c r="H2">
        <v>102.64044943820224</v>
      </c>
      <c r="I2">
        <v>62.095418242959227</v>
      </c>
      <c r="J2" s="18" t="s">
        <v>31</v>
      </c>
      <c r="K2">
        <v>19198709</v>
      </c>
      <c r="L2">
        <v>34926183</v>
      </c>
      <c r="M2">
        <v>9</v>
      </c>
      <c r="N2" t="s">
        <v>55</v>
      </c>
      <c r="O2" t="s">
        <v>235</v>
      </c>
      <c r="P2"/>
    </row>
    <row r="3" spans="1:16">
      <c r="A3" s="18" t="s">
        <v>36</v>
      </c>
      <c r="B3">
        <v>160.22999999999999</v>
      </c>
      <c r="C3">
        <v>2.54</v>
      </c>
      <c r="D3">
        <v>157.69</v>
      </c>
      <c r="E3">
        <v>1.6108000000000001E-2</v>
      </c>
      <c r="F3">
        <v>391</v>
      </c>
      <c r="G3">
        <v>89</v>
      </c>
      <c r="H3">
        <v>80.033707865168537</v>
      </c>
      <c r="I3">
        <v>59.020460358056269</v>
      </c>
      <c r="J3" s="18" t="s">
        <v>16</v>
      </c>
      <c r="K3">
        <v>14722442</v>
      </c>
      <c r="L3">
        <v>26006203</v>
      </c>
      <c r="M3">
        <v>0</v>
      </c>
      <c r="N3" t="s">
        <v>261</v>
      </c>
      <c r="O3" t="s">
        <v>262</v>
      </c>
      <c r="P3"/>
    </row>
    <row r="4" spans="1:16">
      <c r="A4" s="18" t="s">
        <v>87</v>
      </c>
      <c r="B4">
        <v>31.7</v>
      </c>
      <c r="C4">
        <v>-0.09</v>
      </c>
      <c r="D4">
        <v>31.79</v>
      </c>
      <c r="E4">
        <v>-2.8310000000000002E-3</v>
      </c>
      <c r="F4">
        <v>62.48</v>
      </c>
      <c r="G4">
        <v>17.510000000000002</v>
      </c>
      <c r="H4">
        <v>81.039406053683592</v>
      </c>
      <c r="I4">
        <v>49.263764404609475</v>
      </c>
      <c r="J4" s="18" t="s">
        <v>31</v>
      </c>
      <c r="K4">
        <v>14344069</v>
      </c>
      <c r="L4">
        <v>22367967</v>
      </c>
      <c r="M4">
        <v>0</v>
      </c>
      <c r="N4" t="s">
        <v>270</v>
      </c>
      <c r="O4" t="s">
        <v>110</v>
      </c>
      <c r="P4"/>
    </row>
    <row r="5" spans="1:16">
      <c r="A5" s="18" t="s">
        <v>79</v>
      </c>
      <c r="B5">
        <v>19.55</v>
      </c>
      <c r="C5">
        <v>-0.03</v>
      </c>
      <c r="D5">
        <v>19.579999999999998</v>
      </c>
      <c r="E5">
        <v>-1.5319999999999999E-3</v>
      </c>
      <c r="F5">
        <v>38.369999999999997</v>
      </c>
      <c r="G5">
        <v>7.9</v>
      </c>
      <c r="H5">
        <v>147.46835443037975</v>
      </c>
      <c r="I5">
        <v>49.048735991660145</v>
      </c>
      <c r="J5" s="18" t="s">
        <v>243</v>
      </c>
      <c r="K5">
        <v>1891971</v>
      </c>
      <c r="L5">
        <v>2903489</v>
      </c>
      <c r="M5">
        <v>0</v>
      </c>
      <c r="N5" t="s">
        <v>229</v>
      </c>
      <c r="O5" t="s">
        <v>168</v>
      </c>
      <c r="P5"/>
    </row>
    <row r="6" spans="1:16">
      <c r="A6" s="18" t="s">
        <v>211</v>
      </c>
      <c r="B6">
        <v>37.369999999999997</v>
      </c>
      <c r="C6">
        <v>1.1200000000000001</v>
      </c>
      <c r="D6">
        <v>36.25</v>
      </c>
      <c r="E6">
        <v>3.0897000000000001E-2</v>
      </c>
      <c r="F6">
        <v>72</v>
      </c>
      <c r="G6">
        <v>27.4</v>
      </c>
      <c r="H6">
        <v>36.386861313868621</v>
      </c>
      <c r="I6">
        <v>48.097222222222221</v>
      </c>
      <c r="J6" s="18" t="s">
        <v>33</v>
      </c>
      <c r="K6">
        <v>6350171</v>
      </c>
      <c r="L6">
        <v>7595740</v>
      </c>
      <c r="M6">
        <v>128</v>
      </c>
      <c r="N6" t="s">
        <v>88</v>
      </c>
      <c r="O6" t="s">
        <v>82</v>
      </c>
      <c r="P6"/>
    </row>
    <row r="7" spans="1:16">
      <c r="A7" s="18" t="s">
        <v>157</v>
      </c>
      <c r="B7">
        <v>29.28</v>
      </c>
      <c r="C7">
        <v>-0.02</v>
      </c>
      <c r="D7">
        <v>29.3</v>
      </c>
      <c r="E7">
        <v>-6.826E-4</v>
      </c>
      <c r="F7">
        <v>44.67</v>
      </c>
      <c r="G7">
        <v>10.1</v>
      </c>
      <c r="H7">
        <v>189.90099009900996</v>
      </c>
      <c r="I7">
        <v>34.452652787105436</v>
      </c>
      <c r="J7" s="18" t="s">
        <v>80</v>
      </c>
      <c r="K7">
        <v>12297171</v>
      </c>
      <c r="L7">
        <v>9421178</v>
      </c>
      <c r="M7">
        <v>0</v>
      </c>
      <c r="N7" t="s">
        <v>141</v>
      </c>
      <c r="O7" t="s">
        <v>141</v>
      </c>
      <c r="P7"/>
    </row>
    <row r="8" spans="1:16">
      <c r="A8" s="18" t="s">
        <v>186</v>
      </c>
      <c r="B8">
        <v>22.73</v>
      </c>
      <c r="C8">
        <v>-0.11</v>
      </c>
      <c r="D8">
        <v>22.84</v>
      </c>
      <c r="E8">
        <v>-4.816E-3</v>
      </c>
      <c r="F8">
        <v>34.634999999999998</v>
      </c>
      <c r="G8">
        <v>5.9001000000000001</v>
      </c>
      <c r="H8">
        <v>285.24770766597175</v>
      </c>
      <c r="I8">
        <v>34.37274433376642</v>
      </c>
      <c r="J8" s="18" t="s">
        <v>31</v>
      </c>
      <c r="K8">
        <v>17238663</v>
      </c>
      <c r="L8">
        <v>19482704</v>
      </c>
      <c r="M8">
        <v>6</v>
      </c>
      <c r="N8" t="s">
        <v>235</v>
      </c>
      <c r="O8" t="s">
        <v>204</v>
      </c>
      <c r="P8"/>
    </row>
    <row r="9" spans="1:16">
      <c r="A9" s="18" t="s">
        <v>206</v>
      </c>
      <c r="B9">
        <v>43.81</v>
      </c>
      <c r="C9">
        <v>0.19</v>
      </c>
      <c r="D9">
        <v>43.62</v>
      </c>
      <c r="E9">
        <v>4.3559999999999996E-3</v>
      </c>
      <c r="F9">
        <v>74.709999999999994</v>
      </c>
      <c r="G9">
        <v>13.345000000000001</v>
      </c>
      <c r="H9">
        <v>228.28774822030721</v>
      </c>
      <c r="I9">
        <v>41.359925043501534</v>
      </c>
      <c r="J9" s="18" t="s">
        <v>209</v>
      </c>
      <c r="K9">
        <v>1929303</v>
      </c>
      <c r="L9">
        <v>2471765</v>
      </c>
      <c r="M9">
        <v>40</v>
      </c>
      <c r="N9" t="s">
        <v>229</v>
      </c>
      <c r="O9" t="s">
        <v>252</v>
      </c>
      <c r="P9"/>
    </row>
    <row r="10" spans="1:16">
      <c r="A10" s="18" t="s">
        <v>57</v>
      </c>
      <c r="B10">
        <v>38.950000000000003</v>
      </c>
      <c r="C10">
        <v>0.01</v>
      </c>
      <c r="D10">
        <v>38.94</v>
      </c>
      <c r="E10">
        <v>2.5680000000000001E-4</v>
      </c>
      <c r="F10">
        <v>58.83</v>
      </c>
      <c r="G10">
        <v>22.465</v>
      </c>
      <c r="H10">
        <v>73.380814600489657</v>
      </c>
      <c r="I10">
        <v>33.792282848886614</v>
      </c>
      <c r="J10" s="18" t="s">
        <v>31</v>
      </c>
      <c r="K10">
        <v>8044874</v>
      </c>
      <c r="L10">
        <v>12265435</v>
      </c>
      <c r="M10">
        <v>114</v>
      </c>
      <c r="N10" t="s">
        <v>271</v>
      </c>
      <c r="O10" t="s">
        <v>272</v>
      </c>
      <c r="P10"/>
    </row>
    <row r="11" spans="1:16">
      <c r="A11" s="18" t="s">
        <v>56</v>
      </c>
      <c r="B11">
        <v>228.9</v>
      </c>
      <c r="C11">
        <v>-3.2</v>
      </c>
      <c r="D11">
        <v>232.1</v>
      </c>
      <c r="E11">
        <v>-1.3787000000000001E-2</v>
      </c>
      <c r="F11">
        <v>304.64999999999998</v>
      </c>
      <c r="G11">
        <v>124.05</v>
      </c>
      <c r="H11">
        <v>84.522370012091898</v>
      </c>
      <c r="I11">
        <v>24.864598719842434</v>
      </c>
      <c r="J11" s="18" t="s">
        <v>19</v>
      </c>
      <c r="K11">
        <v>867643</v>
      </c>
      <c r="L11">
        <v>1289461</v>
      </c>
      <c r="M11">
        <v>47</v>
      </c>
      <c r="N11" t="s">
        <v>238</v>
      </c>
      <c r="O11" t="s">
        <v>264</v>
      </c>
      <c r="P11"/>
    </row>
    <row r="12" spans="1:16">
      <c r="A12" s="18" t="s">
        <v>91</v>
      </c>
      <c r="B12">
        <v>23.934999999999999</v>
      </c>
      <c r="C12">
        <v>-0.78</v>
      </c>
      <c r="D12">
        <v>24.715</v>
      </c>
      <c r="E12">
        <v>-3.1560000000000005E-2</v>
      </c>
      <c r="F12">
        <v>37.86</v>
      </c>
      <c r="G12">
        <v>11.31</v>
      </c>
      <c r="H12">
        <v>111.62687886825816</v>
      </c>
      <c r="I12">
        <v>36.780243000528266</v>
      </c>
      <c r="J12" s="18" t="s">
        <v>93</v>
      </c>
      <c r="K12">
        <v>3377373</v>
      </c>
      <c r="L12">
        <v>5487799</v>
      </c>
      <c r="M12">
        <v>0</v>
      </c>
      <c r="N12" t="s">
        <v>94</v>
      </c>
      <c r="O12" t="s">
        <v>168</v>
      </c>
      <c r="P12"/>
    </row>
    <row r="13" spans="1:16">
      <c r="A13" s="18" t="s">
        <v>201</v>
      </c>
      <c r="B13">
        <v>28.14</v>
      </c>
      <c r="C13">
        <v>-0.05</v>
      </c>
      <c r="D13">
        <v>28.19</v>
      </c>
      <c r="E13">
        <v>-1.774E-3</v>
      </c>
      <c r="F13">
        <v>39.734999999999999</v>
      </c>
      <c r="G13">
        <v>19.809999999999999</v>
      </c>
      <c r="H13">
        <v>42.049469964664326</v>
      </c>
      <c r="I13">
        <v>29.180822952057369</v>
      </c>
      <c r="J13" s="18" t="s">
        <v>18</v>
      </c>
      <c r="K13">
        <v>4736215</v>
      </c>
      <c r="L13">
        <v>4822039</v>
      </c>
      <c r="M13">
        <v>17</v>
      </c>
      <c r="N13" t="s">
        <v>274</v>
      </c>
      <c r="O13" t="s">
        <v>110</v>
      </c>
      <c r="P13"/>
    </row>
    <row r="14" spans="1:16">
      <c r="A14" s="18" t="s">
        <v>137</v>
      </c>
      <c r="B14">
        <v>107.29</v>
      </c>
      <c r="C14">
        <v>-1.91</v>
      </c>
      <c r="D14">
        <v>109.2</v>
      </c>
      <c r="E14">
        <v>-1.7491E-2</v>
      </c>
      <c r="F14">
        <v>185.75</v>
      </c>
      <c r="G14">
        <v>75.17</v>
      </c>
      <c r="H14">
        <v>42.729812425169627</v>
      </c>
      <c r="I14">
        <v>42.239569313593542</v>
      </c>
      <c r="J14" s="18" t="s">
        <v>15</v>
      </c>
      <c r="K14">
        <v>1271917</v>
      </c>
      <c r="L14">
        <v>3689266</v>
      </c>
      <c r="M14">
        <v>0</v>
      </c>
      <c r="N14" t="s">
        <v>220</v>
      </c>
      <c r="O14" t="s">
        <v>88</v>
      </c>
      <c r="P14"/>
    </row>
    <row r="15" spans="1:16">
      <c r="A15" s="18" t="s">
        <v>212</v>
      </c>
      <c r="B15">
        <v>30.46</v>
      </c>
      <c r="C15">
        <v>0.28999999999999998</v>
      </c>
      <c r="D15">
        <v>30.17</v>
      </c>
      <c r="E15">
        <v>9.6120000000000008E-3</v>
      </c>
      <c r="F15">
        <v>39.58</v>
      </c>
      <c r="G15">
        <v>14.324999999999999</v>
      </c>
      <c r="H15">
        <v>112.63525305410121</v>
      </c>
      <c r="I15">
        <v>23.041940373926224</v>
      </c>
      <c r="J15" s="18" t="s">
        <v>213</v>
      </c>
      <c r="K15">
        <v>13638656</v>
      </c>
      <c r="L15">
        <v>15943006</v>
      </c>
      <c r="M15">
        <v>29</v>
      </c>
      <c r="N15" t="s">
        <v>276</v>
      </c>
      <c r="O15" t="s">
        <v>252</v>
      </c>
      <c r="P15"/>
    </row>
    <row r="16" spans="1:16">
      <c r="A16" s="18" t="s">
        <v>135</v>
      </c>
      <c r="B16">
        <v>49.28</v>
      </c>
      <c r="C16">
        <v>0.32</v>
      </c>
      <c r="D16">
        <v>48.96</v>
      </c>
      <c r="E16">
        <v>6.5359999999999993E-3</v>
      </c>
      <c r="F16">
        <v>69.290000000000006</v>
      </c>
      <c r="G16">
        <v>43.63</v>
      </c>
      <c r="H16">
        <v>12.949805179922052</v>
      </c>
      <c r="I16">
        <v>28.878626064367154</v>
      </c>
      <c r="J16" s="18" t="s">
        <v>93</v>
      </c>
      <c r="K16">
        <v>29333570</v>
      </c>
      <c r="L16">
        <v>34274708</v>
      </c>
      <c r="M16">
        <v>9</v>
      </c>
      <c r="N16" t="s">
        <v>278</v>
      </c>
      <c r="O16" t="s">
        <v>229</v>
      </c>
      <c r="P16"/>
    </row>
    <row r="17" spans="1:16">
      <c r="A17" s="18" t="s">
        <v>74</v>
      </c>
      <c r="B17">
        <v>101.07</v>
      </c>
      <c r="C17">
        <v>1.24</v>
      </c>
      <c r="D17">
        <v>99.83</v>
      </c>
      <c r="E17">
        <v>1.2421E-2</v>
      </c>
      <c r="F17">
        <v>141.1</v>
      </c>
      <c r="G17">
        <v>76.91</v>
      </c>
      <c r="H17">
        <v>31.413340267845513</v>
      </c>
      <c r="I17">
        <v>28.369950389794468</v>
      </c>
      <c r="J17" s="18" t="s">
        <v>75</v>
      </c>
      <c r="K17">
        <v>13784342</v>
      </c>
      <c r="L17">
        <v>16211011</v>
      </c>
      <c r="M17">
        <v>13</v>
      </c>
      <c r="N17" t="s">
        <v>279</v>
      </c>
      <c r="O17" t="s">
        <v>233</v>
      </c>
      <c r="P17"/>
    </row>
    <row r="18" spans="1:16">
      <c r="A18" s="18" t="s">
        <v>76</v>
      </c>
      <c r="B18">
        <v>25.5</v>
      </c>
      <c r="C18">
        <v>0.36</v>
      </c>
      <c r="D18">
        <v>25.14</v>
      </c>
      <c r="E18">
        <v>1.4319999999999999E-2</v>
      </c>
      <c r="F18">
        <v>35.72</v>
      </c>
      <c r="G18">
        <v>17.95</v>
      </c>
      <c r="H18">
        <v>42.061281337047376</v>
      </c>
      <c r="I18">
        <v>28.611422172452407</v>
      </c>
      <c r="J18" s="18" t="s">
        <v>75</v>
      </c>
      <c r="K18">
        <v>47708344</v>
      </c>
      <c r="L18">
        <v>58890166</v>
      </c>
      <c r="M18">
        <v>12</v>
      </c>
      <c r="N18" t="s">
        <v>189</v>
      </c>
      <c r="O18" t="s">
        <v>110</v>
      </c>
      <c r="P18"/>
    </row>
    <row r="19" spans="1:16">
      <c r="A19" s="18" t="s">
        <v>81</v>
      </c>
      <c r="B19">
        <v>24</v>
      </c>
      <c r="C19">
        <v>0.6</v>
      </c>
      <c r="D19">
        <v>23.4</v>
      </c>
      <c r="E19">
        <v>2.5640999999999997E-2</v>
      </c>
      <c r="F19">
        <v>37.24</v>
      </c>
      <c r="G19">
        <v>12.33</v>
      </c>
      <c r="H19">
        <v>94.647201946472023</v>
      </c>
      <c r="I19">
        <v>35.553168635875409</v>
      </c>
      <c r="J19" s="18" t="s">
        <v>15</v>
      </c>
      <c r="K19">
        <v>2099393</v>
      </c>
      <c r="L19">
        <v>2399712</v>
      </c>
      <c r="M19">
        <v>0</v>
      </c>
      <c r="N19" t="s">
        <v>281</v>
      </c>
      <c r="O19" t="s">
        <v>283</v>
      </c>
      <c r="P19"/>
    </row>
    <row r="20" spans="1:16">
      <c r="A20" s="18" t="s">
        <v>150</v>
      </c>
      <c r="B20">
        <v>29</v>
      </c>
      <c r="C20">
        <v>0.09</v>
      </c>
      <c r="D20">
        <v>28.91</v>
      </c>
      <c r="E20">
        <v>3.1130000000000003E-3</v>
      </c>
      <c r="F20">
        <v>39.700000000000003</v>
      </c>
      <c r="G20">
        <v>26.08</v>
      </c>
      <c r="H20">
        <v>11.196319018404921</v>
      </c>
      <c r="I20">
        <v>26.952141057934512</v>
      </c>
      <c r="J20" s="18" t="s">
        <v>29</v>
      </c>
      <c r="K20">
        <v>29669553</v>
      </c>
      <c r="L20">
        <v>30979454</v>
      </c>
      <c r="M20">
        <v>18</v>
      </c>
      <c r="N20" t="s">
        <v>284</v>
      </c>
      <c r="O20" t="s">
        <v>285</v>
      </c>
      <c r="P20"/>
    </row>
    <row r="21" spans="1:16">
      <c r="A21" s="18" t="s">
        <v>179</v>
      </c>
      <c r="B21">
        <v>133.44</v>
      </c>
      <c r="C21">
        <v>1.54</v>
      </c>
      <c r="D21">
        <v>131.9</v>
      </c>
      <c r="E21">
        <v>1.1675999999999999E-2</v>
      </c>
      <c r="F21">
        <v>182.32</v>
      </c>
      <c r="G21">
        <v>103.1101</v>
      </c>
      <c r="H21">
        <v>29.415062152010336</v>
      </c>
      <c r="I21">
        <v>26.810004387889421</v>
      </c>
      <c r="J21" s="18" t="s">
        <v>33</v>
      </c>
      <c r="K21">
        <v>1862216</v>
      </c>
      <c r="L21">
        <v>2092575</v>
      </c>
      <c r="M21">
        <v>23</v>
      </c>
      <c r="N21" t="s">
        <v>286</v>
      </c>
      <c r="O21" t="s">
        <v>287</v>
      </c>
      <c r="P21"/>
    </row>
    <row r="22" spans="1:16">
      <c r="A22" s="18" t="s">
        <v>177</v>
      </c>
      <c r="B22">
        <v>92.27</v>
      </c>
      <c r="C22">
        <v>-0.08</v>
      </c>
      <c r="D22">
        <v>92.35</v>
      </c>
      <c r="E22">
        <v>-8.6629999999999997E-4</v>
      </c>
      <c r="F22">
        <v>115.95</v>
      </c>
      <c r="G22">
        <v>54.95</v>
      </c>
      <c r="H22">
        <v>67.916287534121921</v>
      </c>
      <c r="I22">
        <v>20.422595946528673</v>
      </c>
      <c r="J22" s="18" t="s">
        <v>14</v>
      </c>
      <c r="K22">
        <v>1246537</v>
      </c>
      <c r="L22">
        <v>1434070</v>
      </c>
      <c r="M22">
        <v>28</v>
      </c>
      <c r="N22" t="s">
        <v>288</v>
      </c>
      <c r="O22" t="s">
        <v>289</v>
      </c>
      <c r="P22"/>
    </row>
    <row r="23" spans="1:16">
      <c r="A23" s="18" t="s">
        <v>138</v>
      </c>
      <c r="B23">
        <v>181.03</v>
      </c>
      <c r="C23">
        <v>4.63</v>
      </c>
      <c r="D23">
        <v>176.4</v>
      </c>
      <c r="E23">
        <v>2.6246999999999999E-2</v>
      </c>
      <c r="F23">
        <v>230.99</v>
      </c>
      <c r="G23">
        <v>142.01</v>
      </c>
      <c r="H23">
        <v>27.476938243785654</v>
      </c>
      <c r="I23">
        <v>21.62864193255119</v>
      </c>
      <c r="J23" s="18" t="s">
        <v>28</v>
      </c>
      <c r="K23">
        <v>1202707</v>
      </c>
      <c r="L23">
        <v>1383985</v>
      </c>
      <c r="M23">
        <v>30</v>
      </c>
      <c r="N23" t="s">
        <v>231</v>
      </c>
      <c r="O23" t="s">
        <v>291</v>
      </c>
      <c r="P23"/>
    </row>
    <row r="24" spans="1:16">
      <c r="A24" s="18" t="s">
        <v>159</v>
      </c>
      <c r="B24">
        <v>80.36</v>
      </c>
      <c r="C24">
        <v>-0.31</v>
      </c>
      <c r="D24">
        <v>80.67</v>
      </c>
      <c r="E24">
        <v>-3.8429999999999996E-3</v>
      </c>
      <c r="F24">
        <v>98.99</v>
      </c>
      <c r="G24">
        <v>27.55</v>
      </c>
      <c r="H24">
        <v>191.68784029038113</v>
      </c>
      <c r="I24">
        <v>18.820082836650158</v>
      </c>
      <c r="J24" s="18" t="s">
        <v>15</v>
      </c>
      <c r="K24">
        <v>4335389</v>
      </c>
      <c r="L24">
        <v>5020339</v>
      </c>
      <c r="M24">
        <v>8429</v>
      </c>
      <c r="N24" t="s">
        <v>216</v>
      </c>
      <c r="O24" t="s">
        <v>94</v>
      </c>
      <c r="P24"/>
    </row>
    <row r="25" spans="1:16">
      <c r="A25" s="18" t="s">
        <v>126</v>
      </c>
      <c r="B25">
        <v>134.88</v>
      </c>
      <c r="C25">
        <v>-8.16</v>
      </c>
      <c r="D25">
        <v>143.04</v>
      </c>
      <c r="E25">
        <v>-5.7047E-2</v>
      </c>
      <c r="F25">
        <v>167.16</v>
      </c>
      <c r="G25">
        <v>48.18</v>
      </c>
      <c r="H25">
        <v>179.95018679950186</v>
      </c>
      <c r="I25">
        <v>19.310839913854991</v>
      </c>
      <c r="J25" s="18" t="s">
        <v>14</v>
      </c>
      <c r="K25">
        <v>3989222</v>
      </c>
      <c r="L25">
        <v>3903834</v>
      </c>
      <c r="M25">
        <v>0</v>
      </c>
      <c r="N25" t="s">
        <v>148</v>
      </c>
      <c r="O25" t="s">
        <v>267</v>
      </c>
      <c r="P25"/>
    </row>
    <row r="26" spans="1:16">
      <c r="A26" s="18" t="s">
        <v>86</v>
      </c>
      <c r="B26">
        <v>36.979999999999997</v>
      </c>
      <c r="C26">
        <v>1</v>
      </c>
      <c r="D26">
        <v>35.979999999999997</v>
      </c>
      <c r="E26">
        <v>2.7793000000000002E-2</v>
      </c>
      <c r="F26">
        <v>41.86</v>
      </c>
      <c r="G26">
        <v>13.71</v>
      </c>
      <c r="H26">
        <v>169.73012399708239</v>
      </c>
      <c r="I26">
        <v>11.657907310081228</v>
      </c>
      <c r="J26" s="18" t="s">
        <v>20</v>
      </c>
      <c r="K26">
        <v>27130921</v>
      </c>
      <c r="L26">
        <v>23758955</v>
      </c>
      <c r="M26">
        <v>0</v>
      </c>
      <c r="N26" t="s">
        <v>239</v>
      </c>
      <c r="O26" t="s">
        <v>168</v>
      </c>
      <c r="P26"/>
    </row>
    <row r="27" spans="1:16">
      <c r="A27" s="18" t="s">
        <v>200</v>
      </c>
      <c r="B27">
        <v>121.46</v>
      </c>
      <c r="C27">
        <v>0.9</v>
      </c>
      <c r="D27">
        <v>120.56</v>
      </c>
      <c r="E27">
        <v>7.4650000000000003E-3</v>
      </c>
      <c r="F27">
        <v>158.75</v>
      </c>
      <c r="G27">
        <v>90.56</v>
      </c>
      <c r="H27">
        <v>34.121024734982342</v>
      </c>
      <c r="I27">
        <v>23.489763779527564</v>
      </c>
      <c r="J27" s="18" t="s">
        <v>15</v>
      </c>
      <c r="K27">
        <v>3548091</v>
      </c>
      <c r="L27">
        <v>3914644</v>
      </c>
      <c r="M27">
        <v>13</v>
      </c>
      <c r="N27" t="s">
        <v>129</v>
      </c>
      <c r="O27" t="s">
        <v>88</v>
      </c>
      <c r="P27"/>
    </row>
    <row r="28" spans="1:16">
      <c r="A28" s="18" t="s">
        <v>139</v>
      </c>
      <c r="B28">
        <v>169.36</v>
      </c>
      <c r="C28">
        <v>-0.38</v>
      </c>
      <c r="D28">
        <v>169.74</v>
      </c>
      <c r="E28">
        <v>-2.2389999999999997E-3</v>
      </c>
      <c r="F28">
        <v>224.64</v>
      </c>
      <c r="G28">
        <v>118.5</v>
      </c>
      <c r="H28">
        <v>42.919831223628705</v>
      </c>
      <c r="I28">
        <v>24.608262108262096</v>
      </c>
      <c r="J28" s="18" t="s">
        <v>25</v>
      </c>
      <c r="K28">
        <v>1500043</v>
      </c>
      <c r="L28">
        <v>1667484</v>
      </c>
      <c r="M28">
        <v>12</v>
      </c>
      <c r="N28" t="s">
        <v>237</v>
      </c>
      <c r="O28" t="s">
        <v>264</v>
      </c>
      <c r="P28"/>
    </row>
    <row r="29" spans="1:16">
      <c r="A29" s="18" t="s">
        <v>210</v>
      </c>
      <c r="B29">
        <v>51.06</v>
      </c>
      <c r="C29">
        <v>1.06</v>
      </c>
      <c r="D29">
        <v>50</v>
      </c>
      <c r="E29">
        <v>2.12E-2</v>
      </c>
      <c r="F29">
        <v>60.13</v>
      </c>
      <c r="G29">
        <v>36.270000000000003</v>
      </c>
      <c r="H29">
        <v>40.777502067824656</v>
      </c>
      <c r="I29">
        <v>15.083984699817066</v>
      </c>
      <c r="J29" s="18" t="s">
        <v>27</v>
      </c>
      <c r="K29">
        <v>18272338</v>
      </c>
      <c r="L29">
        <v>13859006</v>
      </c>
      <c r="M29">
        <v>24</v>
      </c>
      <c r="N29" t="s">
        <v>55</v>
      </c>
      <c r="O29" t="s">
        <v>270</v>
      </c>
      <c r="P29"/>
    </row>
    <row r="30" spans="1:16">
      <c r="A30" s="18" t="s">
        <v>208</v>
      </c>
      <c r="B30">
        <v>43.59</v>
      </c>
      <c r="C30">
        <v>0.24</v>
      </c>
      <c r="D30">
        <v>43.35</v>
      </c>
      <c r="E30">
        <v>5.5360000000000001E-3</v>
      </c>
      <c r="F30">
        <v>51.774999999999999</v>
      </c>
      <c r="G30">
        <v>30.95</v>
      </c>
      <c r="H30">
        <v>40.840064620355434</v>
      </c>
      <c r="I30">
        <v>15.80878802510864</v>
      </c>
      <c r="J30" s="18" t="s">
        <v>27</v>
      </c>
      <c r="K30">
        <v>9282280</v>
      </c>
      <c r="L30">
        <v>7450351</v>
      </c>
      <c r="M30">
        <v>0</v>
      </c>
      <c r="N30" t="s">
        <v>294</v>
      </c>
      <c r="O30" t="s">
        <v>274</v>
      </c>
      <c r="P30"/>
    </row>
    <row r="31" spans="1:16">
      <c r="A31" s="18" t="s">
        <v>111</v>
      </c>
      <c r="B31">
        <v>372.72</v>
      </c>
      <c r="C31">
        <v>1.38</v>
      </c>
      <c r="D31">
        <v>371.34</v>
      </c>
      <c r="E31">
        <v>3.7159999999999997E-3</v>
      </c>
      <c r="F31">
        <v>502.49</v>
      </c>
      <c r="G31">
        <v>43.671999999999997</v>
      </c>
      <c r="H31">
        <v>753.45301337241267</v>
      </c>
      <c r="I31">
        <v>25.825389559991237</v>
      </c>
      <c r="J31" s="18" t="s">
        <v>20</v>
      </c>
      <c r="K31">
        <v>60717459</v>
      </c>
      <c r="L31">
        <v>84437640</v>
      </c>
      <c r="M31">
        <v>955</v>
      </c>
      <c r="N31" t="s">
        <v>319</v>
      </c>
      <c r="O31" t="s">
        <v>317</v>
      </c>
      <c r="P31"/>
    </row>
    <row r="32" spans="1:16">
      <c r="A32" s="18" t="s">
        <v>89</v>
      </c>
      <c r="B32">
        <v>165.2</v>
      </c>
      <c r="C32">
        <v>-0.53</v>
      </c>
      <c r="D32">
        <v>165.73</v>
      </c>
      <c r="E32">
        <v>-3.1979999999999999E-3</v>
      </c>
      <c r="F32">
        <v>222.2</v>
      </c>
      <c r="G32">
        <v>105.11</v>
      </c>
      <c r="H32">
        <v>57.168680430025688</v>
      </c>
      <c r="I32">
        <v>25.652565256525648</v>
      </c>
      <c r="J32" s="18" t="s">
        <v>21</v>
      </c>
      <c r="K32">
        <v>175778</v>
      </c>
      <c r="L32">
        <v>436975</v>
      </c>
      <c r="M32">
        <v>77</v>
      </c>
      <c r="N32" t="s">
        <v>296</v>
      </c>
      <c r="O32" t="s">
        <v>321</v>
      </c>
      <c r="P32"/>
    </row>
    <row r="33" spans="1:16">
      <c r="A33" s="18" t="s">
        <v>96</v>
      </c>
      <c r="B33">
        <v>38.93</v>
      </c>
      <c r="C33">
        <v>-0.02</v>
      </c>
      <c r="D33">
        <v>38.950000000000003</v>
      </c>
      <c r="E33">
        <v>-5.1349999999999996E-4</v>
      </c>
      <c r="F33">
        <v>44.11</v>
      </c>
      <c r="G33">
        <v>20</v>
      </c>
      <c r="H33">
        <v>94.649999999999977</v>
      </c>
      <c r="I33">
        <v>11.74336885060076</v>
      </c>
      <c r="J33" s="18" t="s">
        <v>22</v>
      </c>
      <c r="K33">
        <v>9885508</v>
      </c>
      <c r="L33">
        <v>13791667</v>
      </c>
      <c r="M33">
        <v>0</v>
      </c>
      <c r="N33" t="s">
        <v>202</v>
      </c>
      <c r="O33" t="s">
        <v>282</v>
      </c>
      <c r="P33"/>
    </row>
    <row r="34" spans="1:16">
      <c r="A34" s="18" t="s">
        <v>78</v>
      </c>
      <c r="B34">
        <v>131.75</v>
      </c>
      <c r="C34">
        <v>-1.47</v>
      </c>
      <c r="D34">
        <v>133.22</v>
      </c>
      <c r="E34">
        <v>-1.1033999999999999E-2</v>
      </c>
      <c r="F34">
        <v>153.41</v>
      </c>
      <c r="G34">
        <v>79.069999999999993</v>
      </c>
      <c r="H34">
        <v>66.624509927912015</v>
      </c>
      <c r="I34">
        <v>14.119027442800331</v>
      </c>
      <c r="J34" s="18" t="s">
        <v>18</v>
      </c>
      <c r="K34">
        <v>7165255</v>
      </c>
      <c r="L34">
        <v>10298376</v>
      </c>
      <c r="M34">
        <v>0</v>
      </c>
      <c r="N34" t="s">
        <v>322</v>
      </c>
      <c r="O34" t="s">
        <v>134</v>
      </c>
      <c r="P34"/>
    </row>
    <row r="35" spans="1:16">
      <c r="A35" s="18" t="s">
        <v>130</v>
      </c>
      <c r="B35">
        <v>120.62</v>
      </c>
      <c r="C35">
        <v>1.46</v>
      </c>
      <c r="D35">
        <v>119.16</v>
      </c>
      <c r="E35">
        <v>1.2252000000000001E-2</v>
      </c>
      <c r="F35">
        <v>147.38</v>
      </c>
      <c r="G35">
        <v>82</v>
      </c>
      <c r="H35">
        <v>47.097560975609753</v>
      </c>
      <c r="I35">
        <v>18.157144795766044</v>
      </c>
      <c r="J35" s="18" t="s">
        <v>17</v>
      </c>
      <c r="K35">
        <v>2322186</v>
      </c>
      <c r="L35">
        <v>3566294</v>
      </c>
      <c r="M35">
        <v>83</v>
      </c>
      <c r="N35" t="s">
        <v>324</v>
      </c>
      <c r="O35" t="s">
        <v>326</v>
      </c>
      <c r="P35"/>
    </row>
    <row r="36" spans="1:16">
      <c r="A36" s="18" t="s">
        <v>181</v>
      </c>
      <c r="B36">
        <v>54.15</v>
      </c>
      <c r="C36">
        <v>0.04</v>
      </c>
      <c r="D36">
        <v>54.11</v>
      </c>
      <c r="E36">
        <v>7.3919999999999997E-4</v>
      </c>
      <c r="F36">
        <v>64.95</v>
      </c>
      <c r="G36">
        <v>32.72</v>
      </c>
      <c r="H36">
        <v>65.495110024449872</v>
      </c>
      <c r="I36">
        <v>16.628175519630489</v>
      </c>
      <c r="J36" s="18" t="s">
        <v>33</v>
      </c>
      <c r="K36">
        <v>4841058</v>
      </c>
      <c r="L36">
        <v>8956336</v>
      </c>
      <c r="M36">
        <v>96</v>
      </c>
      <c r="N36" t="s">
        <v>327</v>
      </c>
      <c r="O36" t="s">
        <v>202</v>
      </c>
      <c r="P36"/>
    </row>
    <row r="37" spans="1:16">
      <c r="A37" s="18" t="s">
        <v>92</v>
      </c>
      <c r="B37">
        <v>19.850000000000001</v>
      </c>
      <c r="C37">
        <v>8.5000000000000006E-2</v>
      </c>
      <c r="D37">
        <v>19.765000000000001</v>
      </c>
      <c r="E37">
        <v>4.3010000000000001E-3</v>
      </c>
      <c r="F37">
        <v>24.14</v>
      </c>
      <c r="G37">
        <v>14.55</v>
      </c>
      <c r="H37">
        <v>36.426116838487985</v>
      </c>
      <c r="I37">
        <v>17.771333885666934</v>
      </c>
      <c r="J37" s="18" t="s">
        <v>15</v>
      </c>
      <c r="K37">
        <v>4039771</v>
      </c>
      <c r="L37">
        <v>7066743</v>
      </c>
      <c r="M37">
        <v>271</v>
      </c>
      <c r="N37" t="s">
        <v>274</v>
      </c>
      <c r="O37" t="s">
        <v>285</v>
      </c>
      <c r="P37"/>
    </row>
    <row r="38" spans="1:16">
      <c r="A38" s="18" t="s">
        <v>155</v>
      </c>
      <c r="B38">
        <v>482.03</v>
      </c>
      <c r="C38">
        <v>1.36</v>
      </c>
      <c r="D38">
        <v>480.67</v>
      </c>
      <c r="E38">
        <v>2.8289999999999999E-3</v>
      </c>
      <c r="F38">
        <v>575.37</v>
      </c>
      <c r="G38">
        <v>252.28</v>
      </c>
      <c r="H38">
        <v>91.069446646583145</v>
      </c>
      <c r="I38">
        <v>16.222604584875825</v>
      </c>
      <c r="J38" s="18" t="s">
        <v>18</v>
      </c>
      <c r="K38">
        <v>5035200</v>
      </c>
      <c r="L38">
        <v>6077832</v>
      </c>
      <c r="M38">
        <v>85</v>
      </c>
      <c r="N38" t="s">
        <v>328</v>
      </c>
      <c r="O38" t="s">
        <v>226</v>
      </c>
      <c r="P38"/>
    </row>
    <row r="39" spans="1:16">
      <c r="A39" s="18" t="s">
        <v>90</v>
      </c>
      <c r="B39">
        <v>203.81</v>
      </c>
      <c r="C39">
        <v>-2.3199999999999998</v>
      </c>
      <c r="D39">
        <v>206.13</v>
      </c>
      <c r="E39">
        <v>-1.1254999999999999E-2</v>
      </c>
      <c r="F39">
        <v>267.3</v>
      </c>
      <c r="G39">
        <v>156.63</v>
      </c>
      <c r="H39">
        <v>30.121943433569555</v>
      </c>
      <c r="I39">
        <v>23.752338196782645</v>
      </c>
      <c r="J39" s="18" t="s">
        <v>15</v>
      </c>
      <c r="K39">
        <v>711060</v>
      </c>
      <c r="L39">
        <v>760952</v>
      </c>
      <c r="M39">
        <v>22</v>
      </c>
      <c r="N39" t="s">
        <v>330</v>
      </c>
      <c r="O39" t="s">
        <v>129</v>
      </c>
      <c r="P39"/>
    </row>
    <row r="40" spans="1:16">
      <c r="A40" s="18" t="s">
        <v>214</v>
      </c>
      <c r="B40">
        <v>84.48</v>
      </c>
      <c r="C40">
        <v>0.91</v>
      </c>
      <c r="D40">
        <v>83.57</v>
      </c>
      <c r="E40">
        <v>1.0888999999999999E-2</v>
      </c>
      <c r="F40">
        <v>92.64</v>
      </c>
      <c r="G40">
        <v>65.25</v>
      </c>
      <c r="H40">
        <v>29.471264367816104</v>
      </c>
      <c r="I40">
        <v>8.8082901554404174</v>
      </c>
      <c r="J40" s="18" t="s">
        <v>13</v>
      </c>
      <c r="K40">
        <v>6842757</v>
      </c>
      <c r="L40">
        <v>7521356</v>
      </c>
      <c r="M40">
        <v>20</v>
      </c>
      <c r="N40" t="s">
        <v>321</v>
      </c>
      <c r="O40" t="s">
        <v>332</v>
      </c>
      <c r="P40"/>
    </row>
    <row r="41" spans="1:16">
      <c r="A41" s="18" t="s">
        <v>40</v>
      </c>
      <c r="B41">
        <v>349.93</v>
      </c>
      <c r="C41">
        <v>3.82</v>
      </c>
      <c r="D41">
        <v>346.11</v>
      </c>
      <c r="E41">
        <v>1.1036999999999998E-2</v>
      </c>
      <c r="F41">
        <v>404.2</v>
      </c>
      <c r="G41">
        <v>196.78</v>
      </c>
      <c r="H41">
        <v>77.828031303994322</v>
      </c>
      <c r="I41">
        <v>13.426521523998019</v>
      </c>
      <c r="J41" s="18" t="s">
        <v>13</v>
      </c>
      <c r="K41">
        <v>683929</v>
      </c>
      <c r="L41">
        <v>938752</v>
      </c>
      <c r="M41">
        <v>74</v>
      </c>
      <c r="N41" t="s">
        <v>333</v>
      </c>
      <c r="O41" t="s">
        <v>128</v>
      </c>
      <c r="P41"/>
    </row>
    <row r="42" spans="1:16">
      <c r="A42" s="18" t="s">
        <v>127</v>
      </c>
      <c r="B42">
        <v>155.46</v>
      </c>
      <c r="C42">
        <v>-3.98</v>
      </c>
      <c r="D42">
        <v>159.44</v>
      </c>
      <c r="E42">
        <v>-2.4961999999999998E-2</v>
      </c>
      <c r="F42">
        <v>185.44</v>
      </c>
      <c r="G42">
        <v>58.22</v>
      </c>
      <c r="H42">
        <v>167.02164204740637</v>
      </c>
      <c r="I42">
        <v>16.166954270923213</v>
      </c>
      <c r="J42" s="18" t="s">
        <v>18</v>
      </c>
      <c r="K42">
        <v>5037086</v>
      </c>
      <c r="L42">
        <v>8693006</v>
      </c>
      <c r="M42">
        <v>0</v>
      </c>
      <c r="N42" t="s">
        <v>335</v>
      </c>
      <c r="O42" t="s">
        <v>55</v>
      </c>
      <c r="P42"/>
    </row>
    <row r="43" spans="1:16">
      <c r="A43" s="18" t="s">
        <v>146</v>
      </c>
      <c r="B43">
        <v>197.94</v>
      </c>
      <c r="C43">
        <v>-8.01</v>
      </c>
      <c r="D43">
        <v>205.95</v>
      </c>
      <c r="E43">
        <v>-3.8892999999999997E-2</v>
      </c>
      <c r="F43">
        <v>290.23</v>
      </c>
      <c r="G43">
        <v>59.177599999999998</v>
      </c>
      <c r="H43">
        <v>234.48466987508789</v>
      </c>
      <c r="I43">
        <v>31.798918099438382</v>
      </c>
      <c r="J43" s="18" t="s">
        <v>15</v>
      </c>
      <c r="K43">
        <v>8183205</v>
      </c>
      <c r="L43">
        <v>7816894</v>
      </c>
      <c r="M43">
        <v>0</v>
      </c>
      <c r="N43" t="s">
        <v>216</v>
      </c>
      <c r="O43" t="s">
        <v>182</v>
      </c>
      <c r="P43"/>
    </row>
    <row r="44" spans="1:16">
      <c r="A44" s="18" t="s">
        <v>185</v>
      </c>
      <c r="B44">
        <v>92.35</v>
      </c>
      <c r="C44">
        <v>1.66</v>
      </c>
      <c r="D44">
        <v>90.69</v>
      </c>
      <c r="E44">
        <v>1.8304000000000001E-2</v>
      </c>
      <c r="F44">
        <v>110</v>
      </c>
      <c r="G44">
        <v>77.930000000000007</v>
      </c>
      <c r="H44">
        <v>18.503785448479391</v>
      </c>
      <c r="I44">
        <v>16.045454545454547</v>
      </c>
      <c r="J44" s="18" t="s">
        <v>93</v>
      </c>
      <c r="K44">
        <v>1701310</v>
      </c>
      <c r="L44">
        <v>2048771</v>
      </c>
      <c r="M44">
        <v>29</v>
      </c>
      <c r="N44" t="s">
        <v>297</v>
      </c>
      <c r="O44" t="s">
        <v>88</v>
      </c>
      <c r="P44"/>
    </row>
    <row r="45" spans="1:16">
      <c r="A45" s="18" t="s">
        <v>38</v>
      </c>
      <c r="B45">
        <v>39.880000000000003</v>
      </c>
      <c r="C45">
        <v>0.31</v>
      </c>
      <c r="D45">
        <v>39.57</v>
      </c>
      <c r="E45">
        <v>7.8340000000000007E-3</v>
      </c>
      <c r="F45">
        <v>50.3</v>
      </c>
      <c r="G45">
        <v>32.400100000000002</v>
      </c>
      <c r="H45">
        <v>23.086039857901682</v>
      </c>
      <c r="I45">
        <v>20.715705765407549</v>
      </c>
      <c r="J45" s="18" t="s">
        <v>93</v>
      </c>
      <c r="K45">
        <v>21852955</v>
      </c>
      <c r="L45">
        <v>25861061</v>
      </c>
      <c r="M45">
        <v>15</v>
      </c>
      <c r="N45" t="s">
        <v>55</v>
      </c>
      <c r="O45" t="s">
        <v>255</v>
      </c>
      <c r="P45"/>
    </row>
    <row r="46" spans="1:16">
      <c r="A46" s="18" t="s">
        <v>192</v>
      </c>
      <c r="B46">
        <v>148.09</v>
      </c>
      <c r="C46">
        <v>1.87</v>
      </c>
      <c r="D46">
        <v>146.22</v>
      </c>
      <c r="E46">
        <v>1.2789E-2</v>
      </c>
      <c r="F46">
        <v>170.75</v>
      </c>
      <c r="G46">
        <v>101.36</v>
      </c>
      <c r="H46">
        <v>46.102999210734026</v>
      </c>
      <c r="I46">
        <v>13.270863836017568</v>
      </c>
      <c r="J46" s="18" t="s">
        <v>13</v>
      </c>
      <c r="K46">
        <v>3001470</v>
      </c>
      <c r="L46">
        <v>2672990</v>
      </c>
      <c r="M46">
        <v>24</v>
      </c>
      <c r="N46" t="s">
        <v>337</v>
      </c>
      <c r="O46" t="s">
        <v>218</v>
      </c>
      <c r="P46"/>
    </row>
    <row r="47" spans="1:16">
      <c r="A47" s="18" t="s">
        <v>180</v>
      </c>
      <c r="B47">
        <v>153.83000000000001</v>
      </c>
      <c r="C47">
        <v>3.97</v>
      </c>
      <c r="D47">
        <v>149.86000000000001</v>
      </c>
      <c r="E47">
        <v>2.6490999999999997E-2</v>
      </c>
      <c r="F47">
        <v>155.47499999999999</v>
      </c>
      <c r="G47">
        <v>87.5</v>
      </c>
      <c r="H47">
        <v>75.805714285714288</v>
      </c>
      <c r="I47">
        <v>1.0580479176716437</v>
      </c>
      <c r="J47" s="18" t="s">
        <v>33</v>
      </c>
      <c r="K47">
        <v>3237065</v>
      </c>
      <c r="L47">
        <v>3230048</v>
      </c>
      <c r="M47">
        <v>20</v>
      </c>
      <c r="N47" t="s">
        <v>339</v>
      </c>
      <c r="O47" t="s">
        <v>262</v>
      </c>
      <c r="P47"/>
    </row>
    <row r="48" spans="1:16">
      <c r="A48" s="18" t="s">
        <v>183</v>
      </c>
      <c r="B48">
        <v>44.67</v>
      </c>
      <c r="C48">
        <v>0.65</v>
      </c>
      <c r="D48">
        <v>44.02</v>
      </c>
      <c r="E48">
        <v>1.4766E-2</v>
      </c>
      <c r="F48">
        <v>47.74</v>
      </c>
      <c r="G48">
        <v>31.704999999999998</v>
      </c>
      <c r="H48">
        <v>40.892603690269681</v>
      </c>
      <c r="I48">
        <v>6.430666108085461</v>
      </c>
      <c r="J48" s="18" t="s">
        <v>18</v>
      </c>
      <c r="K48">
        <v>18316341</v>
      </c>
      <c r="L48">
        <v>14552774</v>
      </c>
      <c r="M48">
        <v>18</v>
      </c>
      <c r="N48" t="s">
        <v>293</v>
      </c>
      <c r="O48" t="s">
        <v>274</v>
      </c>
      <c r="P48"/>
    </row>
    <row r="49" spans="1:16">
      <c r="A49" s="18" t="s">
        <v>133</v>
      </c>
      <c r="B49">
        <v>243.24</v>
      </c>
      <c r="C49">
        <v>-10.81</v>
      </c>
      <c r="D49">
        <v>254.05</v>
      </c>
      <c r="E49">
        <v>-4.2550999999999999E-2</v>
      </c>
      <c r="F49">
        <v>353.55</v>
      </c>
      <c r="G49">
        <v>99.01</v>
      </c>
      <c r="H49">
        <v>145.67215432784567</v>
      </c>
      <c r="I49">
        <v>31.200678829019949</v>
      </c>
      <c r="J49" s="18" t="s">
        <v>15</v>
      </c>
      <c r="K49">
        <v>1925358</v>
      </c>
      <c r="L49">
        <v>1280901</v>
      </c>
      <c r="M49">
        <v>0</v>
      </c>
      <c r="N49" t="s">
        <v>226</v>
      </c>
      <c r="O49" t="s">
        <v>134</v>
      </c>
      <c r="P49"/>
    </row>
    <row r="50" spans="1:16">
      <c r="A50" s="18" t="s">
        <v>102</v>
      </c>
      <c r="B50">
        <v>214.69</v>
      </c>
      <c r="C50">
        <v>0.09</v>
      </c>
      <c r="D50">
        <v>214.6</v>
      </c>
      <c r="E50">
        <v>4.194E-4</v>
      </c>
      <c r="F50">
        <v>224.23</v>
      </c>
      <c r="G50">
        <v>137.01140000000001</v>
      </c>
      <c r="H50">
        <v>56.694990343869165</v>
      </c>
      <c r="I50">
        <v>4.254560049948708</v>
      </c>
      <c r="J50" s="18" t="s">
        <v>27</v>
      </c>
      <c r="K50">
        <v>851285</v>
      </c>
      <c r="L50">
        <v>1482321</v>
      </c>
      <c r="M50">
        <v>117</v>
      </c>
      <c r="N50" t="s">
        <v>298</v>
      </c>
      <c r="O50" t="s">
        <v>221</v>
      </c>
      <c r="P50"/>
    </row>
    <row r="51" spans="1:16">
      <c r="A51" s="18" t="s">
        <v>194</v>
      </c>
      <c r="B51">
        <v>243.21</v>
      </c>
      <c r="C51">
        <v>2.57</v>
      </c>
      <c r="D51">
        <v>240.64</v>
      </c>
      <c r="E51">
        <v>1.068E-2</v>
      </c>
      <c r="F51">
        <v>264.97000000000003</v>
      </c>
      <c r="G51">
        <v>177.05</v>
      </c>
      <c r="H51">
        <v>37.367975148263213</v>
      </c>
      <c r="I51">
        <v>8.2122504434464361</v>
      </c>
      <c r="J51" s="18" t="s">
        <v>13</v>
      </c>
      <c r="K51">
        <v>1899425</v>
      </c>
      <c r="L51">
        <v>2844783</v>
      </c>
      <c r="M51">
        <v>20</v>
      </c>
      <c r="N51" t="s">
        <v>299</v>
      </c>
      <c r="O51" t="s">
        <v>199</v>
      </c>
      <c r="P51"/>
    </row>
    <row r="52" spans="1:16">
      <c r="A52" s="18" t="s">
        <v>41</v>
      </c>
      <c r="B52">
        <v>4.0999999999999996</v>
      </c>
      <c r="C52">
        <v>0</v>
      </c>
      <c r="D52">
        <v>4.0999999999999996</v>
      </c>
      <c r="E52">
        <v>0</v>
      </c>
      <c r="F52">
        <v>5.3250000000000002</v>
      </c>
      <c r="G52">
        <v>2.34</v>
      </c>
      <c r="H52">
        <v>75.213675213675202</v>
      </c>
      <c r="I52">
        <v>23.004694835680766</v>
      </c>
      <c r="J52" s="18" t="s">
        <v>93</v>
      </c>
      <c r="K52">
        <v>27316148</v>
      </c>
      <c r="L52">
        <v>28908299</v>
      </c>
      <c r="M52">
        <v>33</v>
      </c>
      <c r="N52" t="s">
        <v>300</v>
      </c>
      <c r="O52" t="s">
        <v>301</v>
      </c>
      <c r="P52"/>
    </row>
    <row r="53" spans="1:16">
      <c r="A53" s="18" t="s">
        <v>103</v>
      </c>
      <c r="B53">
        <v>200.68</v>
      </c>
      <c r="C53">
        <v>-0.86</v>
      </c>
      <c r="D53">
        <v>201.54</v>
      </c>
      <c r="E53">
        <v>-4.267E-3</v>
      </c>
      <c r="F53">
        <v>217.35</v>
      </c>
      <c r="G53">
        <v>133.93</v>
      </c>
      <c r="H53">
        <v>49.839468379003961</v>
      </c>
      <c r="I53">
        <v>7.6696572348746201</v>
      </c>
      <c r="J53" s="18" t="s">
        <v>26</v>
      </c>
      <c r="K53">
        <v>7439317</v>
      </c>
      <c r="L53">
        <v>8084428</v>
      </c>
      <c r="M53">
        <v>38</v>
      </c>
      <c r="N53" t="s">
        <v>128</v>
      </c>
      <c r="O53" t="s">
        <v>77</v>
      </c>
      <c r="P53"/>
    </row>
    <row r="54" spans="1:16">
      <c r="A54" s="18" t="s">
        <v>195</v>
      </c>
      <c r="B54">
        <v>89.7</v>
      </c>
      <c r="C54">
        <v>0.05</v>
      </c>
      <c r="D54">
        <v>89.65</v>
      </c>
      <c r="E54">
        <v>5.5769999999999995E-4</v>
      </c>
      <c r="F54">
        <v>101.28</v>
      </c>
      <c r="G54">
        <v>62.55</v>
      </c>
      <c r="H54">
        <v>43.405275779376524</v>
      </c>
      <c r="I54">
        <v>11.43364928909952</v>
      </c>
      <c r="J54" s="18" t="s">
        <v>13</v>
      </c>
      <c r="K54">
        <v>8385750</v>
      </c>
      <c r="L54">
        <v>7295146</v>
      </c>
      <c r="M54">
        <v>20</v>
      </c>
      <c r="N54" t="s">
        <v>292</v>
      </c>
      <c r="O54" t="s">
        <v>132</v>
      </c>
      <c r="P54"/>
    </row>
    <row r="55" spans="1:16">
      <c r="A55" s="18" t="s">
        <v>142</v>
      </c>
      <c r="B55">
        <v>383</v>
      </c>
      <c r="C55">
        <v>-1.48</v>
      </c>
      <c r="D55">
        <v>384.48</v>
      </c>
      <c r="E55">
        <v>-3.849E-3</v>
      </c>
      <c r="F55">
        <v>478</v>
      </c>
      <c r="G55">
        <v>60.967500000000001</v>
      </c>
      <c r="H55">
        <v>528.20355107229261</v>
      </c>
      <c r="I55">
        <v>19.874476987447693</v>
      </c>
      <c r="J55" s="18" t="s">
        <v>15</v>
      </c>
      <c r="K55">
        <v>9297631</v>
      </c>
      <c r="L55">
        <v>10609949</v>
      </c>
      <c r="M55">
        <v>547</v>
      </c>
      <c r="N55" t="s">
        <v>256</v>
      </c>
      <c r="O55" t="s">
        <v>257</v>
      </c>
      <c r="P55"/>
    </row>
    <row r="56" spans="1:16">
      <c r="A56" s="18" t="s">
        <v>143</v>
      </c>
      <c r="B56">
        <v>218</v>
      </c>
      <c r="C56">
        <v>0.76</v>
      </c>
      <c r="D56">
        <v>217.24</v>
      </c>
      <c r="E56">
        <v>3.4979999999999998E-3</v>
      </c>
      <c r="F56">
        <v>219.48</v>
      </c>
      <c r="G56">
        <v>124.23</v>
      </c>
      <c r="H56">
        <v>75.480962730419378</v>
      </c>
      <c r="I56">
        <v>0.67432112265353794</v>
      </c>
      <c r="J56" s="18" t="s">
        <v>14</v>
      </c>
      <c r="K56">
        <v>3616483</v>
      </c>
      <c r="L56">
        <v>2891607</v>
      </c>
      <c r="M56">
        <v>34</v>
      </c>
      <c r="N56" t="s">
        <v>109</v>
      </c>
      <c r="O56" t="s">
        <v>302</v>
      </c>
      <c r="P56"/>
    </row>
    <row r="57" spans="1:16">
      <c r="A57" s="18" t="s">
        <v>207</v>
      </c>
      <c r="B57">
        <v>135.81</v>
      </c>
      <c r="C57">
        <v>1.05</v>
      </c>
      <c r="D57">
        <v>134.76</v>
      </c>
      <c r="E57">
        <v>7.7920000000000003E-3</v>
      </c>
      <c r="F57">
        <v>147.19999999999999</v>
      </c>
      <c r="G57">
        <v>101.42</v>
      </c>
      <c r="H57">
        <v>33.908499309800817</v>
      </c>
      <c r="I57">
        <v>7.737771739130423</v>
      </c>
      <c r="J57" s="18" t="s">
        <v>27</v>
      </c>
      <c r="K57">
        <v>3411914</v>
      </c>
      <c r="L57">
        <v>3838195</v>
      </c>
      <c r="M57">
        <v>27</v>
      </c>
      <c r="N57" t="s">
        <v>303</v>
      </c>
      <c r="O57" t="s">
        <v>297</v>
      </c>
      <c r="P57"/>
    </row>
    <row r="58" spans="1:16">
      <c r="A58" s="18" t="s">
        <v>104</v>
      </c>
      <c r="B58">
        <v>137.44999999999999</v>
      </c>
      <c r="C58">
        <v>-3.62</v>
      </c>
      <c r="D58">
        <v>141.07</v>
      </c>
      <c r="E58">
        <v>-2.5661E-2</v>
      </c>
      <c r="F58">
        <v>170.61</v>
      </c>
      <c r="G58">
        <v>32.33</v>
      </c>
      <c r="H58">
        <v>325.14692236313022</v>
      </c>
      <c r="I58">
        <v>19.436140906160261</v>
      </c>
      <c r="J58" s="18" t="s">
        <v>26</v>
      </c>
      <c r="K58">
        <v>8428436</v>
      </c>
      <c r="L58">
        <v>10837060</v>
      </c>
      <c r="M58">
        <v>310</v>
      </c>
      <c r="N58" t="s">
        <v>129</v>
      </c>
      <c r="O58" t="s">
        <v>189</v>
      </c>
      <c r="P58"/>
    </row>
    <row r="59" spans="1:16">
      <c r="A59" s="18" t="s">
        <v>176</v>
      </c>
      <c r="B59">
        <v>21.47</v>
      </c>
      <c r="C59">
        <v>-0.38</v>
      </c>
      <c r="D59">
        <v>21.85</v>
      </c>
      <c r="E59">
        <v>-1.7391E-2</v>
      </c>
      <c r="F59">
        <v>24.037299999999998</v>
      </c>
      <c r="G59">
        <v>6.82</v>
      </c>
      <c r="H59">
        <v>214.80938416422288</v>
      </c>
      <c r="I59">
        <v>10.680484080990794</v>
      </c>
      <c r="J59" s="18" t="s">
        <v>14</v>
      </c>
      <c r="K59">
        <v>2329090</v>
      </c>
      <c r="L59">
        <v>3602381</v>
      </c>
      <c r="M59">
        <v>45</v>
      </c>
      <c r="N59" t="s">
        <v>217</v>
      </c>
      <c r="O59" t="s">
        <v>253</v>
      </c>
      <c r="P59"/>
    </row>
    <row r="60" spans="1:16">
      <c r="A60" s="18" t="s">
        <v>198</v>
      </c>
      <c r="B60">
        <v>544.75</v>
      </c>
      <c r="C60">
        <v>-5.35</v>
      </c>
      <c r="D60">
        <v>550.1</v>
      </c>
      <c r="E60">
        <v>-9.7260000000000003E-3</v>
      </c>
      <c r="F60">
        <v>664.64</v>
      </c>
      <c r="G60">
        <v>271.37</v>
      </c>
      <c r="H60">
        <v>100.74068614806353</v>
      </c>
      <c r="I60">
        <v>18.038336543090992</v>
      </c>
      <c r="J60" s="18" t="s">
        <v>13</v>
      </c>
      <c r="K60">
        <v>814156</v>
      </c>
      <c r="L60">
        <v>651147</v>
      </c>
      <c r="M60">
        <v>21</v>
      </c>
      <c r="N60" t="s">
        <v>258</v>
      </c>
      <c r="O60" t="s">
        <v>259</v>
      </c>
      <c r="P60"/>
    </row>
    <row r="61" spans="1:16">
      <c r="A61" s="18" t="s">
        <v>144</v>
      </c>
      <c r="B61">
        <v>271.61</v>
      </c>
      <c r="C61">
        <v>4.0599999999999996</v>
      </c>
      <c r="D61">
        <v>267.55</v>
      </c>
      <c r="E61">
        <v>1.5175000000000001E-2</v>
      </c>
      <c r="F61">
        <v>299</v>
      </c>
      <c r="G61">
        <v>161.68</v>
      </c>
      <c r="H61">
        <v>67.992330529440864</v>
      </c>
      <c r="I61">
        <v>9.1605351170568525</v>
      </c>
      <c r="J61" s="18" t="s">
        <v>17</v>
      </c>
      <c r="K61">
        <v>9412804</v>
      </c>
      <c r="L61">
        <v>14739637</v>
      </c>
      <c r="M61">
        <v>29</v>
      </c>
      <c r="N61" t="s">
        <v>304</v>
      </c>
      <c r="O61" t="s">
        <v>305</v>
      </c>
      <c r="P61"/>
    </row>
    <row r="62" spans="1:16">
      <c r="A62" s="18" t="s">
        <v>145</v>
      </c>
      <c r="B62">
        <v>59.79</v>
      </c>
      <c r="C62">
        <v>0.26</v>
      </c>
      <c r="D62">
        <v>59.53</v>
      </c>
      <c r="E62">
        <v>4.3680000000000004E-3</v>
      </c>
      <c r="F62">
        <v>62.22</v>
      </c>
      <c r="G62">
        <v>48.84</v>
      </c>
      <c r="H62">
        <v>22.420147420147416</v>
      </c>
      <c r="I62">
        <v>3.9054966248794614</v>
      </c>
      <c r="J62" s="18" t="s">
        <v>29</v>
      </c>
      <c r="K62">
        <v>13924836</v>
      </c>
      <c r="L62">
        <v>13171774</v>
      </c>
      <c r="M62">
        <v>13</v>
      </c>
      <c r="N62" t="s">
        <v>132</v>
      </c>
      <c r="O62" t="s">
        <v>306</v>
      </c>
      <c r="P62"/>
    </row>
    <row r="63" spans="1:16">
      <c r="A63" s="18" t="s">
        <v>98</v>
      </c>
      <c r="B63">
        <v>330.15</v>
      </c>
      <c r="C63">
        <v>-2.73</v>
      </c>
      <c r="D63">
        <v>332.88</v>
      </c>
      <c r="E63">
        <v>-8.201E-3</v>
      </c>
      <c r="F63">
        <v>367.25</v>
      </c>
      <c r="G63">
        <v>199.99</v>
      </c>
      <c r="H63">
        <v>65.08325416270813</v>
      </c>
      <c r="I63">
        <v>10.102110279101439</v>
      </c>
      <c r="J63" s="18" t="s">
        <v>26</v>
      </c>
      <c r="K63">
        <v>2920670</v>
      </c>
      <c r="L63">
        <v>3683196</v>
      </c>
      <c r="M63">
        <v>46</v>
      </c>
      <c r="N63" t="s">
        <v>307</v>
      </c>
      <c r="O63" t="s">
        <v>131</v>
      </c>
      <c r="P63"/>
    </row>
    <row r="64" spans="1:16">
      <c r="A64" s="18" t="s">
        <v>151</v>
      </c>
      <c r="B64">
        <v>249.79</v>
      </c>
      <c r="C64">
        <v>1.41</v>
      </c>
      <c r="D64">
        <v>248.38</v>
      </c>
      <c r="E64">
        <v>5.6769999999999998E-3</v>
      </c>
      <c r="F64">
        <v>272.2</v>
      </c>
      <c r="G64">
        <v>174.32</v>
      </c>
      <c r="H64">
        <v>43.29394217530978</v>
      </c>
      <c r="I64">
        <v>8.2329169728141096</v>
      </c>
      <c r="J64" s="18" t="s">
        <v>30</v>
      </c>
      <c r="K64">
        <v>1219479</v>
      </c>
      <c r="L64">
        <v>1405180</v>
      </c>
      <c r="M64">
        <v>58</v>
      </c>
      <c r="N64" t="s">
        <v>308</v>
      </c>
      <c r="O64" t="s">
        <v>296</v>
      </c>
      <c r="P64"/>
    </row>
    <row r="65" spans="1:16">
      <c r="A65" s="18" t="s">
        <v>147</v>
      </c>
      <c r="B65">
        <v>147.78</v>
      </c>
      <c r="C65">
        <v>0.87</v>
      </c>
      <c r="D65">
        <v>146.91</v>
      </c>
      <c r="E65">
        <v>5.9219999999999993E-3</v>
      </c>
      <c r="F65">
        <v>157</v>
      </c>
      <c r="G65">
        <v>109.16</v>
      </c>
      <c r="H65">
        <v>35.379259802125318</v>
      </c>
      <c r="I65">
        <v>5.8726114649681449</v>
      </c>
      <c r="J65" s="18" t="s">
        <v>13</v>
      </c>
      <c r="K65">
        <v>3934691</v>
      </c>
      <c r="L65">
        <v>5888869</v>
      </c>
      <c r="M65">
        <v>26</v>
      </c>
      <c r="N65" t="s">
        <v>226</v>
      </c>
      <c r="O65" t="s">
        <v>120</v>
      </c>
      <c r="P65"/>
    </row>
    <row r="66" spans="1:16">
      <c r="A66" s="18" t="s">
        <v>123</v>
      </c>
      <c r="B66">
        <v>3116.22</v>
      </c>
      <c r="C66">
        <v>-58.89</v>
      </c>
      <c r="D66">
        <v>3175.11</v>
      </c>
      <c r="E66">
        <v>-1.8547000000000001E-2</v>
      </c>
      <c r="F66">
        <v>3552.25</v>
      </c>
      <c r="G66">
        <v>1626.0318</v>
      </c>
      <c r="H66">
        <v>91.645698442059995</v>
      </c>
      <c r="I66">
        <v>12.27475543669506</v>
      </c>
      <c r="J66" s="18" t="s">
        <v>24</v>
      </c>
      <c r="K66">
        <v>5093982</v>
      </c>
      <c r="L66">
        <v>4432025</v>
      </c>
      <c r="M66">
        <v>122</v>
      </c>
      <c r="N66" t="s">
        <v>309</v>
      </c>
      <c r="O66" t="s">
        <v>232</v>
      </c>
      <c r="P66"/>
    </row>
    <row r="67" spans="1:16">
      <c r="A67" s="18" t="s">
        <v>121</v>
      </c>
      <c r="B67">
        <v>445.9</v>
      </c>
      <c r="C67">
        <v>-7.08</v>
      </c>
      <c r="D67">
        <v>452.98</v>
      </c>
      <c r="E67">
        <v>-1.5629999999999998E-2</v>
      </c>
      <c r="F67">
        <v>501.82</v>
      </c>
      <c r="G67">
        <v>213.99</v>
      </c>
      <c r="H67">
        <v>108.37422309453711</v>
      </c>
      <c r="I67">
        <v>11.143437886094617</v>
      </c>
      <c r="J67" s="18" t="s">
        <v>15</v>
      </c>
      <c r="K67">
        <v>895909</v>
      </c>
      <c r="L67">
        <v>1868110</v>
      </c>
      <c r="M67">
        <v>124</v>
      </c>
      <c r="N67" t="s">
        <v>310</v>
      </c>
      <c r="O67" t="s">
        <v>101</v>
      </c>
      <c r="P67"/>
    </row>
    <row r="68" spans="1:16">
      <c r="A68" s="18" t="s">
        <v>154</v>
      </c>
      <c r="B68">
        <v>74.92</v>
      </c>
      <c r="C68">
        <v>-0.52</v>
      </c>
      <c r="D68">
        <v>75.44</v>
      </c>
      <c r="E68">
        <v>-6.8929999999999998E-3</v>
      </c>
      <c r="F68">
        <v>93.438100000000006</v>
      </c>
      <c r="G68">
        <v>42.87</v>
      </c>
      <c r="H68">
        <v>74.76090506181481</v>
      </c>
      <c r="I68">
        <v>19.818575078046337</v>
      </c>
      <c r="J68" s="18" t="s">
        <v>33</v>
      </c>
      <c r="K68">
        <v>1653308</v>
      </c>
      <c r="L68">
        <v>1793677</v>
      </c>
      <c r="M68">
        <v>22</v>
      </c>
      <c r="N68" t="s">
        <v>278</v>
      </c>
      <c r="O68" t="s">
        <v>202</v>
      </c>
      <c r="P68"/>
    </row>
    <row r="69" spans="1:16">
      <c r="A69" s="18" t="s">
        <v>113</v>
      </c>
      <c r="B69">
        <v>914.5</v>
      </c>
      <c r="C69">
        <v>-19.670000000000002</v>
      </c>
      <c r="D69">
        <v>934.17</v>
      </c>
      <c r="E69">
        <v>-2.1055999999999998E-2</v>
      </c>
      <c r="F69">
        <v>1146.9100000000001</v>
      </c>
      <c r="G69">
        <v>282.08</v>
      </c>
      <c r="H69">
        <v>224.19880884855365</v>
      </c>
      <c r="I69">
        <v>20.26401374127002</v>
      </c>
      <c r="J69" s="18" t="s">
        <v>24</v>
      </c>
      <c r="K69">
        <v>1642273</v>
      </c>
      <c r="L69">
        <v>1835380</v>
      </c>
      <c r="M69">
        <v>0</v>
      </c>
      <c r="N69" t="s">
        <v>236</v>
      </c>
      <c r="O69" t="s">
        <v>219</v>
      </c>
      <c r="P69"/>
    </row>
    <row r="70" spans="1:16">
      <c r="A70" s="18" t="s">
        <v>105</v>
      </c>
      <c r="B70">
        <v>198.13</v>
      </c>
      <c r="C70">
        <v>0.13</v>
      </c>
      <c r="D70">
        <v>198</v>
      </c>
      <c r="E70">
        <v>6.5659999999999991E-4</v>
      </c>
      <c r="F70">
        <v>221.3</v>
      </c>
      <c r="G70">
        <v>148.77000000000001</v>
      </c>
      <c r="H70">
        <v>33.178732271291238</v>
      </c>
      <c r="I70">
        <v>10.469950293718938</v>
      </c>
      <c r="J70" s="18" t="s">
        <v>15</v>
      </c>
      <c r="K70">
        <v>713859</v>
      </c>
      <c r="L70">
        <v>685544</v>
      </c>
      <c r="M70">
        <v>29</v>
      </c>
      <c r="N70" t="s">
        <v>296</v>
      </c>
      <c r="O70" t="s">
        <v>58</v>
      </c>
      <c r="P70"/>
    </row>
    <row r="71" spans="1:16">
      <c r="A71" s="18" t="s">
        <v>188</v>
      </c>
      <c r="B71">
        <v>77.02</v>
      </c>
      <c r="C71">
        <v>0.52</v>
      </c>
      <c r="D71">
        <v>76.5</v>
      </c>
      <c r="E71">
        <v>6.7970000000000001E-3</v>
      </c>
      <c r="F71">
        <v>84.144999999999996</v>
      </c>
      <c r="G71">
        <v>50.94</v>
      </c>
      <c r="H71">
        <v>51.197487239890052</v>
      </c>
      <c r="I71">
        <v>8.4675262938974356</v>
      </c>
      <c r="J71" s="18" t="s">
        <v>18</v>
      </c>
      <c r="K71">
        <v>826417</v>
      </c>
      <c r="L71">
        <v>1076578</v>
      </c>
      <c r="M71">
        <v>16</v>
      </c>
      <c r="N71" t="s">
        <v>311</v>
      </c>
      <c r="O71" t="s">
        <v>132</v>
      </c>
      <c r="P71"/>
    </row>
    <row r="72" spans="1:16">
      <c r="A72" s="18" t="s">
        <v>97</v>
      </c>
      <c r="B72">
        <v>474.65</v>
      </c>
      <c r="C72">
        <v>5.38</v>
      </c>
      <c r="D72">
        <v>469.27</v>
      </c>
      <c r="E72">
        <v>1.1465000000000001E-2</v>
      </c>
      <c r="F72">
        <v>487.95</v>
      </c>
      <c r="G72">
        <v>251.51499999999999</v>
      </c>
      <c r="H72">
        <v>88.716378744806462</v>
      </c>
      <c r="I72">
        <v>2.7256891074905241</v>
      </c>
      <c r="J72" s="18" t="s">
        <v>19</v>
      </c>
      <c r="K72">
        <v>334637</v>
      </c>
      <c r="L72">
        <v>457596</v>
      </c>
      <c r="M72">
        <v>23</v>
      </c>
      <c r="N72" t="s">
        <v>240</v>
      </c>
      <c r="O72" t="s">
        <v>312</v>
      </c>
      <c r="P72"/>
    </row>
    <row r="73" spans="1:16">
      <c r="A73" s="18" t="s">
        <v>190</v>
      </c>
      <c r="B73">
        <v>264.52999999999997</v>
      </c>
      <c r="C73">
        <v>-3.06</v>
      </c>
      <c r="D73">
        <v>267.58999999999997</v>
      </c>
      <c r="E73">
        <v>-1.1434999999999999E-2</v>
      </c>
      <c r="F73">
        <v>298.76</v>
      </c>
      <c r="G73">
        <v>118.11</v>
      </c>
      <c r="H73">
        <v>123.96918127169587</v>
      </c>
      <c r="I73">
        <v>11.457357075913791</v>
      </c>
      <c r="J73" s="18" t="s">
        <v>15</v>
      </c>
      <c r="K73">
        <v>528912</v>
      </c>
      <c r="L73">
        <v>848035</v>
      </c>
      <c r="M73">
        <v>140</v>
      </c>
      <c r="N73" t="s">
        <v>313</v>
      </c>
      <c r="O73" t="s">
        <v>225</v>
      </c>
      <c r="P73"/>
    </row>
    <row r="74" spans="1:16">
      <c r="A74" s="18" t="s">
        <v>122</v>
      </c>
      <c r="B74">
        <v>471.35</v>
      </c>
      <c r="C74">
        <v>-4.91</v>
      </c>
      <c r="D74">
        <v>476.26</v>
      </c>
      <c r="E74">
        <v>-1.0308999999999999E-2</v>
      </c>
      <c r="F74">
        <v>536.88</v>
      </c>
      <c r="G74">
        <v>255.13140000000001</v>
      </c>
      <c r="H74">
        <v>84.747937729342624</v>
      </c>
      <c r="I74">
        <v>12.205707048129938</v>
      </c>
      <c r="J74" s="18" t="s">
        <v>15</v>
      </c>
      <c r="K74">
        <v>4414226</v>
      </c>
      <c r="L74">
        <v>2980258</v>
      </c>
      <c r="M74">
        <v>63</v>
      </c>
      <c r="N74" t="s">
        <v>314</v>
      </c>
      <c r="O74" t="s">
        <v>315</v>
      </c>
      <c r="P74"/>
    </row>
    <row r="75" spans="1:16">
      <c r="A75" s="18" t="s">
        <v>83</v>
      </c>
      <c r="B75">
        <v>34.369999999999997</v>
      </c>
      <c r="C75">
        <v>-0.37</v>
      </c>
      <c r="D75">
        <v>34.74</v>
      </c>
      <c r="E75">
        <v>-1.0650999999999999E-2</v>
      </c>
      <c r="F75">
        <v>37.22</v>
      </c>
      <c r="G75">
        <v>23.71</v>
      </c>
      <c r="H75">
        <v>44.959932517924926</v>
      </c>
      <c r="I75">
        <v>7.6571735626007609</v>
      </c>
      <c r="J75" s="18" t="s">
        <v>19</v>
      </c>
      <c r="K75">
        <v>21628358</v>
      </c>
      <c r="L75">
        <v>6948728</v>
      </c>
      <c r="M75">
        <v>13</v>
      </c>
      <c r="N75" t="s">
        <v>268</v>
      </c>
      <c r="O75" t="s">
        <v>136</v>
      </c>
      <c r="P75"/>
    </row>
    <row r="76" spans="1:16">
      <c r="A76" s="18" t="s">
        <v>117</v>
      </c>
      <c r="B76">
        <v>243.1</v>
      </c>
      <c r="C76">
        <v>-4.7</v>
      </c>
      <c r="D76">
        <v>247.8</v>
      </c>
      <c r="E76">
        <v>-1.8967000000000001E-2</v>
      </c>
      <c r="F76">
        <v>284.5</v>
      </c>
      <c r="G76">
        <v>115.29</v>
      </c>
      <c r="H76">
        <v>110.8595715153092</v>
      </c>
      <c r="I76">
        <v>14.5518453427065</v>
      </c>
      <c r="J76" s="18" t="s">
        <v>15</v>
      </c>
      <c r="K76">
        <v>5455231</v>
      </c>
      <c r="L76">
        <v>12407972</v>
      </c>
      <c r="M76">
        <v>97</v>
      </c>
      <c r="N76" t="s">
        <v>316</v>
      </c>
      <c r="O76" t="s">
        <v>218</v>
      </c>
      <c r="P76"/>
    </row>
    <row r="77" spans="1:16">
      <c r="A77" s="18" t="s">
        <v>163</v>
      </c>
      <c r="B77">
        <v>113.42</v>
      </c>
      <c r="C77">
        <v>0.98</v>
      </c>
      <c r="D77">
        <v>112.44</v>
      </c>
      <c r="E77">
        <v>8.7159999999999998E-3</v>
      </c>
      <c r="F77">
        <v>123.9299</v>
      </c>
      <c r="G77">
        <v>58</v>
      </c>
      <c r="H77">
        <v>95.551724137931018</v>
      </c>
      <c r="I77">
        <v>8.4805200359235329</v>
      </c>
      <c r="J77" s="18" t="s">
        <v>93</v>
      </c>
      <c r="K77">
        <v>6740182</v>
      </c>
      <c r="L77">
        <v>9520009</v>
      </c>
      <c r="M77">
        <v>48</v>
      </c>
      <c r="N77" t="s">
        <v>216</v>
      </c>
      <c r="O77" t="s">
        <v>241</v>
      </c>
      <c r="P77"/>
    </row>
    <row r="78" spans="1:16">
      <c r="A78" s="18" t="s">
        <v>152</v>
      </c>
      <c r="B78">
        <v>6.32</v>
      </c>
      <c r="C78">
        <v>0.15</v>
      </c>
      <c r="D78">
        <v>6.17</v>
      </c>
      <c r="E78">
        <v>2.4310999999999999E-2</v>
      </c>
      <c r="F78">
        <v>19.39</v>
      </c>
      <c r="G78">
        <v>1.39</v>
      </c>
      <c r="H78">
        <v>354.67625899280574</v>
      </c>
      <c r="I78">
        <v>67.405879319236718</v>
      </c>
      <c r="J78" s="18" t="s">
        <v>13</v>
      </c>
      <c r="K78">
        <v>13021079</v>
      </c>
      <c r="L78">
        <v>51082824</v>
      </c>
      <c r="M78">
        <v>0</v>
      </c>
      <c r="N78" t="s">
        <v>169</v>
      </c>
      <c r="O78" t="s">
        <v>110</v>
      </c>
      <c r="P78"/>
    </row>
    <row r="79" spans="1:16">
      <c r="A79" s="18" t="s">
        <v>153</v>
      </c>
      <c r="B79">
        <v>11.71</v>
      </c>
      <c r="C79">
        <v>-0.41</v>
      </c>
      <c r="D79">
        <v>12.12</v>
      </c>
      <c r="E79">
        <v>-3.3827999999999997E-2</v>
      </c>
      <c r="F79">
        <v>14.35</v>
      </c>
      <c r="G79">
        <v>2.3199999999999998</v>
      </c>
      <c r="H79">
        <v>404.74137931034494</v>
      </c>
      <c r="I79">
        <v>18.397212543553991</v>
      </c>
      <c r="J79" s="18" t="s">
        <v>20</v>
      </c>
      <c r="K79">
        <v>14346184</v>
      </c>
      <c r="L79">
        <v>32460617</v>
      </c>
      <c r="M79">
        <v>0</v>
      </c>
      <c r="N79" t="s">
        <v>253</v>
      </c>
      <c r="O79" t="s">
        <v>116</v>
      </c>
      <c r="P79"/>
    </row>
    <row r="80" spans="1:16">
      <c r="A80" s="18" t="s">
        <v>114</v>
      </c>
      <c r="B80">
        <v>266.61</v>
      </c>
      <c r="C80">
        <v>-1.48</v>
      </c>
      <c r="D80">
        <v>268.08999999999997</v>
      </c>
      <c r="E80">
        <v>-5.5210000000000007E-3</v>
      </c>
      <c r="F80">
        <v>304.67</v>
      </c>
      <c r="G80">
        <v>137.10059999999999</v>
      </c>
      <c r="H80">
        <v>94.463043925409551</v>
      </c>
      <c r="I80">
        <v>12.492204680473947</v>
      </c>
      <c r="J80" s="18" t="s">
        <v>22</v>
      </c>
      <c r="K80">
        <v>18913883</v>
      </c>
      <c r="L80">
        <v>27911824</v>
      </c>
      <c r="M80">
        <v>34</v>
      </c>
      <c r="N80" t="s">
        <v>360</v>
      </c>
      <c r="O80" t="s">
        <v>218</v>
      </c>
      <c r="P80"/>
    </row>
    <row r="81" spans="1:16">
      <c r="A81" s="18" t="s">
        <v>164</v>
      </c>
      <c r="B81">
        <v>136.15</v>
      </c>
      <c r="C81">
        <v>0.92</v>
      </c>
      <c r="D81">
        <v>135.22999999999999</v>
      </c>
      <c r="E81">
        <v>6.803E-3</v>
      </c>
      <c r="F81">
        <v>154.24</v>
      </c>
      <c r="G81">
        <v>67.900000000000006</v>
      </c>
      <c r="H81">
        <v>100.51546391752578</v>
      </c>
      <c r="I81">
        <v>11.728475103734439</v>
      </c>
      <c r="J81" s="18" t="s">
        <v>93</v>
      </c>
      <c r="K81">
        <v>1496069</v>
      </c>
      <c r="L81">
        <v>1757953</v>
      </c>
      <c r="M81">
        <v>29</v>
      </c>
      <c r="N81" t="s">
        <v>77</v>
      </c>
      <c r="O81" t="s">
        <v>331</v>
      </c>
      <c r="P81"/>
    </row>
    <row r="82" spans="1:16">
      <c r="A82" s="18" t="s">
        <v>112</v>
      </c>
      <c r="B82">
        <v>418.64</v>
      </c>
      <c r="C82">
        <v>-8.4700000000000006</v>
      </c>
      <c r="D82">
        <v>427.11</v>
      </c>
      <c r="E82">
        <v>-1.9831000000000001E-2</v>
      </c>
      <c r="F82">
        <v>515.20000000000005</v>
      </c>
      <c r="G82">
        <v>136</v>
      </c>
      <c r="H82">
        <v>207.8235294117647</v>
      </c>
      <c r="I82">
        <v>18.742236024844729</v>
      </c>
      <c r="J82" s="18" t="s">
        <v>15</v>
      </c>
      <c r="K82">
        <v>719337</v>
      </c>
      <c r="L82">
        <v>1127909</v>
      </c>
      <c r="M82">
        <v>172</v>
      </c>
      <c r="N82" t="s">
        <v>362</v>
      </c>
      <c r="O82" t="s">
        <v>220</v>
      </c>
      <c r="P82"/>
    </row>
    <row r="83" spans="1:16">
      <c r="A83" s="18" t="s">
        <v>160</v>
      </c>
      <c r="B83">
        <v>136.69999999999999</v>
      </c>
      <c r="C83">
        <v>-0.11</v>
      </c>
      <c r="D83">
        <v>136.81</v>
      </c>
      <c r="E83">
        <v>-8.0400000000000003E-4</v>
      </c>
      <c r="F83">
        <v>151.33000000000001</v>
      </c>
      <c r="G83">
        <v>102</v>
      </c>
      <c r="H83">
        <v>34.019607843137237</v>
      </c>
      <c r="I83">
        <v>9.6676138240930527</v>
      </c>
      <c r="J83" s="18" t="s">
        <v>19</v>
      </c>
      <c r="K83">
        <v>9626577</v>
      </c>
      <c r="L83">
        <v>12980065</v>
      </c>
      <c r="M83">
        <v>22</v>
      </c>
      <c r="N83" t="s">
        <v>364</v>
      </c>
      <c r="O83" t="s">
        <v>134</v>
      </c>
      <c r="P83"/>
    </row>
    <row r="84" spans="1:16">
      <c r="A84" s="18" t="s">
        <v>124</v>
      </c>
      <c r="B84">
        <v>112</v>
      </c>
      <c r="C84">
        <v>-1.49</v>
      </c>
      <c r="D84">
        <v>113.49</v>
      </c>
      <c r="E84">
        <v>-1.3129E-2</v>
      </c>
      <c r="F84">
        <v>137.97999999999999</v>
      </c>
      <c r="G84">
        <v>53.152500000000003</v>
      </c>
      <c r="H84">
        <v>110.71445369455807</v>
      </c>
      <c r="I84">
        <v>18.828815770401491</v>
      </c>
      <c r="J84" s="18" t="s">
        <v>21</v>
      </c>
      <c r="K84">
        <v>180860325</v>
      </c>
      <c r="L84">
        <v>200031415</v>
      </c>
      <c r="M84">
        <v>35</v>
      </c>
      <c r="N84" t="s">
        <v>240</v>
      </c>
      <c r="O84" t="s">
        <v>224</v>
      </c>
      <c r="P84"/>
    </row>
    <row r="85" spans="1:16">
      <c r="A85" s="18" t="s">
        <v>115</v>
      </c>
      <c r="B85">
        <v>76.34</v>
      </c>
      <c r="C85">
        <v>-2.64</v>
      </c>
      <c r="D85">
        <v>78.98</v>
      </c>
      <c r="E85">
        <v>-3.3425999999999997E-2</v>
      </c>
      <c r="F85">
        <v>94.28</v>
      </c>
      <c r="G85">
        <v>27.43</v>
      </c>
      <c r="H85">
        <v>178.30842143638353</v>
      </c>
      <c r="I85">
        <v>19.028425965210005</v>
      </c>
      <c r="J85" s="18" t="s">
        <v>93</v>
      </c>
      <c r="K85">
        <v>54762990</v>
      </c>
      <c r="L85">
        <v>55732606</v>
      </c>
      <c r="M85">
        <v>157</v>
      </c>
      <c r="N85" t="s">
        <v>318</v>
      </c>
      <c r="O85" t="s">
        <v>116</v>
      </c>
      <c r="P85"/>
    </row>
    <row r="86" spans="1:16">
      <c r="A86" s="18" t="s">
        <v>158</v>
      </c>
      <c r="B86">
        <v>184</v>
      </c>
      <c r="C86">
        <v>-6.09</v>
      </c>
      <c r="D86">
        <v>190.09</v>
      </c>
      <c r="E86">
        <v>-3.2037000000000003E-2</v>
      </c>
      <c r="F86">
        <v>212.45</v>
      </c>
      <c r="G86">
        <v>82.07</v>
      </c>
      <c r="H86">
        <v>124.19885463628611</v>
      </c>
      <c r="I86">
        <v>13.391386208519648</v>
      </c>
      <c r="J86" s="18" t="s">
        <v>26</v>
      </c>
      <c r="K86">
        <v>8110351</v>
      </c>
      <c r="L86">
        <v>7531476</v>
      </c>
      <c r="M86">
        <v>87</v>
      </c>
      <c r="N86" t="s">
        <v>203</v>
      </c>
      <c r="O86" t="s">
        <v>85</v>
      </c>
      <c r="P86"/>
    </row>
    <row r="87" spans="1:16">
      <c r="A87" s="18" t="s">
        <v>118</v>
      </c>
      <c r="B87">
        <v>486.58</v>
      </c>
      <c r="C87">
        <v>-5.89</v>
      </c>
      <c r="D87">
        <v>492.47</v>
      </c>
      <c r="E87">
        <v>-1.196E-2</v>
      </c>
      <c r="F87">
        <v>589.06989999999996</v>
      </c>
      <c r="G87">
        <v>169.32</v>
      </c>
      <c r="H87">
        <v>187.3730214977557</v>
      </c>
      <c r="I87">
        <v>17.398597348124554</v>
      </c>
      <c r="J87" s="18" t="s">
        <v>93</v>
      </c>
      <c r="K87">
        <v>15923172</v>
      </c>
      <c r="L87">
        <v>14725996</v>
      </c>
      <c r="M87">
        <v>90</v>
      </c>
      <c r="N87" t="s">
        <v>367</v>
      </c>
      <c r="O87" t="s">
        <v>231</v>
      </c>
      <c r="P87"/>
    </row>
    <row r="88" spans="1:16">
      <c r="A88" s="18" t="s">
        <v>99</v>
      </c>
      <c r="B88">
        <v>40.74</v>
      </c>
      <c r="C88">
        <v>-1.25</v>
      </c>
      <c r="D88">
        <v>41.99</v>
      </c>
      <c r="E88">
        <v>-2.9769E-2</v>
      </c>
      <c r="F88">
        <v>47.46</v>
      </c>
      <c r="G88">
        <v>18.84</v>
      </c>
      <c r="H88">
        <v>116.24203821656053</v>
      </c>
      <c r="I88">
        <v>14.159292035398224</v>
      </c>
      <c r="J88" s="18" t="s">
        <v>19</v>
      </c>
      <c r="K88">
        <v>2266829</v>
      </c>
      <c r="L88">
        <v>2510843</v>
      </c>
      <c r="M88">
        <v>19</v>
      </c>
      <c r="N88" t="s">
        <v>202</v>
      </c>
      <c r="O88" t="s">
        <v>273</v>
      </c>
      <c r="P88"/>
    </row>
    <row r="89" spans="1:16">
      <c r="A89" s="18" t="s">
        <v>175</v>
      </c>
      <c r="B89">
        <v>134.56</v>
      </c>
      <c r="C89">
        <v>-0.12</v>
      </c>
      <c r="D89">
        <v>134.68</v>
      </c>
      <c r="E89">
        <v>-8.9099999999999997E-4</v>
      </c>
      <c r="F89">
        <v>170</v>
      </c>
      <c r="G89">
        <v>44.27</v>
      </c>
      <c r="H89">
        <v>203.95301558617575</v>
      </c>
      <c r="I89">
        <v>20.847058823529409</v>
      </c>
      <c r="J89" s="18" t="s">
        <v>14</v>
      </c>
      <c r="K89">
        <v>812293</v>
      </c>
      <c r="L89">
        <v>496741</v>
      </c>
      <c r="M89">
        <v>140</v>
      </c>
      <c r="N89" t="s">
        <v>369</v>
      </c>
      <c r="O89" t="s">
        <v>161</v>
      </c>
      <c r="P89"/>
    </row>
    <row r="90" spans="1:16">
      <c r="A90" s="18" t="s">
        <v>119</v>
      </c>
      <c r="B90">
        <v>204.03</v>
      </c>
      <c r="C90">
        <v>-1.34</v>
      </c>
      <c r="D90">
        <v>205.37</v>
      </c>
      <c r="E90">
        <v>-6.5249999999999996E-3</v>
      </c>
      <c r="F90">
        <v>232.86</v>
      </c>
      <c r="G90">
        <v>132.52000000000001</v>
      </c>
      <c r="H90">
        <v>53.961666163597954</v>
      </c>
      <c r="I90">
        <v>12.380829683071383</v>
      </c>
      <c r="J90" s="18" t="s">
        <v>15</v>
      </c>
      <c r="K90">
        <v>33620073</v>
      </c>
      <c r="L90">
        <v>33895353</v>
      </c>
      <c r="M90">
        <v>36</v>
      </c>
      <c r="N90" t="s">
        <v>231</v>
      </c>
      <c r="O90" t="s">
        <v>371</v>
      </c>
      <c r="P90"/>
    </row>
    <row r="91" spans="1:16">
      <c r="A91" s="18" t="s">
        <v>187</v>
      </c>
      <c r="B91">
        <v>126.02</v>
      </c>
      <c r="C91">
        <v>-1.24</v>
      </c>
      <c r="D91">
        <v>127.26</v>
      </c>
      <c r="E91">
        <v>-9.7440000000000009E-3</v>
      </c>
      <c r="F91">
        <v>147.36000000000001</v>
      </c>
      <c r="G91">
        <v>85.69</v>
      </c>
      <c r="H91">
        <v>47.065001750495981</v>
      </c>
      <c r="I91">
        <v>14.481541802388719</v>
      </c>
      <c r="J91" s="18" t="s">
        <v>18</v>
      </c>
      <c r="K91">
        <v>1746640</v>
      </c>
      <c r="L91">
        <v>2031180</v>
      </c>
      <c r="M91">
        <v>19</v>
      </c>
      <c r="N91" t="s">
        <v>372</v>
      </c>
      <c r="O91" t="s">
        <v>134</v>
      </c>
      <c r="P91"/>
    </row>
    <row r="92" spans="1:16">
      <c r="A92" s="18" t="s">
        <v>193</v>
      </c>
      <c r="B92">
        <v>431.13</v>
      </c>
      <c r="C92">
        <v>11.4</v>
      </c>
      <c r="D92">
        <v>419.73</v>
      </c>
      <c r="E92">
        <v>2.7160000000000004E-2</v>
      </c>
      <c r="F92">
        <v>441.96</v>
      </c>
      <c r="G92">
        <v>250.21</v>
      </c>
      <c r="H92">
        <v>72.307261900003994</v>
      </c>
      <c r="I92">
        <v>2.4504480043442811</v>
      </c>
      <c r="J92" s="18" t="s">
        <v>13</v>
      </c>
      <c r="K92">
        <v>1743241</v>
      </c>
      <c r="L92">
        <v>1325383</v>
      </c>
      <c r="M92">
        <v>45</v>
      </c>
      <c r="N92" t="s">
        <v>373</v>
      </c>
      <c r="O92" t="s">
        <v>231</v>
      </c>
      <c r="P92"/>
    </row>
    <row r="93" spans="1:16">
      <c r="A93" s="18" t="s">
        <v>184</v>
      </c>
      <c r="B93">
        <v>359.7</v>
      </c>
      <c r="C93">
        <v>2.62</v>
      </c>
      <c r="D93">
        <v>357.08</v>
      </c>
      <c r="E93">
        <v>7.3369999999999998E-3</v>
      </c>
      <c r="F93">
        <v>378.96</v>
      </c>
      <c r="G93">
        <v>155.66999999999999</v>
      </c>
      <c r="H93">
        <v>131.06571593756024</v>
      </c>
      <c r="I93">
        <v>5.0823305889803692</v>
      </c>
      <c r="J93" s="18" t="s">
        <v>93</v>
      </c>
      <c r="K93">
        <v>1736198</v>
      </c>
      <c r="L93">
        <v>1937349</v>
      </c>
      <c r="M93">
        <v>67</v>
      </c>
      <c r="N93" t="s">
        <v>375</v>
      </c>
      <c r="O93" t="s">
        <v>377</v>
      </c>
      <c r="P93"/>
    </row>
    <row r="94" spans="1:16">
      <c r="A94" s="18" t="s">
        <v>140</v>
      </c>
      <c r="B94">
        <v>334.06</v>
      </c>
      <c r="C94">
        <v>0.17</v>
      </c>
      <c r="D94">
        <v>333.89</v>
      </c>
      <c r="E94">
        <v>5.0909999999999996E-4</v>
      </c>
      <c r="F94">
        <v>358.75</v>
      </c>
      <c r="G94">
        <v>218.26</v>
      </c>
      <c r="H94">
        <v>53.055988270869619</v>
      </c>
      <c r="I94">
        <v>6.882229965156796</v>
      </c>
      <c r="J94" s="18" t="s">
        <v>23</v>
      </c>
      <c r="K94">
        <v>84680194</v>
      </c>
      <c r="L94">
        <v>62897847</v>
      </c>
      <c r="M94">
        <v>0</v>
      </c>
      <c r="N94" t="s">
        <v>141</v>
      </c>
      <c r="O94" t="s">
        <v>141</v>
      </c>
      <c r="P94"/>
    </row>
    <row r="95" spans="1:16">
      <c r="A95" s="18" t="s">
        <v>37</v>
      </c>
      <c r="B95">
        <v>339.13</v>
      </c>
      <c r="C95">
        <v>-0.4</v>
      </c>
      <c r="D95">
        <v>339.53</v>
      </c>
      <c r="E95">
        <v>-1.178E-3</v>
      </c>
      <c r="F95">
        <v>363.67</v>
      </c>
      <c r="G95">
        <v>271.27999999999997</v>
      </c>
      <c r="H95">
        <v>25.011058684753777</v>
      </c>
      <c r="I95">
        <v>6.7478758214865167</v>
      </c>
      <c r="J95" s="18" t="s">
        <v>19</v>
      </c>
      <c r="K95">
        <v>1599904</v>
      </c>
      <c r="L95">
        <v>1898158</v>
      </c>
      <c r="M95">
        <v>40</v>
      </c>
      <c r="N95" t="s">
        <v>315</v>
      </c>
      <c r="O95" t="s">
        <v>58</v>
      </c>
      <c r="P95"/>
    </row>
    <row r="96" spans="1:16">
      <c r="A96" s="18" t="s">
        <v>149</v>
      </c>
      <c r="B96">
        <v>276.33</v>
      </c>
      <c r="C96">
        <v>3.63</v>
      </c>
      <c r="D96">
        <v>272.7</v>
      </c>
      <c r="E96">
        <v>1.3311E-2</v>
      </c>
      <c r="F96">
        <v>292.95</v>
      </c>
      <c r="G96">
        <v>140.63</v>
      </c>
      <c r="H96">
        <v>96.494346867666906</v>
      </c>
      <c r="I96">
        <v>5.6733230926779328</v>
      </c>
      <c r="J96" s="18" t="s">
        <v>19</v>
      </c>
      <c r="K96">
        <v>3729223</v>
      </c>
      <c r="L96">
        <v>3931141</v>
      </c>
      <c r="M96">
        <v>25</v>
      </c>
      <c r="N96" t="s">
        <v>379</v>
      </c>
      <c r="O96" t="s">
        <v>335</v>
      </c>
      <c r="P96"/>
    </row>
    <row r="97" spans="1:16">
      <c r="A97" s="18" t="s">
        <v>178</v>
      </c>
      <c r="B97">
        <v>1297.47</v>
      </c>
      <c r="C97">
        <v>-11.02</v>
      </c>
      <c r="D97">
        <v>1308.49</v>
      </c>
      <c r="E97">
        <v>-8.4219999999999989E-3</v>
      </c>
      <c r="F97">
        <v>1384.4612</v>
      </c>
      <c r="G97">
        <v>415</v>
      </c>
      <c r="H97">
        <v>212.6433734939759</v>
      </c>
      <c r="I97">
        <v>6.2833974689937122</v>
      </c>
      <c r="J97" s="18" t="s">
        <v>14</v>
      </c>
      <c r="K97">
        <v>310999</v>
      </c>
      <c r="L97">
        <v>264876</v>
      </c>
      <c r="M97">
        <v>145</v>
      </c>
      <c r="N97" t="s">
        <v>380</v>
      </c>
      <c r="O97" t="s">
        <v>382</v>
      </c>
      <c r="P97"/>
    </row>
    <row r="98" spans="1:16">
      <c r="A98" s="18" t="s">
        <v>39</v>
      </c>
      <c r="B98">
        <v>200.5</v>
      </c>
      <c r="C98">
        <v>3.38</v>
      </c>
      <c r="D98">
        <v>197.12</v>
      </c>
      <c r="E98">
        <v>1.7146999999999999E-2</v>
      </c>
      <c r="F98">
        <v>206.98</v>
      </c>
      <c r="G98">
        <v>125</v>
      </c>
      <c r="H98">
        <v>60.400000000000006</v>
      </c>
      <c r="I98">
        <v>3.1307372693013775</v>
      </c>
      <c r="J98" s="18" t="s">
        <v>19</v>
      </c>
      <c r="K98">
        <v>1676913</v>
      </c>
      <c r="L98">
        <v>1969954</v>
      </c>
      <c r="M98">
        <v>21</v>
      </c>
      <c r="N98" t="s">
        <v>346</v>
      </c>
      <c r="O98" t="s">
        <v>227</v>
      </c>
      <c r="P98"/>
    </row>
    <row r="99" spans="1:16">
      <c r="A99" s="18" t="s">
        <v>100</v>
      </c>
      <c r="B99">
        <v>161.88999999999999</v>
      </c>
      <c r="C99">
        <v>3.56</v>
      </c>
      <c r="D99">
        <v>158.33000000000001</v>
      </c>
      <c r="E99">
        <v>2.2484999999999998E-2</v>
      </c>
      <c r="F99">
        <v>171.32</v>
      </c>
      <c r="G99">
        <v>60</v>
      </c>
      <c r="H99">
        <v>169.81666666666666</v>
      </c>
      <c r="I99">
        <v>5.5043194022881181</v>
      </c>
      <c r="J99" s="18" t="s">
        <v>19</v>
      </c>
      <c r="K99">
        <v>4870777</v>
      </c>
      <c r="L99">
        <v>4396413</v>
      </c>
      <c r="M99">
        <v>21</v>
      </c>
      <c r="N99" t="s">
        <v>77</v>
      </c>
      <c r="O99" t="s">
        <v>384</v>
      </c>
      <c r="P99"/>
    </row>
    <row r="100" spans="1:16">
      <c r="A100" s="18" t="s">
        <v>125</v>
      </c>
      <c r="B100">
        <v>138.13999999999999</v>
      </c>
      <c r="C100">
        <v>1.44</v>
      </c>
      <c r="D100">
        <v>136.69999999999999</v>
      </c>
      <c r="E100">
        <v>1.0533999999999998E-2</v>
      </c>
      <c r="F100">
        <v>141.69999999999999</v>
      </c>
      <c r="G100">
        <v>94.34</v>
      </c>
      <c r="H100">
        <v>46.427814288742837</v>
      </c>
      <c r="I100">
        <v>2.5123500352858201</v>
      </c>
      <c r="J100" s="18" t="s">
        <v>27</v>
      </c>
      <c r="K100">
        <v>4398051</v>
      </c>
      <c r="L100">
        <v>5905588</v>
      </c>
      <c r="M100">
        <v>28</v>
      </c>
      <c r="N100" t="s">
        <v>385</v>
      </c>
      <c r="O100" t="s">
        <v>347</v>
      </c>
      <c r="P100"/>
    </row>
    <row r="101" spans="1:16">
      <c r="A101" s="18" t="s">
        <v>166</v>
      </c>
      <c r="B101">
        <v>541.20000000000005</v>
      </c>
      <c r="C101">
        <v>-2.11</v>
      </c>
      <c r="D101">
        <v>543.30999999999995</v>
      </c>
      <c r="E101">
        <v>-3.8840000000000003E-3</v>
      </c>
      <c r="F101">
        <v>609.69000000000005</v>
      </c>
      <c r="G101">
        <v>323.98</v>
      </c>
      <c r="H101">
        <v>67.047348601765549</v>
      </c>
      <c r="I101">
        <v>11.233577719824822</v>
      </c>
      <c r="J101" s="18" t="s">
        <v>75</v>
      </c>
      <c r="K101">
        <v>660875</v>
      </c>
      <c r="L101">
        <v>538473</v>
      </c>
      <c r="M101">
        <v>19</v>
      </c>
      <c r="N101" t="s">
        <v>387</v>
      </c>
      <c r="O101" t="s">
        <v>228</v>
      </c>
      <c r="P101"/>
    </row>
    <row r="102" spans="1:16">
      <c r="A102" s="18" t="s">
        <v>191</v>
      </c>
      <c r="B102">
        <v>301.48</v>
      </c>
      <c r="C102">
        <v>-3.12</v>
      </c>
      <c r="D102">
        <v>304.60000000000002</v>
      </c>
      <c r="E102">
        <v>-1.0243E-2</v>
      </c>
      <c r="F102">
        <v>324.57</v>
      </c>
      <c r="G102">
        <v>187.72</v>
      </c>
      <c r="H102">
        <v>60.600894949925419</v>
      </c>
      <c r="I102">
        <v>7.1140277906152676</v>
      </c>
      <c r="J102" s="18" t="s">
        <v>25</v>
      </c>
      <c r="K102">
        <v>3086088</v>
      </c>
      <c r="L102">
        <v>2691678</v>
      </c>
      <c r="M102">
        <v>17</v>
      </c>
      <c r="N102" t="s">
        <v>307</v>
      </c>
      <c r="O102" t="s">
        <v>230</v>
      </c>
      <c r="P102"/>
    </row>
    <row r="103" spans="1:16">
      <c r="A103" s="18" t="s">
        <v>196</v>
      </c>
      <c r="B103">
        <v>278.14999999999998</v>
      </c>
      <c r="C103">
        <v>1.24</v>
      </c>
      <c r="D103">
        <v>276.91000000000003</v>
      </c>
      <c r="E103">
        <v>4.4779999999999993E-3</v>
      </c>
      <c r="F103">
        <v>291.08999999999997</v>
      </c>
      <c r="G103">
        <v>174.8</v>
      </c>
      <c r="H103">
        <v>59.124713958810048</v>
      </c>
      <c r="I103">
        <v>4.4453605414133079</v>
      </c>
      <c r="J103" s="18" t="s">
        <v>197</v>
      </c>
      <c r="K103">
        <v>983203</v>
      </c>
      <c r="L103">
        <v>1370287</v>
      </c>
      <c r="M103">
        <v>38</v>
      </c>
      <c r="N103" t="s">
        <v>378</v>
      </c>
      <c r="O103" t="s">
        <v>391</v>
      </c>
      <c r="P103"/>
    </row>
    <row r="104" spans="1:16">
      <c r="A104" s="18" t="s">
        <v>156</v>
      </c>
      <c r="B104">
        <v>313.39</v>
      </c>
      <c r="C104">
        <v>-6.61</v>
      </c>
      <c r="D104">
        <v>320</v>
      </c>
      <c r="E104">
        <v>-2.0655999999999997E-2</v>
      </c>
      <c r="F104">
        <v>399.8965</v>
      </c>
      <c r="G104">
        <v>128.845</v>
      </c>
      <c r="H104">
        <v>143.23023788272729</v>
      </c>
      <c r="I104">
        <v>21.632222337529839</v>
      </c>
      <c r="J104" s="18" t="s">
        <v>19</v>
      </c>
      <c r="K104">
        <v>3090369</v>
      </c>
      <c r="L104">
        <v>1853328</v>
      </c>
      <c r="M104">
        <v>78</v>
      </c>
      <c r="N104" t="s">
        <v>392</v>
      </c>
      <c r="O104" t="s">
        <v>393</v>
      </c>
      <c r="P104"/>
    </row>
    <row r="105" spans="1:16">
      <c r="A105" s="18" t="s">
        <v>162</v>
      </c>
      <c r="B105">
        <v>147.65</v>
      </c>
      <c r="C105">
        <v>1.61</v>
      </c>
      <c r="D105">
        <v>146.04</v>
      </c>
      <c r="E105">
        <v>1.1024000000000001E-2</v>
      </c>
      <c r="F105">
        <v>156.1</v>
      </c>
      <c r="G105">
        <v>90.17</v>
      </c>
      <c r="H105">
        <v>63.746257069978952</v>
      </c>
      <c r="I105">
        <v>5.4131966688020441</v>
      </c>
      <c r="J105" s="18" t="s">
        <v>19</v>
      </c>
      <c r="K105">
        <v>2356353</v>
      </c>
      <c r="L105">
        <v>5501406</v>
      </c>
      <c r="M105">
        <v>21</v>
      </c>
      <c r="N105" t="s">
        <v>129</v>
      </c>
      <c r="O105" t="s">
        <v>395</v>
      </c>
      <c r="P105"/>
    </row>
    <row r="106" spans="1:16">
      <c r="A106" s="18" t="s">
        <v>106</v>
      </c>
      <c r="B106">
        <v>158.87</v>
      </c>
      <c r="C106">
        <v>0.98</v>
      </c>
      <c r="D106">
        <v>157.88999999999999</v>
      </c>
      <c r="E106">
        <v>6.2070000000000007E-3</v>
      </c>
      <c r="F106">
        <v>166.2</v>
      </c>
      <c r="G106">
        <v>82</v>
      </c>
      <c r="H106">
        <v>93.743902439024396</v>
      </c>
      <c r="I106">
        <v>4.4103489771359676</v>
      </c>
      <c r="J106" s="18" t="s">
        <v>95</v>
      </c>
      <c r="K106">
        <v>2466753</v>
      </c>
      <c r="L106">
        <v>3751105</v>
      </c>
      <c r="M106">
        <v>31</v>
      </c>
      <c r="N106" t="s">
        <v>279</v>
      </c>
      <c r="O106" t="s">
        <v>55</v>
      </c>
      <c r="P106"/>
    </row>
    <row r="107" spans="1:16">
      <c r="A107" s="18" t="s">
        <v>398</v>
      </c>
      <c r="B107">
        <v>46.09</v>
      </c>
      <c r="C107">
        <v>1.22</v>
      </c>
      <c r="D107">
        <v>44.87</v>
      </c>
      <c r="E107">
        <v>2.7189999999999999E-2</v>
      </c>
      <c r="F107">
        <v>61.19</v>
      </c>
      <c r="G107">
        <v>31.13</v>
      </c>
      <c r="H107">
        <v>48.056537102473499</v>
      </c>
      <c r="I107">
        <v>24.677234842294482</v>
      </c>
      <c r="J107" s="18" t="s">
        <v>93</v>
      </c>
      <c r="K107">
        <v>18365511</v>
      </c>
      <c r="L107">
        <v>19158492</v>
      </c>
      <c r="M107">
        <v>22</v>
      </c>
      <c r="N107" t="s">
        <v>134</v>
      </c>
      <c r="O107" t="s">
        <v>269</v>
      </c>
      <c r="P107"/>
    </row>
    <row r="108" spans="1:16">
      <c r="A108" s="18" t="s">
        <v>399</v>
      </c>
      <c r="B108">
        <v>7.65</v>
      </c>
      <c r="C108">
        <v>-0.64</v>
      </c>
      <c r="D108">
        <v>8.2899999999999991</v>
      </c>
      <c r="E108">
        <v>-7.7201000000000006E-2</v>
      </c>
      <c r="F108">
        <v>11.35</v>
      </c>
      <c r="G108">
        <v>3.8</v>
      </c>
      <c r="H108">
        <v>101.31578947368425</v>
      </c>
      <c r="I108">
        <v>32.59911894273128</v>
      </c>
      <c r="J108" s="18" t="s">
        <v>422</v>
      </c>
      <c r="K108">
        <v>367034</v>
      </c>
      <c r="L108">
        <v>517865</v>
      </c>
      <c r="M108">
        <v>0</v>
      </c>
      <c r="N108" t="s">
        <v>141</v>
      </c>
      <c r="O108" t="s">
        <v>141</v>
      </c>
      <c r="P108"/>
    </row>
    <row r="109" spans="1:16">
      <c r="A109" s="18" t="s">
        <v>400</v>
      </c>
      <c r="B109">
        <v>1515.76</v>
      </c>
      <c r="C109">
        <v>-10.29</v>
      </c>
      <c r="D109">
        <v>1526.05</v>
      </c>
      <c r="E109">
        <v>-6.7429999999999999E-3</v>
      </c>
      <c r="F109">
        <v>1726.1022</v>
      </c>
      <c r="G109">
        <v>1008.87</v>
      </c>
      <c r="H109">
        <v>50.243341560359625</v>
      </c>
      <c r="I109">
        <v>12.185964423195799</v>
      </c>
      <c r="J109" s="18" t="s">
        <v>15</v>
      </c>
      <c r="K109">
        <v>1535337</v>
      </c>
      <c r="L109">
        <v>1641715</v>
      </c>
      <c r="M109">
        <v>34</v>
      </c>
      <c r="N109" t="s">
        <v>411</v>
      </c>
      <c r="O109" t="s">
        <v>408</v>
      </c>
      <c r="P109"/>
    </row>
    <row r="110" spans="1:16">
      <c r="A110" s="18" t="s">
        <v>401</v>
      </c>
      <c r="B110">
        <v>128.5</v>
      </c>
      <c r="C110">
        <v>-4.1100000000000003</v>
      </c>
      <c r="D110">
        <v>132.61000000000001</v>
      </c>
      <c r="E110">
        <v>-3.0993E-2</v>
      </c>
      <c r="F110">
        <v>163.80000000000001</v>
      </c>
      <c r="G110">
        <v>35</v>
      </c>
      <c r="H110">
        <v>267.14285714285711</v>
      </c>
      <c r="I110">
        <v>21.550671550671552</v>
      </c>
      <c r="J110" s="18" t="s">
        <v>421</v>
      </c>
      <c r="K110">
        <v>2400987</v>
      </c>
      <c r="L110">
        <v>2874950</v>
      </c>
      <c r="M110">
        <v>0</v>
      </c>
      <c r="N110" t="s">
        <v>412</v>
      </c>
      <c r="O110" t="s">
        <v>409</v>
      </c>
      <c r="P110"/>
    </row>
    <row r="111" spans="1:16">
      <c r="A111" s="18" t="s">
        <v>402</v>
      </c>
      <c r="B111">
        <v>104.77</v>
      </c>
      <c r="C111">
        <v>-0.01</v>
      </c>
      <c r="D111">
        <v>104.78</v>
      </c>
      <c r="E111">
        <v>-9.5440000000000008E-5</v>
      </c>
      <c r="F111">
        <v>122.1477</v>
      </c>
      <c r="G111">
        <v>72.13</v>
      </c>
      <c r="H111">
        <v>45.251629003188697</v>
      </c>
      <c r="I111">
        <v>14.226792645297465</v>
      </c>
      <c r="J111" s="18" t="s">
        <v>13</v>
      </c>
      <c r="K111">
        <v>2836657</v>
      </c>
      <c r="L111">
        <v>4857353</v>
      </c>
      <c r="M111">
        <v>32</v>
      </c>
      <c r="N111" t="s">
        <v>297</v>
      </c>
      <c r="O111" t="s">
        <v>88</v>
      </c>
      <c r="P111"/>
    </row>
    <row r="112" spans="1:16">
      <c r="A112" s="18" t="s">
        <v>403</v>
      </c>
      <c r="B112">
        <v>76.040000000000006</v>
      </c>
      <c r="C112">
        <v>-6.56</v>
      </c>
      <c r="D112">
        <v>82.6</v>
      </c>
      <c r="E112">
        <v>-7.9419000000000003E-2</v>
      </c>
      <c r="F112">
        <v>117.79</v>
      </c>
      <c r="G112">
        <v>10.63</v>
      </c>
      <c r="H112">
        <v>615.33396048918155</v>
      </c>
      <c r="I112">
        <v>35.444435011461067</v>
      </c>
      <c r="J112" s="18" t="s">
        <v>15</v>
      </c>
      <c r="K112">
        <v>7919315</v>
      </c>
      <c r="L112">
        <v>12084695</v>
      </c>
      <c r="M112">
        <v>0</v>
      </c>
      <c r="N112" t="s">
        <v>134</v>
      </c>
      <c r="O112" t="s">
        <v>273</v>
      </c>
      <c r="P112"/>
    </row>
    <row r="113" spans="1:16">
      <c r="A113" s="18" t="s">
        <v>404</v>
      </c>
      <c r="B113">
        <v>126.28</v>
      </c>
      <c r="C113">
        <v>-3.07</v>
      </c>
      <c r="D113">
        <v>129.35</v>
      </c>
      <c r="E113">
        <v>-2.3734000000000002E-2</v>
      </c>
      <c r="F113">
        <v>153.1</v>
      </c>
      <c r="G113">
        <v>31.95</v>
      </c>
      <c r="H113">
        <v>295.24256651017214</v>
      </c>
      <c r="I113">
        <v>17.517962116263874</v>
      </c>
      <c r="J113" s="18" t="s">
        <v>421</v>
      </c>
      <c r="K113">
        <v>4284125</v>
      </c>
      <c r="L113">
        <v>6961321</v>
      </c>
      <c r="M113">
        <v>0</v>
      </c>
      <c r="N113" t="s">
        <v>292</v>
      </c>
      <c r="O113" t="s">
        <v>327</v>
      </c>
      <c r="P113"/>
    </row>
    <row r="114" spans="1:16">
      <c r="A114" s="18" t="s">
        <v>405</v>
      </c>
      <c r="B114">
        <v>12.49</v>
      </c>
      <c r="C114">
        <v>-0.2</v>
      </c>
      <c r="D114">
        <v>12.69</v>
      </c>
      <c r="E114">
        <v>-1.576E-2</v>
      </c>
      <c r="F114">
        <v>18.34</v>
      </c>
      <c r="G114">
        <v>7.54</v>
      </c>
      <c r="H114">
        <v>65.649867374005311</v>
      </c>
      <c r="I114">
        <v>31.897491821155938</v>
      </c>
      <c r="J114" s="18" t="s">
        <v>421</v>
      </c>
      <c r="K114">
        <v>2954884</v>
      </c>
      <c r="L114">
        <v>3440651</v>
      </c>
      <c r="M114">
        <v>0</v>
      </c>
      <c r="N114" t="s">
        <v>242</v>
      </c>
      <c r="O114" t="s">
        <v>413</v>
      </c>
      <c r="P114"/>
    </row>
    <row r="115" spans="1:16">
      <c r="A115" s="18" t="s">
        <v>406</v>
      </c>
      <c r="B115">
        <v>241.6</v>
      </c>
      <c r="C115">
        <v>-6.18</v>
      </c>
      <c r="D115">
        <v>247.78</v>
      </c>
      <c r="E115">
        <v>-2.4941000000000001E-2</v>
      </c>
      <c r="F115">
        <v>299.67</v>
      </c>
      <c r="G115">
        <v>109.18</v>
      </c>
      <c r="H115">
        <v>121.28594980765706</v>
      </c>
      <c r="I115">
        <v>19.377982447358761</v>
      </c>
      <c r="J115" s="18" t="s">
        <v>18</v>
      </c>
      <c r="K115">
        <v>1371633</v>
      </c>
      <c r="L115">
        <v>1541246</v>
      </c>
      <c r="M115">
        <v>0</v>
      </c>
      <c r="N115" t="s">
        <v>414</v>
      </c>
      <c r="O115" t="s">
        <v>415</v>
      </c>
      <c r="P115"/>
    </row>
    <row r="116" spans="1:16">
      <c r="A116" s="18" t="s">
        <v>407</v>
      </c>
      <c r="B116">
        <v>234.77</v>
      </c>
      <c r="C116">
        <v>1.1200000000000001</v>
      </c>
      <c r="D116">
        <v>233.65</v>
      </c>
      <c r="E116">
        <v>4.7930000000000004E-3</v>
      </c>
      <c r="F116">
        <v>247.82</v>
      </c>
      <c r="G116">
        <v>137.15199999999999</v>
      </c>
      <c r="H116">
        <v>71.175046663555776</v>
      </c>
      <c r="I116">
        <v>5.2659188120409937</v>
      </c>
      <c r="J116" s="18" t="s">
        <v>422</v>
      </c>
      <c r="K116">
        <v>1301052</v>
      </c>
      <c r="L116">
        <v>1657973</v>
      </c>
      <c r="M116">
        <v>30</v>
      </c>
      <c r="N116" t="s">
        <v>109</v>
      </c>
      <c r="O116" t="s">
        <v>410</v>
      </c>
      <c r="P116"/>
    </row>
    <row r="117" spans="1:16">
      <c r="A117" s="18" t="s">
        <v>574</v>
      </c>
      <c r="B117">
        <v>38.76</v>
      </c>
      <c r="C117">
        <v>0.25</v>
      </c>
      <c r="D117">
        <v>38.51</v>
      </c>
      <c r="E117">
        <v>6.4920000000000004E-3</v>
      </c>
      <c r="F117">
        <v>41.34</v>
      </c>
      <c r="G117">
        <v>16.45</v>
      </c>
      <c r="H117">
        <v>135.62310030395136</v>
      </c>
      <c r="I117">
        <v>6.2409288824383253</v>
      </c>
      <c r="K117">
        <v>5417910</v>
      </c>
      <c r="L117">
        <v>8853235</v>
      </c>
      <c r="M117">
        <v>19</v>
      </c>
      <c r="N117" t="s">
        <v>229</v>
      </c>
      <c r="O117" t="s">
        <v>283</v>
      </c>
    </row>
    <row r="118" spans="1:16">
      <c r="A118" s="18" t="s">
        <v>575</v>
      </c>
      <c r="B118">
        <v>224.41</v>
      </c>
      <c r="C118">
        <v>-6.76</v>
      </c>
      <c r="D118">
        <v>231.17</v>
      </c>
      <c r="E118">
        <v>-2.9243000000000002E-2</v>
      </c>
      <c r="F118">
        <v>288.81119999999999</v>
      </c>
      <c r="G118">
        <v>68.055499999999995</v>
      </c>
      <c r="H118">
        <v>229.74557530251047</v>
      </c>
      <c r="I118">
        <v>22.298719717240871</v>
      </c>
      <c r="K118">
        <v>1561901</v>
      </c>
      <c r="L118">
        <v>2743585</v>
      </c>
      <c r="M118">
        <v>0</v>
      </c>
      <c r="N118" t="s">
        <v>377</v>
      </c>
      <c r="O118" t="s">
        <v>297</v>
      </c>
    </row>
  </sheetData>
  <phoneticPr fontId="18" type="noConversion"/>
  <pageMargins left="0.7" right="0.7" top="0.75" bottom="0.75" header="0.3" footer="0.3"/>
  <pageSetup orientation="portrait" horizontalDpi="360" verticalDpi="36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2DF3F-01D3-43EA-BB7D-2CCC76984870}">
  <dimension ref="A1:D9"/>
  <sheetViews>
    <sheetView workbookViewId="0">
      <selection activeCell="E6" sqref="E6"/>
    </sheetView>
  </sheetViews>
  <sheetFormatPr defaultRowHeight="14.25"/>
  <cols>
    <col min="1" max="1" width="9.796875" bestFit="1" customWidth="1"/>
    <col min="3" max="3" width="9.796875" bestFit="1" customWidth="1"/>
    <col min="4" max="4" width="29.9296875" bestFit="1" customWidth="1"/>
  </cols>
  <sheetData>
    <row r="1" spans="1:4">
      <c r="A1" t="s">
        <v>424</v>
      </c>
      <c r="C1" s="72" t="s">
        <v>580</v>
      </c>
      <c r="D1" s="72"/>
    </row>
    <row r="2" spans="1:4">
      <c r="A2">
        <v>1</v>
      </c>
      <c r="C2" s="24" t="s">
        <v>568</v>
      </c>
      <c r="D2" s="24" t="s">
        <v>569</v>
      </c>
    </row>
    <row r="3" spans="1:4">
      <c r="A3">
        <v>5</v>
      </c>
      <c r="C3" s="24" t="s">
        <v>454</v>
      </c>
      <c r="D3" s="70" t="s">
        <v>570</v>
      </c>
    </row>
    <row r="4" spans="1:4">
      <c r="A4">
        <v>15</v>
      </c>
      <c r="C4" s="24" t="s">
        <v>571</v>
      </c>
      <c r="D4" s="70" t="s">
        <v>572</v>
      </c>
    </row>
    <row r="5" spans="1:4">
      <c r="A5">
        <v>30</v>
      </c>
      <c r="C5" s="73" t="s">
        <v>437</v>
      </c>
      <c r="D5" t="s">
        <v>581</v>
      </c>
    </row>
    <row r="6" spans="1:4">
      <c r="A6">
        <v>60</v>
      </c>
      <c r="C6" s="73" t="s">
        <v>433</v>
      </c>
      <c r="D6" t="s">
        <v>582</v>
      </c>
    </row>
    <row r="7" spans="1:4">
      <c r="A7" t="s">
        <v>425</v>
      </c>
    </row>
    <row r="8" spans="1:4">
      <c r="A8" t="s">
        <v>426</v>
      </c>
    </row>
    <row r="9" spans="1:4">
      <c r="A9" t="s">
        <v>427</v>
      </c>
    </row>
  </sheetData>
  <mergeCells count="1">
    <mergeCell ref="C1:D1"/>
  </mergeCells>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A9999D8D-C2AC-46C7-8077-61A064932C7E}">
  <ds:schemaRefs/>
</ds:datastoreItem>
</file>

<file path=customXml/itemProps2.xml><?xml version="1.0" encoding="utf-8"?>
<ds:datastoreItem xmlns:ds="http://schemas.openxmlformats.org/officeDocument/2006/customXml" ds:itemID="{27413B1D-C15C-4B21-948D-AF77E9BEE2F1}">
  <ds:schemaRefs/>
</ds:datastoreItem>
</file>

<file path=customXml/itemProps3.xml><?xml version="1.0" encoding="utf-8"?>
<ds:datastoreItem xmlns:ds="http://schemas.openxmlformats.org/officeDocument/2006/customXml" ds:itemID="{8747B698-9430-4001-B493-41C58407C49B}">
  <ds:schemaRefs/>
</ds:datastoreItem>
</file>

<file path=customXml/itemProps4.xml><?xml version="1.0" encoding="utf-8"?>
<ds:datastoreItem xmlns:ds="http://schemas.openxmlformats.org/officeDocument/2006/customXml" ds:itemID="{0128E5B3-947B-40E5-B490-C5196904DB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Instructions</vt:lpstr>
      <vt:lpstr>Summary</vt:lpstr>
      <vt:lpstr>Short-Stocks</vt:lpstr>
      <vt:lpstr>BUY-Stocks</vt:lpstr>
      <vt:lpstr>Data</vt:lpstr>
      <vt:lpstr>PriceTargetsOnly</vt:lpstr>
      <vt:lpstr>Auto-UpdatedData</vt:lpstr>
      <vt:lpstr>Master</vt:lpstr>
      <vt:lpstr>APIKey</vt:lpstr>
      <vt:lpstr>CacheDays</vt:lpstr>
      <vt:lpstr>CachePriceTarget</vt:lpstr>
      <vt:lpstr>Downside_Potential_Condition_Variables</vt:lpstr>
      <vt:lpstr>RawDataStock</vt:lpstr>
      <vt:lpstr>Resolution</vt:lpstr>
      <vt:lpstr>Upside_Potential_Condition_Variables</vt:lpstr>
    </vt:vector>
  </TitlesOfParts>
  <Manager>vishalniit@gmail.com</Manager>
  <Company>Personal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CINCI-DESI-STOCK-INVEST</dc:title>
  <dc:subject>WhatsAppGroup</dc:subject>
  <dc:creator>Vishal Gupta</dc:creator>
  <dc:description>This required a private key to fetch Price Targets Data</dc:description>
  <cp:lastModifiedBy>Vishal Gupta</cp:lastModifiedBy>
  <cp:revision>1</cp:revision>
  <dcterms:created xsi:type="dcterms:W3CDTF">2020-02-26T22:23:31Z</dcterms:created>
  <dcterms:modified xsi:type="dcterms:W3CDTF">2020-09-13T00:45:30Z</dcterms:modified>
  <dc:language>English-US</dc:language>
  <cp:version>V1.0</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M1025887@mindtree.com</vt:lpwstr>
  </property>
  <property fmtid="{D5CDD505-2E9C-101B-9397-08002B2CF9AE}" pid="5" name="MSIP_Label_11c59481-0d92-4f93-abca-4982e9c5cb2a_SetDate">
    <vt:lpwstr>2020-05-20T20:39:04.5130521Z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db6b9a27-578d-43eb-ba7a-001669c827eb</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