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date1904="1" showInkAnnotation="0" autoCompressPictures="0"/>
  <bookViews>
    <workbookView xWindow="400" yWindow="140" windowWidth="23860" windowHeight="17960" tabRatio="500" activeTab="3"/>
  </bookViews>
  <sheets>
    <sheet name="LP" sheetId="1" r:id="rId1"/>
    <sheet name="Sensitivity Report" sheetId="3" r:id="rId2"/>
    <sheet name="Pricing Out" sheetId="4" r:id="rId3"/>
    <sheet name="LP (2)" sheetId="5" r:id="rId4"/>
    <sheet name="SR (2)" sheetId="6" r:id="rId5"/>
  </sheets>
  <definedNames>
    <definedName name="solver_adj" localSheetId="0" hidden="1">LP!$C$18:$G$18</definedName>
    <definedName name="solver_adj" localSheetId="3" hidden="1">'LP (2)'!$C$18:$G$18</definedName>
    <definedName name="solver_adj" localSheetId="2" hidden="1">'Pricing Out'!$C$22:$G$22</definedName>
    <definedName name="solver_cvg" localSheetId="0" hidden="1">0.0001</definedName>
    <definedName name="solver_cvg" localSheetId="3" hidden="1">0.0001</definedName>
    <definedName name="solver_cvg" localSheetId="2" hidden="1">0.0001</definedName>
    <definedName name="solver_drv" localSheetId="0" hidden="1">1</definedName>
    <definedName name="solver_drv" localSheetId="3" hidden="1">1</definedName>
    <definedName name="solver_drv" localSheetId="2" hidden="1">1</definedName>
    <definedName name="solver_eng" localSheetId="3" hidden="1">2</definedName>
    <definedName name="solver_est" localSheetId="0" hidden="1">1</definedName>
    <definedName name="solver_est" localSheetId="3" hidden="1">1</definedName>
    <definedName name="solver_est" localSheetId="2" hidden="1">1</definedName>
    <definedName name="solver_itr" localSheetId="0" hidden="1">100</definedName>
    <definedName name="solver_itr" localSheetId="3" hidden="1">100</definedName>
    <definedName name="solver_itr" localSheetId="2" hidden="1">100</definedName>
    <definedName name="solver_lhs1" localSheetId="0" hidden="1">LP!$C$23:$C$25</definedName>
    <definedName name="solver_lhs1" localSheetId="3" hidden="1">'LP (2)'!$C$23:$C$25</definedName>
    <definedName name="solver_lhs1" localSheetId="2" hidden="1">'Pricing Out'!$C$23:$C$25</definedName>
    <definedName name="solver_lhs2" localSheetId="0" hidden="1">LP!$C$26:$C$29</definedName>
    <definedName name="solver_lhs2" localSheetId="3" hidden="1">'LP (2)'!$C$26:$C$29</definedName>
    <definedName name="solver_lhs2" localSheetId="2" hidden="1">'Pricing Out'!$C$26:$C$29</definedName>
    <definedName name="solver_lhs3" localSheetId="0" hidden="1">LP!$C$26:$C$29</definedName>
    <definedName name="solver_lhs3" localSheetId="3" hidden="1">'LP (2)'!$C$26:$C$29</definedName>
    <definedName name="solver_lhs3" localSheetId="2" hidden="1">'Pricing Out'!$C$26:$C$29</definedName>
    <definedName name="solver_lin" localSheetId="0" hidden="1">1</definedName>
    <definedName name="solver_lin" localSheetId="3" hidden="1">1</definedName>
    <definedName name="solver_lin" localSheetId="2" hidden="1">1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0" hidden="1">1</definedName>
    <definedName name="solver_neg" localSheetId="3" hidden="1">1</definedName>
    <definedName name="solver_neg" localSheetId="2" hidden="1">1</definedName>
    <definedName name="solver_nod" localSheetId="3" hidden="1">2147483647</definedName>
    <definedName name="solver_num" localSheetId="0" hidden="1">2</definedName>
    <definedName name="solver_num" localSheetId="3" hidden="1">2</definedName>
    <definedName name="solver_num" localSheetId="2" hidden="1">2</definedName>
    <definedName name="solver_nwt" localSheetId="0" hidden="1">1</definedName>
    <definedName name="solver_nwt" localSheetId="3" hidden="1">1</definedName>
    <definedName name="solver_nwt" localSheetId="2" hidden="1">1</definedName>
    <definedName name="solver_opt" localSheetId="0" hidden="1">LP!$C$20</definedName>
    <definedName name="solver_opt" localSheetId="3" hidden="1">'LP (2)'!$C$20</definedName>
    <definedName name="solver_opt" localSheetId="2" hidden="1">'Pricing Out'!$C$20</definedName>
    <definedName name="solver_pre" localSheetId="0" hidden="1">0.000001</definedName>
    <definedName name="solver_pre" localSheetId="3" hidden="1">0.000001</definedName>
    <definedName name="solver_pre" localSheetId="2" hidden="1">0.000001</definedName>
    <definedName name="solver_rbv" localSheetId="3" hidden="1">1</definedName>
    <definedName name="solver_rel1" localSheetId="0" hidden="1">1</definedName>
    <definedName name="solver_rel1" localSheetId="3" hidden="1">1</definedName>
    <definedName name="solver_rel1" localSheetId="2" hidden="1">1</definedName>
    <definedName name="solver_rel2" localSheetId="0" hidden="1">1</definedName>
    <definedName name="solver_rel2" localSheetId="3" hidden="1">1</definedName>
    <definedName name="solver_rel2" localSheetId="2" hidden="1">1</definedName>
    <definedName name="solver_rel3" localSheetId="0" hidden="1">1</definedName>
    <definedName name="solver_rel3" localSheetId="3" hidden="1">1</definedName>
    <definedName name="solver_rel3" localSheetId="2" hidden="1">1</definedName>
    <definedName name="solver_rhs1" localSheetId="0" hidden="1">LP!$E$23:$E$25</definedName>
    <definedName name="solver_rhs1" localSheetId="3" hidden="1">'LP (2)'!$E$23:$E$25</definedName>
    <definedName name="solver_rhs1" localSheetId="2" hidden="1">'Pricing Out'!$E$23:$E$25</definedName>
    <definedName name="solver_rhs2" localSheetId="0" hidden="1">LP!$E$26:$E$29</definedName>
    <definedName name="solver_rhs2" localSheetId="3" hidden="1">'LP (2)'!$E$26:$E$29</definedName>
    <definedName name="solver_rhs2" localSheetId="2" hidden="1">'Pricing Out'!$E$26:$E$29</definedName>
    <definedName name="solver_rhs3" localSheetId="0" hidden="1">LP!$E$26:$E$29</definedName>
    <definedName name="solver_rhs3" localSheetId="3" hidden="1">'LP (2)'!$E$26:$E$29</definedName>
    <definedName name="solver_rhs3" localSheetId="2" hidden="1">'Pricing Out'!$E$26:$E$29</definedName>
    <definedName name="solver_rlx" localSheetId="3" hidden="1">1</definedName>
    <definedName name="solver_rsd" localSheetId="3" hidden="1">0</definedName>
    <definedName name="solver_scl" localSheetId="0" hidden="1">2</definedName>
    <definedName name="solver_scl" localSheetId="3" hidden="1">2</definedName>
    <definedName name="solver_scl" localSheetId="2" hidden="1">2</definedName>
    <definedName name="solver_sho" localSheetId="0" hidden="1">2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0" hidden="1">100</definedName>
    <definedName name="solver_tim" localSheetId="3" hidden="1">100</definedName>
    <definedName name="solver_tim" localSheetId="2" hidden="1">100</definedName>
    <definedName name="solver_tol" localSheetId="0" hidden="1">0.05</definedName>
    <definedName name="solver_tol" localSheetId="3" hidden="1">0.05</definedName>
    <definedName name="solver_tol" localSheetId="2" hidden="1">0.05</definedName>
    <definedName name="solver_typ" localSheetId="0" hidden="1">1</definedName>
    <definedName name="solver_typ" localSheetId="3" hidden="1">1</definedName>
    <definedName name="solver_typ" localSheetId="2" hidden="1">1</definedName>
    <definedName name="solver_val" localSheetId="0" hidden="1">0</definedName>
    <definedName name="solver_val" localSheetId="3" hidden="1">0</definedName>
    <definedName name="solver_val" localSheetId="2" hidden="1">0</definedName>
    <definedName name="solver_ver" localSheetId="3" hidden="1">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0" i="5" l="1"/>
  <c r="L31" i="5"/>
  <c r="L32" i="5"/>
  <c r="L33" i="5"/>
  <c r="L29" i="5"/>
  <c r="L28" i="5"/>
  <c r="L27" i="5"/>
  <c r="L26" i="5"/>
  <c r="E29" i="5"/>
  <c r="C29" i="5"/>
  <c r="E28" i="5"/>
  <c r="C28" i="5"/>
  <c r="E27" i="5"/>
  <c r="C27" i="5"/>
  <c r="C26" i="5"/>
  <c r="E25" i="5"/>
  <c r="C25" i="5"/>
  <c r="E24" i="5"/>
  <c r="C24" i="5"/>
  <c r="E23" i="5"/>
  <c r="C23" i="5"/>
  <c r="C20" i="5"/>
  <c r="C20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15" i="4"/>
  <c r="D15" i="4"/>
  <c r="E15" i="4"/>
  <c r="F15" i="4"/>
  <c r="G15" i="4"/>
</calcChain>
</file>

<file path=xl/sharedStrings.xml><?xml version="1.0" encoding="utf-8"?>
<sst xmlns="http://schemas.openxmlformats.org/spreadsheetml/2006/main" count="191" uniqueCount="104">
  <si>
    <t>Constraint</t>
  </si>
  <si>
    <t xml:space="preserve">D </t>
    <phoneticPr fontId="2" type="noConversion"/>
  </si>
  <si>
    <t xml:space="preserve">E </t>
    <phoneticPr fontId="2" type="noConversion"/>
  </si>
  <si>
    <t xml:space="preserve">Low Cap  Memory </t>
    <phoneticPr fontId="2" type="noConversion"/>
  </si>
  <si>
    <t>Worksheet: [mc2 problem.xls]LP</t>
  </si>
  <si>
    <t>Report Created: 3:27:22 PM</t>
  </si>
  <si>
    <t xml:space="preserve">B </t>
    <phoneticPr fontId="2" type="noConversion"/>
  </si>
  <si>
    <t xml:space="preserve">C </t>
    <phoneticPr fontId="2" type="noConversion"/>
  </si>
  <si>
    <t xml:space="preserve">A </t>
    <phoneticPr fontId="2" type="noConversion"/>
  </si>
  <si>
    <t xml:space="preserve">New Drives </t>
    <phoneticPr fontId="2" type="noConversion"/>
  </si>
  <si>
    <t>Max for A</t>
    <phoneticPr fontId="2" type="noConversion"/>
  </si>
  <si>
    <t xml:space="preserve">Max for C </t>
    <phoneticPr fontId="2" type="noConversion"/>
  </si>
  <si>
    <t xml:space="preserve">Max for tablets </t>
    <phoneticPr fontId="2" type="noConversion"/>
  </si>
  <si>
    <t xml:space="preserve">Max for e-readers </t>
    <phoneticPr fontId="2" type="noConversion"/>
  </si>
  <si>
    <t>R.H. Side</t>
    <phoneticPr fontId="2" type="noConversion"/>
  </si>
  <si>
    <t>in $ millions</t>
    <phoneticPr fontId="2" type="noConversion"/>
  </si>
  <si>
    <r>
      <t>The mc</t>
    </r>
    <r>
      <rPr>
        <vertAlign val="superscript"/>
        <sz val="12"/>
        <rFont val="Verdana"/>
      </rPr>
      <t>2</t>
    </r>
    <r>
      <rPr>
        <sz val="12"/>
        <rFont val="Verdana"/>
      </rPr>
      <t xml:space="preserve"> Problem</t>
    </r>
    <phoneticPr fontId="2" type="noConversion"/>
  </si>
  <si>
    <t xml:space="preserve">D </t>
  </si>
  <si>
    <t xml:space="preserve">E </t>
  </si>
  <si>
    <t xml:space="preserve">High Cap Memory </t>
  </si>
  <si>
    <t xml:space="preserve">Low Cap Memory </t>
  </si>
  <si>
    <t>New drives</t>
  </si>
  <si>
    <r>
      <t>A</t>
    </r>
    <r>
      <rPr>
        <vertAlign val="subscript"/>
        <sz val="11"/>
        <color indexed="8"/>
        <rFont val="Arial"/>
      </rPr>
      <t xml:space="preserve"> </t>
    </r>
  </si>
  <si>
    <r>
      <t>B</t>
    </r>
    <r>
      <rPr>
        <sz val="11"/>
        <color indexed="8"/>
        <rFont val="Arial"/>
      </rPr>
      <t xml:space="preserve"> </t>
    </r>
  </si>
  <si>
    <r>
      <t>C</t>
    </r>
    <r>
      <rPr>
        <sz val="11"/>
        <color indexed="8"/>
        <rFont val="Arial"/>
      </rPr>
      <t xml:space="preserve"> </t>
    </r>
  </si>
  <si>
    <t>Capacity</t>
    <phoneticPr fontId="2" type="noConversion"/>
  </si>
  <si>
    <t>Minimum Production</t>
    <phoneticPr fontId="2" type="noConversion"/>
  </si>
  <si>
    <t xml:space="preserve">List Price </t>
    <phoneticPr fontId="2" type="noConversion"/>
  </si>
  <si>
    <t>Max Production</t>
    <phoneticPr fontId="2" type="noConversion"/>
  </si>
  <si>
    <t xml:space="preserve">         A</t>
    <phoneticPr fontId="2" type="noConversion"/>
  </si>
  <si>
    <t xml:space="preserve">         C</t>
    <phoneticPr fontId="2" type="noConversion"/>
  </si>
  <si>
    <t xml:space="preserve">  A + B + C</t>
    <phoneticPr fontId="2" type="noConversion"/>
  </si>
  <si>
    <t xml:space="preserve">     D + E</t>
    <phoneticPr fontId="2" type="noConversion"/>
  </si>
  <si>
    <t>Constraints</t>
  </si>
  <si>
    <t>High Cap Memory</t>
  </si>
  <si>
    <t>Low Cap  Memory</t>
    <phoneticPr fontId="2" type="noConversion"/>
  </si>
  <si>
    <t>New Drives</t>
    <phoneticPr fontId="2" type="noConversion"/>
  </si>
  <si>
    <t>High Cap Memory</t>
    <phoneticPr fontId="2" type="noConversion"/>
  </si>
  <si>
    <t>Constraints</t>
    <phoneticPr fontId="2" type="noConversion"/>
  </si>
  <si>
    <t>Profit</t>
    <phoneticPr fontId="2" type="noConversion"/>
  </si>
  <si>
    <t>Decision Variables</t>
    <phoneticPr fontId="2" type="noConversion"/>
  </si>
  <si>
    <t>Max for A</t>
    <phoneticPr fontId="2" type="noConversion"/>
  </si>
  <si>
    <t>Max for C</t>
    <phoneticPr fontId="2" type="noConversion"/>
  </si>
  <si>
    <t>Max for tablets</t>
    <phoneticPr fontId="2" type="noConversion"/>
  </si>
  <si>
    <t>Max for e-readers</t>
    <phoneticPr fontId="2" type="noConversion"/>
  </si>
  <si>
    <t>≤</t>
    <phoneticPr fontId="2" type="noConversion"/>
  </si>
  <si>
    <t>≤</t>
    <phoneticPr fontId="2" type="noConversion"/>
  </si>
  <si>
    <t>Microsoft Excel 12.2.3 Sensitivity Report</t>
  </si>
  <si>
    <t>Adjustable Cells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</si>
  <si>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</si>
  <si>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</si>
  <si>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</si>
  <si>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</si>
  <si>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</si>
  <si>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</si>
  <si>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</si>
  <si>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</si>
  <si>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</si>
  <si>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</si>
  <si>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</si>
  <si>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</si>
  <si>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Shadow Price</t>
    <phoneticPr fontId="2" type="noConversion"/>
  </si>
  <si>
    <t>RHS</t>
    <phoneticPr fontId="2" type="noConversion"/>
  </si>
  <si>
    <t>Max Production</t>
    <phoneticPr fontId="2" type="noConversion"/>
  </si>
  <si>
    <t>Reduced "cost"</t>
    <phoneticPr fontId="2" type="noConversion"/>
  </si>
  <si>
    <t>reduced cost</t>
    <phoneticPr fontId="2" type="noConversion"/>
  </si>
  <si>
    <t>A</t>
    <phoneticPr fontId="2" type="noConversion"/>
  </si>
  <si>
    <t>B</t>
    <phoneticPr fontId="2" type="noConversion"/>
  </si>
  <si>
    <t>Microsoft Excel 14.3 Sensitivity Report</t>
  </si>
  <si>
    <t>Worksheet: [mc2 problem.xlsx]LP (2)</t>
  </si>
  <si>
    <t>Report Created: 2/24/2013 10:27:57 AM</t>
  </si>
  <si>
    <t xml:space="preserve"> Variable Cells </t>
  </si>
  <si>
    <t>Cell</t>
  </si>
  <si>
    <t>R.H. Side</t>
  </si>
  <si>
    <t>$C$18</t>
  </si>
  <si>
    <t xml:space="preserve">Decision Variables A </t>
  </si>
  <si>
    <t>$D$18</t>
  </si>
  <si>
    <t xml:space="preserve">Decision Variables B </t>
  </si>
  <si>
    <t>$E$18</t>
  </si>
  <si>
    <t xml:space="preserve">Decision Variables C </t>
  </si>
  <si>
    <t>$F$18</t>
  </si>
  <si>
    <t xml:space="preserve">Decision Variables D </t>
  </si>
  <si>
    <t>$G$18</t>
  </si>
  <si>
    <t xml:space="preserve">Decision Variables E </t>
  </si>
  <si>
    <t>$C$23</t>
  </si>
  <si>
    <t xml:space="preserve">High Cap Memory A </t>
  </si>
  <si>
    <t>$C$24</t>
  </si>
  <si>
    <t xml:space="preserve">Low Cap  Memory A </t>
  </si>
  <si>
    <t>$C$25</t>
  </si>
  <si>
    <t xml:space="preserve">New Drives A </t>
  </si>
  <si>
    <t>$C$26</t>
  </si>
  <si>
    <t xml:space="preserve">Max for A A </t>
  </si>
  <si>
    <t>$C$27</t>
  </si>
  <si>
    <t xml:space="preserve">Max for C A </t>
  </si>
  <si>
    <t>$C$28</t>
  </si>
  <si>
    <t xml:space="preserve">Max for tablets A </t>
  </si>
  <si>
    <t>$C$29</t>
  </si>
  <si>
    <t xml:space="preserve">Max for e-readers A </t>
  </si>
  <si>
    <t>shadow price</t>
  </si>
  <si>
    <t>range</t>
  </si>
  <si>
    <t>What happens if we increase the max for A?</t>
  </si>
  <si>
    <t>18 to 18.75</t>
  </si>
  <si>
    <t>18.75 to 20</t>
  </si>
  <si>
    <t>20 to infty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</si>
</sst>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6" x14ac:knownFonts="1">
    <font>
      <sz val="10"/>
      <name val="Verdana"/>
    </font>
    <font>
      <b/>
      <sz val="10"/>
      <name val="Verdana"/>
    </font>
    <font>
      <sz val="8"/>
      <name val="Verdana"/>
    </font>
    <font>
      <sz val="12"/>
      <name val="Verdana"/>
    </font>
    <font>
      <vertAlign val="superscript"/>
      <sz val="12"/>
      <name val="Verdana"/>
    </font>
    <font>
      <b/>
      <sz val="11"/>
      <color indexed="8"/>
      <name val="Arial"/>
    </font>
    <font>
      <vertAlign val="subscript"/>
      <sz val="11"/>
      <color indexed="8"/>
      <name val="Arial"/>
    </font>
    <font>
      <sz val="11"/>
      <color indexed="8"/>
      <name val="Arial"/>
    </font>
    <font>
      <b/>
      <sz val="10"/>
      <color indexed="12"/>
      <name val="Verdana"/>
    </font>
    <font>
      <b/>
      <sz val="10"/>
      <color indexed="18"/>
      <name val="Verdana"/>
    </font>
    <font>
      <b/>
      <sz val="11"/>
      <color indexed="10"/>
      <name val="Arial"/>
    </font>
    <font>
      <sz val="10"/>
      <color indexed="10"/>
      <name val="Verdana"/>
    </font>
    <font>
      <b/>
      <sz val="11"/>
      <color indexed="42"/>
      <name val="Arial"/>
    </font>
    <font>
      <sz val="10"/>
      <color indexed="42"/>
      <name val="Verdana"/>
    </font>
    <font>
      <b/>
      <sz val="10"/>
      <color indexed="18"/>
      <name val="Verdana"/>
    </font>
    <font>
      <b/>
      <sz val="14"/>
      <name val="Verdana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ck">
        <color indexed="36"/>
      </left>
      <right/>
      <top style="thick">
        <color indexed="36"/>
      </top>
      <bottom/>
      <diagonal/>
    </border>
    <border>
      <left/>
      <right/>
      <top style="thick">
        <color indexed="36"/>
      </top>
      <bottom/>
      <diagonal/>
    </border>
    <border>
      <left/>
      <right style="thick">
        <color indexed="36"/>
      </right>
      <top style="thick">
        <color indexed="36"/>
      </top>
      <bottom/>
      <diagonal/>
    </border>
    <border>
      <left style="thick">
        <color indexed="36"/>
      </left>
      <right/>
      <top/>
      <bottom/>
      <diagonal/>
    </border>
    <border>
      <left/>
      <right style="thick">
        <color indexed="36"/>
      </right>
      <top/>
      <bottom/>
      <diagonal/>
    </border>
    <border>
      <left style="thick">
        <color indexed="36"/>
      </left>
      <right/>
      <top/>
      <bottom style="thick">
        <color indexed="36"/>
      </bottom>
      <diagonal/>
    </border>
    <border>
      <left/>
      <right/>
      <top/>
      <bottom style="thick">
        <color indexed="36"/>
      </bottom>
      <diagonal/>
    </border>
    <border>
      <left/>
      <right style="thick">
        <color indexed="36"/>
      </right>
      <top/>
      <bottom style="thick">
        <color indexed="36"/>
      </bottom>
      <diagonal/>
    </border>
    <border>
      <left style="thick">
        <color indexed="36"/>
      </left>
      <right/>
      <top style="thick">
        <color indexed="36"/>
      </top>
      <bottom style="thick">
        <color indexed="36"/>
      </bottom>
      <diagonal/>
    </border>
    <border>
      <left/>
      <right/>
      <top style="thick">
        <color indexed="36"/>
      </top>
      <bottom style="thick">
        <color indexed="36"/>
      </bottom>
      <diagonal/>
    </border>
    <border>
      <left/>
      <right style="thick">
        <color indexed="36"/>
      </right>
      <top style="thick">
        <color indexed="36"/>
      </top>
      <bottom style="thick">
        <color indexed="36"/>
      </bottom>
      <diagonal/>
    </border>
    <border>
      <left style="thick">
        <color indexed="33"/>
      </left>
      <right/>
      <top style="thick">
        <color indexed="33"/>
      </top>
      <bottom style="thick">
        <color indexed="33"/>
      </bottom>
      <diagonal/>
    </border>
    <border>
      <left/>
      <right/>
      <top style="thick">
        <color indexed="33"/>
      </top>
      <bottom style="thick">
        <color indexed="33"/>
      </bottom>
      <diagonal/>
    </border>
    <border>
      <left/>
      <right style="thick">
        <color indexed="33"/>
      </right>
      <top style="thick">
        <color indexed="33"/>
      </top>
      <bottom style="thick">
        <color indexed="33"/>
      </bottom>
      <diagonal/>
    </border>
    <border>
      <left style="thick">
        <color indexed="11"/>
      </left>
      <right/>
      <top style="thick">
        <color indexed="11"/>
      </top>
      <bottom/>
      <diagonal/>
    </border>
    <border>
      <left/>
      <right/>
      <top style="thick">
        <color indexed="11"/>
      </top>
      <bottom/>
      <diagonal/>
    </border>
    <border>
      <left/>
      <right style="thick">
        <color indexed="11"/>
      </right>
      <top style="thick">
        <color indexed="11"/>
      </top>
      <bottom/>
      <diagonal/>
    </border>
    <border>
      <left style="thick">
        <color indexed="11"/>
      </left>
      <right/>
      <top/>
      <bottom/>
      <diagonal/>
    </border>
    <border>
      <left style="thick">
        <color indexed="11"/>
      </left>
      <right/>
      <top/>
      <bottom style="thick">
        <color indexed="11"/>
      </bottom>
      <diagonal/>
    </border>
    <border>
      <left/>
      <right/>
      <top/>
      <bottom style="thick">
        <color indexed="11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 style="thick">
        <color indexed="11"/>
      </right>
      <top/>
      <bottom/>
      <diagonal/>
    </border>
    <border>
      <left/>
      <right style="thick">
        <color indexed="11"/>
      </right>
      <top/>
      <bottom style="thick">
        <color indexed="1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horizontal="center" wrapText="1"/>
    </xf>
    <xf numFmtId="0" fontId="7" fillId="0" borderId="4" xfId="0" applyFont="1" applyBorder="1" applyAlignment="1">
      <alignment horizontal="left" wrapText="1"/>
    </xf>
    <xf numFmtId="0" fontId="5" fillId="0" borderId="0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7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7" fillId="0" borderId="9" xfId="0" applyFont="1" applyFill="1" applyBorder="1" applyAlignment="1">
      <alignment horizontal="left" wrapText="1"/>
    </xf>
    <xf numFmtId="0" fontId="5" fillId="0" borderId="10" xfId="0" applyFont="1" applyFill="1" applyBorder="1" applyAlignment="1">
      <alignment horizontal="center" wrapText="1"/>
    </xf>
    <xf numFmtId="0" fontId="5" fillId="0" borderId="11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left" wrapText="1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5" fillId="0" borderId="12" xfId="0" applyFont="1" applyFill="1" applyBorder="1" applyAlignment="1">
      <alignment horizontal="center" wrapText="1"/>
    </xf>
    <xf numFmtId="0" fontId="5" fillId="0" borderId="13" xfId="0" applyFont="1" applyFill="1" applyBorder="1" applyAlignment="1">
      <alignment horizontal="center" wrapText="1"/>
    </xf>
    <xf numFmtId="0" fontId="5" fillId="0" borderId="14" xfId="0" applyFont="1" applyFill="1" applyBorder="1" applyAlignment="1">
      <alignment horizontal="center" wrapText="1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right"/>
    </xf>
    <xf numFmtId="0" fontId="0" fillId="0" borderId="19" xfId="0" applyBorder="1" applyAlignment="1">
      <alignment horizontal="right"/>
    </xf>
    <xf numFmtId="0" fontId="8" fillId="0" borderId="0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0" fillId="0" borderId="21" xfId="0" applyFill="1" applyBorder="1" applyAlignment="1"/>
    <xf numFmtId="0" fontId="0" fillId="0" borderId="22" xfId="0" applyFill="1" applyBorder="1" applyAlignment="1"/>
    <xf numFmtId="0" fontId="9" fillId="0" borderId="23" xfId="0" applyFont="1" applyFill="1" applyBorder="1" applyAlignment="1">
      <alignment horizontal="center"/>
    </xf>
    <xf numFmtId="0" fontId="9" fillId="0" borderId="24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11" fontId="0" fillId="0" borderId="21" xfId="0" applyNumberFormat="1" applyFill="1" applyBorder="1" applyAlignment="1">
      <alignment horizontal="center"/>
    </xf>
    <xf numFmtId="11" fontId="0" fillId="0" borderId="22" xfId="0" applyNumberForma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25" xfId="0" applyNumberFormat="1" applyBorder="1" applyAlignment="1">
      <alignment horizontal="center"/>
    </xf>
    <xf numFmtId="0" fontId="0" fillId="0" borderId="20" xfId="0" applyNumberFormat="1" applyBorder="1" applyAlignment="1">
      <alignment horizontal="center"/>
    </xf>
    <xf numFmtId="0" fontId="0" fillId="0" borderId="26" xfId="0" applyNumberFormat="1" applyBorder="1" applyAlignment="1">
      <alignment horizontal="center"/>
    </xf>
    <xf numFmtId="164" fontId="0" fillId="0" borderId="27" xfId="0" applyNumberFormat="1" applyBorder="1" applyAlignment="1">
      <alignment vertical="center"/>
    </xf>
    <xf numFmtId="0" fontId="0" fillId="0" borderId="21" xfId="0" applyNumberFormat="1" applyFill="1" applyBorder="1" applyAlignment="1">
      <alignment horizontal="center"/>
    </xf>
    <xf numFmtId="0" fontId="0" fillId="0" borderId="22" xfId="0" applyNumberFormat="1" applyFill="1" applyBorder="1" applyAlignment="1">
      <alignment horizontal="center"/>
    </xf>
    <xf numFmtId="0" fontId="5" fillId="0" borderId="0" xfId="0" applyFont="1" applyBorder="1" applyAlignment="1">
      <alignment wrapText="1"/>
    </xf>
    <xf numFmtId="0" fontId="7" fillId="0" borderId="0" xfId="0" applyFont="1" applyBorder="1" applyAlignment="1">
      <alignment horizontal="left" wrapText="1"/>
    </xf>
    <xf numFmtId="0" fontId="5" fillId="0" borderId="0" xfId="0" applyFont="1" applyFill="1" applyBorder="1" applyAlignment="1">
      <alignment horizontal="center" wrapText="1"/>
    </xf>
    <xf numFmtId="0" fontId="0" fillId="0" borderId="0" xfId="0" applyBorder="1"/>
    <xf numFmtId="0" fontId="10" fillId="0" borderId="0" xfId="0" applyFont="1" applyFill="1" applyBorder="1" applyAlignment="1">
      <alignment horizontal="center" wrapText="1"/>
    </xf>
    <xf numFmtId="0" fontId="11" fillId="0" borderId="0" xfId="0" applyFont="1"/>
    <xf numFmtId="0" fontId="7" fillId="0" borderId="0" xfId="0" applyFont="1" applyFill="1" applyBorder="1" applyAlignment="1">
      <alignment horizontal="right" wrapText="1"/>
    </xf>
    <xf numFmtId="0" fontId="12" fillId="0" borderId="0" xfId="0" applyFont="1" applyFill="1" applyBorder="1" applyAlignment="1">
      <alignment horizontal="center" wrapText="1"/>
    </xf>
    <xf numFmtId="0" fontId="13" fillId="0" borderId="0" xfId="0" applyFont="1"/>
    <xf numFmtId="0" fontId="0" fillId="0" borderId="0" xfId="0" applyAlignment="1">
      <alignment wrapText="1"/>
    </xf>
    <xf numFmtId="0" fontId="14" fillId="0" borderId="23" xfId="0" applyFont="1" applyFill="1" applyBorder="1" applyAlignment="1">
      <alignment horizontal="center"/>
    </xf>
    <xf numFmtId="0" fontId="14" fillId="0" borderId="24" xfId="0" applyFont="1" applyFill="1" applyBorder="1" applyAlignment="1">
      <alignment horizontal="center"/>
    </xf>
    <xf numFmtId="0" fontId="15" fillId="0" borderId="0" xfId="0" applyFont="1"/>
    <xf numFmtId="0" fontId="1" fillId="0" borderId="0" xfId="0" applyFont="1" applyAlignment="1">
      <alignment horizontal="center"/>
    </xf>
    <xf numFmtId="2" fontId="0" fillId="0" borderId="2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'LP (2)'!$J$25:$J$41</c:f>
              <c:numCache>
                <c:formatCode>General</c:formatCode>
                <c:ptCount val="17"/>
                <c:pt idx="0">
                  <c:v>18.0</c:v>
                </c:pt>
                <c:pt idx="1">
                  <c:v>18.25</c:v>
                </c:pt>
                <c:pt idx="2">
                  <c:v>18.5</c:v>
                </c:pt>
                <c:pt idx="3">
                  <c:v>18.75</c:v>
                </c:pt>
                <c:pt idx="4">
                  <c:v>19.0</c:v>
                </c:pt>
                <c:pt idx="5">
                  <c:v>19.25</c:v>
                </c:pt>
                <c:pt idx="6">
                  <c:v>19.5</c:v>
                </c:pt>
                <c:pt idx="7">
                  <c:v>19.75</c:v>
                </c:pt>
                <c:pt idx="8">
                  <c:v>20.0</c:v>
                </c:pt>
                <c:pt idx="9">
                  <c:v>20.25</c:v>
                </c:pt>
                <c:pt idx="10">
                  <c:v>20.5</c:v>
                </c:pt>
                <c:pt idx="11">
                  <c:v>20.75</c:v>
                </c:pt>
                <c:pt idx="12">
                  <c:v>21.0</c:v>
                </c:pt>
                <c:pt idx="13">
                  <c:v>21.25</c:v>
                </c:pt>
                <c:pt idx="14">
                  <c:v>21.5</c:v>
                </c:pt>
                <c:pt idx="15">
                  <c:v>21.75</c:v>
                </c:pt>
                <c:pt idx="16">
                  <c:v>22.0</c:v>
                </c:pt>
              </c:numCache>
            </c:numRef>
          </c:xVal>
          <c:yVal>
            <c:numRef>
              <c:f>'LP (2)'!$K$25:$K$41</c:f>
              <c:numCache>
                <c:formatCode>General</c:formatCode>
                <c:ptCount val="17"/>
              </c:numCache>
            </c:numRef>
          </c:yVal>
          <c:smooth val="0"/>
        </c:ser>
        <c:ser>
          <c:idx val="1"/>
          <c:order val="1"/>
          <c:marker>
            <c:symbol val="diamond"/>
            <c:size val="8"/>
            <c:spPr>
              <a:solidFill>
                <a:srgbClr val="FF0000"/>
              </a:solidFill>
            </c:spPr>
          </c:marker>
          <c:xVal>
            <c:numRef>
              <c:f>'LP (2)'!$J$25:$J$41</c:f>
              <c:numCache>
                <c:formatCode>General</c:formatCode>
                <c:ptCount val="17"/>
                <c:pt idx="0">
                  <c:v>18.0</c:v>
                </c:pt>
                <c:pt idx="1">
                  <c:v>18.25</c:v>
                </c:pt>
                <c:pt idx="2">
                  <c:v>18.5</c:v>
                </c:pt>
                <c:pt idx="3">
                  <c:v>18.75</c:v>
                </c:pt>
                <c:pt idx="4">
                  <c:v>19.0</c:v>
                </c:pt>
                <c:pt idx="5">
                  <c:v>19.25</c:v>
                </c:pt>
                <c:pt idx="6">
                  <c:v>19.5</c:v>
                </c:pt>
                <c:pt idx="7">
                  <c:v>19.75</c:v>
                </c:pt>
                <c:pt idx="8">
                  <c:v>20.0</c:v>
                </c:pt>
                <c:pt idx="9">
                  <c:v>20.25</c:v>
                </c:pt>
                <c:pt idx="10">
                  <c:v>20.5</c:v>
                </c:pt>
                <c:pt idx="11">
                  <c:v>20.75</c:v>
                </c:pt>
                <c:pt idx="12">
                  <c:v>21.0</c:v>
                </c:pt>
                <c:pt idx="13">
                  <c:v>21.25</c:v>
                </c:pt>
                <c:pt idx="14">
                  <c:v>21.5</c:v>
                </c:pt>
                <c:pt idx="15">
                  <c:v>21.75</c:v>
                </c:pt>
                <c:pt idx="16">
                  <c:v>22.0</c:v>
                </c:pt>
              </c:numCache>
            </c:numRef>
          </c:xVal>
          <c:yVal>
            <c:numRef>
              <c:f>'LP (2)'!$L$25:$L$41</c:f>
              <c:numCache>
                <c:formatCode>General</c:formatCode>
                <c:ptCount val="17"/>
                <c:pt idx="0">
                  <c:v>46.12</c:v>
                </c:pt>
                <c:pt idx="1">
                  <c:v>46.38</c:v>
                </c:pt>
                <c:pt idx="2">
                  <c:v>46.64</c:v>
                </c:pt>
                <c:pt idx="3">
                  <c:v>46.9</c:v>
                </c:pt>
                <c:pt idx="4">
                  <c:v>47.12</c:v>
                </c:pt>
                <c:pt idx="5">
                  <c:v>47.33999999999999</c:v>
                </c:pt>
                <c:pt idx="6">
                  <c:v>47.55999999999999</c:v>
                </c:pt>
                <c:pt idx="7">
                  <c:v>47.77999999999998</c:v>
                </c:pt>
                <c:pt idx="8">
                  <c:v>47.99999999999998</c:v>
                </c:pt>
                <c:pt idx="9">
                  <c:v>48.0</c:v>
                </c:pt>
                <c:pt idx="10">
                  <c:v>48.0</c:v>
                </c:pt>
                <c:pt idx="11">
                  <c:v>48.0</c:v>
                </c:pt>
                <c:pt idx="12">
                  <c:v>48.0</c:v>
                </c:pt>
                <c:pt idx="13">
                  <c:v>48.0</c:v>
                </c:pt>
                <c:pt idx="14">
                  <c:v>48.0</c:v>
                </c:pt>
                <c:pt idx="15">
                  <c:v>48.0</c:v>
                </c:pt>
                <c:pt idx="16">
                  <c:v>48.0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101224"/>
        <c:axId val="2089081512"/>
      </c:scatterChart>
      <c:valAx>
        <c:axId val="2089101224"/>
        <c:scaling>
          <c:orientation val="minMax"/>
          <c:max val="22.0"/>
          <c:min val="18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 i="0"/>
            </a:pPr>
            <a:endParaRPr lang="en-US"/>
          </a:p>
        </c:txPr>
        <c:crossAx val="2089081512"/>
        <c:crosses val="autoZero"/>
        <c:crossBetween val="midCat"/>
      </c:valAx>
      <c:valAx>
        <c:axId val="2089081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 i="0"/>
            </a:pPr>
            <a:endParaRPr lang="en-US"/>
          </a:p>
        </c:txPr>
        <c:crossAx val="2089101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30</xdr:row>
      <xdr:rowOff>114300</xdr:rowOff>
    </xdr:from>
    <xdr:to>
      <xdr:col>8</xdr:col>
      <xdr:colOff>38099</xdr:colOff>
      <xdr:row>51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11" zoomScale="150" workbookViewId="0">
      <selection activeCell="C5" sqref="C5:D8"/>
    </sheetView>
  </sheetViews>
  <sheetFormatPr baseColWidth="10" defaultRowHeight="13" x14ac:dyDescent="0"/>
  <cols>
    <col min="2" max="2" width="16.5703125" customWidth="1"/>
    <col min="3" max="7" width="7.42578125" customWidth="1"/>
    <col min="8" max="8" width="3" customWidth="1"/>
    <col min="9" max="9" width="7.42578125" customWidth="1"/>
  </cols>
  <sheetData>
    <row r="1" spans="1:9" ht="18">
      <c r="A1" s="1" t="s">
        <v>16</v>
      </c>
    </row>
    <row r="3" spans="1:9" ht="14" thickBot="1"/>
    <row r="4" spans="1:9" ht="27" thickTop="1">
      <c r="B4" s="2"/>
      <c r="C4" s="3" t="s">
        <v>22</v>
      </c>
      <c r="D4" s="3" t="s">
        <v>23</v>
      </c>
      <c r="E4" s="3" t="s">
        <v>24</v>
      </c>
      <c r="F4" s="3" t="s">
        <v>17</v>
      </c>
      <c r="G4" s="3" t="s">
        <v>18</v>
      </c>
      <c r="H4" s="4"/>
      <c r="I4" s="5" t="s">
        <v>25</v>
      </c>
    </row>
    <row r="5" spans="1:9">
      <c r="B5" s="6" t="s">
        <v>27</v>
      </c>
      <c r="C5" s="7">
        <v>1.2</v>
      </c>
      <c r="D5" s="7">
        <v>0.8</v>
      </c>
      <c r="E5" s="7">
        <v>0.6</v>
      </c>
      <c r="F5" s="7">
        <v>0.6</v>
      </c>
      <c r="G5" s="7">
        <v>0.3</v>
      </c>
      <c r="H5" s="7"/>
      <c r="I5" s="8"/>
    </row>
    <row r="6" spans="1:9">
      <c r="B6" s="6" t="s">
        <v>19</v>
      </c>
      <c r="C6" s="7">
        <v>2</v>
      </c>
      <c r="D6" s="7">
        <v>0</v>
      </c>
      <c r="E6" s="7">
        <v>0</v>
      </c>
      <c r="F6" s="7">
        <v>0</v>
      </c>
      <c r="G6" s="7">
        <v>0</v>
      </c>
      <c r="H6" s="7"/>
      <c r="I6" s="8">
        <v>40</v>
      </c>
    </row>
    <row r="7" spans="1:9">
      <c r="B7" s="6" t="s">
        <v>20</v>
      </c>
      <c r="C7" s="7">
        <v>0</v>
      </c>
      <c r="D7" s="7">
        <v>2</v>
      </c>
      <c r="E7" s="7">
        <v>2</v>
      </c>
      <c r="F7" s="7">
        <v>2</v>
      </c>
      <c r="G7" s="7">
        <v>1</v>
      </c>
      <c r="H7" s="7"/>
      <c r="I7" s="8">
        <v>240</v>
      </c>
    </row>
    <row r="8" spans="1:9" ht="14" thickBot="1">
      <c r="B8" s="9" t="s">
        <v>21</v>
      </c>
      <c r="C8" s="10">
        <v>0.2</v>
      </c>
      <c r="D8" s="10">
        <v>1</v>
      </c>
      <c r="E8" s="10">
        <v>0</v>
      </c>
      <c r="F8" s="10">
        <v>0.5</v>
      </c>
      <c r="G8" s="10">
        <v>0</v>
      </c>
      <c r="H8" s="10"/>
      <c r="I8" s="11">
        <v>20</v>
      </c>
    </row>
    <row r="9" spans="1:9" ht="15" thickTop="1" thickBot="1"/>
    <row r="10" spans="1:9" ht="15" thickTop="1" thickBot="1">
      <c r="B10" s="12" t="s">
        <v>26</v>
      </c>
      <c r="C10" s="13">
        <v>0</v>
      </c>
      <c r="D10" s="13">
        <v>0</v>
      </c>
      <c r="E10" s="13">
        <v>0</v>
      </c>
      <c r="F10" s="13">
        <v>0</v>
      </c>
      <c r="G10" s="14">
        <v>4</v>
      </c>
    </row>
    <row r="11" spans="1:9" ht="15" thickTop="1" thickBot="1"/>
    <row r="12" spans="1:9" ht="14" thickTop="1">
      <c r="B12" s="15" t="s">
        <v>28</v>
      </c>
      <c r="C12" s="16"/>
    </row>
    <row r="13" spans="1:9">
      <c r="B13" s="17" t="s">
        <v>29</v>
      </c>
      <c r="C13" s="8">
        <v>18</v>
      </c>
    </row>
    <row r="14" spans="1:9">
      <c r="B14" s="17" t="s">
        <v>30</v>
      </c>
      <c r="C14" s="8">
        <v>3</v>
      </c>
    </row>
    <row r="15" spans="1:9">
      <c r="B15" s="17" t="s">
        <v>31</v>
      </c>
      <c r="C15" s="8">
        <v>38</v>
      </c>
    </row>
    <row r="16" spans="1:9" ht="14" thickBot="1">
      <c r="B16" s="18" t="s">
        <v>32</v>
      </c>
      <c r="C16" s="11">
        <v>32</v>
      </c>
    </row>
    <row r="17" spans="2:7" ht="15" thickTop="1" thickBot="1"/>
    <row r="18" spans="2:7" ht="15" thickTop="1" thickBot="1">
      <c r="B18" s="22" t="s">
        <v>40</v>
      </c>
      <c r="C18" s="19">
        <v>18</v>
      </c>
      <c r="D18" s="20">
        <v>16.399999999999999</v>
      </c>
      <c r="E18" s="20">
        <v>3</v>
      </c>
      <c r="F18" s="20">
        <v>0</v>
      </c>
      <c r="G18" s="21">
        <v>32</v>
      </c>
    </row>
    <row r="19" spans="2:7" ht="15" thickTop="1" thickBot="1"/>
    <row r="20" spans="2:7" ht="15" thickTop="1" thickBot="1">
      <c r="B20" s="22" t="s">
        <v>39</v>
      </c>
      <c r="C20" s="43">
        <f>SUMPRODUCT(C$18:G$18,C5:G5)</f>
        <v>46.12</v>
      </c>
      <c r="D20" t="s">
        <v>15</v>
      </c>
    </row>
    <row r="21" spans="2:7" ht="15" thickTop="1" thickBot="1"/>
    <row r="22" spans="2:7" ht="14" thickTop="1">
      <c r="B22" s="24" t="s">
        <v>38</v>
      </c>
      <c r="C22" s="25"/>
      <c r="D22" s="25"/>
      <c r="E22" s="26"/>
    </row>
    <row r="23" spans="2:7">
      <c r="B23" s="27" t="s">
        <v>37</v>
      </c>
      <c r="C23" s="39">
        <f>SUMPRODUCT(C$18:G$18,C6:G6)</f>
        <v>36</v>
      </c>
      <c r="D23" s="29" t="s">
        <v>45</v>
      </c>
      <c r="E23" s="40">
        <f>I6</f>
        <v>40</v>
      </c>
    </row>
    <row r="24" spans="2:7">
      <c r="B24" s="27" t="s">
        <v>35</v>
      </c>
      <c r="C24" s="39">
        <f>SUMPRODUCT(C$18:G$18,C7:G7)</f>
        <v>70.8</v>
      </c>
      <c r="D24" s="29" t="s">
        <v>45</v>
      </c>
      <c r="E24" s="40">
        <f>I7</f>
        <v>240</v>
      </c>
    </row>
    <row r="25" spans="2:7">
      <c r="B25" s="27" t="s">
        <v>36</v>
      </c>
      <c r="C25" s="39">
        <f>SUMPRODUCT(C$18:G$18,C8:G8)</f>
        <v>20</v>
      </c>
      <c r="D25" s="29" t="s">
        <v>45</v>
      </c>
      <c r="E25" s="40">
        <f>I8</f>
        <v>20</v>
      </c>
    </row>
    <row r="26" spans="2:7">
      <c r="B26" s="27" t="s">
        <v>41</v>
      </c>
      <c r="C26" s="39">
        <f>C18</f>
        <v>18</v>
      </c>
      <c r="D26" s="29" t="s">
        <v>46</v>
      </c>
      <c r="E26" s="40">
        <f>C13</f>
        <v>18</v>
      </c>
    </row>
    <row r="27" spans="2:7">
      <c r="B27" s="27" t="s">
        <v>42</v>
      </c>
      <c r="C27" s="39">
        <f>E18</f>
        <v>3</v>
      </c>
      <c r="D27" s="29" t="s">
        <v>46</v>
      </c>
      <c r="E27" s="40">
        <f>C14</f>
        <v>3</v>
      </c>
    </row>
    <row r="28" spans="2:7">
      <c r="B28" s="27" t="s">
        <v>43</v>
      </c>
      <c r="C28" s="39">
        <f>C18+D18+E18</f>
        <v>37.4</v>
      </c>
      <c r="D28" s="29" t="s">
        <v>46</v>
      </c>
      <c r="E28" s="40">
        <f>C15</f>
        <v>38</v>
      </c>
    </row>
    <row r="29" spans="2:7" ht="14" thickBot="1">
      <c r="B29" s="28" t="s">
        <v>44</v>
      </c>
      <c r="C29" s="41">
        <f>F18+G18</f>
        <v>32</v>
      </c>
      <c r="D29" s="30" t="s">
        <v>46</v>
      </c>
      <c r="E29" s="42">
        <f>C16</f>
        <v>32</v>
      </c>
    </row>
    <row r="30" spans="2:7" ht="14" thickTop="1"/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showGridLines="0" zoomScale="150" workbookViewId="0">
      <selection activeCell="D21" sqref="D21"/>
    </sheetView>
  </sheetViews>
  <sheetFormatPr baseColWidth="10" defaultRowHeight="13" x14ac:dyDescent="0"/>
  <cols>
    <col min="1" max="1" width="2.28515625" customWidth="1"/>
    <col min="2" max="2" width="16.28515625" bestFit="1" customWidth="1"/>
    <col min="3" max="3" width="5.5703125" customWidth="1"/>
    <col min="4" max="4" width="8" bestFit="1" customWidth="1"/>
    <col min="5" max="5" width="9.7109375" bestFit="1" customWidth="1"/>
    <col min="6" max="7" width="9" customWidth="1"/>
  </cols>
  <sheetData>
    <row r="1" spans="1:7">
      <c r="A1" s="22" t="s">
        <v>47</v>
      </c>
    </row>
    <row r="2" spans="1:7">
      <c r="A2" s="22" t="s">
        <v>4</v>
      </c>
    </row>
    <row r="3" spans="1:7">
      <c r="A3" s="22" t="s">
        <v>5</v>
      </c>
    </row>
    <row r="6" spans="1:7" ht="14" thickBot="1">
      <c r="A6" t="s">
        <v>48</v>
      </c>
    </row>
    <row r="7" spans="1:7">
      <c r="B7" s="33"/>
      <c r="C7" s="33" t="s">
        <v>50</v>
      </c>
      <c r="D7" s="33" t="s">
        <v>52</v>
      </c>
      <c r="E7" s="33" t="s">
        <v>54</v>
      </c>
      <c r="F7" s="33" t="s">
        <v>56</v>
      </c>
      <c r="G7" s="33" t="s">
        <v>56</v>
      </c>
    </row>
    <row r="8" spans="1:7" ht="14" thickBot="1">
      <c r="B8" s="34" t="s">
        <v>49</v>
      </c>
      <c r="C8" s="34" t="s">
        <v>51</v>
      </c>
      <c r="D8" s="34" t="s">
        <v>53</v>
      </c>
      <c r="E8" s="34" t="s">
        <v>55</v>
      </c>
      <c r="F8" s="34" t="s">
        <v>57</v>
      </c>
      <c r="G8" s="34" t="s">
        <v>58</v>
      </c>
    </row>
    <row r="9" spans="1:7">
      <c r="B9" s="35" t="s">
        <v>8</v>
      </c>
      <c r="C9" s="35">
        <v>18</v>
      </c>
      <c r="D9" s="35">
        <v>0</v>
      </c>
      <c r="E9" s="35">
        <v>1.2</v>
      </c>
      <c r="F9" s="37">
        <v>1E+30</v>
      </c>
      <c r="G9" s="35">
        <v>1.04</v>
      </c>
    </row>
    <row r="10" spans="1:7">
      <c r="B10" s="35" t="s">
        <v>6</v>
      </c>
      <c r="C10" s="35">
        <v>16.399999999999999</v>
      </c>
      <c r="D10" s="35">
        <v>0</v>
      </c>
      <c r="E10" s="35">
        <v>0.8</v>
      </c>
      <c r="F10" s="35">
        <v>5.2</v>
      </c>
      <c r="G10" s="35">
        <v>0.2</v>
      </c>
    </row>
    <row r="11" spans="1:7">
      <c r="B11" s="35" t="s">
        <v>7</v>
      </c>
      <c r="C11" s="35">
        <v>3</v>
      </c>
      <c r="D11" s="35">
        <v>0</v>
      </c>
      <c r="E11" s="35">
        <v>0.6</v>
      </c>
      <c r="F11" s="37">
        <v>1E+30</v>
      </c>
      <c r="G11" s="35">
        <v>0.6</v>
      </c>
    </row>
    <row r="12" spans="1:7">
      <c r="B12" s="35" t="s">
        <v>1</v>
      </c>
      <c r="C12" s="35">
        <v>0</v>
      </c>
      <c r="D12" s="35">
        <v>-0.1</v>
      </c>
      <c r="E12" s="35">
        <v>0.6</v>
      </c>
      <c r="F12" s="35">
        <v>0.1</v>
      </c>
      <c r="G12" s="37">
        <v>1E+30</v>
      </c>
    </row>
    <row r="13" spans="1:7" ht="14" thickBot="1">
      <c r="B13" s="36" t="s">
        <v>2</v>
      </c>
      <c r="C13" s="36">
        <v>32</v>
      </c>
      <c r="D13" s="36">
        <v>0</v>
      </c>
      <c r="E13" s="36">
        <v>0.3</v>
      </c>
      <c r="F13" s="38">
        <v>1E+30</v>
      </c>
      <c r="G13" s="36">
        <v>0.1</v>
      </c>
    </row>
    <row r="14" spans="1:7">
      <c r="C14" s="23"/>
      <c r="D14" s="23"/>
      <c r="E14" s="23"/>
      <c r="F14" s="23"/>
      <c r="G14" s="23"/>
    </row>
    <row r="15" spans="1:7" ht="14" thickBot="1">
      <c r="A15" t="s">
        <v>33</v>
      </c>
      <c r="C15" s="23"/>
      <c r="D15" s="23"/>
      <c r="E15" s="23"/>
      <c r="F15" s="23"/>
      <c r="G15" s="23"/>
    </row>
    <row r="16" spans="1:7">
      <c r="B16" s="33"/>
      <c r="C16" s="33" t="s">
        <v>50</v>
      </c>
      <c r="D16" s="33" t="s">
        <v>59</v>
      </c>
      <c r="E16" s="33" t="s">
        <v>0</v>
      </c>
      <c r="F16" s="33" t="s">
        <v>56</v>
      </c>
      <c r="G16" s="33" t="s">
        <v>56</v>
      </c>
    </row>
    <row r="17" spans="2:7" ht="14" thickBot="1">
      <c r="B17" s="34" t="s">
        <v>49</v>
      </c>
      <c r="C17" s="34" t="s">
        <v>51</v>
      </c>
      <c r="D17" s="34" t="s">
        <v>60</v>
      </c>
      <c r="E17" s="34" t="s">
        <v>14</v>
      </c>
      <c r="F17" s="34" t="s">
        <v>57</v>
      </c>
      <c r="G17" s="34" t="s">
        <v>58</v>
      </c>
    </row>
    <row r="18" spans="2:7">
      <c r="B18" s="31" t="s">
        <v>34</v>
      </c>
      <c r="C18" s="44">
        <v>36</v>
      </c>
      <c r="D18" s="35">
        <v>0</v>
      </c>
      <c r="E18" s="35">
        <v>40</v>
      </c>
      <c r="F18" s="37">
        <v>1E+30</v>
      </c>
      <c r="G18" s="35">
        <v>4</v>
      </c>
    </row>
    <row r="19" spans="2:7">
      <c r="B19" s="31" t="s">
        <v>3</v>
      </c>
      <c r="C19" s="44">
        <v>70.8</v>
      </c>
      <c r="D19" s="35">
        <v>0</v>
      </c>
      <c r="E19" s="35">
        <v>240</v>
      </c>
      <c r="F19" s="37">
        <v>1E+30</v>
      </c>
      <c r="G19" s="35">
        <v>169.2</v>
      </c>
    </row>
    <row r="20" spans="2:7">
      <c r="B20" s="31" t="s">
        <v>9</v>
      </c>
      <c r="C20" s="44">
        <v>20</v>
      </c>
      <c r="D20" s="35">
        <v>0.8</v>
      </c>
      <c r="E20" s="35">
        <v>20</v>
      </c>
      <c r="F20" s="35">
        <v>0.6</v>
      </c>
      <c r="G20" s="35">
        <v>16.399999999999999</v>
      </c>
    </row>
    <row r="21" spans="2:7">
      <c r="B21" s="31" t="s">
        <v>10</v>
      </c>
      <c r="C21" s="44">
        <v>18</v>
      </c>
      <c r="D21" s="60">
        <v>1.04</v>
      </c>
      <c r="E21" s="35">
        <v>18</v>
      </c>
      <c r="F21" s="35">
        <v>0.75</v>
      </c>
      <c r="G21" s="35">
        <v>18</v>
      </c>
    </row>
    <row r="22" spans="2:7">
      <c r="B22" s="31" t="s">
        <v>11</v>
      </c>
      <c r="C22" s="44">
        <v>3</v>
      </c>
      <c r="D22" s="35">
        <v>0.6</v>
      </c>
      <c r="E22" s="35">
        <v>3</v>
      </c>
      <c r="F22" s="35">
        <v>0.6</v>
      </c>
      <c r="G22" s="35">
        <v>3</v>
      </c>
    </row>
    <row r="23" spans="2:7">
      <c r="B23" s="31" t="s">
        <v>12</v>
      </c>
      <c r="C23" s="44">
        <v>37.4</v>
      </c>
      <c r="D23" s="35">
        <v>0</v>
      </c>
      <c r="E23" s="35">
        <v>38</v>
      </c>
      <c r="F23" s="37">
        <v>1E+30</v>
      </c>
      <c r="G23" s="35">
        <v>0.6</v>
      </c>
    </row>
    <row r="24" spans="2:7" ht="14" thickBot="1">
      <c r="B24" s="32" t="s">
        <v>13</v>
      </c>
      <c r="C24" s="45">
        <v>32</v>
      </c>
      <c r="D24" s="36">
        <v>0.3</v>
      </c>
      <c r="E24" s="36">
        <v>32</v>
      </c>
      <c r="F24" s="36">
        <v>169.2</v>
      </c>
      <c r="G24" s="36">
        <v>32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2" zoomScale="150" workbookViewId="0">
      <selection activeCell="D38" sqref="D38:F47"/>
    </sheetView>
  </sheetViews>
  <sheetFormatPr baseColWidth="10" defaultRowHeight="13" x14ac:dyDescent="0"/>
  <cols>
    <col min="2" max="2" width="16.5703125" customWidth="1"/>
    <col min="3" max="3" width="9.140625" customWidth="1"/>
    <col min="4" max="7" width="7.42578125" customWidth="1"/>
    <col min="8" max="8" width="3" customWidth="1"/>
    <col min="9" max="9" width="7.42578125" customWidth="1"/>
    <col min="10" max="10" width="9.7109375" customWidth="1"/>
  </cols>
  <sheetData>
    <row r="1" spans="1:11" ht="18">
      <c r="A1" s="1" t="s">
        <v>16</v>
      </c>
    </row>
    <row r="4" spans="1:11" ht="26">
      <c r="B4" s="46"/>
      <c r="C4" s="7" t="s">
        <v>22</v>
      </c>
      <c r="D4" s="7" t="s">
        <v>23</v>
      </c>
      <c r="E4" s="7" t="s">
        <v>24</v>
      </c>
      <c r="F4" s="7" t="s">
        <v>17</v>
      </c>
      <c r="G4" s="7" t="s">
        <v>18</v>
      </c>
      <c r="H4" s="46"/>
      <c r="I4" s="7" t="s">
        <v>62</v>
      </c>
      <c r="J4" s="48" t="s">
        <v>61</v>
      </c>
    </row>
    <row r="5" spans="1:11">
      <c r="B5" s="47" t="s">
        <v>27</v>
      </c>
      <c r="C5" s="7">
        <v>1.2</v>
      </c>
      <c r="D5" s="7">
        <v>0.8</v>
      </c>
      <c r="E5" s="7">
        <v>0.6</v>
      </c>
      <c r="F5" s="7">
        <v>0.6</v>
      </c>
      <c r="G5" s="7">
        <v>0.3</v>
      </c>
      <c r="H5" s="7"/>
      <c r="I5" s="7"/>
    </row>
    <row r="6" spans="1:11">
      <c r="B6" s="47" t="s">
        <v>19</v>
      </c>
      <c r="C6" s="7">
        <v>2</v>
      </c>
      <c r="D6" s="7">
        <v>0</v>
      </c>
      <c r="E6" s="7">
        <v>0</v>
      </c>
      <c r="F6" s="7">
        <v>0</v>
      </c>
      <c r="G6" s="7">
        <v>0</v>
      </c>
      <c r="H6" s="7"/>
      <c r="I6" s="7">
        <v>40</v>
      </c>
      <c r="J6" s="50">
        <v>0</v>
      </c>
      <c r="K6" s="53">
        <v>0</v>
      </c>
    </row>
    <row r="7" spans="1:11">
      <c r="B7" s="47" t="s">
        <v>20</v>
      </c>
      <c r="C7" s="7">
        <v>0</v>
      </c>
      <c r="D7" s="7">
        <v>2</v>
      </c>
      <c r="E7" s="7">
        <v>2</v>
      </c>
      <c r="F7" s="7">
        <v>2</v>
      </c>
      <c r="G7" s="7">
        <v>1</v>
      </c>
      <c r="H7" s="7"/>
      <c r="I7" s="7">
        <v>240</v>
      </c>
      <c r="J7" s="50">
        <v>0</v>
      </c>
      <c r="K7" s="53">
        <v>0</v>
      </c>
    </row>
    <row r="8" spans="1:11">
      <c r="B8" s="47" t="s">
        <v>21</v>
      </c>
      <c r="C8" s="7">
        <v>0.2</v>
      </c>
      <c r="D8" s="7">
        <v>1</v>
      </c>
      <c r="E8" s="7">
        <v>0</v>
      </c>
      <c r="F8" s="7">
        <v>0.5</v>
      </c>
      <c r="G8" s="7">
        <v>0</v>
      </c>
      <c r="H8" s="7"/>
      <c r="I8" s="7">
        <v>20</v>
      </c>
      <c r="J8" s="50">
        <v>0.8</v>
      </c>
      <c r="K8" s="53">
        <v>0.8</v>
      </c>
    </row>
    <row r="9" spans="1:11">
      <c r="B9" s="52" t="s">
        <v>63</v>
      </c>
      <c r="J9" s="51"/>
      <c r="K9" s="54"/>
    </row>
    <row r="10" spans="1:11">
      <c r="B10" s="52" t="s">
        <v>29</v>
      </c>
      <c r="C10" s="48">
        <v>1</v>
      </c>
      <c r="D10" s="48">
        <v>0</v>
      </c>
      <c r="E10" s="48">
        <v>0</v>
      </c>
      <c r="F10" s="48">
        <v>0</v>
      </c>
      <c r="G10" s="48">
        <v>0</v>
      </c>
      <c r="I10" s="7">
        <v>18</v>
      </c>
      <c r="J10" s="50">
        <v>1.04</v>
      </c>
      <c r="K10" s="53">
        <v>1.04</v>
      </c>
    </row>
    <row r="11" spans="1:11">
      <c r="B11" s="52" t="s">
        <v>30</v>
      </c>
      <c r="C11" s="48">
        <v>0</v>
      </c>
      <c r="D11" s="48">
        <v>0</v>
      </c>
      <c r="E11" s="48">
        <v>1</v>
      </c>
      <c r="F11" s="48">
        <v>0</v>
      </c>
      <c r="G11" s="48">
        <v>0</v>
      </c>
      <c r="I11" s="7">
        <v>3</v>
      </c>
      <c r="J11" s="50">
        <v>0.6</v>
      </c>
      <c r="K11" s="53">
        <v>0.6</v>
      </c>
    </row>
    <row r="12" spans="1:11">
      <c r="B12" s="52" t="s">
        <v>31</v>
      </c>
      <c r="C12" s="48">
        <v>1</v>
      </c>
      <c r="D12" s="48">
        <v>1</v>
      </c>
      <c r="E12" s="48">
        <v>1</v>
      </c>
      <c r="F12" s="48">
        <v>0</v>
      </c>
      <c r="G12" s="48">
        <v>0</v>
      </c>
      <c r="I12" s="7">
        <v>38</v>
      </c>
      <c r="J12" s="50">
        <v>0</v>
      </c>
      <c r="K12" s="53">
        <v>0</v>
      </c>
    </row>
    <row r="13" spans="1:11">
      <c r="B13" s="52" t="s">
        <v>32</v>
      </c>
      <c r="C13" s="7">
        <v>0</v>
      </c>
      <c r="D13" s="48">
        <v>0</v>
      </c>
      <c r="E13" s="48">
        <v>0</v>
      </c>
      <c r="F13" s="7">
        <v>1</v>
      </c>
      <c r="G13" s="7">
        <v>1</v>
      </c>
      <c r="I13" s="7">
        <v>32</v>
      </c>
      <c r="J13" s="50">
        <v>0.3</v>
      </c>
      <c r="K13" s="53">
        <v>0.3</v>
      </c>
    </row>
    <row r="14" spans="1:11">
      <c r="B14" s="49"/>
      <c r="C14" s="7"/>
      <c r="D14" s="7"/>
      <c r="E14" s="7"/>
      <c r="F14" s="7"/>
      <c r="G14" s="7"/>
      <c r="I14" s="48"/>
      <c r="J14" s="51"/>
    </row>
    <row r="15" spans="1:11">
      <c r="B15" t="s">
        <v>64</v>
      </c>
      <c r="C15" s="7">
        <f>C5-SUMPRODUCT(C6:C13,$J6:$J13)</f>
        <v>0</v>
      </c>
      <c r="D15" s="7">
        <f>D5-SUMPRODUCT(D6:D13,$J6:$J13)</f>
        <v>0</v>
      </c>
      <c r="E15" s="7">
        <f>E5-SUMPRODUCT(E6:E13,$J6:$J13)</f>
        <v>0</v>
      </c>
      <c r="F15" s="7">
        <f>F5-SUMPRODUCT(F6:F13,$J6:$J13)</f>
        <v>-9.9999999999999978E-2</v>
      </c>
      <c r="G15" s="7">
        <f>G5-SUMPRODUCT(G6:G13,$J6:$J13)</f>
        <v>0</v>
      </c>
      <c r="I15" s="48"/>
      <c r="J15" s="51"/>
    </row>
    <row r="16" spans="1:11">
      <c r="B16" s="49"/>
      <c r="C16" s="7"/>
      <c r="D16" s="7"/>
      <c r="E16" s="7"/>
      <c r="F16" s="7"/>
      <c r="G16" s="7"/>
      <c r="I16" s="48"/>
      <c r="J16" s="51"/>
    </row>
    <row r="17" spans="2:7" ht="14" thickBot="1"/>
    <row r="18" spans="2:7" ht="15" thickTop="1" thickBot="1">
      <c r="B18" s="22" t="s">
        <v>40</v>
      </c>
      <c r="C18" s="19">
        <v>18</v>
      </c>
      <c r="D18" s="20">
        <v>16.399999999999999</v>
      </c>
      <c r="E18" s="20">
        <v>3</v>
      </c>
      <c r="F18" s="20">
        <v>0</v>
      </c>
      <c r="G18" s="21">
        <v>32</v>
      </c>
    </row>
    <row r="19" spans="2:7" ht="14" thickTop="1"/>
    <row r="38" spans="4:6" ht="26">
      <c r="D38" s="7" t="s">
        <v>66</v>
      </c>
      <c r="E38" s="7" t="s">
        <v>67</v>
      </c>
      <c r="F38" s="48" t="s">
        <v>61</v>
      </c>
    </row>
    <row r="39" spans="4:6">
      <c r="D39" s="7">
        <v>1.2</v>
      </c>
      <c r="E39" s="7">
        <v>0.8</v>
      </c>
    </row>
    <row r="40" spans="4:6">
      <c r="D40" s="7">
        <v>2</v>
      </c>
      <c r="E40" s="7">
        <v>0</v>
      </c>
      <c r="F40" s="50">
        <v>0</v>
      </c>
    </row>
    <row r="41" spans="4:6">
      <c r="D41" s="7">
        <v>0</v>
      </c>
      <c r="E41" s="7">
        <v>2</v>
      </c>
      <c r="F41" s="50">
        <v>0</v>
      </c>
    </row>
    <row r="42" spans="4:6">
      <c r="D42" s="48">
        <v>0.2</v>
      </c>
      <c r="E42" s="48">
        <v>1</v>
      </c>
      <c r="F42" s="50">
        <v>0.8</v>
      </c>
    </row>
    <row r="43" spans="4:6">
      <c r="F43" s="51"/>
    </row>
    <row r="44" spans="4:6">
      <c r="D44" s="48">
        <v>1</v>
      </c>
      <c r="E44" s="48">
        <v>0</v>
      </c>
      <c r="F44" s="50">
        <v>1.04</v>
      </c>
    </row>
    <row r="45" spans="4:6">
      <c r="D45" s="48">
        <v>0</v>
      </c>
      <c r="E45" s="48">
        <v>0</v>
      </c>
      <c r="F45" s="50">
        <v>0.6</v>
      </c>
    </row>
    <row r="46" spans="4:6">
      <c r="D46" s="48">
        <v>1</v>
      </c>
      <c r="E46" s="48">
        <v>1</v>
      </c>
      <c r="F46" s="50">
        <v>0</v>
      </c>
    </row>
    <row r="47" spans="4:6">
      <c r="D47" s="7">
        <v>0</v>
      </c>
      <c r="E47" s="7">
        <v>0</v>
      </c>
      <c r="F47" s="50">
        <v>0.3</v>
      </c>
    </row>
    <row r="48" spans="4:6">
      <c r="D48" s="7"/>
      <c r="E48" s="7"/>
      <c r="F48" s="51"/>
    </row>
    <row r="49" spans="3:6" ht="26">
      <c r="C49" s="55" t="s">
        <v>65</v>
      </c>
      <c r="D49" s="7"/>
      <c r="E49" s="7"/>
      <c r="F49" s="51"/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topLeftCell="A19" workbookViewId="0">
      <selection activeCell="I28" sqref="I28"/>
    </sheetView>
  </sheetViews>
  <sheetFormatPr baseColWidth="10" defaultRowHeight="13" x14ac:dyDescent="0"/>
  <cols>
    <col min="2" max="2" width="16.5703125" customWidth="1"/>
    <col min="3" max="7" width="7.42578125" customWidth="1"/>
    <col min="8" max="8" width="3" customWidth="1"/>
    <col min="9" max="9" width="7.42578125" customWidth="1"/>
    <col min="10" max="10" width="12.42578125" customWidth="1"/>
    <col min="11" max="11" width="3.5703125" customWidth="1"/>
  </cols>
  <sheetData>
    <row r="1" spans="1:12" ht="18">
      <c r="A1" s="1" t="s">
        <v>16</v>
      </c>
    </row>
    <row r="3" spans="1:12" ht="14" thickBot="1"/>
    <row r="4" spans="1:12" ht="27" thickTop="1">
      <c r="B4" s="2"/>
      <c r="C4" s="3" t="s">
        <v>22</v>
      </c>
      <c r="D4" s="3" t="s">
        <v>23</v>
      </c>
      <c r="E4" s="3" t="s">
        <v>24</v>
      </c>
      <c r="F4" s="3" t="s">
        <v>17</v>
      </c>
      <c r="G4" s="3" t="s">
        <v>18</v>
      </c>
      <c r="H4" s="4"/>
      <c r="I4" s="5" t="s">
        <v>25</v>
      </c>
    </row>
    <row r="5" spans="1:12">
      <c r="B5" s="6" t="s">
        <v>27</v>
      </c>
      <c r="C5" s="7">
        <v>1.2</v>
      </c>
      <c r="D5" s="7">
        <v>0.8</v>
      </c>
      <c r="E5" s="7">
        <v>0.6</v>
      </c>
      <c r="F5" s="7">
        <v>0.6</v>
      </c>
      <c r="G5" s="7">
        <v>0.3</v>
      </c>
      <c r="H5" s="7"/>
      <c r="I5" s="8"/>
    </row>
    <row r="6" spans="1:12">
      <c r="B6" s="6" t="s">
        <v>19</v>
      </c>
      <c r="C6" s="7">
        <v>2</v>
      </c>
      <c r="D6" s="7">
        <v>0</v>
      </c>
      <c r="E6" s="7">
        <v>0</v>
      </c>
      <c r="F6" s="7">
        <v>0</v>
      </c>
      <c r="G6" s="7">
        <v>0</v>
      </c>
      <c r="H6" s="7"/>
      <c r="I6" s="8">
        <v>40</v>
      </c>
    </row>
    <row r="7" spans="1:12">
      <c r="B7" s="6" t="s">
        <v>20</v>
      </c>
      <c r="C7" s="7">
        <v>0</v>
      </c>
      <c r="D7" s="7">
        <v>2</v>
      </c>
      <c r="E7" s="7">
        <v>2</v>
      </c>
      <c r="F7" s="7">
        <v>2</v>
      </c>
      <c r="G7" s="7">
        <v>1</v>
      </c>
      <c r="H7" s="7"/>
      <c r="I7" s="8">
        <v>240</v>
      </c>
    </row>
    <row r="8" spans="1:12" ht="14" thickBot="1">
      <c r="B8" s="9" t="s">
        <v>21</v>
      </c>
      <c r="C8" s="10">
        <v>0.2</v>
      </c>
      <c r="D8" s="10">
        <v>1</v>
      </c>
      <c r="E8" s="10">
        <v>0</v>
      </c>
      <c r="F8" s="10">
        <v>0.5</v>
      </c>
      <c r="G8" s="10">
        <v>0</v>
      </c>
      <c r="H8" s="10"/>
      <c r="I8" s="11">
        <v>20</v>
      </c>
    </row>
    <row r="9" spans="1:12" ht="15" thickTop="1" thickBot="1"/>
    <row r="10" spans="1:12" ht="15" thickTop="1" thickBot="1">
      <c r="B10" s="12" t="s">
        <v>26</v>
      </c>
      <c r="C10" s="13">
        <v>0</v>
      </c>
      <c r="D10" s="13">
        <v>0</v>
      </c>
      <c r="E10" s="13">
        <v>0</v>
      </c>
      <c r="F10" s="13">
        <v>0</v>
      </c>
      <c r="G10" s="14">
        <v>4</v>
      </c>
    </row>
    <row r="11" spans="1:12" ht="15" thickTop="1" thickBot="1"/>
    <row r="12" spans="1:12" ht="14" thickTop="1">
      <c r="B12" s="15" t="s">
        <v>28</v>
      </c>
      <c r="C12" s="16"/>
    </row>
    <row r="13" spans="1:12">
      <c r="B13" s="17" t="s">
        <v>29</v>
      </c>
      <c r="C13" s="8">
        <v>18</v>
      </c>
    </row>
    <row r="14" spans="1:12" ht="18">
      <c r="B14" s="17" t="s">
        <v>30</v>
      </c>
      <c r="C14" s="8">
        <v>3</v>
      </c>
      <c r="J14" s="58" t="s">
        <v>100</v>
      </c>
    </row>
    <row r="15" spans="1:12">
      <c r="B15" s="17" t="s">
        <v>31</v>
      </c>
      <c r="C15" s="8">
        <v>38</v>
      </c>
    </row>
    <row r="16" spans="1:12" ht="14" thickBot="1">
      <c r="B16" s="18" t="s">
        <v>32</v>
      </c>
      <c r="C16" s="11">
        <v>32</v>
      </c>
      <c r="J16" s="59" t="s">
        <v>99</v>
      </c>
      <c r="K16" s="59"/>
      <c r="L16" s="59" t="s">
        <v>98</v>
      </c>
    </row>
    <row r="17" spans="2:12" ht="15" thickTop="1" thickBot="1">
      <c r="J17" s="59" t="s">
        <v>101</v>
      </c>
      <c r="K17" s="59"/>
      <c r="L17" s="59">
        <v>1.04</v>
      </c>
    </row>
    <row r="18" spans="2:12" ht="15" thickTop="1" thickBot="1">
      <c r="B18" s="22" t="s">
        <v>40</v>
      </c>
      <c r="C18" s="19">
        <v>18.760000000000002</v>
      </c>
      <c r="D18" s="20">
        <v>16.239999999999998</v>
      </c>
      <c r="E18" s="20">
        <v>3</v>
      </c>
      <c r="F18" s="20">
        <v>1.5999999999998238E-2</v>
      </c>
      <c r="G18" s="21">
        <v>31.984000000000002</v>
      </c>
      <c r="J18" s="59"/>
      <c r="K18" s="59"/>
      <c r="L18" s="59"/>
    </row>
    <row r="19" spans="2:12" ht="15" thickTop="1" thickBot="1">
      <c r="J19" s="59" t="s">
        <v>102</v>
      </c>
      <c r="K19" s="59"/>
      <c r="L19" s="59">
        <v>0.88</v>
      </c>
    </row>
    <row r="20" spans="2:12" ht="15" thickTop="1" thickBot="1">
      <c r="B20" s="22" t="s">
        <v>39</v>
      </c>
      <c r="C20" s="43">
        <f>SUMPRODUCT(C$18:G$18,C5:G5)</f>
        <v>46.908799999999992</v>
      </c>
      <c r="D20" t="s">
        <v>15</v>
      </c>
      <c r="J20" s="59"/>
      <c r="K20" s="59"/>
      <c r="L20" s="59"/>
    </row>
    <row r="21" spans="2:12" ht="15" thickTop="1" thickBot="1">
      <c r="J21" s="59" t="s">
        <v>103</v>
      </c>
      <c r="K21" s="59"/>
      <c r="L21" s="59">
        <v>0</v>
      </c>
    </row>
    <row r="22" spans="2:12" ht="14" thickTop="1">
      <c r="B22" s="24" t="s">
        <v>38</v>
      </c>
      <c r="C22" s="25"/>
      <c r="D22" s="25"/>
      <c r="E22" s="26"/>
      <c r="J22" s="59"/>
      <c r="K22" s="59"/>
      <c r="L22" s="59"/>
    </row>
    <row r="23" spans="2:12">
      <c r="B23" s="27" t="s">
        <v>37</v>
      </c>
      <c r="C23" s="39">
        <f>SUMPRODUCT(C$18:G$18,C6:G6)</f>
        <v>37.520000000000003</v>
      </c>
      <c r="D23" s="29" t="s">
        <v>45</v>
      </c>
      <c r="E23" s="40">
        <f>I6</f>
        <v>40</v>
      </c>
      <c r="J23" s="59"/>
      <c r="K23" s="59"/>
      <c r="L23" s="59"/>
    </row>
    <row r="24" spans="2:12">
      <c r="B24" s="27" t="s">
        <v>35</v>
      </c>
      <c r="C24" s="39">
        <f>SUMPRODUCT(C$18:G$18,C7:G7)</f>
        <v>70.495999999999995</v>
      </c>
      <c r="D24" s="29" t="s">
        <v>45</v>
      </c>
      <c r="E24" s="40">
        <f>I7</f>
        <v>240</v>
      </c>
      <c r="J24" s="59"/>
      <c r="K24" s="59"/>
      <c r="L24" s="59"/>
    </row>
    <row r="25" spans="2:12">
      <c r="B25" s="27" t="s">
        <v>36</v>
      </c>
      <c r="C25" s="39">
        <f>SUMPRODUCT(C$18:G$18,C8:G8)</f>
        <v>19.999999999999996</v>
      </c>
      <c r="D25" s="29" t="s">
        <v>45</v>
      </c>
      <c r="E25" s="40">
        <f>I8</f>
        <v>20</v>
      </c>
      <c r="J25" s="59">
        <v>18</v>
      </c>
      <c r="L25" s="59">
        <v>46.12</v>
      </c>
    </row>
    <row r="26" spans="2:12">
      <c r="B26" s="27" t="s">
        <v>10</v>
      </c>
      <c r="C26" s="39">
        <f>C18</f>
        <v>18.760000000000002</v>
      </c>
      <c r="D26" s="29" t="s">
        <v>45</v>
      </c>
      <c r="E26" s="40">
        <v>18.760000000000002</v>
      </c>
      <c r="J26" s="59">
        <v>18.25</v>
      </c>
      <c r="L26" s="59">
        <f>L25+1.04*0.25</f>
        <v>46.379999999999995</v>
      </c>
    </row>
    <row r="27" spans="2:12">
      <c r="B27" s="27" t="s">
        <v>42</v>
      </c>
      <c r="C27" s="39">
        <f>E18</f>
        <v>3</v>
      </c>
      <c r="D27" s="29" t="s">
        <v>45</v>
      </c>
      <c r="E27" s="40">
        <f>C14</f>
        <v>3</v>
      </c>
      <c r="J27" s="59">
        <v>18.5</v>
      </c>
      <c r="K27" s="59"/>
      <c r="L27" s="59">
        <f t="shared" ref="L27:L33" si="0">L26+1.04*0.25</f>
        <v>46.639999999999993</v>
      </c>
    </row>
    <row r="28" spans="2:12">
      <c r="B28" s="27" t="s">
        <v>43</v>
      </c>
      <c r="C28" s="39">
        <f>C18+D18+E18</f>
        <v>38</v>
      </c>
      <c r="D28" s="29" t="s">
        <v>45</v>
      </c>
      <c r="E28" s="40">
        <f>C15</f>
        <v>38</v>
      </c>
      <c r="J28" s="59">
        <v>18.75</v>
      </c>
      <c r="K28" s="59"/>
      <c r="L28" s="59">
        <f t="shared" si="0"/>
        <v>46.899999999999991</v>
      </c>
    </row>
    <row r="29" spans="2:12" ht="14" thickBot="1">
      <c r="B29" s="28" t="s">
        <v>44</v>
      </c>
      <c r="C29" s="41">
        <f>F18+G18</f>
        <v>32</v>
      </c>
      <c r="D29" s="30" t="s">
        <v>45</v>
      </c>
      <c r="E29" s="42">
        <f>C16</f>
        <v>32</v>
      </c>
      <c r="J29" s="59">
        <v>19</v>
      </c>
      <c r="L29" s="59">
        <f>L28+0.88*0.25</f>
        <v>47.11999999999999</v>
      </c>
    </row>
    <row r="30" spans="2:12" ht="14" thickTop="1">
      <c r="J30" s="59">
        <v>19.25</v>
      </c>
      <c r="L30" s="59">
        <f t="shared" ref="L30:L33" si="1">L29+0.88*0.25</f>
        <v>47.339999999999989</v>
      </c>
    </row>
    <row r="31" spans="2:12">
      <c r="J31" s="59">
        <v>19.5</v>
      </c>
      <c r="L31" s="59">
        <f t="shared" si="1"/>
        <v>47.559999999999988</v>
      </c>
    </row>
    <row r="32" spans="2:12">
      <c r="J32" s="59">
        <v>19.75</v>
      </c>
      <c r="L32" s="59">
        <f t="shared" si="1"/>
        <v>47.779999999999987</v>
      </c>
    </row>
    <row r="33" spans="10:14">
      <c r="J33" s="59">
        <v>20</v>
      </c>
      <c r="L33" s="59">
        <f t="shared" si="1"/>
        <v>47.999999999999986</v>
      </c>
      <c r="N33">
        <v>48</v>
      </c>
    </row>
    <row r="34" spans="10:14">
      <c r="J34" s="59">
        <v>20.25</v>
      </c>
      <c r="L34" s="59">
        <v>48</v>
      </c>
    </row>
    <row r="35" spans="10:14">
      <c r="J35" s="59">
        <v>20.5</v>
      </c>
      <c r="L35" s="59">
        <v>48</v>
      </c>
    </row>
    <row r="36" spans="10:14">
      <c r="J36" s="59">
        <v>20.75</v>
      </c>
      <c r="L36" s="59">
        <v>48</v>
      </c>
    </row>
    <row r="37" spans="10:14">
      <c r="J37" s="59">
        <v>21</v>
      </c>
      <c r="L37" s="59">
        <v>48</v>
      </c>
    </row>
    <row r="38" spans="10:14">
      <c r="J38" s="59">
        <v>21.25</v>
      </c>
      <c r="L38" s="59">
        <v>48</v>
      </c>
    </row>
    <row r="39" spans="10:14">
      <c r="J39" s="59">
        <v>21.5</v>
      </c>
      <c r="L39" s="59">
        <v>48</v>
      </c>
    </row>
    <row r="40" spans="10:14">
      <c r="J40" s="59">
        <v>21.75</v>
      </c>
      <c r="L40" s="59">
        <v>48</v>
      </c>
    </row>
    <row r="41" spans="10:14">
      <c r="J41" s="59">
        <v>22</v>
      </c>
      <c r="L41" s="59">
        <v>48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workbookViewId="0">
      <selection activeCell="H42" sqref="H42"/>
    </sheetView>
  </sheetViews>
  <sheetFormatPr baseColWidth="10" defaultRowHeight="13" x14ac:dyDescent="0"/>
  <cols>
    <col min="1" max="1" width="2.28515625" customWidth="1"/>
    <col min="2" max="2" width="5.85546875" bestFit="1" customWidth="1"/>
    <col min="3" max="3" width="16.28515625" bestFit="1" customWidth="1"/>
    <col min="4" max="4" width="7" bestFit="1" customWidth="1"/>
    <col min="5" max="5" width="8" bestFit="1" customWidth="1"/>
    <col min="6" max="6" width="9.7109375" bestFit="1" customWidth="1"/>
    <col min="7" max="8" width="9" customWidth="1"/>
  </cols>
  <sheetData>
    <row r="1" spans="1:8">
      <c r="A1" s="22" t="s">
        <v>68</v>
      </c>
    </row>
    <row r="2" spans="1:8">
      <c r="A2" s="22" t="s">
        <v>69</v>
      </c>
    </row>
    <row r="3" spans="1:8">
      <c r="A3" s="22" t="s">
        <v>70</v>
      </c>
    </row>
    <row r="6" spans="1:8" ht="14" thickBot="1">
      <c r="A6" t="s">
        <v>71</v>
      </c>
    </row>
    <row r="7" spans="1:8">
      <c r="B7" s="56"/>
      <c r="C7" s="56"/>
      <c r="D7" s="56" t="s">
        <v>50</v>
      </c>
      <c r="E7" s="56" t="s">
        <v>52</v>
      </c>
      <c r="F7" s="56" t="s">
        <v>54</v>
      </c>
      <c r="G7" s="56" t="s">
        <v>56</v>
      </c>
      <c r="H7" s="56" t="s">
        <v>56</v>
      </c>
    </row>
    <row r="8" spans="1:8" ht="14" thickBot="1">
      <c r="B8" s="57" t="s">
        <v>72</v>
      </c>
      <c r="C8" s="57" t="s">
        <v>49</v>
      </c>
      <c r="D8" s="57" t="s">
        <v>51</v>
      </c>
      <c r="E8" s="57" t="s">
        <v>53</v>
      </c>
      <c r="F8" s="57" t="s">
        <v>55</v>
      </c>
      <c r="G8" s="57" t="s">
        <v>57</v>
      </c>
      <c r="H8" s="57" t="s">
        <v>58</v>
      </c>
    </row>
    <row r="9" spans="1:8">
      <c r="B9" s="31" t="s">
        <v>74</v>
      </c>
      <c r="C9" s="31" t="s">
        <v>75</v>
      </c>
      <c r="D9" s="31">
        <v>18.760000000000002</v>
      </c>
      <c r="E9" s="31">
        <v>0</v>
      </c>
      <c r="F9" s="31">
        <v>1.2</v>
      </c>
      <c r="G9" s="31">
        <v>1E+30</v>
      </c>
      <c r="H9" s="31">
        <v>0.88000000000000067</v>
      </c>
    </row>
    <row r="10" spans="1:8">
      <c r="B10" s="31" t="s">
        <v>76</v>
      </c>
      <c r="C10" s="31" t="s">
        <v>77</v>
      </c>
      <c r="D10" s="31">
        <v>16.239999999999998</v>
      </c>
      <c r="E10" s="31">
        <v>0</v>
      </c>
      <c r="F10" s="31">
        <v>0.8</v>
      </c>
      <c r="G10" s="31">
        <v>0.40000000000000058</v>
      </c>
      <c r="H10" s="31">
        <v>0.19999999999999951</v>
      </c>
    </row>
    <row r="11" spans="1:8">
      <c r="B11" s="31" t="s">
        <v>78</v>
      </c>
      <c r="C11" s="31" t="s">
        <v>79</v>
      </c>
      <c r="D11" s="31">
        <v>3</v>
      </c>
      <c r="E11" s="31">
        <v>0</v>
      </c>
      <c r="F11" s="31">
        <v>0.60000000000000009</v>
      </c>
      <c r="G11" s="31">
        <v>1E+30</v>
      </c>
      <c r="H11" s="31">
        <v>0.40000000000000058</v>
      </c>
    </row>
    <row r="12" spans="1:8">
      <c r="B12" s="31" t="s">
        <v>80</v>
      </c>
      <c r="C12" s="31" t="s">
        <v>81</v>
      </c>
      <c r="D12" s="31">
        <v>1.5999999999998238E-2</v>
      </c>
      <c r="E12" s="31">
        <v>0</v>
      </c>
      <c r="F12" s="31">
        <v>0.60000000000000009</v>
      </c>
      <c r="G12" s="31">
        <v>9.9999999999999756E-2</v>
      </c>
      <c r="H12" s="31">
        <v>0.20000000000000029</v>
      </c>
    </row>
    <row r="13" spans="1:8" ht="14" thickBot="1">
      <c r="B13" s="32" t="s">
        <v>82</v>
      </c>
      <c r="C13" s="32" t="s">
        <v>83</v>
      </c>
      <c r="D13" s="32">
        <v>31.984000000000002</v>
      </c>
      <c r="E13" s="32">
        <v>0</v>
      </c>
      <c r="F13" s="32">
        <v>0.29999999999999982</v>
      </c>
      <c r="G13" s="32">
        <v>0.20000000000000029</v>
      </c>
      <c r="H13" s="32">
        <v>9.9999999999999756E-2</v>
      </c>
    </row>
    <row r="15" spans="1:8" ht="14" thickBot="1">
      <c r="A15" t="s">
        <v>33</v>
      </c>
    </row>
    <row r="16" spans="1:8">
      <c r="B16" s="56"/>
      <c r="C16" s="56"/>
      <c r="D16" s="56" t="s">
        <v>50</v>
      </c>
      <c r="E16" s="56" t="s">
        <v>59</v>
      </c>
      <c r="F16" s="56" t="s">
        <v>0</v>
      </c>
      <c r="G16" s="56" t="s">
        <v>56</v>
      </c>
      <c r="H16" s="56" t="s">
        <v>56</v>
      </c>
    </row>
    <row r="17" spans="2:8" ht="14" thickBot="1">
      <c r="B17" s="57" t="s">
        <v>72</v>
      </c>
      <c r="C17" s="57" t="s">
        <v>49</v>
      </c>
      <c r="D17" s="57" t="s">
        <v>51</v>
      </c>
      <c r="E17" s="57" t="s">
        <v>60</v>
      </c>
      <c r="F17" s="57" t="s">
        <v>73</v>
      </c>
      <c r="G17" s="57" t="s">
        <v>57</v>
      </c>
      <c r="H17" s="57" t="s">
        <v>58</v>
      </c>
    </row>
    <row r="18" spans="2:8">
      <c r="B18" s="31" t="s">
        <v>84</v>
      </c>
      <c r="C18" s="31" t="s">
        <v>85</v>
      </c>
      <c r="D18" s="31">
        <v>37.520000000000003</v>
      </c>
      <c r="E18" s="31">
        <v>0</v>
      </c>
      <c r="F18" s="31">
        <v>40</v>
      </c>
      <c r="G18" s="31">
        <v>1E+30</v>
      </c>
      <c r="H18" s="31">
        <v>2.4799999999999969</v>
      </c>
    </row>
    <row r="19" spans="2:8">
      <c r="B19" s="31" t="s">
        <v>86</v>
      </c>
      <c r="C19" s="31" t="s">
        <v>87</v>
      </c>
      <c r="D19" s="31">
        <v>70.495999999999995</v>
      </c>
      <c r="E19" s="31">
        <v>0</v>
      </c>
      <c r="F19" s="31">
        <v>240</v>
      </c>
      <c r="G19" s="31">
        <v>1E+30</v>
      </c>
      <c r="H19" s="31">
        <v>169.50399999999999</v>
      </c>
    </row>
    <row r="20" spans="2:8">
      <c r="B20" s="31" t="s">
        <v>88</v>
      </c>
      <c r="C20" s="31" t="s">
        <v>89</v>
      </c>
      <c r="D20" s="31">
        <v>19.999999999999996</v>
      </c>
      <c r="E20" s="31">
        <v>0.60000000000000053</v>
      </c>
      <c r="F20" s="31">
        <v>20</v>
      </c>
      <c r="G20" s="31">
        <v>15.992000000000001</v>
      </c>
      <c r="H20" s="31">
        <v>7.9999999999991189E-3</v>
      </c>
    </row>
    <row r="21" spans="2:8">
      <c r="B21" s="31" t="s">
        <v>90</v>
      </c>
      <c r="C21" s="31" t="s">
        <v>91</v>
      </c>
      <c r="D21" s="31">
        <v>18.760000000000002</v>
      </c>
      <c r="E21" s="31">
        <v>0.88000000000000067</v>
      </c>
      <c r="F21" s="31">
        <v>18.760000000000002</v>
      </c>
      <c r="G21" s="31">
        <v>1.2399999999999984</v>
      </c>
      <c r="H21" s="31">
        <v>9.9999999999988987E-3</v>
      </c>
    </row>
    <row r="22" spans="2:8">
      <c r="B22" s="31" t="s">
        <v>92</v>
      </c>
      <c r="C22" s="31" t="s">
        <v>93</v>
      </c>
      <c r="D22" s="31">
        <v>3</v>
      </c>
      <c r="E22" s="31">
        <v>0.40000000000000058</v>
      </c>
      <c r="F22" s="31">
        <v>3</v>
      </c>
      <c r="G22" s="31">
        <v>15.992000000000001</v>
      </c>
      <c r="H22" s="31">
        <v>7.9999999999991189E-3</v>
      </c>
    </row>
    <row r="23" spans="2:8">
      <c r="B23" s="31" t="s">
        <v>94</v>
      </c>
      <c r="C23" s="31" t="s">
        <v>95</v>
      </c>
      <c r="D23" s="31">
        <v>38</v>
      </c>
      <c r="E23" s="31">
        <v>0.19999999999999951</v>
      </c>
      <c r="F23" s="31">
        <v>38</v>
      </c>
      <c r="G23" s="31">
        <v>7.9999999999991189E-3</v>
      </c>
      <c r="H23" s="31">
        <v>15.992000000000001</v>
      </c>
    </row>
    <row r="24" spans="2:8" ht="14" thickBot="1">
      <c r="B24" s="32" t="s">
        <v>96</v>
      </c>
      <c r="C24" s="32" t="s">
        <v>97</v>
      </c>
      <c r="D24" s="32">
        <v>32</v>
      </c>
      <c r="E24" s="32">
        <v>0.29999999999999982</v>
      </c>
      <c r="F24" s="32">
        <v>32</v>
      </c>
      <c r="G24" s="32">
        <v>169.50399999999999</v>
      </c>
      <c r="H24" s="32">
        <v>31.984000000000002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LP</vt:lpstr>
      <vt:lpstr>Sensitivity Report</vt:lpstr>
      <vt:lpstr>Pricing Out</vt:lpstr>
      <vt:lpstr>LP (2)</vt:lpstr>
      <vt:lpstr>SR (2)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Orlin</dc:creator>
  <cp:lastModifiedBy>James Orlin</cp:lastModifiedBy>
  <dcterms:created xsi:type="dcterms:W3CDTF">2010-01-21T19:53:28Z</dcterms:created>
  <dcterms:modified xsi:type="dcterms:W3CDTF">2013-02-24T15:57:18Z</dcterms:modified>
</cp:coreProperties>
</file>