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a23ae2688614a/Documents/"/>
    </mc:Choice>
  </mc:AlternateContent>
  <xr:revisionPtr revIDLastSave="0" documentId="8_{16A7507A-E765-4673-8477-E1AF6037D435}" xr6:coauthVersionLast="47" xr6:coauthVersionMax="47" xr10:uidLastSave="{00000000-0000-0000-0000-000000000000}"/>
  <bookViews>
    <workbookView xWindow="-110" yWindow="-110" windowWidth="19420" windowHeight="10300" activeTab="2" xr2:uid="{B4E3935F-A526-4C0F-9240-24AF718BCA1E}"/>
  </bookViews>
  <sheets>
    <sheet name="Data for Travel" sheetId="1" r:id="rId1"/>
    <sheet name="Data for Calculator" sheetId="2" r:id="rId2"/>
    <sheet name="Calculator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3" l="1"/>
  <c r="J13" i="3"/>
  <c r="H25" i="3"/>
  <c r="L37" i="1"/>
  <c r="L38" i="1"/>
  <c r="L39" i="1"/>
  <c r="L40" i="1"/>
  <c r="L36" i="1"/>
  <c r="J12" i="1"/>
  <c r="J11" i="1"/>
  <c r="J6" i="1"/>
  <c r="J3" i="1"/>
  <c r="H35" i="3" l="1"/>
</calcChain>
</file>

<file path=xl/sharedStrings.xml><?xml version="1.0" encoding="utf-8"?>
<sst xmlns="http://schemas.openxmlformats.org/spreadsheetml/2006/main" count="165" uniqueCount="64">
  <si>
    <t>Booking ID</t>
  </si>
  <si>
    <t>Sales Person</t>
  </si>
  <si>
    <t>Category</t>
  </si>
  <si>
    <t>Money Received?</t>
  </si>
  <si>
    <t>Sale Amount</t>
  </si>
  <si>
    <t>Purchase Amount</t>
  </si>
  <si>
    <t>Bharat</t>
  </si>
  <si>
    <t>Flight</t>
  </si>
  <si>
    <t>Yes</t>
  </si>
  <si>
    <t>Ram</t>
  </si>
  <si>
    <t>Hotel</t>
  </si>
  <si>
    <t>Shyam</t>
  </si>
  <si>
    <t>Package</t>
  </si>
  <si>
    <t>Alisha</t>
  </si>
  <si>
    <t>No</t>
  </si>
  <si>
    <t>Peter</t>
  </si>
  <si>
    <t>Find the no. of Sales of Hotels</t>
  </si>
  <si>
    <t>Find the % of Bookings where Money is Received</t>
  </si>
  <si>
    <t>Find the Sum of Sale Amount of Ram and Alisha combined. Also find the number of Sales of everyone except Bharat</t>
  </si>
  <si>
    <t>Row Labels</t>
  </si>
  <si>
    <t>Grand Total</t>
  </si>
  <si>
    <t>Sum of Sale Amount</t>
  </si>
  <si>
    <t>Peter got the highest Sales of 1172 in Flight.
Bharat got the lowest Sales of 442 in Flight.</t>
  </si>
  <si>
    <t>Ratio (%)</t>
  </si>
  <si>
    <t>Create a Pivot Table and highlight Which Sales Person has the Highest and Lowest Sales in Flights</t>
  </si>
  <si>
    <t>Which Employee has the Highest ratio of {Booking where Money is received} / {Total Bookings of Employee} ? And which employee has the lowest?
Create a table</t>
  </si>
  <si>
    <t>QUESTIONS</t>
  </si>
  <si>
    <t>Peter got the highest Ratio.
Bharat got the lowest Ratio.</t>
  </si>
  <si>
    <t>Room INFO</t>
  </si>
  <si>
    <t>F</t>
  </si>
  <si>
    <t>D</t>
  </si>
  <si>
    <t>S</t>
  </si>
  <si>
    <t>SUITE</t>
  </si>
  <si>
    <t>PRESIDENT</t>
  </si>
  <si>
    <t>BUSINESS</t>
  </si>
  <si>
    <t>Code</t>
  </si>
  <si>
    <t>Room Type</t>
  </si>
  <si>
    <t>FAMILY</t>
  </si>
  <si>
    <t>DOUBLE</t>
  </si>
  <si>
    <t>SINGLE</t>
  </si>
  <si>
    <t>Hotel Name</t>
  </si>
  <si>
    <t>Price per day</t>
  </si>
  <si>
    <t>Radisson</t>
  </si>
  <si>
    <t>Taj</t>
  </si>
  <si>
    <t>Cab type</t>
  </si>
  <si>
    <t>Swift Dzire</t>
  </si>
  <si>
    <t>Innova</t>
  </si>
  <si>
    <t>Ertiga</t>
  </si>
  <si>
    <t>CheckIn [dd-mm-yyyy]</t>
  </si>
  <si>
    <t>CheckOut [dd-mm-yyyy]</t>
  </si>
  <si>
    <t>Please Select Hotel</t>
  </si>
  <si>
    <t>Charges($)</t>
  </si>
  <si>
    <t>Tax(%)</t>
  </si>
  <si>
    <t>Optional Services</t>
  </si>
  <si>
    <t>Parking($)</t>
  </si>
  <si>
    <t>Dining($)</t>
  </si>
  <si>
    <t>Total Cost($)</t>
  </si>
  <si>
    <t>Please Select Cab</t>
  </si>
  <si>
    <t>Please Select Room Type</t>
  </si>
  <si>
    <t>Please Select Room Class</t>
  </si>
  <si>
    <t>(Cost of optional service per night)</t>
  </si>
  <si>
    <t>HOTEL PRICE CALCULATOR</t>
  </si>
  <si>
    <t>Hotel Data</t>
  </si>
  <si>
    <t>Cab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</si>
</sst>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dd\-mm\-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theme="1"/>
      <name val="Calibri"/>
      <family val="2"/>
    </font>
    <font>
      <sz val="16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sz val="20"/>
      <color indexed="8"/>
      <name val="Calibri"/>
      <family val="2"/>
    </font>
    <font>
      <b/>
      <sz val="20"/>
      <color indexed="8"/>
      <name val="Calibri"/>
      <family val="2"/>
    </font>
    <font>
      <sz val="18"/>
      <color indexed="8"/>
      <name val="Calibri"/>
      <family val="2"/>
    </font>
    <font>
      <sz val="36"/>
      <color theme="4" tint="-0.249977111117893"/>
      <name val="Bahnschrift Condensed"/>
      <family val="2"/>
    </font>
    <font>
      <sz val="22"/>
      <color theme="4" tint="-0.249977111117893"/>
      <name val="Bahnschrift Condensed"/>
      <family val="2"/>
    </font>
    <font>
      <sz val="4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F7CAAC"/>
      </patternFill>
    </fill>
    <fill>
      <patternFill patternType="solid">
        <fgColor theme="4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0" fillId="0" borderId="0" xfId="0" applyAlignment="1">
      <alignment horizontal="left" vertical="center" wrapText="1"/>
    </xf>
    <xf numFmtId="0" fontId="3" fillId="0" borderId="6" xfId="0" applyFont="1" applyBorder="1"/>
    <xf numFmtId="0" fontId="2" fillId="2" borderId="7" xfId="0" applyFont="1" applyFill="1" applyBorder="1"/>
    <xf numFmtId="0" fontId="2" fillId="2" borderId="5" xfId="0" applyFont="1" applyFill="1" applyBorder="1"/>
    <xf numFmtId="0" fontId="3" fillId="0" borderId="8" xfId="0" applyFont="1" applyBorder="1"/>
    <xf numFmtId="0" fontId="3" fillId="0" borderId="2" xfId="0" applyFont="1" applyBorder="1"/>
    <xf numFmtId="0" fontId="0" fillId="0" borderId="0" xfId="0" applyBorder="1"/>
    <xf numFmtId="0" fontId="4" fillId="0" borderId="16" xfId="0" applyFont="1" applyFill="1" applyBorder="1" applyAlignment="1">
      <alignment vertical="center" wrapText="1"/>
    </xf>
    <xf numFmtId="10" fontId="0" fillId="0" borderId="10" xfId="1" applyNumberFormat="1" applyFont="1" applyFill="1" applyBorder="1" applyAlignment="1">
      <alignment vertical="center"/>
    </xf>
    <xf numFmtId="0" fontId="4" fillId="0" borderId="15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0" fillId="0" borderId="18" xfId="0" applyBorder="1"/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10" fontId="0" fillId="4" borderId="0" xfId="1" applyNumberFormat="1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  <xf numFmtId="10" fontId="1" fillId="4" borderId="0" xfId="1" applyNumberFormat="1" applyFont="1" applyFill="1" applyBorder="1" applyAlignment="1">
      <alignment vertical="center"/>
    </xf>
    <xf numFmtId="10" fontId="1" fillId="4" borderId="0" xfId="1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2" fillId="6" borderId="5" xfId="0" applyFont="1" applyFill="1" applyBorder="1"/>
    <xf numFmtId="164" fontId="2" fillId="6" borderId="5" xfId="0" applyNumberFormat="1" applyFont="1" applyFill="1" applyBorder="1"/>
    <xf numFmtId="0" fontId="6" fillId="7" borderId="0" xfId="0" applyFont="1" applyFill="1" applyAlignment="1">
      <alignment horizontal="center"/>
    </xf>
    <xf numFmtId="0" fontId="7" fillId="0" borderId="0" xfId="0" applyFont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9" fillId="0" borderId="0" xfId="0" applyFont="1"/>
    <xf numFmtId="0" fontId="5" fillId="0" borderId="0" xfId="0" applyFont="1"/>
    <xf numFmtId="0" fontId="0" fillId="0" borderId="0" xfId="0" applyFill="1"/>
    <xf numFmtId="0" fontId="0" fillId="3" borderId="0" xfId="0" applyFill="1"/>
    <xf numFmtId="0" fontId="7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167" fontId="11" fillId="5" borderId="0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12" fillId="5" borderId="0" xfId="0" applyFont="1" applyFill="1" applyAlignment="1">
      <alignment horizontal="left"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1" fillId="5" borderId="0" xfId="0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15" fillId="5" borderId="0" xfId="0" applyFont="1" applyFill="1" applyBorder="1" applyAlignment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12" xfId="0" applyFont="1" applyBorder="1"/>
    <xf numFmtId="0" fontId="7" fillId="0" borderId="24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9" fillId="0" borderId="11" xfId="0" applyFont="1" applyBorder="1"/>
    <xf numFmtId="0" fontId="9" fillId="0" borderId="12" xfId="0" applyFont="1" applyBorder="1"/>
    <xf numFmtId="0" fontId="5" fillId="0" borderId="11" xfId="0" applyFont="1" applyBorder="1"/>
  </cellXfs>
  <cellStyles count="2">
    <cellStyle name="Normal" xfId="0" builtinId="0"/>
    <cellStyle name="Percent" xfId="1" builtinId="5"/>
  </cellStyles>
  <dxfs count="28"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  <border diagonalUp="0" diagonalDown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  <border diagonalUp="0" diagonalDown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0" formatCode="General"/>
      <fill>
        <patternFill patternType="none"/>
      </fill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/>
        <vertical/>
        <horizontal/>
      </border>
    </dxf>
    <dxf>
      <border outline="0"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fill>
        <patternFill patternType="solid">
          <fgColor rgb="FFF7CAAC"/>
          <bgColor rgb="FFF7CAAC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4" formatCode="#,##0.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4" formatCode="#,##0.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057.549883101849" createdVersion="8" refreshedVersion="8" minRefreshableVersion="3" recordCount="31" xr:uid="{16F5441F-166C-4843-8E74-3043E51089C1}">
  <cacheSource type="worksheet">
    <worksheetSource name="Table1"/>
  </cacheSource>
  <cacheFields count="6">
    <cacheField name="Booking ID" numFmtId="0">
      <sharedItems containsSemiMixedTypes="0" containsString="0" containsNumber="1" containsInteger="1" minValue="1" maxValue="31"/>
    </cacheField>
    <cacheField name="Sales Person" numFmtId="0">
      <sharedItems count="5">
        <s v="Bharat"/>
        <s v="Ram"/>
        <s v="Shyam"/>
        <s v="Alisha"/>
        <s v="Peter"/>
      </sharedItems>
    </cacheField>
    <cacheField name="Category" numFmtId="0">
      <sharedItems count="3">
        <s v="Flight"/>
        <s v="Hotel"/>
        <s v="Package"/>
      </sharedItems>
    </cacheField>
    <cacheField name="Money Received?" numFmtId="0">
      <sharedItems/>
    </cacheField>
    <cacheField name="Sale Amount" numFmtId="164">
      <sharedItems containsSemiMixedTypes="0" containsString="0" containsNumber="1" containsInteger="1" minValue="201" maxValue="704"/>
    </cacheField>
    <cacheField name="Purchase Amount" numFmtId="164">
      <sharedItems containsSemiMixedTypes="0" containsString="0" containsNumber="1" containsInteger="1" minValue="153" maxValue="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x v="0"/>
    <s v="Yes"/>
    <n v="201"/>
    <n v="153"/>
  </r>
  <r>
    <n v="2"/>
    <x v="1"/>
    <x v="1"/>
    <s v="Yes"/>
    <n v="263"/>
    <n v="220"/>
  </r>
  <r>
    <n v="3"/>
    <x v="2"/>
    <x v="2"/>
    <s v="Yes"/>
    <n v="590"/>
    <n v="554"/>
  </r>
  <r>
    <n v="4"/>
    <x v="1"/>
    <x v="0"/>
    <s v="Yes"/>
    <n v="293"/>
    <n v="250"/>
  </r>
  <r>
    <n v="5"/>
    <x v="3"/>
    <x v="1"/>
    <s v="No"/>
    <n v="406"/>
    <n v="394"/>
  </r>
  <r>
    <n v="6"/>
    <x v="2"/>
    <x v="2"/>
    <s v="No"/>
    <n v="408"/>
    <n v="377"/>
  </r>
  <r>
    <n v="7"/>
    <x v="0"/>
    <x v="0"/>
    <s v="No"/>
    <n v="241"/>
    <n v="213"/>
  </r>
  <r>
    <n v="8"/>
    <x v="0"/>
    <x v="1"/>
    <s v="Yes"/>
    <n v="586"/>
    <n v="573"/>
  </r>
  <r>
    <n v="9"/>
    <x v="3"/>
    <x v="2"/>
    <s v="Yes"/>
    <n v="505"/>
    <n v="493"/>
  </r>
  <r>
    <n v="10"/>
    <x v="3"/>
    <x v="1"/>
    <s v="Yes"/>
    <n v="649"/>
    <n v="631"/>
  </r>
  <r>
    <n v="11"/>
    <x v="1"/>
    <x v="2"/>
    <s v="Yes"/>
    <n v="481"/>
    <n v="436"/>
  </r>
  <r>
    <n v="12"/>
    <x v="4"/>
    <x v="0"/>
    <s v="Yes"/>
    <n v="390"/>
    <n v="370"/>
  </r>
  <r>
    <n v="13"/>
    <x v="4"/>
    <x v="1"/>
    <s v="Yes"/>
    <n v="402"/>
    <n v="365"/>
  </r>
  <r>
    <n v="14"/>
    <x v="1"/>
    <x v="2"/>
    <s v="No"/>
    <n v="560"/>
    <n v="537"/>
  </r>
  <r>
    <n v="15"/>
    <x v="4"/>
    <x v="1"/>
    <s v="No"/>
    <n v="704"/>
    <n v="678"/>
  </r>
  <r>
    <n v="16"/>
    <x v="2"/>
    <x v="2"/>
    <s v="No"/>
    <n v="296"/>
    <n v="260"/>
  </r>
  <r>
    <n v="17"/>
    <x v="1"/>
    <x v="0"/>
    <s v="Yes"/>
    <n v="447"/>
    <n v="427"/>
  </r>
  <r>
    <n v="18"/>
    <x v="3"/>
    <x v="1"/>
    <s v="No"/>
    <n v="430"/>
    <n v="380"/>
  </r>
  <r>
    <n v="19"/>
    <x v="2"/>
    <x v="2"/>
    <s v="No"/>
    <n v="422"/>
    <n v="395"/>
  </r>
  <r>
    <n v="20"/>
    <x v="0"/>
    <x v="1"/>
    <s v="No"/>
    <n v="397"/>
    <n v="382"/>
  </r>
  <r>
    <n v="21"/>
    <x v="4"/>
    <x v="2"/>
    <s v="Yes"/>
    <n v="384"/>
    <n v="374"/>
  </r>
  <r>
    <n v="22"/>
    <x v="4"/>
    <x v="0"/>
    <s v="Yes"/>
    <n v="360"/>
    <n v="314"/>
  </r>
  <r>
    <n v="23"/>
    <x v="2"/>
    <x v="1"/>
    <s v="Yes"/>
    <n v="342"/>
    <n v="294"/>
  </r>
  <r>
    <n v="24"/>
    <x v="3"/>
    <x v="2"/>
    <s v="No"/>
    <n v="330"/>
    <n v="319"/>
  </r>
  <r>
    <n v="25"/>
    <x v="3"/>
    <x v="1"/>
    <s v="Yes"/>
    <n v="560"/>
    <n v="537"/>
  </r>
  <r>
    <n v="26"/>
    <x v="3"/>
    <x v="1"/>
    <s v="No"/>
    <n v="704"/>
    <n v="678"/>
  </r>
  <r>
    <n v="27"/>
    <x v="2"/>
    <x v="2"/>
    <s v="No"/>
    <n v="296"/>
    <n v="260"/>
  </r>
  <r>
    <n v="28"/>
    <x v="0"/>
    <x v="1"/>
    <s v="No"/>
    <n v="447"/>
    <n v="382"/>
  </r>
  <r>
    <n v="29"/>
    <x v="4"/>
    <x v="2"/>
    <s v="Yes"/>
    <n v="430"/>
    <n v="374"/>
  </r>
  <r>
    <n v="30"/>
    <x v="4"/>
    <x v="0"/>
    <s v="Yes"/>
    <n v="422"/>
    <n v="314"/>
  </r>
  <r>
    <n v="31"/>
    <x v="2"/>
    <x v="1"/>
    <s v="Yes"/>
    <n v="397"/>
    <n v="2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0A7B0-95CA-43BE-9807-F81143E6F3C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0:L24" firstHeaderRow="1" firstDataRow="1" firstDataCol="1" rowPageCount="1" colPageCount="1"/>
  <pivotFields count="6">
    <pivotField showAll="0"/>
    <pivotField axis="axisRow" showAll="0" sortType="a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4">
        <item x="0"/>
        <item x="1"/>
        <item x="2"/>
        <item t="default"/>
      </items>
    </pivotField>
    <pivotField showAll="0"/>
    <pivotField dataField="1" numFmtId="164" showAll="0"/>
    <pivotField numFmtId="164" showAll="0"/>
  </pivotFields>
  <rowFields count="1">
    <field x="1"/>
  </rowFields>
  <rowItems count="4">
    <i>
      <x v="1"/>
    </i>
    <i>
      <x v="3"/>
    </i>
    <i>
      <x v="2"/>
    </i>
    <i t="grand">
      <x/>
    </i>
  </rowItems>
  <colItems count="1">
    <i/>
  </colItems>
  <pageFields count="1">
    <pageField fld="2" item="0" hier="-1"/>
  </pageFields>
  <dataFields count="1">
    <dataField name="Sum of Sale Amount" fld="4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3">
            <x v="1"/>
            <x v="2"/>
            <x v="3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969DBF-A9ED-4A93-89B5-08608237D525}" name="Table1" displayName="Table1" ref="A1:F32" totalsRowShown="0" headerRowDxfId="18" dataDxfId="19" headerRowBorderDxfId="26" tableBorderDxfId="27">
  <autoFilter ref="A1:F32" xr:uid="{CF969DBF-A9ED-4A93-89B5-08608237D525}"/>
  <tableColumns count="6">
    <tableColumn id="1" xr3:uid="{1DC84E37-42DA-4205-A4C3-73F16FA8D438}" name="Booking ID" dataDxfId="25"/>
    <tableColumn id="2" xr3:uid="{58DCE8B4-4B14-4494-86BB-C7803E5D5956}" name="Sales Person" dataDxfId="24"/>
    <tableColumn id="3" xr3:uid="{4BC4C54A-058D-4001-BB2C-0AC7F794E2DF}" name="Category" dataDxfId="23"/>
    <tableColumn id="4" xr3:uid="{E1E7270D-6161-4201-87D1-0FED411C1E84}" name="Money Received?" dataDxfId="22"/>
    <tableColumn id="5" xr3:uid="{3212EAE2-4558-4D86-A186-C779B7E3CA18}" name="Sale Amount" dataDxfId="21"/>
    <tableColumn id="6" xr3:uid="{A8E8F5EE-310E-49CC-BE94-E1614A73F288}" name="Purchase Amoun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10F5F3-852D-41DF-B620-7CA75A26CBF3}" name="Table2" displayName="Table2" ref="K35:L40" totalsRowShown="0" tableBorderDxfId="11">
  <autoFilter ref="K35:L40" xr:uid="{1E10F5F3-852D-41DF-B620-7CA75A26CBF3}"/>
  <tableColumns count="2">
    <tableColumn id="1" xr3:uid="{6CDE206A-9100-4952-8501-4584869CA1D1}" name="Sales Person"/>
    <tableColumn id="2" xr3:uid="{8AADC313-BB53-400A-8EDD-46876F5F6884}" name="Ratio (%)" dataDxfId="10" dataCellStyle="Percent">
      <calculatedColumnFormula>COUNTIFS($D$2:$D$32,"Yes",$B$2:$B$32,K36)/COUNTA($D$2:$D$32)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ECBB42-925F-4F12-98E5-1181DD57E1B4}" name="Table5" displayName="Table5" ref="A8:D11" totalsRowShown="0">
  <autoFilter ref="A8:D11" xr:uid="{8BECBB42-925F-4F12-98E5-1181DD57E1B4}"/>
  <tableColumns count="4">
    <tableColumn id="1" xr3:uid="{40B5F6FD-E047-4C4C-997A-A3F05EC19E56}" name="Room INFO" dataDxfId="9"/>
    <tableColumn id="2" xr3:uid="{EE1184C6-6784-4D74-936C-219A6CA53881}" name="F" dataDxfId="8"/>
    <tableColumn id="3" xr3:uid="{02CD2DE9-AC27-4B74-B2A3-10769F91ED7F}" name="D" dataDxfId="7"/>
    <tableColumn id="4" xr3:uid="{793969A1-5D73-4946-B74F-534FE1211A48}" name="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3785E2-C62B-4D39-B5B6-CD7F027C7036}" name="Table6" displayName="Table6" ref="A14:D15" totalsRowShown="0">
  <autoFilter ref="A14:D15" xr:uid="{B53785E2-C62B-4D39-B5B6-CD7F027C7036}"/>
  <tableColumns count="4">
    <tableColumn id="1" xr3:uid="{E0A0EC08-545B-40CE-B8D3-2762164F5648}" name="Code" dataDxfId="5"/>
    <tableColumn id="2" xr3:uid="{3FBA3232-665F-4E1B-9C81-6B8419F070B6}" name="F" dataDxfId="4"/>
    <tableColumn id="3" xr3:uid="{3139F78C-8BDF-4E8F-B5A6-AB209C544461}" name="D" dataDxfId="3"/>
    <tableColumn id="4" xr3:uid="{521BA70B-0CB7-4AA3-A66A-444D7F524E22}" name="S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E0F91-553F-4E68-9B09-57CF8B1FF344}" name="Table3" displayName="Table3" ref="I7:J10" totalsRowShown="0">
  <autoFilter ref="I7:J10" xr:uid="{1C1E0F91-553F-4E68-9B09-57CF8B1FF344}"/>
  <tableColumns count="2">
    <tableColumn id="1" xr3:uid="{1DAF79AA-1562-473C-90B7-5240EACD9C23}" name="Cab type" dataDxfId="1"/>
    <tableColumn id="4" xr3:uid="{9FE00EB9-67B1-4990-8BCA-5DB0DF26EFDF}" name="Price per day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DA29B3-76C3-474A-BA56-D499872FA509}" name="Table8" displayName="Table8" ref="A4:A6" totalsRowShown="0">
  <autoFilter ref="A4:A6" xr:uid="{67DA29B3-76C3-474A-BA56-D499872FA509}"/>
  <tableColumns count="1">
    <tableColumn id="1" xr3:uid="{F893B833-DA1A-4613-BF60-905F5D9B653D}" name="Hotel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CE77-672A-4F65-8EF8-AE813827EB11}">
  <dimension ref="A1:N43"/>
  <sheetViews>
    <sheetView topLeftCell="C12" workbookViewId="0">
      <selection activeCell="I13" sqref="I13"/>
    </sheetView>
  </sheetViews>
  <sheetFormatPr defaultRowHeight="14.5"/>
  <cols>
    <col min="1" max="1" width="11.81640625" customWidth="1"/>
    <col min="2" max="2" width="13.26953125" customWidth="1"/>
    <col min="3" max="3" width="10.26953125" customWidth="1"/>
    <col min="4" max="4" width="17.36328125" customWidth="1"/>
    <col min="5" max="5" width="13.453125" customWidth="1"/>
    <col min="6" max="6" width="17.7265625" customWidth="1"/>
    <col min="11" max="11" width="13.26953125" customWidth="1"/>
    <col min="12" max="12" width="17.90625" bestFit="1" customWidth="1"/>
    <col min="13" max="13" width="6.81640625" bestFit="1" customWidth="1"/>
  </cols>
  <sheetData>
    <row r="1" spans="1:14" ht="21">
      <c r="A1" s="9" t="s">
        <v>0</v>
      </c>
      <c r="B1" s="10" t="s">
        <v>1</v>
      </c>
      <c r="C1" s="35" t="s">
        <v>2</v>
      </c>
      <c r="D1" s="35" t="s">
        <v>3</v>
      </c>
      <c r="E1" s="36" t="s">
        <v>4</v>
      </c>
      <c r="F1" s="36" t="s">
        <v>5</v>
      </c>
      <c r="I1" s="37" t="s">
        <v>26</v>
      </c>
      <c r="J1" s="37"/>
      <c r="K1" s="37"/>
      <c r="L1" s="37"/>
      <c r="M1" s="37"/>
      <c r="N1" s="37"/>
    </row>
    <row r="2" spans="1:14">
      <c r="A2" s="8">
        <v>1</v>
      </c>
      <c r="B2" s="1" t="s">
        <v>6</v>
      </c>
      <c r="C2" s="1" t="s">
        <v>7</v>
      </c>
      <c r="D2" s="1" t="s">
        <v>8</v>
      </c>
      <c r="E2" s="2">
        <v>201</v>
      </c>
      <c r="F2" s="2">
        <v>153</v>
      </c>
      <c r="I2" s="34">
        <v>1</v>
      </c>
      <c r="J2" s="22" t="s">
        <v>16</v>
      </c>
      <c r="K2" s="22"/>
      <c r="L2" s="22"/>
      <c r="M2" s="22"/>
      <c r="N2" s="22"/>
    </row>
    <row r="3" spans="1:14" ht="14.5" customHeight="1">
      <c r="A3" s="8">
        <v>2</v>
      </c>
      <c r="B3" s="1" t="s">
        <v>9</v>
      </c>
      <c r="C3" s="1" t="s">
        <v>10</v>
      </c>
      <c r="D3" s="1" t="s">
        <v>8</v>
      </c>
      <c r="E3" s="2">
        <v>263</v>
      </c>
      <c r="F3" s="2">
        <v>220</v>
      </c>
      <c r="I3" s="34"/>
      <c r="J3" s="23" t="str">
        <f>_xlfn.CONCAT("Number of Sales of Hotels is ",COUNT(E2:E32))</f>
        <v>Number of Sales of Hotels is 31</v>
      </c>
      <c r="K3" s="23"/>
      <c r="L3" s="23"/>
      <c r="M3" s="23"/>
      <c r="N3" s="23"/>
    </row>
    <row r="4" spans="1:14" ht="14.5" customHeight="1">
      <c r="A4" s="8">
        <v>3</v>
      </c>
      <c r="B4" s="1" t="s">
        <v>11</v>
      </c>
      <c r="C4" s="1" t="s">
        <v>12</v>
      </c>
      <c r="D4" s="1" t="s">
        <v>8</v>
      </c>
      <c r="E4" s="2">
        <v>590</v>
      </c>
      <c r="F4" s="2">
        <v>554</v>
      </c>
      <c r="J4" s="7"/>
      <c r="K4" s="7"/>
      <c r="L4" s="7"/>
      <c r="M4" s="7"/>
      <c r="N4" s="7"/>
    </row>
    <row r="5" spans="1:14" ht="14.5" customHeight="1">
      <c r="A5" s="8">
        <v>4</v>
      </c>
      <c r="B5" s="1" t="s">
        <v>9</v>
      </c>
      <c r="C5" s="1" t="s">
        <v>7</v>
      </c>
      <c r="D5" s="1" t="s">
        <v>8</v>
      </c>
      <c r="E5" s="2">
        <v>293</v>
      </c>
      <c r="F5" s="2">
        <v>250</v>
      </c>
      <c r="I5" s="34">
        <v>2</v>
      </c>
      <c r="J5" s="21" t="s">
        <v>17</v>
      </c>
      <c r="K5" s="21"/>
      <c r="L5" s="21"/>
      <c r="M5" s="21"/>
      <c r="N5" s="21"/>
    </row>
    <row r="6" spans="1:14" ht="14.5" customHeight="1">
      <c r="A6" s="8">
        <v>5</v>
      </c>
      <c r="B6" s="1" t="s">
        <v>13</v>
      </c>
      <c r="C6" s="1" t="s">
        <v>10</v>
      </c>
      <c r="D6" s="1" t="s">
        <v>14</v>
      </c>
      <c r="E6" s="2">
        <v>406</v>
      </c>
      <c r="F6" s="2">
        <v>394</v>
      </c>
      <c r="I6" s="34"/>
      <c r="J6" s="24">
        <f>(COUNTIF(D2:D32,"Yes"))/(COUNTA(D2:D32))</f>
        <v>0.58064516129032262</v>
      </c>
      <c r="K6" s="24"/>
      <c r="L6" s="24"/>
      <c r="M6" s="24"/>
      <c r="N6" s="24"/>
    </row>
    <row r="7" spans="1:14" ht="14.5" customHeight="1">
      <c r="A7" s="8">
        <v>6</v>
      </c>
      <c r="B7" s="1" t="s">
        <v>11</v>
      </c>
      <c r="C7" s="1" t="s">
        <v>12</v>
      </c>
      <c r="D7" s="1" t="s">
        <v>14</v>
      </c>
      <c r="E7" s="2">
        <v>408</v>
      </c>
      <c r="F7" s="2">
        <v>377</v>
      </c>
      <c r="J7" s="7"/>
      <c r="K7" s="7"/>
      <c r="L7" s="7"/>
      <c r="M7" s="7"/>
      <c r="N7" s="7"/>
    </row>
    <row r="8" spans="1:14" ht="14.5" customHeight="1">
      <c r="A8" s="8">
        <v>7</v>
      </c>
      <c r="B8" s="1" t="s">
        <v>6</v>
      </c>
      <c r="C8" s="1" t="s">
        <v>7</v>
      </c>
      <c r="D8" s="1" t="s">
        <v>14</v>
      </c>
      <c r="E8" s="2">
        <v>241</v>
      </c>
      <c r="F8" s="2">
        <v>213</v>
      </c>
      <c r="I8" s="34">
        <v>3</v>
      </c>
      <c r="J8" s="21" t="s">
        <v>18</v>
      </c>
      <c r="K8" s="21"/>
      <c r="L8" s="21"/>
      <c r="M8" s="21"/>
      <c r="N8" s="21"/>
    </row>
    <row r="9" spans="1:14" ht="14.5" customHeight="1">
      <c r="A9" s="8">
        <v>8</v>
      </c>
      <c r="B9" s="1" t="s">
        <v>6</v>
      </c>
      <c r="C9" s="1" t="s">
        <v>10</v>
      </c>
      <c r="D9" s="1" t="s">
        <v>8</v>
      </c>
      <c r="E9" s="2">
        <v>586</v>
      </c>
      <c r="F9" s="3">
        <v>573</v>
      </c>
      <c r="I9" s="34"/>
      <c r="J9" s="21"/>
      <c r="K9" s="21"/>
      <c r="L9" s="21"/>
      <c r="M9" s="21"/>
      <c r="N9" s="21"/>
    </row>
    <row r="10" spans="1:14" ht="14.5" customHeight="1">
      <c r="A10" s="8">
        <v>9</v>
      </c>
      <c r="B10" s="1" t="s">
        <v>13</v>
      </c>
      <c r="C10" s="1" t="s">
        <v>12</v>
      </c>
      <c r="D10" s="1" t="s">
        <v>8</v>
      </c>
      <c r="E10" s="4">
        <v>505</v>
      </c>
      <c r="F10" s="5">
        <v>493</v>
      </c>
      <c r="I10" s="34"/>
      <c r="J10" s="21"/>
      <c r="K10" s="21"/>
      <c r="L10" s="21"/>
      <c r="M10" s="21"/>
      <c r="N10" s="21"/>
    </row>
    <row r="11" spans="1:14" ht="14.5" customHeight="1">
      <c r="A11" s="8">
        <v>10</v>
      </c>
      <c r="B11" s="1" t="s">
        <v>13</v>
      </c>
      <c r="C11" s="1" t="s">
        <v>10</v>
      </c>
      <c r="D11" s="1" t="s">
        <v>8</v>
      </c>
      <c r="E11" s="4">
        <v>649</v>
      </c>
      <c r="F11" s="5">
        <v>631</v>
      </c>
      <c r="I11" s="34"/>
      <c r="J11" s="23" t="str">
        <f>_xlfn.CONCAT("Sum of Ram and Alisha is ",SUMIF(B2:B32,"Ram",E2:E32)+SUMIF(B2:B32,"Alisha",E2:E32))</f>
        <v>Sum of Ram and Alisha is 5628</v>
      </c>
      <c r="K11" s="23"/>
      <c r="L11" s="23"/>
      <c r="M11" s="23"/>
      <c r="N11" s="23"/>
    </row>
    <row r="12" spans="1:14" ht="14.5" customHeight="1">
      <c r="A12" s="8">
        <v>11</v>
      </c>
      <c r="B12" s="1" t="s">
        <v>9</v>
      </c>
      <c r="C12" s="1" t="s">
        <v>12</v>
      </c>
      <c r="D12" s="1" t="s">
        <v>8</v>
      </c>
      <c r="E12" s="2">
        <v>481</v>
      </c>
      <c r="F12" s="6">
        <v>436</v>
      </c>
      <c r="I12" s="34"/>
      <c r="J12" s="23" t="str">
        <f>_xlfn.CONCAT("No. of Sales is ",SUM(E2:E32)-SUMIF(B2:B32,"Bharat",E2:E32))</f>
        <v>No. of Sales is 11471</v>
      </c>
      <c r="K12" s="23"/>
      <c r="L12" s="23"/>
      <c r="M12" s="23"/>
      <c r="N12" s="23"/>
    </row>
    <row r="13" spans="1:14" ht="14.5" customHeight="1">
      <c r="A13" s="8">
        <v>12</v>
      </c>
      <c r="B13" s="1" t="s">
        <v>15</v>
      </c>
      <c r="C13" s="1" t="s">
        <v>7</v>
      </c>
      <c r="D13" s="1" t="s">
        <v>8</v>
      </c>
      <c r="E13" s="2">
        <v>390</v>
      </c>
      <c r="F13" s="2">
        <v>370</v>
      </c>
      <c r="J13" s="7"/>
      <c r="K13" s="7"/>
      <c r="L13" s="7"/>
      <c r="M13" s="7"/>
      <c r="N13" s="7"/>
    </row>
    <row r="14" spans="1:14" ht="14.5" customHeight="1">
      <c r="A14" s="8">
        <v>13</v>
      </c>
      <c r="B14" s="1" t="s">
        <v>15</v>
      </c>
      <c r="C14" s="1" t="s">
        <v>10</v>
      </c>
      <c r="D14" s="1" t="s">
        <v>8</v>
      </c>
      <c r="E14" s="2">
        <v>402</v>
      </c>
      <c r="F14" s="2">
        <v>365</v>
      </c>
      <c r="J14" s="7"/>
      <c r="K14" s="7"/>
      <c r="L14" s="7"/>
      <c r="M14" s="7"/>
      <c r="N14" s="7"/>
    </row>
    <row r="15" spans="1:14" ht="14.5" customHeight="1">
      <c r="A15" s="8">
        <v>14</v>
      </c>
      <c r="B15" s="1" t="s">
        <v>9</v>
      </c>
      <c r="C15" s="1" t="s">
        <v>12</v>
      </c>
      <c r="D15" s="1" t="s">
        <v>14</v>
      </c>
      <c r="E15" s="2">
        <v>560</v>
      </c>
      <c r="F15" s="2">
        <v>537</v>
      </c>
      <c r="I15" s="34">
        <v>4</v>
      </c>
      <c r="J15" s="21" t="s">
        <v>24</v>
      </c>
      <c r="K15" s="21"/>
      <c r="L15" s="21"/>
      <c r="M15" s="21"/>
      <c r="N15" s="21"/>
    </row>
    <row r="16" spans="1:14" ht="14.5" customHeight="1">
      <c r="A16" s="8">
        <v>15</v>
      </c>
      <c r="B16" s="1" t="s">
        <v>15</v>
      </c>
      <c r="C16" s="1" t="s">
        <v>10</v>
      </c>
      <c r="D16" s="1" t="s">
        <v>14</v>
      </c>
      <c r="E16" s="2">
        <v>704</v>
      </c>
      <c r="F16" s="2">
        <v>678</v>
      </c>
      <c r="I16" s="34"/>
      <c r="J16" s="21"/>
      <c r="K16" s="21"/>
      <c r="L16" s="21"/>
      <c r="M16" s="21"/>
      <c r="N16" s="21"/>
    </row>
    <row r="17" spans="1:14" ht="14.5" customHeight="1">
      <c r="A17" s="8">
        <v>16</v>
      </c>
      <c r="B17" s="1" t="s">
        <v>11</v>
      </c>
      <c r="C17" s="1" t="s">
        <v>12</v>
      </c>
      <c r="D17" s="1" t="s">
        <v>14</v>
      </c>
      <c r="E17" s="2">
        <v>296</v>
      </c>
      <c r="F17" s="2">
        <v>260</v>
      </c>
      <c r="I17" s="34"/>
      <c r="J17" s="25"/>
      <c r="K17" s="25"/>
      <c r="L17" s="25"/>
      <c r="M17" s="25"/>
      <c r="N17" s="25"/>
    </row>
    <row r="18" spans="1:14" ht="14.5" customHeight="1">
      <c r="A18" s="8">
        <v>17</v>
      </c>
      <c r="B18" s="1" t="s">
        <v>9</v>
      </c>
      <c r="C18" s="1" t="s">
        <v>7</v>
      </c>
      <c r="D18" s="1" t="s">
        <v>8</v>
      </c>
      <c r="E18" s="2">
        <v>447</v>
      </c>
      <c r="F18" s="2">
        <v>427</v>
      </c>
      <c r="I18" s="34"/>
      <c r="J18" s="25"/>
      <c r="K18" s="26" t="s">
        <v>2</v>
      </c>
      <c r="L18" s="26" t="s">
        <v>7</v>
      </c>
      <c r="M18" s="26"/>
      <c r="N18" s="25"/>
    </row>
    <row r="19" spans="1:14">
      <c r="A19" s="8">
        <v>18</v>
      </c>
      <c r="B19" s="1" t="s">
        <v>13</v>
      </c>
      <c r="C19" s="1" t="s">
        <v>10</v>
      </c>
      <c r="D19" s="1" t="s">
        <v>14</v>
      </c>
      <c r="E19" s="2">
        <v>430</v>
      </c>
      <c r="F19" s="2">
        <v>380</v>
      </c>
      <c r="I19" s="34"/>
      <c r="J19" s="25"/>
      <c r="K19" s="26"/>
      <c r="L19" s="26"/>
      <c r="M19" s="26"/>
      <c r="N19" s="25"/>
    </row>
    <row r="20" spans="1:14">
      <c r="A20" s="8">
        <v>19</v>
      </c>
      <c r="B20" s="1" t="s">
        <v>11</v>
      </c>
      <c r="C20" s="1" t="s">
        <v>12</v>
      </c>
      <c r="D20" s="1" t="s">
        <v>14</v>
      </c>
      <c r="E20" s="2">
        <v>422</v>
      </c>
      <c r="F20" s="2">
        <v>395</v>
      </c>
      <c r="I20" s="34"/>
      <c r="J20" s="25"/>
      <c r="K20" s="26" t="s">
        <v>19</v>
      </c>
      <c r="L20" s="26" t="s">
        <v>21</v>
      </c>
      <c r="M20" s="26"/>
      <c r="N20" s="25"/>
    </row>
    <row r="21" spans="1:14">
      <c r="A21" s="8">
        <v>20</v>
      </c>
      <c r="B21" s="1" t="s">
        <v>6</v>
      </c>
      <c r="C21" s="1" t="s">
        <v>10</v>
      </c>
      <c r="D21" s="1" t="s">
        <v>14</v>
      </c>
      <c r="E21" s="2">
        <v>397</v>
      </c>
      <c r="F21" s="2">
        <v>382</v>
      </c>
      <c r="I21" s="34"/>
      <c r="J21" s="25"/>
      <c r="K21" s="27" t="s">
        <v>6</v>
      </c>
      <c r="L21" s="28">
        <v>442</v>
      </c>
      <c r="M21" s="26"/>
      <c r="N21" s="25"/>
    </row>
    <row r="22" spans="1:14">
      <c r="A22" s="8">
        <v>21</v>
      </c>
      <c r="B22" s="1" t="s">
        <v>15</v>
      </c>
      <c r="C22" s="1" t="s">
        <v>12</v>
      </c>
      <c r="D22" s="1" t="s">
        <v>8</v>
      </c>
      <c r="E22" s="2">
        <v>384</v>
      </c>
      <c r="F22" s="2">
        <v>374</v>
      </c>
      <c r="I22" s="34"/>
      <c r="J22" s="25"/>
      <c r="K22" s="27" t="s">
        <v>9</v>
      </c>
      <c r="L22" s="28">
        <v>740</v>
      </c>
      <c r="M22" s="26"/>
      <c r="N22" s="25"/>
    </row>
    <row r="23" spans="1:14">
      <c r="A23" s="8">
        <v>22</v>
      </c>
      <c r="B23" s="1" t="s">
        <v>15</v>
      </c>
      <c r="C23" s="1" t="s">
        <v>7</v>
      </c>
      <c r="D23" s="1" t="s">
        <v>8</v>
      </c>
      <c r="E23" s="2">
        <v>360</v>
      </c>
      <c r="F23" s="2">
        <v>314</v>
      </c>
      <c r="I23" s="34"/>
      <c r="J23" s="26"/>
      <c r="K23" s="27" t="s">
        <v>15</v>
      </c>
      <c r="L23" s="28">
        <v>1172</v>
      </c>
      <c r="M23" s="26"/>
      <c r="N23" s="26"/>
    </row>
    <row r="24" spans="1:14">
      <c r="A24" s="8">
        <v>23</v>
      </c>
      <c r="B24" s="1" t="s">
        <v>11</v>
      </c>
      <c r="C24" s="1" t="s">
        <v>10</v>
      </c>
      <c r="D24" s="1" t="s">
        <v>8</v>
      </c>
      <c r="E24" s="2">
        <v>342</v>
      </c>
      <c r="F24" s="2">
        <v>294</v>
      </c>
      <c r="I24" s="34"/>
      <c r="J24" s="26"/>
      <c r="K24" s="27" t="s">
        <v>20</v>
      </c>
      <c r="L24" s="28">
        <v>2354</v>
      </c>
      <c r="M24" s="26"/>
      <c r="N24" s="26"/>
    </row>
    <row r="25" spans="1:14">
      <c r="A25" s="8">
        <v>24</v>
      </c>
      <c r="B25" s="1" t="s">
        <v>13</v>
      </c>
      <c r="C25" s="1" t="s">
        <v>12</v>
      </c>
      <c r="D25" s="1" t="s">
        <v>14</v>
      </c>
      <c r="E25" s="2">
        <v>330</v>
      </c>
      <c r="F25" s="2">
        <v>319</v>
      </c>
      <c r="I25" s="34"/>
      <c r="J25" s="26"/>
      <c r="K25" s="26"/>
      <c r="L25" s="26"/>
      <c r="M25" s="26"/>
      <c r="N25" s="26"/>
    </row>
    <row r="26" spans="1:14" ht="14.5" customHeight="1">
      <c r="A26" s="8">
        <v>25</v>
      </c>
      <c r="B26" s="1" t="s">
        <v>13</v>
      </c>
      <c r="C26" s="1" t="s">
        <v>10</v>
      </c>
      <c r="D26" s="1" t="s">
        <v>8</v>
      </c>
      <c r="E26" s="2">
        <v>560</v>
      </c>
      <c r="F26" s="2">
        <v>537</v>
      </c>
      <c r="I26" s="34"/>
      <c r="J26" s="26"/>
      <c r="K26" s="29" t="s">
        <v>22</v>
      </c>
      <c r="L26" s="29"/>
      <c r="M26" s="29"/>
      <c r="N26" s="26"/>
    </row>
    <row r="27" spans="1:14">
      <c r="A27" s="8">
        <v>26</v>
      </c>
      <c r="B27" s="1" t="s">
        <v>13</v>
      </c>
      <c r="C27" s="1" t="s">
        <v>10</v>
      </c>
      <c r="D27" s="1" t="s">
        <v>14</v>
      </c>
      <c r="E27" s="2">
        <v>704</v>
      </c>
      <c r="F27" s="2">
        <v>678</v>
      </c>
      <c r="I27" s="34"/>
      <c r="J27" s="30"/>
      <c r="K27" s="29"/>
      <c r="L27" s="29"/>
      <c r="M27" s="29"/>
      <c r="N27" s="26"/>
    </row>
    <row r="28" spans="1:14">
      <c r="A28" s="8">
        <v>27</v>
      </c>
      <c r="B28" s="1" t="s">
        <v>11</v>
      </c>
      <c r="C28" s="1" t="s">
        <v>12</v>
      </c>
      <c r="D28" s="1" t="s">
        <v>14</v>
      </c>
      <c r="E28" s="2">
        <v>296</v>
      </c>
      <c r="F28" s="2">
        <v>260</v>
      </c>
    </row>
    <row r="29" spans="1:14">
      <c r="A29" s="8">
        <v>28</v>
      </c>
      <c r="B29" s="1" t="s">
        <v>6</v>
      </c>
      <c r="C29" s="1" t="s">
        <v>10</v>
      </c>
      <c r="D29" s="1" t="s">
        <v>14</v>
      </c>
      <c r="E29" s="2">
        <v>447</v>
      </c>
      <c r="F29" s="2">
        <v>382</v>
      </c>
    </row>
    <row r="30" spans="1:14" ht="14.5" customHeight="1">
      <c r="A30" s="8">
        <v>29</v>
      </c>
      <c r="B30" s="1" t="s">
        <v>15</v>
      </c>
      <c r="C30" s="1" t="s">
        <v>12</v>
      </c>
      <c r="D30" s="1" t="s">
        <v>8</v>
      </c>
      <c r="E30" s="2">
        <v>430</v>
      </c>
      <c r="F30" s="2">
        <v>374</v>
      </c>
      <c r="I30" s="34">
        <v>5</v>
      </c>
      <c r="J30" s="20" t="s">
        <v>25</v>
      </c>
      <c r="K30" s="20"/>
      <c r="L30" s="20"/>
      <c r="M30" s="20"/>
      <c r="N30" s="20"/>
    </row>
    <row r="31" spans="1:14" ht="14.5" customHeight="1">
      <c r="A31" s="8">
        <v>30</v>
      </c>
      <c r="B31" s="1" t="s">
        <v>15</v>
      </c>
      <c r="C31" s="1" t="s">
        <v>7</v>
      </c>
      <c r="D31" s="1" t="s">
        <v>8</v>
      </c>
      <c r="E31" s="2">
        <v>422</v>
      </c>
      <c r="F31" s="2">
        <v>314</v>
      </c>
      <c r="I31" s="34"/>
      <c r="J31" s="20"/>
      <c r="K31" s="20"/>
      <c r="L31" s="20"/>
      <c r="M31" s="20"/>
      <c r="N31" s="20"/>
    </row>
    <row r="32" spans="1:14" ht="14.5" customHeight="1">
      <c r="A32" s="11">
        <v>31</v>
      </c>
      <c r="B32" s="12" t="s">
        <v>11</v>
      </c>
      <c r="C32" s="12" t="s">
        <v>10</v>
      </c>
      <c r="D32" s="12" t="s">
        <v>8</v>
      </c>
      <c r="E32" s="3">
        <v>397</v>
      </c>
      <c r="F32" s="3">
        <v>294</v>
      </c>
      <c r="I32" s="34"/>
      <c r="J32" s="20"/>
      <c r="K32" s="20"/>
      <c r="L32" s="20"/>
      <c r="M32" s="20"/>
      <c r="N32" s="20"/>
    </row>
    <row r="33" spans="9:14">
      <c r="I33" s="34"/>
      <c r="J33" s="26"/>
      <c r="K33" s="26"/>
      <c r="L33" s="26"/>
      <c r="M33" s="26"/>
      <c r="N33" s="26"/>
    </row>
    <row r="34" spans="9:14">
      <c r="I34" s="34"/>
      <c r="J34" s="26"/>
      <c r="K34" s="26"/>
      <c r="L34" s="26"/>
      <c r="M34" s="26"/>
      <c r="N34" s="26"/>
    </row>
    <row r="35" spans="9:14" ht="15" thickBot="1">
      <c r="I35" s="34"/>
      <c r="J35" s="26"/>
      <c r="K35" t="s">
        <v>1</v>
      </c>
      <c r="L35" t="s">
        <v>23</v>
      </c>
      <c r="M35" s="26"/>
      <c r="N35" s="26"/>
    </row>
    <row r="36" spans="9:14" ht="15" thickBot="1">
      <c r="I36" s="34"/>
      <c r="J36" s="26"/>
      <c r="K36" s="14" t="s">
        <v>6</v>
      </c>
      <c r="L36" s="15">
        <f>COUNTIFS($D$2:$D$32,"Yes",$B$2:$B$32,K36)/COUNTA($D$2:$D$32)</f>
        <v>6.4516129032258063E-2</v>
      </c>
      <c r="M36" s="26"/>
      <c r="N36" s="26"/>
    </row>
    <row r="37" spans="9:14" ht="15" thickBot="1">
      <c r="I37" s="34"/>
      <c r="J37" s="26"/>
      <c r="K37" s="16" t="s">
        <v>9</v>
      </c>
      <c r="L37" s="15">
        <f t="shared" ref="L37:L40" si="0">COUNTIFS($D$2:$D$32,"Yes",$B$2:$B$32,K37)/COUNTA($D$2:$D$32)</f>
        <v>0.12903225806451613</v>
      </c>
      <c r="M37" s="26"/>
      <c r="N37" s="26"/>
    </row>
    <row r="38" spans="9:14" ht="15" thickBot="1">
      <c r="I38" s="34"/>
      <c r="J38" s="26"/>
      <c r="K38" s="17" t="s">
        <v>11</v>
      </c>
      <c r="L38" s="15">
        <f t="shared" si="0"/>
        <v>9.6774193548387094E-2</v>
      </c>
      <c r="M38" s="26"/>
      <c r="N38" s="26"/>
    </row>
    <row r="39" spans="9:14" ht="15" thickBot="1">
      <c r="I39" s="34"/>
      <c r="J39" s="26"/>
      <c r="K39" s="18" t="s">
        <v>15</v>
      </c>
      <c r="L39" s="15">
        <f t="shared" si="0"/>
        <v>0.19354838709677419</v>
      </c>
      <c r="M39" s="31"/>
      <c r="N39" s="26"/>
    </row>
    <row r="40" spans="9:14">
      <c r="I40" s="34"/>
      <c r="J40" s="26"/>
      <c r="K40" s="17" t="s">
        <v>13</v>
      </c>
      <c r="L40" s="15">
        <f t="shared" si="0"/>
        <v>9.6774193548387094E-2</v>
      </c>
      <c r="M40" s="32"/>
      <c r="N40" s="26"/>
    </row>
    <row r="41" spans="9:14">
      <c r="I41" s="34"/>
      <c r="J41" s="26"/>
      <c r="K41" s="26"/>
      <c r="L41" s="26"/>
      <c r="M41" s="32"/>
      <c r="N41" s="26"/>
    </row>
    <row r="42" spans="9:14">
      <c r="I42" s="34"/>
      <c r="J42" s="26"/>
      <c r="K42" s="33" t="s">
        <v>27</v>
      </c>
      <c r="L42" s="33"/>
      <c r="M42" s="32"/>
      <c r="N42" s="26"/>
    </row>
    <row r="43" spans="9:14">
      <c r="I43" s="34"/>
      <c r="J43" s="26"/>
      <c r="K43" s="33"/>
      <c r="L43" s="33"/>
      <c r="M43" s="32"/>
      <c r="N43" s="26"/>
    </row>
  </sheetData>
  <mergeCells count="23">
    <mergeCell ref="I1:N1"/>
    <mergeCell ref="M42:M43"/>
    <mergeCell ref="I2:I3"/>
    <mergeCell ref="I5:I6"/>
    <mergeCell ref="I8:I12"/>
    <mergeCell ref="I15:I27"/>
    <mergeCell ref="I30:I43"/>
    <mergeCell ref="K42:L43"/>
    <mergeCell ref="M40:M41"/>
    <mergeCell ref="K26:M27"/>
    <mergeCell ref="J30:N32"/>
    <mergeCell ref="J15:N16"/>
    <mergeCell ref="J14:N14"/>
    <mergeCell ref="J8:N10"/>
    <mergeCell ref="J11:N11"/>
    <mergeCell ref="J12:N12"/>
    <mergeCell ref="J13:N13"/>
    <mergeCell ref="J2:N2"/>
    <mergeCell ref="J3:N3"/>
    <mergeCell ref="J4:N4"/>
    <mergeCell ref="J5:N5"/>
    <mergeCell ref="J6:N6"/>
    <mergeCell ref="J7:N7"/>
  </mergeCells>
  <conditionalFormatting sqref="K2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{DA4300CF-DF4B-4840-B733-DE1BE2A321D6}</x14:id>
        </ext>
      </extLst>
    </cfRule>
  </conditionalFormatting>
  <conditionalFormatting sqref="K20:L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{BEE17AB7-396E-492E-AFD5-F44E8FCA980A}</x14:id>
        </ext>
      </extLst>
    </cfRule>
  </conditionalFormatting>
  <conditionalFormatting sqref="K36:L4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{B7616036-6FC6-4F1D-861E-A72FEC7A76A2}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300CF-DF4B-4840-B733-DE1BE2A32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K23</xm:sqref>
        </x14:conditionalFormatting>
        <x14:conditionalFormatting xmlns:xm="http://schemas.microsoft.com/office/excel/2006/main">
          <x14:cfRule type="dataBar" id="{BEE17AB7-396E-492E-AFD5-F44E8FCA9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K20:L24</xm:sqref>
        </x14:conditionalFormatting>
        <x14:conditionalFormatting xmlns:xm="http://schemas.microsoft.com/office/excel/2006/main">
          <x14:cfRule type="dataBar" id="{B7616036-6FC6-4F1D-861E-A72FEC7A7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K36:L40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DC15-3BCB-4857-B59A-2E5F727A9146}">
  <dimension ref="A1:M16"/>
  <sheetViews>
    <sheetView workbookViewId="0">
      <selection activeCell="H19" sqref="H19"/>
    </sheetView>
  </sheetViews>
  <sheetFormatPr defaultRowHeight="14.5"/>
  <cols>
    <col min="2" max="2" width="12.54296875" bestFit="1" customWidth="1"/>
    <col min="3" max="5" width="5.81640625" bestFit="1" customWidth="1"/>
    <col min="6" max="6" width="10.453125" bestFit="1" customWidth="1"/>
    <col min="7" max="7" width="13.90625" bestFit="1" customWidth="1"/>
    <col min="8" max="8" width="10.1796875" bestFit="1" customWidth="1"/>
    <col min="9" max="9" width="13" bestFit="1" customWidth="1"/>
    <col min="10" max="10" width="7.6328125" bestFit="1" customWidth="1"/>
    <col min="11" max="11" width="6.6328125" bestFit="1" customWidth="1"/>
    <col min="12" max="12" width="13.90625" bestFit="1" customWidth="1"/>
    <col min="13" max="13" width="6" bestFit="1" customWidth="1"/>
  </cols>
  <sheetData>
    <row r="1" spans="1:13" ht="15" thickBot="1"/>
    <row r="2" spans="1:13">
      <c r="A2" s="64" t="s">
        <v>62</v>
      </c>
      <c r="B2" s="65"/>
      <c r="C2" s="65"/>
      <c r="D2" s="65"/>
      <c r="E2" s="65"/>
      <c r="F2" s="66"/>
      <c r="I2" s="64" t="s">
        <v>63</v>
      </c>
      <c r="J2" s="66"/>
    </row>
    <row r="3" spans="1:13">
      <c r="A3" s="67"/>
      <c r="B3" s="68"/>
      <c r="C3" s="68"/>
      <c r="D3" s="68"/>
      <c r="E3" s="68"/>
      <c r="F3" s="69"/>
      <c r="I3" s="67"/>
      <c r="J3" s="69"/>
      <c r="M3" s="38"/>
    </row>
    <row r="4" spans="1:13">
      <c r="A4" s="70" t="s">
        <v>40</v>
      </c>
      <c r="B4" s="13"/>
      <c r="C4" s="13"/>
      <c r="D4" s="13"/>
      <c r="E4" s="13"/>
      <c r="F4" s="71"/>
      <c r="I4" s="70"/>
      <c r="J4" s="71"/>
      <c r="M4" s="38"/>
    </row>
    <row r="5" spans="1:13">
      <c r="A5" s="70" t="s">
        <v>42</v>
      </c>
      <c r="B5" s="13"/>
      <c r="C5" s="13"/>
      <c r="D5" s="13"/>
      <c r="E5" s="13"/>
      <c r="F5" s="71"/>
      <c r="I5" s="70"/>
      <c r="J5" s="71"/>
      <c r="M5" s="38"/>
    </row>
    <row r="6" spans="1:13">
      <c r="A6" s="70" t="s">
        <v>43</v>
      </c>
      <c r="B6" s="13"/>
      <c r="C6" s="13"/>
      <c r="D6" s="13"/>
      <c r="E6" s="13"/>
      <c r="F6" s="71"/>
      <c r="I6" s="70"/>
      <c r="J6" s="71"/>
      <c r="M6" s="38"/>
    </row>
    <row r="7" spans="1:13">
      <c r="A7" s="70"/>
      <c r="B7" s="13"/>
      <c r="C7" s="13"/>
      <c r="D7" s="13"/>
      <c r="E7" s="13"/>
      <c r="F7" s="71"/>
      <c r="I7" s="80" t="s">
        <v>44</v>
      </c>
      <c r="J7" s="81" t="s">
        <v>41</v>
      </c>
    </row>
    <row r="8" spans="1:13">
      <c r="A8" s="72" t="s">
        <v>28</v>
      </c>
      <c r="B8" s="73" t="s">
        <v>29</v>
      </c>
      <c r="C8" s="73" t="s">
        <v>30</v>
      </c>
      <c r="D8" s="73" t="s">
        <v>31</v>
      </c>
      <c r="E8" s="13"/>
      <c r="F8" s="71"/>
      <c r="I8" s="82" t="s">
        <v>45</v>
      </c>
      <c r="J8" s="75">
        <v>1000</v>
      </c>
    </row>
    <row r="9" spans="1:13">
      <c r="A9" s="72" t="s">
        <v>32</v>
      </c>
      <c r="B9" s="73">
        <v>10000</v>
      </c>
      <c r="C9" s="73">
        <v>8000</v>
      </c>
      <c r="D9" s="73">
        <v>6000</v>
      </c>
      <c r="E9" s="13"/>
      <c r="F9" s="71"/>
      <c r="I9" s="82" t="s">
        <v>46</v>
      </c>
      <c r="J9" s="75">
        <v>2000</v>
      </c>
    </row>
    <row r="10" spans="1:13">
      <c r="A10" s="74" t="s">
        <v>33</v>
      </c>
      <c r="B10" s="73">
        <v>15000</v>
      </c>
      <c r="C10" s="73">
        <v>12000</v>
      </c>
      <c r="D10" s="73">
        <v>10000</v>
      </c>
      <c r="E10" s="13"/>
      <c r="F10" s="71"/>
      <c r="H10" s="43"/>
      <c r="I10" s="82" t="s">
        <v>47</v>
      </c>
      <c r="J10" s="75">
        <v>3000</v>
      </c>
    </row>
    <row r="11" spans="1:13" ht="15" thickBot="1">
      <c r="A11" s="72" t="s">
        <v>34</v>
      </c>
      <c r="B11" s="73">
        <v>20000</v>
      </c>
      <c r="C11" s="73">
        <v>15000</v>
      </c>
      <c r="D11" s="73">
        <v>12000</v>
      </c>
      <c r="E11" s="13"/>
      <c r="F11" s="71"/>
      <c r="H11" s="44"/>
      <c r="I11" s="78"/>
      <c r="J11" s="79"/>
    </row>
    <row r="12" spans="1:13">
      <c r="A12" s="70"/>
      <c r="B12" s="13"/>
      <c r="C12" s="13"/>
      <c r="D12" s="13"/>
      <c r="E12" s="13"/>
      <c r="F12" s="71"/>
      <c r="H12" s="44"/>
    </row>
    <row r="13" spans="1:13">
      <c r="A13" s="70"/>
      <c r="B13" s="13"/>
      <c r="C13" s="13"/>
      <c r="D13" s="13"/>
      <c r="E13" s="13"/>
      <c r="F13" s="75"/>
      <c r="G13" s="44"/>
      <c r="H13" s="44"/>
    </row>
    <row r="14" spans="1:13">
      <c r="A14" s="76" t="s">
        <v>35</v>
      </c>
      <c r="B14" s="39" t="s">
        <v>29</v>
      </c>
      <c r="C14" s="39" t="s">
        <v>30</v>
      </c>
      <c r="D14" s="40" t="s">
        <v>31</v>
      </c>
      <c r="E14" s="13"/>
      <c r="F14" s="75"/>
      <c r="G14" s="44"/>
      <c r="H14" s="44"/>
    </row>
    <row r="15" spans="1:13">
      <c r="A15" s="77" t="s">
        <v>36</v>
      </c>
      <c r="B15" s="41" t="s">
        <v>37</v>
      </c>
      <c r="C15" s="41" t="s">
        <v>38</v>
      </c>
      <c r="D15" s="42" t="s">
        <v>39</v>
      </c>
      <c r="E15" s="13"/>
      <c r="F15" s="71"/>
    </row>
    <row r="16" spans="1:13" ht="15" thickBot="1">
      <c r="A16" s="78"/>
      <c r="B16" s="19"/>
      <c r="C16" s="19"/>
      <c r="D16" s="19"/>
      <c r="E16" s="19"/>
      <c r="F16" s="79"/>
    </row>
  </sheetData>
  <mergeCells count="2">
    <mergeCell ref="A2:F3"/>
    <mergeCell ref="I2:J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8127-AD89-429D-BB70-D910A4E81D27}">
  <dimension ref="C8:N35"/>
  <sheetViews>
    <sheetView tabSelected="1" topLeftCell="A9" zoomScale="54" zoomScaleNormal="100" workbookViewId="0">
      <selection activeCell="M24" sqref="M24"/>
    </sheetView>
  </sheetViews>
  <sheetFormatPr defaultRowHeight="14.5"/>
  <cols>
    <col min="1" max="6" width="8.7265625" style="45"/>
    <col min="7" max="7" width="12.81640625" style="45" bestFit="1" customWidth="1"/>
    <col min="8" max="8" width="10.6328125" style="45" bestFit="1" customWidth="1"/>
    <col min="9" max="9" width="7.6328125" style="45" bestFit="1" customWidth="1"/>
    <col min="10" max="10" width="10.26953125" style="45" bestFit="1" customWidth="1"/>
    <col min="11" max="11" width="9.6328125" style="45" bestFit="1" customWidth="1"/>
    <col min="12" max="12" width="8.7265625" style="45"/>
    <col min="13" max="13" width="10.453125" style="45" bestFit="1" customWidth="1"/>
    <col min="14" max="14" width="8.7265625" style="45"/>
    <col min="15" max="15" width="12.81640625" style="45" bestFit="1" customWidth="1"/>
    <col min="16" max="17" width="8.7265625" style="45"/>
    <col min="18" max="18" width="10.08984375" style="45" bestFit="1" customWidth="1"/>
    <col min="19" max="16384" width="8.7265625" style="45"/>
  </cols>
  <sheetData>
    <row r="8" spans="3:14">
      <c r="C8" s="62" t="s">
        <v>61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</row>
    <row r="9" spans="3:14"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</row>
    <row r="10" spans="3:14"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</row>
    <row r="11" spans="3:14">
      <c r="C11" s="46"/>
      <c r="D11" s="46"/>
      <c r="E11" s="46"/>
      <c r="F11" s="46"/>
      <c r="G11" s="46"/>
      <c r="H11" s="46"/>
      <c r="I11" s="46"/>
      <c r="J11" s="47"/>
      <c r="K11" s="46"/>
      <c r="L11" s="46"/>
      <c r="M11" s="46"/>
      <c r="N11" s="46"/>
    </row>
    <row r="12" spans="3:14" ht="15.5">
      <c r="C12" s="46"/>
      <c r="D12" s="46"/>
      <c r="E12" s="46"/>
      <c r="F12" s="46"/>
      <c r="G12" s="53" t="s">
        <v>57</v>
      </c>
      <c r="H12" s="53"/>
      <c r="I12" s="53"/>
      <c r="J12" s="52" t="s">
        <v>47</v>
      </c>
      <c r="K12" s="46"/>
      <c r="L12" s="46"/>
      <c r="M12" s="46"/>
      <c r="N12" s="46"/>
    </row>
    <row r="13" spans="3:14">
      <c r="C13" s="46"/>
      <c r="D13" s="46"/>
      <c r="E13" s="46"/>
      <c r="F13" s="46"/>
      <c r="G13" s="46"/>
      <c r="H13" s="46"/>
      <c r="I13" s="46"/>
      <c r="J13" s="46">
        <f>IF(J12="Swift Dzire",1000, IF(J12="Innova",2000, IF(J12 = "Ertiga",3000,"Wrong Input")))</f>
        <v>3000</v>
      </c>
      <c r="K13" s="46"/>
      <c r="L13" s="46"/>
      <c r="M13" s="46"/>
      <c r="N13" s="46"/>
    </row>
    <row r="14" spans="3:14"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3:14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3:14" ht="21">
      <c r="C16" s="46"/>
      <c r="D16" s="49" t="s">
        <v>48</v>
      </c>
      <c r="E16" s="49"/>
      <c r="F16" s="49"/>
      <c r="G16" s="46"/>
      <c r="H16" s="46"/>
      <c r="I16" s="46"/>
      <c r="J16" s="46"/>
      <c r="K16" s="49" t="s">
        <v>49</v>
      </c>
      <c r="L16" s="49"/>
      <c r="M16" s="49"/>
      <c r="N16" s="46"/>
    </row>
    <row r="17" spans="3:14" ht="18.5">
      <c r="C17" s="46"/>
      <c r="D17" s="50">
        <v>44835</v>
      </c>
      <c r="E17" s="50"/>
      <c r="F17" s="50"/>
      <c r="G17" s="46"/>
      <c r="H17" s="46"/>
      <c r="I17" s="46"/>
      <c r="J17" s="46"/>
      <c r="K17" s="50">
        <v>44837</v>
      </c>
      <c r="L17" s="50"/>
      <c r="M17" s="50"/>
      <c r="N17" s="46"/>
    </row>
    <row r="18" spans="3:14"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3:14" ht="15.5">
      <c r="C19" s="46"/>
      <c r="D19" s="46"/>
      <c r="E19" s="46"/>
      <c r="F19" s="46"/>
      <c r="G19" s="51" t="s">
        <v>50</v>
      </c>
      <c r="H19" s="51"/>
      <c r="I19" s="51"/>
      <c r="J19" s="52" t="s">
        <v>42</v>
      </c>
      <c r="K19" s="46"/>
      <c r="L19" s="46"/>
      <c r="M19" s="46"/>
      <c r="N19" s="46"/>
    </row>
    <row r="20" spans="3:14" ht="15.5">
      <c r="C20" s="46"/>
      <c r="D20" s="46"/>
      <c r="E20" s="46"/>
      <c r="F20" s="46"/>
      <c r="G20" s="51" t="s">
        <v>58</v>
      </c>
      <c r="H20" s="51"/>
      <c r="I20" s="51"/>
      <c r="J20" s="52" t="s">
        <v>37</v>
      </c>
      <c r="K20" s="46"/>
      <c r="L20" s="46"/>
      <c r="M20" s="46"/>
      <c r="N20" s="46"/>
    </row>
    <row r="21" spans="3:14" ht="15.5">
      <c r="C21" s="46"/>
      <c r="D21" s="46"/>
      <c r="E21" s="46"/>
      <c r="F21" s="46"/>
      <c r="G21" s="51" t="s">
        <v>59</v>
      </c>
      <c r="H21" s="51"/>
      <c r="I21" s="51"/>
      <c r="J21" s="52" t="s">
        <v>32</v>
      </c>
      <c r="K21" s="46"/>
      <c r="L21" s="46"/>
      <c r="M21" s="46"/>
      <c r="N21" s="46"/>
    </row>
    <row r="22" spans="3:14"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3:14"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3:14" ht="15.5">
      <c r="C24" s="46"/>
      <c r="D24" s="46"/>
      <c r="E24" s="46"/>
      <c r="F24" s="46"/>
      <c r="G24" s="46"/>
      <c r="H24" s="54" t="s">
        <v>51</v>
      </c>
      <c r="I24" s="46"/>
      <c r="J24" s="57" t="s">
        <v>52</v>
      </c>
      <c r="K24" s="46"/>
      <c r="L24" s="46"/>
      <c r="M24" s="46"/>
      <c r="N24" s="46"/>
    </row>
    <row r="25" spans="3:14" ht="18.5">
      <c r="C25" s="46"/>
      <c r="D25" s="46"/>
      <c r="E25" s="46"/>
      <c r="F25" s="46"/>
      <c r="G25" s="46"/>
      <c r="H25" s="59">
        <f>IF(J20="FAMILY",IF(J21="SUITE",10000,IF(J21="PRESIDENT",15000,IF(J21="BUSINESS",20000,"Wrong Input"))),IF(J20="DOUBLE",IF(J21="SUITE",8000,IF(J20="PRESIDENT",12000,IF(J21="BUSINESS",15000,"Wrong Input"))),IF(J20="SINGLE",IF(J21="SUITE",6000,IF(J21="PRESIDENT",10000,IF(J21="BUSINESS",12000,"Wrong Input"))))))</f>
        <v>10000</v>
      </c>
      <c r="I25" s="46"/>
      <c r="J25" s="59">
        <v>18</v>
      </c>
      <c r="K25" s="46"/>
      <c r="L25" s="46"/>
      <c r="M25" s="46"/>
      <c r="N25" s="46"/>
    </row>
    <row r="26" spans="3:14"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3:14"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3:14" ht="18.5">
      <c r="C28" s="46"/>
      <c r="D28" s="55" t="s">
        <v>53</v>
      </c>
      <c r="E28" s="55"/>
      <c r="F28" s="55"/>
      <c r="G28" s="55"/>
      <c r="H28" s="55"/>
      <c r="I28" s="55"/>
      <c r="J28" s="55"/>
      <c r="K28" s="55"/>
      <c r="L28" s="55"/>
      <c r="M28" s="55"/>
      <c r="N28" s="46"/>
    </row>
    <row r="29" spans="3:14">
      <c r="C29" s="46"/>
      <c r="D29" s="56" t="s">
        <v>60</v>
      </c>
      <c r="E29" s="56"/>
      <c r="F29" s="56"/>
      <c r="G29" s="56"/>
      <c r="H29" s="56"/>
      <c r="I29" s="56"/>
      <c r="J29" s="56"/>
      <c r="K29" s="56"/>
      <c r="L29" s="56"/>
      <c r="M29" s="56"/>
      <c r="N29" s="46"/>
    </row>
    <row r="30" spans="3:14">
      <c r="C30" s="46"/>
      <c r="D30" s="46"/>
      <c r="E30" s="47"/>
      <c r="F30" s="47"/>
      <c r="G30" s="47"/>
      <c r="H30" s="47"/>
      <c r="I30" s="47"/>
      <c r="J30" s="47"/>
      <c r="K30" s="47"/>
      <c r="L30" s="47"/>
      <c r="M30" s="46"/>
      <c r="N30" s="46"/>
    </row>
    <row r="31" spans="3:14" ht="15.5">
      <c r="C31" s="46"/>
      <c r="D31" s="46"/>
      <c r="E31" s="57" t="s">
        <v>54</v>
      </c>
      <c r="F31" s="47"/>
      <c r="G31" s="47"/>
      <c r="H31" s="46"/>
      <c r="I31" s="47"/>
      <c r="J31" s="47"/>
      <c r="K31" s="57" t="s">
        <v>55</v>
      </c>
      <c r="L31" s="47"/>
      <c r="M31" s="46"/>
      <c r="N31" s="46"/>
    </row>
    <row r="32" spans="3:14" ht="18.5">
      <c r="C32" s="46"/>
      <c r="D32" s="46"/>
      <c r="E32" s="59">
        <v>50</v>
      </c>
      <c r="F32" s="47"/>
      <c r="G32" s="47"/>
      <c r="H32" s="46"/>
      <c r="I32" s="47"/>
      <c r="J32" s="47"/>
      <c r="K32" s="59">
        <v>500</v>
      </c>
      <c r="L32" s="47"/>
      <c r="M32" s="46"/>
      <c r="N32" s="46"/>
    </row>
    <row r="33" spans="3:14" ht="13.5" customHeight="1">
      <c r="C33" s="46"/>
      <c r="D33" s="46"/>
      <c r="E33" s="47"/>
      <c r="F33" s="48"/>
      <c r="G33" s="46"/>
      <c r="H33" s="58"/>
      <c r="I33" s="58"/>
      <c r="J33" s="47"/>
      <c r="K33" s="47"/>
      <c r="L33" s="47"/>
      <c r="M33" s="46"/>
      <c r="N33" s="46"/>
    </row>
    <row r="34" spans="3:14" ht="27">
      <c r="C34" s="46"/>
      <c r="D34" s="46"/>
      <c r="E34" s="48"/>
      <c r="F34" s="46"/>
      <c r="G34" s="46"/>
      <c r="H34" s="60" t="s">
        <v>56</v>
      </c>
      <c r="I34" s="60"/>
      <c r="J34" s="60"/>
      <c r="K34" s="47"/>
      <c r="L34" s="46"/>
      <c r="M34" s="46"/>
      <c r="N34" s="46"/>
    </row>
    <row r="35" spans="3:14" ht="26">
      <c r="C35" s="46"/>
      <c r="D35" s="46"/>
      <c r="E35" s="46"/>
      <c r="F35" s="46"/>
      <c r="G35" s="63"/>
      <c r="H35" s="63">
        <f>((K17-D17) * H25*1.18)+((K17-D17)*J13)+((K17-D17)*(E32+K32))</f>
        <v>30700</v>
      </c>
      <c r="I35" s="61" t="str">
        <f>_xlfn.CONCAT("For ",K17-D17," Days")</f>
        <v>For 2 Days</v>
      </c>
      <c r="J35" s="61"/>
      <c r="K35" s="61"/>
      <c r="L35" s="46"/>
      <c r="M35" s="46"/>
      <c r="N35" s="46"/>
    </row>
  </sheetData>
  <mergeCells count="13">
    <mergeCell ref="C8:N10"/>
    <mergeCell ref="D28:M28"/>
    <mergeCell ref="D29:M29"/>
    <mergeCell ref="H34:J34"/>
    <mergeCell ref="I35:K35"/>
    <mergeCell ref="G19:I19"/>
    <mergeCell ref="D17:F17"/>
    <mergeCell ref="K17:M17"/>
    <mergeCell ref="G20:I20"/>
    <mergeCell ref="D16:F16"/>
    <mergeCell ref="K16:M16"/>
    <mergeCell ref="G12:I12"/>
    <mergeCell ref="G21:I2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Enter here" xr:uid="{47A6BC1F-0F89-475F-A742-8F0FB33926B2}">
          <x14:formula1>
            <xm:f>'Data for Calculator'!$A$9:$A$11</xm:f>
          </x14:formula1>
          <xm:sqref>J21</xm:sqref>
        </x14:dataValidation>
        <x14:dataValidation type="list" allowBlank="1" showInputMessage="1" showErrorMessage="1" prompt="Enter here" xr:uid="{DC9AE2A7-0D40-4BE0-B874-2B6B5E576B64}">
          <x14:formula1>
            <xm:f>'Data for Calculator'!$B$15:$D$15</xm:f>
          </x14:formula1>
          <xm:sqref>J20</xm:sqref>
        </x14:dataValidation>
        <x14:dataValidation type="list" allowBlank="1" showInputMessage="1" showErrorMessage="1" prompt="Enter here_x000a_" xr:uid="{DB2F34CE-2B6E-4571-94F3-246977022769}">
          <x14:formula1>
            <xm:f>'Data for Calculator'!$A$5:$A$6</xm:f>
          </x14:formula1>
          <xm:sqref>J19</xm:sqref>
        </x14:dataValidation>
        <x14:dataValidation type="list" allowBlank="1" showInputMessage="1" showErrorMessage="1" prompt="Car" xr:uid="{9386058E-8FAB-4E16-8C32-3B8F50038554}">
          <x14:formula1>
            <xm:f>'Data for Calculator'!$I$8:$I$10</xm:f>
          </x14:formula1>
          <xm:sqref>J12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Travel</vt:lpstr>
      <vt:lpstr>Data for Calculator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2023-05-11T07:32:52Z</dcterms:created>
  <dcterms:modified xsi:type="dcterms:W3CDTF">2023-05-11T09:01:25Z</dcterms:modified>
</cp:coreProperties>
</file>