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15600" windowHeight="8010" activeTab="2"/>
  </bookViews>
  <sheets>
    <sheet name="Staff" sheetId="1" r:id="rId1"/>
    <sheet name="Cost" sheetId="2" r:id="rId2"/>
    <sheet name="Model" sheetId="5" r:id="rId3"/>
    <sheet name="Sheet3" sheetId="6" r:id="rId4"/>
  </sheets>
  <calcPr calcId="124519"/>
</workbook>
</file>

<file path=xl/calcChain.xml><?xml version="1.0" encoding="utf-8"?>
<calcChain xmlns="http://schemas.openxmlformats.org/spreadsheetml/2006/main">
  <c r="D6" i="5"/>
  <c r="D7"/>
  <c r="D8"/>
  <c r="D9"/>
  <c r="D10"/>
  <c r="D11"/>
  <c r="D5"/>
  <c r="C6"/>
  <c r="E6" s="1"/>
  <c r="C7"/>
  <c r="E7" s="1"/>
  <c r="C8"/>
  <c r="E8" s="1"/>
  <c r="C9"/>
  <c r="E9" s="1"/>
  <c r="C10"/>
  <c r="E10" s="1"/>
  <c r="C11"/>
  <c r="E11" s="1"/>
  <c r="C5"/>
  <c r="E5" s="1"/>
  <c r="C4"/>
  <c r="B14" i="2"/>
  <c r="D14" s="1"/>
  <c r="B15"/>
  <c r="D15" s="1"/>
  <c r="B16"/>
  <c r="D16" s="1"/>
  <c r="B17"/>
  <c r="D17" s="1"/>
  <c r="B18"/>
  <c r="D18" s="1"/>
  <c r="B19"/>
  <c r="D19" s="1"/>
  <c r="B13"/>
  <c r="D13" s="1"/>
  <c r="L3"/>
  <c r="N3" s="1"/>
  <c r="L4"/>
  <c r="N4" s="1"/>
  <c r="L5"/>
  <c r="N5" s="1"/>
  <c r="L6"/>
  <c r="N6" s="1"/>
  <c r="L7"/>
  <c r="N7" s="1"/>
  <c r="L8"/>
  <c r="N8" s="1"/>
  <c r="L2"/>
  <c r="N2" s="1"/>
  <c r="G3"/>
  <c r="I3" s="1"/>
  <c r="G4"/>
  <c r="I4" s="1"/>
  <c r="G5"/>
  <c r="I5" s="1"/>
  <c r="G6"/>
  <c r="I6" s="1"/>
  <c r="G7"/>
  <c r="I7" s="1"/>
  <c r="G8"/>
  <c r="I8" s="1"/>
  <c r="G2"/>
  <c r="I2" s="1"/>
  <c r="B3"/>
  <c r="D3" s="1"/>
  <c r="B4"/>
  <c r="D4" s="1"/>
  <c r="B5"/>
  <c r="D5" s="1"/>
  <c r="B6"/>
  <c r="D6" s="1"/>
  <c r="B7"/>
  <c r="D7" s="1"/>
  <c r="B8"/>
  <c r="D8" s="1"/>
  <c r="B2"/>
  <c r="D2" s="1"/>
  <c r="D20" l="1"/>
  <c r="D9"/>
  <c r="I9"/>
  <c r="N9"/>
</calcChain>
</file>

<file path=xl/sharedStrings.xml><?xml version="1.0" encoding="utf-8"?>
<sst xmlns="http://schemas.openxmlformats.org/spreadsheetml/2006/main" count="87" uniqueCount="19">
  <si>
    <t>Mon</t>
  </si>
  <si>
    <t>Tue</t>
  </si>
  <si>
    <t>Wed</t>
  </si>
  <si>
    <t>Thu</t>
  </si>
  <si>
    <t>Fri</t>
  </si>
  <si>
    <t>Sat</t>
  </si>
  <si>
    <t>Sun</t>
  </si>
  <si>
    <t>Chefs</t>
  </si>
  <si>
    <t>Waiters</t>
  </si>
  <si>
    <t>Managers</t>
  </si>
  <si>
    <t>Bar Staff</t>
  </si>
  <si>
    <t>Day</t>
  </si>
  <si>
    <t>Per Head</t>
  </si>
  <si>
    <t>Weekly Waiter Cost</t>
  </si>
  <si>
    <t>Weekly Chef Cost</t>
  </si>
  <si>
    <t>Weekly Bar Staff Cost</t>
  </si>
  <si>
    <t>Weekly Manager Cost</t>
  </si>
  <si>
    <t>Total Cost</t>
  </si>
  <si>
    <t>Staff Name</t>
  </si>
</sst>
</file>

<file path=xl/styles.xml><?xml version="1.0" encoding="utf-8"?>
<styleSheet xmlns="http://schemas.openxmlformats.org/spreadsheetml/2006/main">
  <numFmts count="1">
    <numFmt numFmtId="164" formatCode="_ [$₹-4009]\ * #,##0.00_ ;_ [$₹-4009]\ * \-#,##0.00_ ;_ [$₹-4009]\ * &quot;-&quot;??_ ;_ @_ 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1" xfId="0" applyNumberFormat="1" applyBorder="1"/>
    <xf numFmtId="0" fontId="0" fillId="0" borderId="0" xfId="0"/>
    <xf numFmtId="0" fontId="1" fillId="0" borderId="0" xfId="0" applyFont="1" applyAlignment="1">
      <alignment horizontal="right"/>
    </xf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7:U11"/>
  <sheetViews>
    <sheetView topLeftCell="C1" workbookViewId="0">
      <selection activeCell="E16" sqref="E16"/>
    </sheetView>
  </sheetViews>
  <sheetFormatPr defaultRowHeight="15"/>
  <cols>
    <col min="9" max="9" width="11.7109375" customWidth="1"/>
    <col min="10" max="10" width="11.5703125" customWidth="1"/>
    <col min="14" max="14" width="10.140625" customWidth="1"/>
  </cols>
  <sheetData>
    <row r="7" spans="5:21">
      <c r="E7" s="4"/>
      <c r="F7" s="7" t="s">
        <v>0</v>
      </c>
      <c r="G7" s="7" t="s">
        <v>1</v>
      </c>
      <c r="H7" s="7" t="s">
        <v>2</v>
      </c>
      <c r="I7" s="7" t="s">
        <v>3</v>
      </c>
      <c r="J7" s="7" t="s">
        <v>4</v>
      </c>
      <c r="K7" s="7" t="s">
        <v>5</v>
      </c>
      <c r="L7" s="7" t="s">
        <v>6</v>
      </c>
      <c r="N7" s="4"/>
      <c r="O7" s="7" t="s">
        <v>0</v>
      </c>
      <c r="P7" s="7" t="s">
        <v>1</v>
      </c>
      <c r="Q7" s="7" t="s">
        <v>2</v>
      </c>
      <c r="R7" s="7" t="s">
        <v>3</v>
      </c>
      <c r="S7" s="7" t="s">
        <v>4</v>
      </c>
      <c r="T7" s="7" t="s">
        <v>5</v>
      </c>
      <c r="U7" s="7" t="s">
        <v>6</v>
      </c>
    </row>
    <row r="8" spans="5:21">
      <c r="E8" s="4" t="s">
        <v>7</v>
      </c>
      <c r="F8" s="7">
        <v>1</v>
      </c>
      <c r="G8" s="7">
        <v>2</v>
      </c>
      <c r="H8" s="7">
        <v>3</v>
      </c>
      <c r="I8" s="7">
        <v>4</v>
      </c>
      <c r="J8" s="7">
        <v>6</v>
      </c>
      <c r="K8" s="7">
        <v>7</v>
      </c>
      <c r="L8" s="7">
        <v>5</v>
      </c>
      <c r="N8" s="4" t="s">
        <v>7</v>
      </c>
      <c r="O8" s="7">
        <v>2000</v>
      </c>
      <c r="P8" s="7">
        <v>2000</v>
      </c>
      <c r="Q8" s="7">
        <v>2000</v>
      </c>
      <c r="R8" s="7">
        <v>2200</v>
      </c>
      <c r="S8" s="7">
        <v>2800</v>
      </c>
      <c r="T8" s="7">
        <v>3500</v>
      </c>
      <c r="U8" s="7">
        <v>2300</v>
      </c>
    </row>
    <row r="9" spans="5:21">
      <c r="E9" s="4" t="s">
        <v>8</v>
      </c>
      <c r="F9" s="7">
        <v>3</v>
      </c>
      <c r="G9" s="7">
        <v>7</v>
      </c>
      <c r="H9" s="7">
        <v>9</v>
      </c>
      <c r="I9" s="7">
        <v>10</v>
      </c>
      <c r="J9" s="7">
        <v>12</v>
      </c>
      <c r="K9" s="7">
        <v>12</v>
      </c>
      <c r="L9" s="7">
        <v>7</v>
      </c>
      <c r="N9" s="4" t="s">
        <v>8</v>
      </c>
      <c r="O9" s="7">
        <v>1000.51</v>
      </c>
      <c r="P9" s="7">
        <v>1000.51</v>
      </c>
      <c r="Q9" s="7">
        <v>1000.51</v>
      </c>
      <c r="R9" s="7">
        <v>1000.51</v>
      </c>
      <c r="S9" s="7">
        <v>1200</v>
      </c>
      <c r="T9" s="7">
        <v>1500</v>
      </c>
      <c r="U9" s="7">
        <v>1100</v>
      </c>
    </row>
    <row r="10" spans="5:21">
      <c r="E10" s="4" t="s">
        <v>9</v>
      </c>
      <c r="F10" s="7">
        <v>1</v>
      </c>
      <c r="G10" s="7">
        <v>1</v>
      </c>
      <c r="H10" s="7">
        <v>0</v>
      </c>
      <c r="I10" s="7">
        <v>2</v>
      </c>
      <c r="J10" s="7">
        <v>2</v>
      </c>
      <c r="K10" s="7">
        <v>2</v>
      </c>
      <c r="L10" s="7">
        <v>1</v>
      </c>
      <c r="N10" s="4" t="s">
        <v>9</v>
      </c>
      <c r="O10" s="7">
        <v>4500</v>
      </c>
      <c r="P10" s="7">
        <v>4500</v>
      </c>
      <c r="Q10" s="7">
        <v>4500</v>
      </c>
      <c r="R10" s="7">
        <v>5000</v>
      </c>
      <c r="S10" s="7">
        <v>6000</v>
      </c>
      <c r="T10" s="7">
        <v>7000</v>
      </c>
      <c r="U10" s="7">
        <v>5500</v>
      </c>
    </row>
    <row r="11" spans="5:21">
      <c r="E11" s="4" t="s">
        <v>10</v>
      </c>
      <c r="F11" s="7">
        <v>1</v>
      </c>
      <c r="G11" s="7">
        <v>0</v>
      </c>
      <c r="H11" s="7">
        <v>2</v>
      </c>
      <c r="I11" s="7">
        <v>3</v>
      </c>
      <c r="J11" s="7">
        <v>4</v>
      </c>
      <c r="K11" s="7">
        <v>8</v>
      </c>
      <c r="L11" s="7">
        <v>2</v>
      </c>
      <c r="N11" s="4" t="s">
        <v>10</v>
      </c>
      <c r="O11" s="7">
        <v>900</v>
      </c>
      <c r="P11" s="7">
        <v>900</v>
      </c>
      <c r="Q11" s="7">
        <v>900</v>
      </c>
      <c r="R11" s="7">
        <v>1100</v>
      </c>
      <c r="S11" s="7">
        <v>1500</v>
      </c>
      <c r="T11" s="7">
        <v>1800</v>
      </c>
      <c r="U11" s="7">
        <v>1100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selection activeCell="B2" sqref="B2"/>
    </sheetView>
  </sheetViews>
  <sheetFormatPr defaultRowHeight="15"/>
  <cols>
    <col min="3" max="3" width="10.5703125" bestFit="1" customWidth="1"/>
    <col min="4" max="4" width="11.5703125" bestFit="1" customWidth="1"/>
    <col min="8" max="8" width="10.5703125" bestFit="1" customWidth="1"/>
    <col min="9" max="9" width="12.42578125" customWidth="1"/>
    <col min="13" max="13" width="10.5703125" bestFit="1" customWidth="1"/>
    <col min="14" max="14" width="12.42578125" customWidth="1"/>
  </cols>
  <sheetData>
    <row r="1" spans="1:14">
      <c r="A1" s="4" t="s">
        <v>11</v>
      </c>
      <c r="B1" s="4" t="s">
        <v>8</v>
      </c>
      <c r="C1" s="4" t="s">
        <v>12</v>
      </c>
      <c r="D1" s="4" t="s">
        <v>17</v>
      </c>
      <c r="E1" s="2"/>
      <c r="F1" s="4" t="s">
        <v>11</v>
      </c>
      <c r="G1" s="4" t="s">
        <v>7</v>
      </c>
      <c r="H1" s="4" t="s">
        <v>12</v>
      </c>
      <c r="I1" s="4" t="s">
        <v>17</v>
      </c>
      <c r="J1" s="2"/>
      <c r="K1" s="4" t="s">
        <v>11</v>
      </c>
      <c r="L1" s="4" t="s">
        <v>10</v>
      </c>
      <c r="M1" s="4" t="s">
        <v>12</v>
      </c>
      <c r="N1" s="6" t="s">
        <v>17</v>
      </c>
    </row>
    <row r="2" spans="1:14">
      <c r="A2" s="4" t="s">
        <v>0</v>
      </c>
      <c r="B2" s="4">
        <f>INDEX(Staff!$F$8:$L$11,MATCH(Cost!$B$1,Staff!$E$8:$E$11,0),MATCH(Cost!$A2,Staff!$F$7:$L$7,0))</f>
        <v>3</v>
      </c>
      <c r="C2" s="1">
        <v>1000.51</v>
      </c>
      <c r="D2" s="1">
        <f>$B2*$C2</f>
        <v>3001.5299999999997</v>
      </c>
      <c r="E2" s="2"/>
      <c r="F2" s="4" t="s">
        <v>0</v>
      </c>
      <c r="G2" s="4">
        <f>INDEX(Staff!$F$8:$L$11,MATCH(Cost!$G$1,Staff!$E$8:$E$11,0),MATCH(Cost!$F2,Staff!$F$7:$L$7,0))</f>
        <v>1</v>
      </c>
      <c r="H2" s="1">
        <v>2000</v>
      </c>
      <c r="I2" s="1">
        <f>$G2*$H2</f>
        <v>2000</v>
      </c>
      <c r="J2" s="2"/>
      <c r="K2" s="4" t="s">
        <v>0</v>
      </c>
      <c r="L2" s="4">
        <f>INDEX(Staff!$F$8:$L$11,MATCH(Cost!$L$1,Staff!$E$8:$E$11,0),MATCH(Cost!$K2,Staff!$F$7:$L$7,0))</f>
        <v>1</v>
      </c>
      <c r="M2" s="1">
        <v>900</v>
      </c>
      <c r="N2" s="1">
        <f>$L2*$M2</f>
        <v>900</v>
      </c>
    </row>
    <row r="3" spans="1:14">
      <c r="A3" s="4" t="s">
        <v>1</v>
      </c>
      <c r="B3" s="4">
        <f>INDEX(Staff!$F$8:$L$11,MATCH(Cost!$B$1,Staff!$E$8:$E$11,0),MATCH(Cost!$A3,Staff!$F$7:$L$7,0))</f>
        <v>7</v>
      </c>
      <c r="C3" s="1">
        <v>1000.51</v>
      </c>
      <c r="D3" s="1">
        <f t="shared" ref="D3:D8" si="0">$B3*$C3</f>
        <v>7003.57</v>
      </c>
      <c r="E3" s="2"/>
      <c r="F3" s="4" t="s">
        <v>1</v>
      </c>
      <c r="G3" s="4">
        <f>INDEX(Staff!$F$8:$L$11,MATCH(Cost!$G$1,Staff!$E$8:$E$11,0),MATCH(Cost!$F3,Staff!$F$7:$L$7,0))</f>
        <v>2</v>
      </c>
      <c r="H3" s="1">
        <v>2000</v>
      </c>
      <c r="I3" s="1">
        <f t="shared" ref="I3:I8" si="1">$G3*$H3</f>
        <v>4000</v>
      </c>
      <c r="J3" s="2"/>
      <c r="K3" s="4" t="s">
        <v>1</v>
      </c>
      <c r="L3" s="4">
        <f>INDEX(Staff!$F$8:$L$11,MATCH(Cost!$L$1,Staff!$E$8:$E$11,0),MATCH(Cost!$K3,Staff!$F$7:$L$7,0))</f>
        <v>0</v>
      </c>
      <c r="M3" s="1">
        <v>900</v>
      </c>
      <c r="N3" s="1">
        <f t="shared" ref="N3:N8" si="2">$L3*$M3</f>
        <v>0</v>
      </c>
    </row>
    <row r="4" spans="1:14">
      <c r="A4" s="4" t="s">
        <v>2</v>
      </c>
      <c r="B4" s="4">
        <f>INDEX(Staff!$F$8:$L$11,MATCH(Cost!$B$1,Staff!$E$8:$E$11,0),MATCH(Cost!$A4,Staff!$F$7:$L$7,0))</f>
        <v>9</v>
      </c>
      <c r="C4" s="1">
        <v>1000.51</v>
      </c>
      <c r="D4" s="1">
        <f t="shared" si="0"/>
        <v>9004.59</v>
      </c>
      <c r="E4" s="2"/>
      <c r="F4" s="4" t="s">
        <v>2</v>
      </c>
      <c r="G4" s="4">
        <f>INDEX(Staff!$F$8:$L$11,MATCH(Cost!$G$1,Staff!$E$8:$E$11,0),MATCH(Cost!$F4,Staff!$F$7:$L$7,0))</f>
        <v>3</v>
      </c>
      <c r="H4" s="1">
        <v>2000</v>
      </c>
      <c r="I4" s="1">
        <f t="shared" si="1"/>
        <v>6000</v>
      </c>
      <c r="J4" s="2"/>
      <c r="K4" s="4" t="s">
        <v>2</v>
      </c>
      <c r="L4" s="4">
        <f>INDEX(Staff!$F$8:$L$11,MATCH(Cost!$L$1,Staff!$E$8:$E$11,0),MATCH(Cost!$K4,Staff!$F$7:$L$7,0))</f>
        <v>2</v>
      </c>
      <c r="M4" s="1">
        <v>900</v>
      </c>
      <c r="N4" s="1">
        <f t="shared" si="2"/>
        <v>1800</v>
      </c>
    </row>
    <row r="5" spans="1:14">
      <c r="A5" s="4" t="s">
        <v>3</v>
      </c>
      <c r="B5" s="4">
        <f>INDEX(Staff!$F$8:$L$11,MATCH(Cost!$B$1,Staff!$E$8:$E$11,0),MATCH(Cost!$A5,Staff!$F$7:$L$7,0))</f>
        <v>10</v>
      </c>
      <c r="C5" s="1">
        <v>1000.51</v>
      </c>
      <c r="D5" s="1">
        <f t="shared" si="0"/>
        <v>10005.1</v>
      </c>
      <c r="E5" s="2"/>
      <c r="F5" s="4" t="s">
        <v>3</v>
      </c>
      <c r="G5" s="4">
        <f>INDEX(Staff!$F$8:$L$11,MATCH(Cost!$G$1,Staff!$E$8:$E$11,0),MATCH(Cost!$F5,Staff!$F$7:$L$7,0))</f>
        <v>4</v>
      </c>
      <c r="H5" s="1">
        <v>2200</v>
      </c>
      <c r="I5" s="1">
        <f t="shared" si="1"/>
        <v>8800</v>
      </c>
      <c r="J5" s="2"/>
      <c r="K5" s="4" t="s">
        <v>3</v>
      </c>
      <c r="L5" s="4">
        <f>INDEX(Staff!$F$8:$L$11,MATCH(Cost!$L$1,Staff!$E$8:$E$11,0),MATCH(Cost!$K5,Staff!$F$7:$L$7,0))</f>
        <v>3</v>
      </c>
      <c r="M5" s="1">
        <v>1100</v>
      </c>
      <c r="N5" s="1">
        <f t="shared" si="2"/>
        <v>3300</v>
      </c>
    </row>
    <row r="6" spans="1:14">
      <c r="A6" s="4" t="s">
        <v>4</v>
      </c>
      <c r="B6" s="4">
        <f>INDEX(Staff!$F$8:$L$11,MATCH(Cost!$B$1,Staff!$E$8:$E$11,0),MATCH(Cost!$A6,Staff!$F$7:$L$7,0))</f>
        <v>12</v>
      </c>
      <c r="C6" s="1">
        <v>1200</v>
      </c>
      <c r="D6" s="1">
        <f t="shared" si="0"/>
        <v>14400</v>
      </c>
      <c r="E6" s="2"/>
      <c r="F6" s="4" t="s">
        <v>4</v>
      </c>
      <c r="G6" s="4">
        <f>INDEX(Staff!$F$8:$L$11,MATCH(Cost!$G$1,Staff!$E$8:$E$11,0),MATCH(Cost!$F6,Staff!$F$7:$L$7,0))</f>
        <v>6</v>
      </c>
      <c r="H6" s="1">
        <v>2800</v>
      </c>
      <c r="I6" s="1">
        <f t="shared" si="1"/>
        <v>16800</v>
      </c>
      <c r="J6" s="2"/>
      <c r="K6" s="4" t="s">
        <v>4</v>
      </c>
      <c r="L6" s="4">
        <f>INDEX(Staff!$F$8:$L$11,MATCH(Cost!$L$1,Staff!$E$8:$E$11,0),MATCH(Cost!$K6,Staff!$F$7:$L$7,0))</f>
        <v>4</v>
      </c>
      <c r="M6" s="1">
        <v>1500</v>
      </c>
      <c r="N6" s="1">
        <f t="shared" si="2"/>
        <v>6000</v>
      </c>
    </row>
    <row r="7" spans="1:14">
      <c r="A7" s="4" t="s">
        <v>5</v>
      </c>
      <c r="B7" s="4">
        <f>INDEX(Staff!$F$8:$L$11,MATCH(Cost!$B$1,Staff!$E$8:$E$11,0),MATCH(Cost!$A7,Staff!$F$7:$L$7,0))</f>
        <v>12</v>
      </c>
      <c r="C7" s="1">
        <v>1500</v>
      </c>
      <c r="D7" s="1">
        <f t="shared" si="0"/>
        <v>18000</v>
      </c>
      <c r="E7" s="2"/>
      <c r="F7" s="4" t="s">
        <v>5</v>
      </c>
      <c r="G7" s="4">
        <f>INDEX(Staff!$F$8:$L$11,MATCH(Cost!$G$1,Staff!$E$8:$E$11,0),MATCH(Cost!$F7,Staff!$F$7:$L$7,0))</f>
        <v>7</v>
      </c>
      <c r="H7" s="1">
        <v>3500</v>
      </c>
      <c r="I7" s="1">
        <f t="shared" si="1"/>
        <v>24500</v>
      </c>
      <c r="J7" s="2"/>
      <c r="K7" s="4" t="s">
        <v>5</v>
      </c>
      <c r="L7" s="4">
        <f>INDEX(Staff!$F$8:$L$11,MATCH(Cost!$L$1,Staff!$E$8:$E$11,0),MATCH(Cost!$K7,Staff!$F$7:$L$7,0))</f>
        <v>8</v>
      </c>
      <c r="M7" s="1">
        <v>1800</v>
      </c>
      <c r="N7" s="1">
        <f t="shared" si="2"/>
        <v>14400</v>
      </c>
    </row>
    <row r="8" spans="1:14">
      <c r="A8" s="4" t="s">
        <v>6</v>
      </c>
      <c r="B8" s="4">
        <f>INDEX(Staff!$F$8:$L$11,MATCH(Cost!$B$1,Staff!$E$8:$E$11,0),MATCH(Cost!$A8,Staff!$F$7:$L$7,0))</f>
        <v>7</v>
      </c>
      <c r="C8" s="1">
        <v>1100</v>
      </c>
      <c r="D8" s="1">
        <f t="shared" si="0"/>
        <v>7700</v>
      </c>
      <c r="E8" s="2"/>
      <c r="F8" s="4" t="s">
        <v>6</v>
      </c>
      <c r="G8" s="4">
        <f>INDEX(Staff!$F$8:$L$11,MATCH(Cost!$G$1,Staff!$E$8:$E$11,0),MATCH(Cost!$F8,Staff!$F$7:$L$7,0))</f>
        <v>5</v>
      </c>
      <c r="H8" s="1">
        <v>2300</v>
      </c>
      <c r="I8" s="1">
        <f t="shared" si="1"/>
        <v>11500</v>
      </c>
      <c r="J8" s="2"/>
      <c r="K8" s="4" t="s">
        <v>6</v>
      </c>
      <c r="L8" s="4">
        <f>INDEX(Staff!$F$8:$L$11,MATCH(Cost!$L$1,Staff!$E$8:$E$11,0),MATCH(Cost!$K8,Staff!$F$7:$L$7,0))</f>
        <v>2</v>
      </c>
      <c r="M8" s="1">
        <v>1100</v>
      </c>
      <c r="N8" s="1">
        <f t="shared" si="2"/>
        <v>2200</v>
      </c>
    </row>
    <row r="9" spans="1:14">
      <c r="A9" s="2"/>
      <c r="B9" s="2"/>
      <c r="C9" s="3" t="s">
        <v>13</v>
      </c>
      <c r="D9" s="1">
        <f>SUM(D2:D8)</f>
        <v>69114.790000000008</v>
      </c>
      <c r="E9" s="2"/>
      <c r="F9" s="2"/>
      <c r="G9" s="2"/>
      <c r="H9" s="3" t="s">
        <v>14</v>
      </c>
      <c r="I9" s="1">
        <f>SUM(I2:I8)</f>
        <v>73600</v>
      </c>
      <c r="J9" s="2"/>
      <c r="K9" s="2"/>
      <c r="L9" s="2"/>
      <c r="M9" s="3" t="s">
        <v>15</v>
      </c>
      <c r="N9" s="1">
        <f>SUM(N2:N8)</f>
        <v>28600</v>
      </c>
    </row>
    <row r="10" spans="1:1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5"/>
    </row>
    <row r="12" spans="1:14">
      <c r="A12" s="4" t="s">
        <v>11</v>
      </c>
      <c r="B12" s="4" t="s">
        <v>9</v>
      </c>
      <c r="C12" s="4" t="s">
        <v>12</v>
      </c>
      <c r="D12" s="4" t="s">
        <v>17</v>
      </c>
      <c r="E12" s="2"/>
      <c r="F12" s="2"/>
      <c r="G12" s="2"/>
      <c r="H12" s="2"/>
      <c r="I12" s="2"/>
      <c r="J12" s="2"/>
      <c r="K12" s="2"/>
      <c r="L12" s="2"/>
      <c r="M12" s="2"/>
    </row>
    <row r="13" spans="1:14">
      <c r="A13" s="4" t="s">
        <v>0</v>
      </c>
      <c r="B13" s="4">
        <f>INDEX(Staff!$F$8:$L$11,MATCH(Cost!$B$12,Staff!$E$8:$E$11,0),MATCH(Cost!$A13,Staff!$F$7:$L$7,0))</f>
        <v>1</v>
      </c>
      <c r="C13" s="1">
        <v>4500</v>
      </c>
      <c r="D13" s="1">
        <f>$B13*$C13</f>
        <v>4500</v>
      </c>
      <c r="E13" s="2"/>
      <c r="F13" s="2"/>
      <c r="G13" s="2"/>
      <c r="H13" s="2"/>
      <c r="I13" s="2"/>
      <c r="J13" s="2"/>
      <c r="K13" s="2"/>
      <c r="L13" s="2"/>
      <c r="M13" s="2"/>
    </row>
    <row r="14" spans="1:14">
      <c r="A14" s="4" t="s">
        <v>1</v>
      </c>
      <c r="B14" s="4">
        <f>INDEX(Staff!$F$8:$L$11,MATCH(Cost!$B$12,Staff!$E$8:$E$11,0),MATCH(Cost!$A14,Staff!$F$7:$L$7,0))</f>
        <v>1</v>
      </c>
      <c r="C14" s="1">
        <v>4500</v>
      </c>
      <c r="D14" s="1">
        <f t="shared" ref="D14:D19" si="3">$B14*$C14</f>
        <v>4500</v>
      </c>
      <c r="E14" s="2"/>
      <c r="F14" s="2"/>
      <c r="G14" s="2"/>
      <c r="H14" s="2"/>
      <c r="I14" s="2"/>
      <c r="J14" s="2"/>
      <c r="K14" s="2"/>
      <c r="L14" s="2"/>
      <c r="M14" s="2"/>
    </row>
    <row r="15" spans="1:14">
      <c r="A15" s="4" t="s">
        <v>2</v>
      </c>
      <c r="B15" s="4">
        <f>INDEX(Staff!$F$8:$L$11,MATCH(Cost!$B$12,Staff!$E$8:$E$11,0),MATCH(Cost!$A15,Staff!$F$7:$L$7,0))</f>
        <v>0</v>
      </c>
      <c r="C15" s="1">
        <v>4500</v>
      </c>
      <c r="D15" s="1">
        <f t="shared" si="3"/>
        <v>0</v>
      </c>
      <c r="E15" s="2"/>
      <c r="F15" s="2"/>
      <c r="G15" s="2"/>
      <c r="H15" s="2"/>
      <c r="I15" s="2"/>
      <c r="J15" s="2"/>
      <c r="K15" s="2"/>
      <c r="L15" s="2"/>
      <c r="M15" s="2"/>
    </row>
    <row r="16" spans="1:14">
      <c r="A16" s="4" t="s">
        <v>3</v>
      </c>
      <c r="B16" s="4">
        <f>INDEX(Staff!$F$8:$L$11,MATCH(Cost!$B$12,Staff!$E$8:$E$11,0),MATCH(Cost!$A16,Staff!$F$7:$L$7,0))</f>
        <v>2</v>
      </c>
      <c r="C16" s="1">
        <v>5000</v>
      </c>
      <c r="D16" s="1">
        <f t="shared" si="3"/>
        <v>10000</v>
      </c>
      <c r="E16" s="2"/>
      <c r="F16" s="2"/>
      <c r="G16" s="2"/>
      <c r="H16" s="2"/>
      <c r="I16" s="2"/>
      <c r="J16" s="2"/>
      <c r="K16" s="2"/>
      <c r="L16" s="2"/>
      <c r="M16" s="2"/>
    </row>
    <row r="17" spans="1:4">
      <c r="A17" s="4" t="s">
        <v>4</v>
      </c>
      <c r="B17" s="4">
        <f>INDEX(Staff!$F$8:$L$11,MATCH(Cost!$B$12,Staff!$E$8:$E$11,0),MATCH(Cost!$A17,Staff!$F$7:$L$7,0))</f>
        <v>2</v>
      </c>
      <c r="C17" s="1">
        <v>6000</v>
      </c>
      <c r="D17" s="1">
        <f t="shared" si="3"/>
        <v>12000</v>
      </c>
    </row>
    <row r="18" spans="1:4">
      <c r="A18" s="4" t="s">
        <v>5</v>
      </c>
      <c r="B18" s="4">
        <f>INDEX(Staff!$F$8:$L$11,MATCH(Cost!$B$12,Staff!$E$8:$E$11,0),MATCH(Cost!$A18,Staff!$F$7:$L$7,0))</f>
        <v>2</v>
      </c>
      <c r="C18" s="1">
        <v>7000</v>
      </c>
      <c r="D18" s="1">
        <f t="shared" si="3"/>
        <v>14000</v>
      </c>
    </row>
    <row r="19" spans="1:4">
      <c r="A19" s="4" t="s">
        <v>6</v>
      </c>
      <c r="B19" s="4">
        <f>INDEX(Staff!$F$8:$L$11,MATCH(Cost!$B$12,Staff!$E$8:$E$11,0),MATCH(Cost!$A19,Staff!$F$7:$L$7,0))</f>
        <v>1</v>
      </c>
      <c r="C19" s="1">
        <v>5500</v>
      </c>
      <c r="D19" s="1">
        <f t="shared" si="3"/>
        <v>5500</v>
      </c>
    </row>
    <row r="20" spans="1:4">
      <c r="A20" s="2"/>
      <c r="B20" s="2"/>
      <c r="C20" s="3" t="s">
        <v>16</v>
      </c>
      <c r="D20" s="1">
        <f>SUM(D13:D19)</f>
        <v>50500</v>
      </c>
    </row>
    <row r="21" spans="1:4">
      <c r="A21" s="2"/>
      <c r="B21" s="2"/>
      <c r="C21" s="2"/>
      <c r="D2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I11"/>
  <sheetViews>
    <sheetView tabSelected="1" workbookViewId="0">
      <selection activeCell="K13" sqref="K13"/>
    </sheetView>
  </sheetViews>
  <sheetFormatPr defaultRowHeight="15"/>
  <cols>
    <col min="2" max="2" width="13.7109375" customWidth="1"/>
    <col min="4" max="4" width="15.7109375" customWidth="1"/>
  </cols>
  <sheetData>
    <row r="2" spans="2:9">
      <c r="B2" s="2" t="s">
        <v>18</v>
      </c>
      <c r="C2" t="s">
        <v>7</v>
      </c>
    </row>
    <row r="3" spans="2:9" ht="15.75" thickBot="1"/>
    <row r="4" spans="2:9">
      <c r="B4" s="9" t="s">
        <v>11</v>
      </c>
      <c r="C4" s="10" t="str">
        <f>C2</f>
        <v>Chefs</v>
      </c>
      <c r="D4" s="10" t="s">
        <v>12</v>
      </c>
      <c r="E4" s="11" t="s">
        <v>17</v>
      </c>
      <c r="I4" s="4" t="s">
        <v>7</v>
      </c>
    </row>
    <row r="5" spans="2:9">
      <c r="B5" s="12" t="s">
        <v>0</v>
      </c>
      <c r="C5" s="8">
        <f>VLOOKUP($C$4,Staff!$E$8:$L$11,MATCH(Model!$B5,Staff!$E$7:$L$7,0),0)</f>
        <v>1</v>
      </c>
      <c r="D5" s="8">
        <f>VLOOKUP($C$4,Staff!$N$8:$U$11,MATCH(Model!$B5,Staff!$N$7:$U$7,0),0)</f>
        <v>2000</v>
      </c>
      <c r="E5" s="13">
        <f>$C5*$D5</f>
        <v>2000</v>
      </c>
      <c r="I5" s="4" t="s">
        <v>8</v>
      </c>
    </row>
    <row r="6" spans="2:9">
      <c r="B6" s="12" t="s">
        <v>1</v>
      </c>
      <c r="C6" s="8">
        <f>VLOOKUP($C$4,Staff!$E$8:$L$11,MATCH(Model!$B6,Staff!$E$7:$L$7,0),0)</f>
        <v>2</v>
      </c>
      <c r="D6" s="8">
        <f>VLOOKUP($C$4,Staff!$N$8:$U$11,MATCH(Model!$B6,Staff!$N$7:$U$7,0),0)</f>
        <v>2000</v>
      </c>
      <c r="E6" s="13">
        <f t="shared" ref="E6:E11" si="0">$C6*$D6</f>
        <v>4000</v>
      </c>
      <c r="I6" s="4" t="s">
        <v>9</v>
      </c>
    </row>
    <row r="7" spans="2:9">
      <c r="B7" s="12" t="s">
        <v>2</v>
      </c>
      <c r="C7" s="8">
        <f>VLOOKUP($C$4,Staff!$E$8:$L$11,MATCH(Model!$B7,Staff!$E$7:$L$7,0),0)</f>
        <v>3</v>
      </c>
      <c r="D7" s="8">
        <f>VLOOKUP($C$4,Staff!$N$8:$U$11,MATCH(Model!$B7,Staff!$N$7:$U$7,0),0)</f>
        <v>2000</v>
      </c>
      <c r="E7" s="13">
        <f t="shared" si="0"/>
        <v>6000</v>
      </c>
      <c r="I7" s="4" t="s">
        <v>10</v>
      </c>
    </row>
    <row r="8" spans="2:9">
      <c r="B8" s="12" t="s">
        <v>3</v>
      </c>
      <c r="C8" s="8">
        <f>VLOOKUP($C$4,Staff!$E$8:$L$11,MATCH(Model!$B8,Staff!$E$7:$L$7,0),0)</f>
        <v>4</v>
      </c>
      <c r="D8" s="8">
        <f>VLOOKUP($C$4,Staff!$N$8:$U$11,MATCH(Model!$B8,Staff!$N$7:$U$7,0),0)</f>
        <v>2200</v>
      </c>
      <c r="E8" s="13">
        <f t="shared" si="0"/>
        <v>8800</v>
      </c>
    </row>
    <row r="9" spans="2:9">
      <c r="B9" s="12" t="s">
        <v>4</v>
      </c>
      <c r="C9" s="8">
        <f>VLOOKUP($C$4,Staff!$E$8:$L$11,MATCH(Model!$B9,Staff!$E$7:$L$7,0),0)</f>
        <v>6</v>
      </c>
      <c r="D9" s="8">
        <f>VLOOKUP($C$4,Staff!$N$8:$U$11,MATCH(Model!$B9,Staff!$N$7:$U$7,0),0)</f>
        <v>2800</v>
      </c>
      <c r="E9" s="13">
        <f t="shared" si="0"/>
        <v>16800</v>
      </c>
    </row>
    <row r="10" spans="2:9">
      <c r="B10" s="12" t="s">
        <v>5</v>
      </c>
      <c r="C10" s="8">
        <f>VLOOKUP($C$4,Staff!$E$8:$L$11,MATCH(Model!$B10,Staff!$E$7:$L$7,0),0)</f>
        <v>7</v>
      </c>
      <c r="D10" s="8">
        <f>VLOOKUP($C$4,Staff!$N$8:$U$11,MATCH(Model!$B10,Staff!$N$7:$U$7,0),0)</f>
        <v>3500</v>
      </c>
      <c r="E10" s="13">
        <f t="shared" si="0"/>
        <v>24500</v>
      </c>
    </row>
    <row r="11" spans="2:9" ht="15.75" thickBot="1">
      <c r="B11" s="14" t="s">
        <v>6</v>
      </c>
      <c r="C11" s="15">
        <f>VLOOKUP($C$4,Staff!$E$8:$L$11,MATCH(Model!$B11,Staff!$E$7:$L$7,0),0)</f>
        <v>5</v>
      </c>
      <c r="D11" s="15">
        <f>VLOOKUP($C$4,Staff!$N$8:$U$11,MATCH(Model!$B11,Staff!$N$7:$U$7,0),0)</f>
        <v>2300</v>
      </c>
      <c r="E11" s="16">
        <f t="shared" si="0"/>
        <v>11500</v>
      </c>
    </row>
  </sheetData>
  <dataValidations disablePrompts="1" count="1">
    <dataValidation type="list" allowBlank="1" showInputMessage="1" showErrorMessage="1" sqref="C2">
      <formula1>$I$4:$I$7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5"/>
  <sheetViews>
    <sheetView workbookViewId="0">
      <selection activeCell="B5" sqref="B5"/>
    </sheetView>
  </sheetViews>
  <sheetFormatPr defaultRowHeight="15"/>
  <sheetData>
    <row r="5" spans="2:2">
      <c r="B5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Staff</vt:lpstr>
      <vt:lpstr>Cost</vt:lpstr>
      <vt:lpstr>Model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hp</cp:lastModifiedBy>
  <dcterms:created xsi:type="dcterms:W3CDTF">2013-10-02T17:38:36Z</dcterms:created>
  <dcterms:modified xsi:type="dcterms:W3CDTF">2020-06-09T08:23:14Z</dcterms:modified>
</cp:coreProperties>
</file>