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4.xml" ContentType="application/vnd.ms-office.chartex+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visha\OneDrive\Desktop\New folder\"/>
    </mc:Choice>
  </mc:AlternateContent>
  <xr:revisionPtr revIDLastSave="0" documentId="13_ncr:1_{E6DDC697-0690-4E14-9149-E5483498C7E6}" xr6:coauthVersionLast="47" xr6:coauthVersionMax="47" xr10:uidLastSave="{00000000-0000-0000-0000-000000000000}"/>
  <bookViews>
    <workbookView xWindow="-108" yWindow="-108" windowWidth="23256" windowHeight="12456" activeTab="1" xr2:uid="{00000000-000D-0000-FFFF-FFFF00000000}"/>
  </bookViews>
  <sheets>
    <sheet name="Sheet1" sheetId="24" r:id="rId1"/>
    <sheet name="Dashboard" sheetId="15" r:id="rId2"/>
    <sheet name="Users" sheetId="4" r:id="rId3"/>
    <sheet name="Returns" sheetId="3" r:id="rId4"/>
    <sheet name="Map Chart" sheetId="8" r:id="rId5"/>
    <sheet name="Waterfall Chart" sheetId="6" r:id="rId6"/>
    <sheet name="Pie Chart" sheetId="7" r:id="rId7"/>
    <sheet name="Top 5(States)" sheetId="9" r:id="rId8"/>
    <sheet name="KPI" sheetId="10" r:id="rId9"/>
    <sheet name="kpi MOM" sheetId="14" r:id="rId10"/>
    <sheet name="Most Shipment Mode" sheetId="21" r:id="rId11"/>
    <sheet name="Manager Wise Sales" sheetId="22" r:id="rId12"/>
    <sheet name="Top 5 Category" sheetId="23" r:id="rId13"/>
    <sheet name="Orders" sheetId="2" r:id="rId14"/>
  </sheets>
  <definedNames>
    <definedName name="_xlchart.v1.11" hidden="1">'Waterfall Chart'!$F$4:$F$7</definedName>
    <definedName name="_xlchart.v1.12" hidden="1">'Waterfall Chart'!$G$3</definedName>
    <definedName name="_xlchart.v1.13" hidden="1">'Waterfall Chart'!$G$4:$G$7</definedName>
    <definedName name="_xlchart.v1.4" hidden="1">'Waterfall Chart'!$F$4:$F$7</definedName>
    <definedName name="_xlchart.v1.5" hidden="1">'Waterfall Chart'!$G$3</definedName>
    <definedName name="_xlchart.v1.6" hidden="1">'Waterfall Chart'!$G$4:$G$7</definedName>
    <definedName name="_xlchart.v5.0" hidden="1">'Map Chart'!$E$3</definedName>
    <definedName name="_xlchart.v5.1" hidden="1">'Map Chart'!$E$4:$E$52</definedName>
    <definedName name="_xlchart.v5.10" hidden="1">'Map Chart'!$F$4:$F$52</definedName>
    <definedName name="_xlchart.v5.2" hidden="1">'Map Chart'!$F$3</definedName>
    <definedName name="_xlchart.v5.3" hidden="1">'Map Chart'!$F$4:$F$52</definedName>
    <definedName name="_xlchart.v5.7" hidden="1">'Map Chart'!$E$3</definedName>
    <definedName name="_xlchart.v5.8" hidden="1">'Map Chart'!$E$4:$E$52</definedName>
    <definedName name="_xlchart.v5.9" hidden="1">'Map Chart'!$F$3</definedName>
    <definedName name="_xlcn.WorksheetConnection_NewMicrosoftExcelWorksheet.xlsxOrders" hidden="1">Orders[]</definedName>
    <definedName name="_xlcn.WorksheetConnection_NewMicrosoftExcelWorksheet.xlsxReturns" hidden="1">Returns[]</definedName>
    <definedName name="_xlcn.WorksheetConnection_NewMicrosoftExcelWorksheet.xlsxUsers" hidden="1">Users[]</definedName>
    <definedName name="ExternalData_1" localSheetId="13" hidden="1">Orders!$A$1:$Y$1937</definedName>
    <definedName name="ExternalData_2" localSheetId="3" hidden="1">'Returns'!$A$1:$B$1635</definedName>
    <definedName name="ExternalData_3" localSheetId="2" hidden="1">Users!$A$1:$B$5</definedName>
    <definedName name="Slicer_Customer_Segment">#N/A</definedName>
    <definedName name="Slicer_Month">#N/A</definedName>
    <definedName name="Slicer_Region1">#N/A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s>
  <extLst>
    <ext xmlns:x14="http://schemas.microsoft.com/office/spreadsheetml/2009/9/main" uri="{876F7934-8845-4945-9796-88D515C7AA90}">
      <x14:pivotCaches>
        <pivotCache cacheId="12"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New Microsoft Excel Worksheet.xlsx!Users"/>
          <x15:modelTable id="Returns" name="Returns" connection="WorksheetConnection_New Microsoft Excel Worksheet.xlsx!Returns"/>
          <x15:modelTable id="Orders" name="Orders" connection="WorksheetConnection_New Microsoft Excel Worksheet.xlsx!Orders"/>
        </x15:modelTables>
        <x15:modelRelationships>
          <x15:modelRelationship fromTable="Orders" fromColumn="Order ID" toTable="Returns" toColumn="Order ID"/>
          <x15:modelRelationship fromTable="Orders"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2" l="1"/>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1132" i="2"/>
  <c r="Z1133" i="2"/>
  <c r="Z1134" i="2"/>
  <c r="Z1135" i="2"/>
  <c r="Z1136" i="2"/>
  <c r="Z1137" i="2"/>
  <c r="Z1138" i="2"/>
  <c r="Z1139" i="2"/>
  <c r="Z1140" i="2"/>
  <c r="Z1141" i="2"/>
  <c r="Z1142" i="2"/>
  <c r="Z1143" i="2"/>
  <c r="Z1144" i="2"/>
  <c r="Z1145" i="2"/>
  <c r="Z1146" i="2"/>
  <c r="Z1147" i="2"/>
  <c r="Z1148" i="2"/>
  <c r="Z1149" i="2"/>
  <c r="Z1150" i="2"/>
  <c r="Z1151" i="2"/>
  <c r="Z1152" i="2"/>
  <c r="Z1153" i="2"/>
  <c r="Z1154" i="2"/>
  <c r="Z1155" i="2"/>
  <c r="Z1156" i="2"/>
  <c r="Z1157" i="2"/>
  <c r="Z1158" i="2"/>
  <c r="Z1159" i="2"/>
  <c r="Z1160" i="2"/>
  <c r="Z1161" i="2"/>
  <c r="Z1162" i="2"/>
  <c r="Z1163" i="2"/>
  <c r="Z1164" i="2"/>
  <c r="Z1165" i="2"/>
  <c r="Z1166" i="2"/>
  <c r="Z1167" i="2"/>
  <c r="Z1168" i="2"/>
  <c r="Z1169" i="2"/>
  <c r="Z1170" i="2"/>
  <c r="Z1171" i="2"/>
  <c r="Z1172" i="2"/>
  <c r="Z1173" i="2"/>
  <c r="Z1174" i="2"/>
  <c r="Z1175" i="2"/>
  <c r="Z1176" i="2"/>
  <c r="Z1177" i="2"/>
  <c r="Z1178" i="2"/>
  <c r="Z1179" i="2"/>
  <c r="Z1180" i="2"/>
  <c r="Z1181" i="2"/>
  <c r="Z1182" i="2"/>
  <c r="Z1183" i="2"/>
  <c r="Z1184" i="2"/>
  <c r="Z1185" i="2"/>
  <c r="Z1186" i="2"/>
  <c r="Z1187" i="2"/>
  <c r="Z1188" i="2"/>
  <c r="Z1189" i="2"/>
  <c r="Z1190" i="2"/>
  <c r="Z1191" i="2"/>
  <c r="Z1192" i="2"/>
  <c r="Z1193" i="2"/>
  <c r="Z1194" i="2"/>
  <c r="Z1195" i="2"/>
  <c r="Z1196" i="2"/>
  <c r="Z1197" i="2"/>
  <c r="Z1198" i="2"/>
  <c r="Z1199" i="2"/>
  <c r="Z1200" i="2"/>
  <c r="Z1201" i="2"/>
  <c r="Z1202" i="2"/>
  <c r="Z1203" i="2"/>
  <c r="Z1204" i="2"/>
  <c r="Z1205" i="2"/>
  <c r="Z1206" i="2"/>
  <c r="Z1207" i="2"/>
  <c r="Z1208" i="2"/>
  <c r="Z1209" i="2"/>
  <c r="Z1210" i="2"/>
  <c r="Z1211" i="2"/>
  <c r="Z1212" i="2"/>
  <c r="Z1213" i="2"/>
  <c r="Z1214" i="2"/>
  <c r="Z1215" i="2"/>
  <c r="Z1216" i="2"/>
  <c r="Z1217" i="2"/>
  <c r="Z1218" i="2"/>
  <c r="Z1219" i="2"/>
  <c r="Z1220" i="2"/>
  <c r="Z1221" i="2"/>
  <c r="Z1222" i="2"/>
  <c r="Z1223" i="2"/>
  <c r="Z1224" i="2"/>
  <c r="Z1225" i="2"/>
  <c r="Z1226" i="2"/>
  <c r="Z1227" i="2"/>
  <c r="Z1228" i="2"/>
  <c r="Z1229" i="2"/>
  <c r="Z1230" i="2"/>
  <c r="Z1231" i="2"/>
  <c r="Z1232" i="2"/>
  <c r="Z1233" i="2"/>
  <c r="Z1234" i="2"/>
  <c r="Z1235" i="2"/>
  <c r="Z1236" i="2"/>
  <c r="Z1237" i="2"/>
  <c r="Z1238" i="2"/>
  <c r="Z1239" i="2"/>
  <c r="Z1240" i="2"/>
  <c r="Z1241" i="2"/>
  <c r="Z1242" i="2"/>
  <c r="Z1243" i="2"/>
  <c r="Z1244" i="2"/>
  <c r="Z1245" i="2"/>
  <c r="Z1246" i="2"/>
  <c r="Z1247" i="2"/>
  <c r="Z1248" i="2"/>
  <c r="Z1249" i="2"/>
  <c r="Z1250" i="2"/>
  <c r="Z1251" i="2"/>
  <c r="Z1252" i="2"/>
  <c r="Z1253" i="2"/>
  <c r="Z1254" i="2"/>
  <c r="Z1255" i="2"/>
  <c r="Z1256" i="2"/>
  <c r="Z1257" i="2"/>
  <c r="Z1258" i="2"/>
  <c r="Z1259" i="2"/>
  <c r="Z1260" i="2"/>
  <c r="Z1261" i="2"/>
  <c r="Z1262" i="2"/>
  <c r="Z1263" i="2"/>
  <c r="Z1264" i="2"/>
  <c r="Z1265" i="2"/>
  <c r="Z1266" i="2"/>
  <c r="Z1267" i="2"/>
  <c r="Z1268" i="2"/>
  <c r="Z1269" i="2"/>
  <c r="Z1270" i="2"/>
  <c r="Z1271" i="2"/>
  <c r="Z1272" i="2"/>
  <c r="Z1273" i="2"/>
  <c r="Z1274" i="2"/>
  <c r="Z1275" i="2"/>
  <c r="Z1276" i="2"/>
  <c r="Z1277" i="2"/>
  <c r="Z1278" i="2"/>
  <c r="Z1279" i="2"/>
  <c r="Z1280" i="2"/>
  <c r="Z1281" i="2"/>
  <c r="Z1282" i="2"/>
  <c r="Z1283" i="2"/>
  <c r="Z1284" i="2"/>
  <c r="Z1285" i="2"/>
  <c r="Z1286" i="2"/>
  <c r="Z1287" i="2"/>
  <c r="Z1288" i="2"/>
  <c r="Z1289" i="2"/>
  <c r="Z1290" i="2"/>
  <c r="Z1291" i="2"/>
  <c r="Z1292" i="2"/>
  <c r="Z1293" i="2"/>
  <c r="Z1294" i="2"/>
  <c r="Z1295" i="2"/>
  <c r="Z1296" i="2"/>
  <c r="Z1297" i="2"/>
  <c r="Z1298" i="2"/>
  <c r="Z1299" i="2"/>
  <c r="Z1300" i="2"/>
  <c r="Z1301" i="2"/>
  <c r="Z1302" i="2"/>
  <c r="Z1303" i="2"/>
  <c r="Z1304" i="2"/>
  <c r="Z1305" i="2"/>
  <c r="Z1306" i="2"/>
  <c r="Z1307" i="2"/>
  <c r="Z1308" i="2"/>
  <c r="Z1309" i="2"/>
  <c r="Z1310" i="2"/>
  <c r="Z1311" i="2"/>
  <c r="Z1312" i="2"/>
  <c r="Z1313" i="2"/>
  <c r="Z1314" i="2"/>
  <c r="Z1315" i="2"/>
  <c r="Z1316" i="2"/>
  <c r="Z1317" i="2"/>
  <c r="Z1318" i="2"/>
  <c r="Z1319" i="2"/>
  <c r="Z1320" i="2"/>
  <c r="Z1321" i="2"/>
  <c r="Z1322" i="2"/>
  <c r="Z1323" i="2"/>
  <c r="Z1324" i="2"/>
  <c r="Z1325" i="2"/>
  <c r="Z1326" i="2"/>
  <c r="Z1327" i="2"/>
  <c r="Z1328" i="2"/>
  <c r="Z1329" i="2"/>
  <c r="Z1330" i="2"/>
  <c r="Z1331" i="2"/>
  <c r="Z1332" i="2"/>
  <c r="Z1333" i="2"/>
  <c r="Z1334" i="2"/>
  <c r="Z1335" i="2"/>
  <c r="Z1336" i="2"/>
  <c r="Z1337" i="2"/>
  <c r="Z1338" i="2"/>
  <c r="Z1339" i="2"/>
  <c r="Z1340" i="2"/>
  <c r="Z1341" i="2"/>
  <c r="Z1342" i="2"/>
  <c r="Z1343" i="2"/>
  <c r="Z1344" i="2"/>
  <c r="Z1345" i="2"/>
  <c r="Z1346" i="2"/>
  <c r="Z1347" i="2"/>
  <c r="Z1348" i="2"/>
  <c r="Z1349" i="2"/>
  <c r="Z1350" i="2"/>
  <c r="Z1351" i="2"/>
  <c r="Z1352" i="2"/>
  <c r="Z1353" i="2"/>
  <c r="Z1354" i="2"/>
  <c r="Z1355" i="2"/>
  <c r="Z1356" i="2"/>
  <c r="Z1357" i="2"/>
  <c r="Z1358" i="2"/>
  <c r="Z1359" i="2"/>
  <c r="Z1360" i="2"/>
  <c r="Z1361" i="2"/>
  <c r="Z1362" i="2"/>
  <c r="Z1363" i="2"/>
  <c r="Z1364" i="2"/>
  <c r="Z1365" i="2"/>
  <c r="Z1366" i="2"/>
  <c r="Z1367" i="2"/>
  <c r="Z1368" i="2"/>
  <c r="Z1369" i="2"/>
  <c r="Z1370" i="2"/>
  <c r="Z1371" i="2"/>
  <c r="Z1372" i="2"/>
  <c r="Z1373" i="2"/>
  <c r="Z1374" i="2"/>
  <c r="Z1375" i="2"/>
  <c r="Z1376" i="2"/>
  <c r="Z1377" i="2"/>
  <c r="Z1378" i="2"/>
  <c r="Z1379" i="2"/>
  <c r="Z1380" i="2"/>
  <c r="Z1381" i="2"/>
  <c r="Z1382" i="2"/>
  <c r="Z1383" i="2"/>
  <c r="Z1384" i="2"/>
  <c r="Z1385" i="2"/>
  <c r="Z1386" i="2"/>
  <c r="Z1387" i="2"/>
  <c r="Z1388" i="2"/>
  <c r="Z1389" i="2"/>
  <c r="Z1390" i="2"/>
  <c r="Z1391" i="2"/>
  <c r="Z1392" i="2"/>
  <c r="Z1393" i="2"/>
  <c r="Z1394" i="2"/>
  <c r="Z1395" i="2"/>
  <c r="Z1396" i="2"/>
  <c r="Z1397" i="2"/>
  <c r="Z1398" i="2"/>
  <c r="Z1399" i="2"/>
  <c r="Z1400" i="2"/>
  <c r="Z1401" i="2"/>
  <c r="Z1402" i="2"/>
  <c r="Z1403" i="2"/>
  <c r="Z1404" i="2"/>
  <c r="Z1405" i="2"/>
  <c r="Z1406" i="2"/>
  <c r="Z1407" i="2"/>
  <c r="Z1408" i="2"/>
  <c r="Z1409" i="2"/>
  <c r="Z1410" i="2"/>
  <c r="Z1411" i="2"/>
  <c r="Z1412" i="2"/>
  <c r="Z1413" i="2"/>
  <c r="Z1414" i="2"/>
  <c r="Z1415" i="2"/>
  <c r="Z1416" i="2"/>
  <c r="Z1417" i="2"/>
  <c r="Z1418" i="2"/>
  <c r="Z1419" i="2"/>
  <c r="Z1420" i="2"/>
  <c r="Z1421" i="2"/>
  <c r="Z1422" i="2"/>
  <c r="Z1423" i="2"/>
  <c r="Z1424" i="2"/>
  <c r="Z1425" i="2"/>
  <c r="Z1426" i="2"/>
  <c r="Z1427" i="2"/>
  <c r="Z1428" i="2"/>
  <c r="Z1429" i="2"/>
  <c r="Z1430" i="2"/>
  <c r="Z1431" i="2"/>
  <c r="Z1432" i="2"/>
  <c r="Z1433" i="2"/>
  <c r="Z1434" i="2"/>
  <c r="Z1435" i="2"/>
  <c r="Z1436" i="2"/>
  <c r="Z1437" i="2"/>
  <c r="Z1438" i="2"/>
  <c r="Z1439" i="2"/>
  <c r="Z1440" i="2"/>
  <c r="Z1441" i="2"/>
  <c r="Z1442" i="2"/>
  <c r="Z1443" i="2"/>
  <c r="Z1444" i="2"/>
  <c r="Z1445" i="2"/>
  <c r="Z1446" i="2"/>
  <c r="Z1447" i="2"/>
  <c r="Z1448" i="2"/>
  <c r="Z1449" i="2"/>
  <c r="Z1450" i="2"/>
  <c r="Z1451" i="2"/>
  <c r="Z1452" i="2"/>
  <c r="Z1453" i="2"/>
  <c r="Z1454" i="2"/>
  <c r="Z1455" i="2"/>
  <c r="Z1456" i="2"/>
  <c r="Z1457" i="2"/>
  <c r="Z1458" i="2"/>
  <c r="Z1459" i="2"/>
  <c r="Z1460" i="2"/>
  <c r="Z1461" i="2"/>
  <c r="Z1462" i="2"/>
  <c r="Z1463" i="2"/>
  <c r="Z1464" i="2"/>
  <c r="Z1465" i="2"/>
  <c r="Z1466" i="2"/>
  <c r="Z1467" i="2"/>
  <c r="Z1468" i="2"/>
  <c r="Z1469" i="2"/>
  <c r="Z1470" i="2"/>
  <c r="Z1471" i="2"/>
  <c r="Z1472" i="2"/>
  <c r="Z1473" i="2"/>
  <c r="Z1474" i="2"/>
  <c r="Z1475" i="2"/>
  <c r="Z1476" i="2"/>
  <c r="Z1477" i="2"/>
  <c r="Z1478" i="2"/>
  <c r="Z1479" i="2"/>
  <c r="Z1480" i="2"/>
  <c r="Z1481" i="2"/>
  <c r="Z1482" i="2"/>
  <c r="Z1483" i="2"/>
  <c r="Z1484" i="2"/>
  <c r="Z1485" i="2"/>
  <c r="Z1486" i="2"/>
  <c r="Z1487" i="2"/>
  <c r="Z1488" i="2"/>
  <c r="Z1489" i="2"/>
  <c r="Z1490" i="2"/>
  <c r="Z1491" i="2"/>
  <c r="Z1492" i="2"/>
  <c r="Z1493" i="2"/>
  <c r="Z1494" i="2"/>
  <c r="Z1495" i="2"/>
  <c r="Z1496" i="2"/>
  <c r="Z1497" i="2"/>
  <c r="Z1498" i="2"/>
  <c r="Z1499" i="2"/>
  <c r="Z1500" i="2"/>
  <c r="Z1501" i="2"/>
  <c r="Z1502" i="2"/>
  <c r="Z1503" i="2"/>
  <c r="Z1504" i="2"/>
  <c r="Z1505" i="2"/>
  <c r="Z1506" i="2"/>
  <c r="Z1507" i="2"/>
  <c r="Z1508" i="2"/>
  <c r="Z1509" i="2"/>
  <c r="Z1510" i="2"/>
  <c r="Z1511" i="2"/>
  <c r="Z1512" i="2"/>
  <c r="Z1513" i="2"/>
  <c r="Z1514" i="2"/>
  <c r="Z1515" i="2"/>
  <c r="Z1516" i="2"/>
  <c r="Z1517" i="2"/>
  <c r="Z1518" i="2"/>
  <c r="Z1519" i="2"/>
  <c r="Z1520" i="2"/>
  <c r="Z1521" i="2"/>
  <c r="Z1522" i="2"/>
  <c r="Z1523" i="2"/>
  <c r="Z1524" i="2"/>
  <c r="Z1525" i="2"/>
  <c r="Z1526" i="2"/>
  <c r="Z1527" i="2"/>
  <c r="Z1528" i="2"/>
  <c r="Z1529" i="2"/>
  <c r="Z1530" i="2"/>
  <c r="Z1531" i="2"/>
  <c r="Z1532" i="2"/>
  <c r="Z1533" i="2"/>
  <c r="Z1534" i="2"/>
  <c r="Z1535" i="2"/>
  <c r="Z1536" i="2"/>
  <c r="Z1537" i="2"/>
  <c r="Z1538" i="2"/>
  <c r="Z1539" i="2"/>
  <c r="Z1540" i="2"/>
  <c r="Z1541" i="2"/>
  <c r="Z1542" i="2"/>
  <c r="Z1543" i="2"/>
  <c r="Z1544" i="2"/>
  <c r="Z1545" i="2"/>
  <c r="Z1546" i="2"/>
  <c r="Z1547" i="2"/>
  <c r="Z1548" i="2"/>
  <c r="Z1549" i="2"/>
  <c r="Z1550" i="2"/>
  <c r="Z1551" i="2"/>
  <c r="Z1552" i="2"/>
  <c r="Z1553" i="2"/>
  <c r="Z1554" i="2"/>
  <c r="Z1555" i="2"/>
  <c r="Z1556" i="2"/>
  <c r="Z1557" i="2"/>
  <c r="Z1558" i="2"/>
  <c r="Z1559" i="2"/>
  <c r="Z1560" i="2"/>
  <c r="Z1561" i="2"/>
  <c r="Z1562" i="2"/>
  <c r="Z1563" i="2"/>
  <c r="Z1564" i="2"/>
  <c r="Z1565" i="2"/>
  <c r="Z1566" i="2"/>
  <c r="Z1567" i="2"/>
  <c r="Z1568" i="2"/>
  <c r="Z1569" i="2"/>
  <c r="Z1570" i="2"/>
  <c r="Z1571" i="2"/>
  <c r="Z1572" i="2"/>
  <c r="Z1573" i="2"/>
  <c r="Z1574" i="2"/>
  <c r="Z1575" i="2"/>
  <c r="Z1576" i="2"/>
  <c r="Z1577" i="2"/>
  <c r="Z1578" i="2"/>
  <c r="Z1579" i="2"/>
  <c r="Z1580" i="2"/>
  <c r="Z1581" i="2"/>
  <c r="Z1582" i="2"/>
  <c r="Z1583" i="2"/>
  <c r="Z1584" i="2"/>
  <c r="Z1585" i="2"/>
  <c r="Z1586" i="2"/>
  <c r="Z1587" i="2"/>
  <c r="Z1588" i="2"/>
  <c r="Z1589" i="2"/>
  <c r="Z1590" i="2"/>
  <c r="Z1591" i="2"/>
  <c r="Z1592" i="2"/>
  <c r="Z1593" i="2"/>
  <c r="Z1594" i="2"/>
  <c r="Z1595" i="2"/>
  <c r="Z1596" i="2"/>
  <c r="Z1597" i="2"/>
  <c r="Z1598" i="2"/>
  <c r="Z1599" i="2"/>
  <c r="Z1600" i="2"/>
  <c r="Z1601" i="2"/>
  <c r="Z1602" i="2"/>
  <c r="Z1603" i="2"/>
  <c r="Z1604" i="2"/>
  <c r="Z1605" i="2"/>
  <c r="Z1606" i="2"/>
  <c r="Z1607" i="2"/>
  <c r="Z1608" i="2"/>
  <c r="Z1609" i="2"/>
  <c r="Z1610" i="2"/>
  <c r="Z1611" i="2"/>
  <c r="Z1612" i="2"/>
  <c r="Z1613" i="2"/>
  <c r="Z1614" i="2"/>
  <c r="Z1615" i="2"/>
  <c r="Z1616" i="2"/>
  <c r="Z1617" i="2"/>
  <c r="Z1618" i="2"/>
  <c r="Z1619" i="2"/>
  <c r="Z1620" i="2"/>
  <c r="Z1621" i="2"/>
  <c r="Z1622" i="2"/>
  <c r="Z1623" i="2"/>
  <c r="Z1624" i="2"/>
  <c r="Z1625" i="2"/>
  <c r="Z1626" i="2"/>
  <c r="Z1627" i="2"/>
  <c r="Z1628" i="2"/>
  <c r="Z1629" i="2"/>
  <c r="Z1630" i="2"/>
  <c r="Z1631" i="2"/>
  <c r="Z1632" i="2"/>
  <c r="Z1633" i="2"/>
  <c r="Z1634" i="2"/>
  <c r="Z1635" i="2"/>
  <c r="Z1636" i="2"/>
  <c r="Z1637" i="2"/>
  <c r="Z1638" i="2"/>
  <c r="Z1639" i="2"/>
  <c r="Z1640" i="2"/>
  <c r="Z1641" i="2"/>
  <c r="Z1642" i="2"/>
  <c r="Z1643" i="2"/>
  <c r="Z1644" i="2"/>
  <c r="Z1645" i="2"/>
  <c r="Z1646" i="2"/>
  <c r="Z1647" i="2"/>
  <c r="Z1648" i="2"/>
  <c r="Z1649" i="2"/>
  <c r="Z1650" i="2"/>
  <c r="Z1651" i="2"/>
  <c r="Z1652" i="2"/>
  <c r="Z1653" i="2"/>
  <c r="Z1654" i="2"/>
  <c r="Z1655" i="2"/>
  <c r="Z1656" i="2"/>
  <c r="Z1657" i="2"/>
  <c r="Z1658" i="2"/>
  <c r="Z1659" i="2"/>
  <c r="Z1660" i="2"/>
  <c r="Z1661" i="2"/>
  <c r="Z1662" i="2"/>
  <c r="Z1663" i="2"/>
  <c r="Z1664" i="2"/>
  <c r="Z1665" i="2"/>
  <c r="Z1666" i="2"/>
  <c r="Z1667" i="2"/>
  <c r="Z1668" i="2"/>
  <c r="Z1669" i="2"/>
  <c r="Z1670" i="2"/>
  <c r="Z1671" i="2"/>
  <c r="Z1672" i="2"/>
  <c r="Z1673" i="2"/>
  <c r="Z1674" i="2"/>
  <c r="Z1675" i="2"/>
  <c r="Z1676" i="2"/>
  <c r="Z1677" i="2"/>
  <c r="Z1678" i="2"/>
  <c r="Z1679" i="2"/>
  <c r="Z1680" i="2"/>
  <c r="Z1681" i="2"/>
  <c r="Z1682" i="2"/>
  <c r="Z1683" i="2"/>
  <c r="Z1684" i="2"/>
  <c r="Z1685" i="2"/>
  <c r="Z1686" i="2"/>
  <c r="Z1687" i="2"/>
  <c r="Z1688" i="2"/>
  <c r="Z1689" i="2"/>
  <c r="Z1690" i="2"/>
  <c r="Z1691" i="2"/>
  <c r="Z1692" i="2"/>
  <c r="Z1693" i="2"/>
  <c r="Z1694" i="2"/>
  <c r="Z1695" i="2"/>
  <c r="Z1696" i="2"/>
  <c r="Z1697" i="2"/>
  <c r="Z1698" i="2"/>
  <c r="Z1699" i="2"/>
  <c r="Z1700" i="2"/>
  <c r="Z1701" i="2"/>
  <c r="Z1702" i="2"/>
  <c r="Z1703" i="2"/>
  <c r="Z1704" i="2"/>
  <c r="Z1705" i="2"/>
  <c r="Z1706" i="2"/>
  <c r="Z1707" i="2"/>
  <c r="Z1708" i="2"/>
  <c r="Z1709" i="2"/>
  <c r="Z1710" i="2"/>
  <c r="Z1711" i="2"/>
  <c r="Z1712" i="2"/>
  <c r="Z1713" i="2"/>
  <c r="Z1714" i="2"/>
  <c r="Z1715" i="2"/>
  <c r="Z1716" i="2"/>
  <c r="Z1717" i="2"/>
  <c r="Z1718" i="2"/>
  <c r="Z1719" i="2"/>
  <c r="Z1720" i="2"/>
  <c r="Z1721" i="2"/>
  <c r="Z1722" i="2"/>
  <c r="Z1723" i="2"/>
  <c r="Z1724" i="2"/>
  <c r="Z1725" i="2"/>
  <c r="Z1726" i="2"/>
  <c r="Z1727" i="2"/>
  <c r="Z1728" i="2"/>
  <c r="Z1729" i="2"/>
  <c r="Z1730" i="2"/>
  <c r="Z1731" i="2"/>
  <c r="Z1732" i="2"/>
  <c r="Z1733" i="2"/>
  <c r="Z1734" i="2"/>
  <c r="Z1735" i="2"/>
  <c r="Z1736" i="2"/>
  <c r="Z1737" i="2"/>
  <c r="Z1738" i="2"/>
  <c r="Z1739" i="2"/>
  <c r="Z1740" i="2"/>
  <c r="Z1741" i="2"/>
  <c r="Z1742" i="2"/>
  <c r="Z1743" i="2"/>
  <c r="Z1744" i="2"/>
  <c r="Z1745" i="2"/>
  <c r="Z1746" i="2"/>
  <c r="Z1747" i="2"/>
  <c r="Z1748" i="2"/>
  <c r="Z1749" i="2"/>
  <c r="Z1750" i="2"/>
  <c r="Z1751" i="2"/>
  <c r="Z1752" i="2"/>
  <c r="Z1753" i="2"/>
  <c r="Z1754" i="2"/>
  <c r="Z1755" i="2"/>
  <c r="Z1756" i="2"/>
  <c r="Z1757" i="2"/>
  <c r="Z1758" i="2"/>
  <c r="Z1759" i="2"/>
  <c r="Z1760" i="2"/>
  <c r="Z1761" i="2"/>
  <c r="Z1762" i="2"/>
  <c r="Z1763" i="2"/>
  <c r="Z1764" i="2"/>
  <c r="Z1765" i="2"/>
  <c r="Z1766" i="2"/>
  <c r="Z1767" i="2"/>
  <c r="Z1768" i="2"/>
  <c r="Z1769" i="2"/>
  <c r="Z1770" i="2"/>
  <c r="Z1771" i="2"/>
  <c r="Z1772" i="2"/>
  <c r="Z1773" i="2"/>
  <c r="Z1774" i="2"/>
  <c r="Z1775" i="2"/>
  <c r="Z1776" i="2"/>
  <c r="Z1777" i="2"/>
  <c r="Z1778" i="2"/>
  <c r="Z1779" i="2"/>
  <c r="Z1780" i="2"/>
  <c r="Z1781" i="2"/>
  <c r="Z1782" i="2"/>
  <c r="Z1783" i="2"/>
  <c r="Z1784" i="2"/>
  <c r="Z1785" i="2"/>
  <c r="Z1786" i="2"/>
  <c r="Z1787" i="2"/>
  <c r="Z1788" i="2"/>
  <c r="Z1789" i="2"/>
  <c r="Z1790" i="2"/>
  <c r="Z1791" i="2"/>
  <c r="Z1792" i="2"/>
  <c r="Z1793" i="2"/>
  <c r="Z1794" i="2"/>
  <c r="Z1795" i="2"/>
  <c r="Z1796" i="2"/>
  <c r="Z1797" i="2"/>
  <c r="Z1798" i="2"/>
  <c r="Z1799" i="2"/>
  <c r="Z1800" i="2"/>
  <c r="Z1801" i="2"/>
  <c r="Z1802" i="2"/>
  <c r="Z1803" i="2"/>
  <c r="Z1804" i="2"/>
  <c r="Z1805" i="2"/>
  <c r="Z1806" i="2"/>
  <c r="Z1807" i="2"/>
  <c r="Z1808" i="2"/>
  <c r="Z1809" i="2"/>
  <c r="Z1810" i="2"/>
  <c r="Z1811" i="2"/>
  <c r="Z1812" i="2"/>
  <c r="Z1813" i="2"/>
  <c r="Z1814" i="2"/>
  <c r="Z1815" i="2"/>
  <c r="Z1816" i="2"/>
  <c r="Z1817" i="2"/>
  <c r="Z1818" i="2"/>
  <c r="Z1819" i="2"/>
  <c r="Z1820" i="2"/>
  <c r="Z1821" i="2"/>
  <c r="Z1822" i="2"/>
  <c r="Z1823" i="2"/>
  <c r="Z1824" i="2"/>
  <c r="Z1825" i="2"/>
  <c r="Z1826" i="2"/>
  <c r="Z1827" i="2"/>
  <c r="Z1828" i="2"/>
  <c r="Z1829" i="2"/>
  <c r="Z1830" i="2"/>
  <c r="Z1831" i="2"/>
  <c r="Z1832" i="2"/>
  <c r="Z1833" i="2"/>
  <c r="Z1834" i="2"/>
  <c r="Z1835" i="2"/>
  <c r="Z1836" i="2"/>
  <c r="Z1837" i="2"/>
  <c r="Z1838" i="2"/>
  <c r="Z1839" i="2"/>
  <c r="Z1840" i="2"/>
  <c r="Z1841" i="2"/>
  <c r="Z1842" i="2"/>
  <c r="Z1843" i="2"/>
  <c r="Z1844" i="2"/>
  <c r="Z1845" i="2"/>
  <c r="Z1846" i="2"/>
  <c r="Z1847" i="2"/>
  <c r="Z1848" i="2"/>
  <c r="Z1849" i="2"/>
  <c r="Z1850" i="2"/>
  <c r="Z1851" i="2"/>
  <c r="Z1852" i="2"/>
  <c r="Z1853" i="2"/>
  <c r="Z1854" i="2"/>
  <c r="Z1855" i="2"/>
  <c r="Z1856" i="2"/>
  <c r="Z1857" i="2"/>
  <c r="Z1858" i="2"/>
  <c r="Z1859" i="2"/>
  <c r="Z1860" i="2"/>
  <c r="Z1861" i="2"/>
  <c r="Z1862" i="2"/>
  <c r="Z1863" i="2"/>
  <c r="Z1864" i="2"/>
  <c r="Z1865" i="2"/>
  <c r="Z1866" i="2"/>
  <c r="Z1867" i="2"/>
  <c r="Z1868" i="2"/>
  <c r="Z1869" i="2"/>
  <c r="Z1870" i="2"/>
  <c r="Z1871" i="2"/>
  <c r="Z1872" i="2"/>
  <c r="Z1873" i="2"/>
  <c r="Z1874" i="2"/>
  <c r="Z1875" i="2"/>
  <c r="Z1876" i="2"/>
  <c r="Z1877" i="2"/>
  <c r="Z1878" i="2"/>
  <c r="Z1879" i="2"/>
  <c r="Z1880" i="2"/>
  <c r="Z1881" i="2"/>
  <c r="Z1882" i="2"/>
  <c r="Z1883" i="2"/>
  <c r="Z1884" i="2"/>
  <c r="Z1885" i="2"/>
  <c r="Z1886" i="2"/>
  <c r="Z1887" i="2"/>
  <c r="Z1888" i="2"/>
  <c r="Z1889" i="2"/>
  <c r="Z1890" i="2"/>
  <c r="Z1891" i="2"/>
  <c r="Z1892" i="2"/>
  <c r="Z1893" i="2"/>
  <c r="Z1894" i="2"/>
  <c r="Z1895" i="2"/>
  <c r="Z1896" i="2"/>
  <c r="Z1897" i="2"/>
  <c r="Z1898" i="2"/>
  <c r="Z1899" i="2"/>
  <c r="Z1900" i="2"/>
  <c r="Z1901" i="2"/>
  <c r="Z1902" i="2"/>
  <c r="Z1903" i="2"/>
  <c r="Z1904" i="2"/>
  <c r="Z1905" i="2"/>
  <c r="Z1906" i="2"/>
  <c r="Z1907" i="2"/>
  <c r="Z1908" i="2"/>
  <c r="Z1909" i="2"/>
  <c r="Z1910" i="2"/>
  <c r="Z1911" i="2"/>
  <c r="Z1912" i="2"/>
  <c r="Z1913" i="2"/>
  <c r="Z1914" i="2"/>
  <c r="Z1915" i="2"/>
  <c r="Z1916" i="2"/>
  <c r="Z1917" i="2"/>
  <c r="Z1918" i="2"/>
  <c r="Z1919" i="2"/>
  <c r="Z1920" i="2"/>
  <c r="Z1921" i="2"/>
  <c r="Z1922" i="2"/>
  <c r="Z1923" i="2"/>
  <c r="Z1924" i="2"/>
  <c r="Z1925" i="2"/>
  <c r="Z1926" i="2"/>
  <c r="Z1927" i="2"/>
  <c r="Z1928" i="2"/>
  <c r="Z1929" i="2"/>
  <c r="Z1930" i="2"/>
  <c r="Z1931" i="2"/>
  <c r="Z1932" i="2"/>
  <c r="Z1933" i="2"/>
  <c r="Z1934" i="2"/>
  <c r="Z1935" i="2"/>
  <c r="Z1936" i="2"/>
  <c r="Z1937" i="2"/>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D11" i="14"/>
  <c r="E11" i="14"/>
  <c r="B11" i="14"/>
  <c r="H12" i="10"/>
  <c r="C11" i="14"/>
  <c r="B12" i="10"/>
  <c r="K12" i="10"/>
  <c r="E12" i="10"/>
  <c r="O8" i="10" l="1"/>
  <c r="O9" i="10"/>
  <c r="N9" i="10"/>
  <c r="N8" i="10"/>
  <c r="N7" i="10"/>
  <c r="O5" i="10"/>
  <c r="O7" i="10"/>
  <c r="O4" i="10"/>
  <c r="N6" i="10"/>
  <c r="O6" i="10"/>
  <c r="N4" i="10"/>
  <c r="N5" i="10"/>
  <c r="P5" i="10" s="1"/>
  <c r="P8" i="10" l="1"/>
  <c r="O10" i="10"/>
  <c r="P7" i="10"/>
  <c r="P4" i="10"/>
  <c r="P9" i="10"/>
  <c r="S12" i="10" s="1"/>
  <c r="P6" i="10"/>
  <c r="N10" i="10"/>
  <c r="P10" i="10" l="1"/>
  <c r="P12"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01DA33-D7C3-41A2-AE1A-660DAB7D2A7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59215808-82EC-41F0-8DB2-2647545F6F4C}"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5B270168-900D-40B6-88FC-A40694650A1E}"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042AA9C3-7F07-45BF-9206-71355A6F2EDB}"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5" xr16:uid="{B587DB59-634D-4CC3-BD79-50E2BCFD5E28}"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
        </x15:connection>
      </ext>
    </extLst>
  </connection>
  <connection id="6" xr16:uid="{9591E5A5-8284-4FF5-B1D7-6134E5DEC02E}" name="WorksheetConnection_New Microsoft Excel Worksheet.xlsx!Returns" type="102" refreshedVersion="8" minRefreshableVersion="5">
    <extLst>
      <ext xmlns:x15="http://schemas.microsoft.com/office/spreadsheetml/2010/11/main" uri="{DE250136-89BD-433C-8126-D09CA5730AF9}">
        <x15:connection id="Returns">
          <x15:rangePr sourceName="_xlcn.WorksheetConnection_NewMicrosoftExcelWorksheet.xlsxReturns"/>
        </x15:connection>
      </ext>
    </extLst>
  </connection>
  <connection id="7" xr16:uid="{405A7FCF-C585-4FBE-818F-4AF3ED27F6AB}" name="WorksheetConnection_New Microsoft Excel Worksheet.xlsx!Users" type="102" refreshedVersion="8" minRefreshableVersion="5">
    <extLst>
      <ext xmlns:x15="http://schemas.microsoft.com/office/spreadsheetml/2010/11/main" uri="{DE250136-89BD-433C-8126-D09CA5730AF9}">
        <x15:connection id="Users">
          <x15:rangePr sourceName="_xlcn.WorksheetConnection_NewMicrosoftExcelWorksheet.xlsxUsers"/>
        </x15:connection>
      </ext>
    </extLst>
  </connection>
</connections>
</file>

<file path=xl/sharedStrings.xml><?xml version="1.0" encoding="utf-8"?>
<sst xmlns="http://schemas.openxmlformats.org/spreadsheetml/2006/main" count="23446" uniqueCount="3061">
  <si>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</si>
  <si>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</si>
  <si>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</si>
  <si>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</si>
  <si>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</si>
  <si>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</si>
  <si>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</si>
  <si>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</si>
  <si>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</si>
  <si>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</si>
  <si>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</si>
  <si>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</si>
  <si>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</si>
  <si>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</si>
  <si>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</si>
  <si>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</si>
  <si>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</si>
  <si>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</si>
  <si>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</si>
  <si>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</si>
  <si>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</si>
  <si>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</si>
  <si>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</si>
  <si>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</si>
  <si>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</si>
  <si>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</si>
  <si>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</si>
  <si>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</si>
  <si>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</si>
  <si>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</si>
  <si>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</si>
  <si>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</si>
  <si>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</si>
  <si>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</si>
  <si>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</si>
  <si>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</si>
  <si>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</si>
  <si>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</si>
  <si>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</si>
  <si>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</si>
  <si>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</si>
  <si>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</si>
  <si>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</si>
  <si>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</si>
  <si>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</si>
  <si>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</si>
  <si>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</si>
  <si>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</si>
  <si>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</si>
  <si>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</si>
  <si>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</si>
  <si>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</si>
  <si>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</si>
  <si>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</si>
  <si>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</si>
  <si>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</si>
  <si>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</si>
  <si>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</si>
  <si>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</si>
  <si>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</si>
  <si>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</si>
  <si>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</si>
  <si>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</si>
  <si>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</si>
  <si>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</si>
  <si>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</si>
  <si>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</si>
  <si>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</si>
  <si>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</si>
  <si>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</si>
  <si>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</si>
  <si>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</si>
  <si>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</si>
  <si>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</si>
  <si>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</si>
  <si>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</si>
  <si>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</si>
  <si>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</si>
  <si>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</si>
  <si>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</si>
  <si>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</si>
  <si>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</si>
  <si>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</si>
  <si>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</si>
  <si>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</si>
  <si>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</si>
  <si>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</si>
  <si>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</si>
  <si>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</si>
  <si>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</si>
  <si>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</si>
  <si>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</si>
  <si>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</si>
  <si>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</si>
  <si>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</si>
  <si>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</si>
  <si>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</si>
  <si>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</si>
  <si>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</si>
  <si>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</si>
  <si>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</si>
  <si>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</si>
  <si>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</si>
  <si>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</si>
  <si>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</si>
  <si>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</si>
  <si>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</si>
  <si>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</si>
  <si>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</si>
  <si>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</si>
  <si>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</si>
  <si>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</si>
  <si>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</si>
  <si>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</si>
  <si>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</si>
  <si>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</si>
  <si>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</si>
  <si>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</si>
  <si>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</si>
  <si>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</si>
  <si>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</si>
  <si>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</si>
  <si>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</si>
  <si>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</si>
  <si>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</si>
  <si>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</si>
  <si>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</si>
  <si>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</si>
  <si>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</si>
  <si>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</si>
  <si>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</si>
  <si>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</si>
  <si>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</si>
  <si>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</si>
  <si>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</si>
  <si>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</si>
  <si>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</si>
  <si>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</si>
  <si>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</si>
  <si>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</si>
  <si>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</si>
  <si>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</si>
  <si>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</si>
  <si>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</si>
  <si>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</si>
  <si>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</si>
  <si>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</si>
  <si>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</si>
  <si>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</si>
  <si>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</si>
  <si>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</si>
  <si>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</si>
  <si>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</si>
  <si>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</si>
  <si>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</si>
  <si>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</si>
  <si>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</si>
  <si>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</si>
  <si>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</si>
  <si>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</si>
  <si>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</si>
  <si>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</si>
  <si>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</si>
  <si>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</si>
  <si>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</si>
  <si>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</si>
  <si>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</si>
  <si>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</si>
  <si>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</si>
  <si>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</si>
  <si>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</si>
  <si>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</si>
  <si>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</si>
  <si>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</si>
  <si>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</si>
  <si>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</si>
  <si>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</si>
  <si>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</si>
  <si>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</si>
  <si>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</si>
  <si>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</si>
  <si>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</si>
  <si>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</si>
  <si>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</si>
  <si>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</si>
  <si>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</si>
  <si>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</si>
  <si>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</si>
  <si>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</si>
  <si>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</si>
  <si>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</si>
  <si>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</si>
  <si>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</si>
  <si>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</si>
  <si>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</si>
  <si>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</si>
  <si>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</si>
  <si>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</si>
  <si>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</si>
  <si>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</si>
  <si>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</si>
  <si>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</si>
  <si>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</si>
  <si>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</si>
  <si>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</si>
  <si>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</si>
  <si>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</si>
  <si>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</si>
  <si>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</si>
  <si>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</si>
  <si>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</si>
  <si>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</si>
  <si>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</si>
  <si>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</si>
  <si>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</si>
  <si>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</si>
  <si>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</si>
  <si>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</si>
  <si>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</si>
  <si>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</si>
  <si>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</si>
  <si>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</si>
  <si>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</si>
  <si>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</si>
  <si>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</si>
  <si>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</si>
  <si>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</si>
  <si>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</si>
  <si>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</si>
  <si>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</si>
  <si>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</si>
  <si>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</si>
  <si>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</si>
  <si>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</si>
  <si>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</si>
  <si>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</si>
  <si>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</si>
  <si>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</si>
  <si>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</si>
  <si>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</si>
  <si>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</si>
  <si>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</si>
  <si>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</si>
  <si>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</si>
  <si>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</si>
  <si>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</si>
  <si>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</si>
  <si>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</si>
  <si>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</si>
  <si>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</si>
  <si>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</si>
  <si>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</si>
  <si>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</si>
  <si>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</si>
  <si>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</si>
  <si>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</si>
  <si>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</si>
  <si>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</si>
  <si>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</si>
  <si>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</si>
  <si>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</si>
  <si>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</si>
  <si>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</si>
  <si>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</si>
  <si>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</si>
  <si>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</si>
  <si>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</si>
  <si>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</si>
  <si>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</si>
  <si>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</si>
  <si>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</si>
  <si>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</si>
  <si>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</si>
  <si>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</si>
  <si>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</si>
  <si>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</si>
  <si>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</si>
  <si>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</si>
  <si>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</si>
  <si>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</si>
  <si>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</si>
  <si>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</si>
  <si>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</si>
  <si>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</si>
  <si>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</si>
  <si>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</si>
  <si>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</si>
  <si>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</si>
  <si>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</si>
  <si>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</si>
  <si>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</si>
  <si>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</si>
  <si>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</si>
  <si>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</si>
  <si>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</si>
  <si>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</si>
  <si>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</si>
  <si>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</si>
  <si>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</si>
  <si>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</si>
  <si>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</si>
  <si>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</si>
  <si>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</si>
  <si>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</si>
  <si>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</si>
  <si>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</si>
  <si>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</si>
  <si>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</si>
  <si>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</si>
  <si>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</si>
  <si>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</si>
  <si>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</si>
  <si>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</si>
  <si>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</si>
  <si>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</si>
  <si>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</si>
  <si>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</si>
  <si>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</si>
  <si>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</si>
  <si>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</si>
  <si>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</si>
  <si>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</si>
  <si>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</si>
  <si>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</si>
  <si>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</si>
  <si>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</si>
  <si>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</si>
  <si>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</si>
  <si>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</si>
  <si>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</si>
  <si>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</si>
  <si>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</si>
  <si>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</si>
  <si>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</si>
  <si>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</si>
  <si>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</si>
  <si>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</si>
  <si>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</si>
  <si>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</si>
  <si>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</si>
  <si>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</si>
  <si>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</si>
  <si>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</si>
  <si>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</si>
  <si>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</si>
  <si>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</si>
  <si>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</si>
  <si>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</si>
  <si>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</si>
  <si>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</si>
  <si>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</si>
  <si>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</si>
  <si>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</si>
  <si>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</si>
  <si>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</si>
  <si>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</si>
  <si>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</si>
  <si>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</si>
  <si>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</si>
  <si>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</si>
  <si>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</si>
  <si>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</si>
  <si>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</si>
  <si>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</si>
  <si>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</si>
  <si>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</si>
  <si>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</si>
  <si>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</si>
  <si>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</si>
  <si>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</si>
  <si>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</si>
  <si>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</si>
  <si>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</si>
  <si>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</si>
  <si>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</si>
  <si>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</si>
  <si>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</si>
  <si>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</si>
  <si>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</si>
  <si>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</si>
  <si>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</si>
  <si>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</si>
  <si>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</si>
  <si>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</si>
  <si>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</si>
  <si>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</si>
  <si>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</si>
  <si>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</si>
  <si>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</si>
  <si>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</si>
  <si>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</si>
  <si>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</si>
  <si>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</si>
  <si>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</si>
  <si>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</si>
  <si>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</si>
  <si>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</si>
  <si>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</si>
  <si>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</si>
  <si>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</si>
  <si>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</si>
  <si>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</si>
  <si>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</si>
  <si>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</si>
  <si>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</si>
  <si>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</si>
  <si>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</si>
  <si>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</si>
  <si>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</si>
  <si>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</si>
  <si>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</si>
  <si>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</si>
  <si>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</si>
  <si>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</si>
  <si>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</si>
  <si>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</si>
  <si>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</si>
  <si>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</si>
  <si>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</si>
  <si>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</si>
  <si>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</si>
  <si>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</si>
  <si>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</si>
  <si>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</si>
  <si>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</si>
  <si>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</si>
  <si>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</si>
  <si>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</si>
  <si>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</si>
  <si>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</si>
  <si>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</si>
  <si>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</si>
  <si>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</si>
  <si>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</si>
  <si>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</si>
  <si>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</si>
  <si>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</si>
  <si>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</si>
  <si>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Eldon® 200 Class™ Desk Accessories, Burgundy</t>
  </si>
  <si>
    <t>Medford</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</si>
  <si>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</si>
  <si>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</si>
  <si>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</si>
  <si>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</si>
  <si>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</si>
  <si>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</si>
  <si>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</si>
  <si>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</si>
  <si>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</si>
  <si>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</si>
  <si>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</si>
  <si>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</si>
  <si>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</si>
  <si>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</si>
  <si>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</si>
  <si>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</si>
  <si>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</si>
  <si>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</si>
  <si>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</si>
  <si>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</si>
  <si>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</si>
  <si>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</si>
  <si>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</si>
  <si>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</si>
  <si>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</si>
  <si>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</si>
  <si>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</si>
  <si>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</si>
  <si>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</si>
  <si>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</si>
  <si>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</si>
  <si>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</si>
  <si>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</si>
  <si>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</si>
  <si>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</si>
  <si>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</si>
  <si>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</si>
  <si>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</si>
  <si>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</si>
  <si>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</si>
  <si>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</si>
  <si>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</si>
  <si>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</si>
  <si>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</si>
  <si>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</si>
  <si>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</si>
  <si>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</si>
  <si>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</si>
  <si>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</si>
  <si>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</si>
  <si>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</si>
  <si>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</si>
  <si>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</si>
  <si>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</si>
  <si>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</si>
  <si>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</si>
  <si>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</si>
  <si>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</si>
  <si>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</si>
  <si>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</si>
  <si>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</si>
  <si>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</si>
  <si>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</si>
  <si>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</si>
  <si>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</si>
  <si>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</si>
  <si>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</si>
  <si>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</si>
  <si>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</si>
  <si>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</si>
  <si>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</si>
  <si>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</si>
  <si>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</si>
  <si>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</si>
  <si>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</si>
  <si>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</si>
  <si>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</si>
  <si>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</si>
  <si>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</si>
  <si>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</si>
  <si>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</si>
  <si>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</si>
  <si>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</si>
  <si>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</si>
  <si>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</si>
  <si>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</si>
  <si>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</si>
  <si>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</si>
  <si>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</si>
  <si>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</si>
  <si>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</si>
  <si>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</si>
  <si>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</si>
  <si>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</si>
  <si>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</si>
  <si>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</si>
  <si>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</si>
  <si>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</si>
  <si>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</si>
  <si>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</si>
  <si>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</si>
  <si>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</si>
  <si>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</si>
  <si>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</si>
  <si>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</si>
  <si>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</si>
  <si>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</si>
  <si>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</si>
  <si>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</si>
  <si>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</si>
  <si>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</si>
  <si>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</si>
  <si>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</si>
  <si>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</si>
  <si>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</si>
  <si>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</si>
  <si>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</si>
  <si>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</si>
  <si>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</si>
  <si>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</si>
  <si>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</si>
  <si>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</si>
  <si>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</si>
  <si>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</si>
  <si>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</si>
  <si>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</si>
  <si>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</si>
  <si>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</si>
  <si>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</si>
  <si>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</si>
  <si>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</si>
  <si>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</si>
  <si>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</si>
  <si>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</si>
  <si>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</si>
  <si>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</si>
  <si>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</si>
  <si>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</si>
  <si>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</si>
  <si>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</si>
  <si>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</si>
  <si>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</si>
  <si>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</si>
  <si>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</si>
  <si>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</si>
  <si>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</si>
  <si>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</si>
  <si>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</si>
  <si>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</si>
  <si>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</si>
  <si>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</si>
  <si>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</si>
  <si>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</si>
  <si>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</si>
  <si>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</si>
  <si>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</si>
  <si>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</si>
  <si>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</si>
  <si>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</si>
  <si>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</si>
  <si>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</si>
  <si>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</si>
  <si>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</si>
  <si>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</si>
  <si>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</si>
  <si>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</si>
  <si>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</si>
  <si>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</si>
  <si>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</si>
  <si>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</si>
  <si>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</si>
  <si>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</si>
  <si>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</si>
  <si>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</si>
  <si>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</si>
  <si>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</si>
  <si>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</si>
  <si>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</si>
  <si>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</si>
  <si>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</si>
  <si>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</si>
  <si>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</si>
  <si>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</si>
  <si>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</si>
  <si>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</si>
  <si>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</si>
  <si>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</si>
  <si>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</si>
  <si>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</si>
  <si>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</si>
  <si>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</si>
  <si>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</si>
  <si>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</si>
  <si>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</si>
  <si>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</si>
  <si>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</si>
  <si>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</si>
  <si>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</si>
  <si>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</si>
  <si>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</si>
  <si>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</si>
  <si>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</si>
  <si>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</si>
  <si>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</si>
  <si>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</si>
  <si>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</si>
  <si>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</si>
  <si>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</si>
  <si>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</si>
  <si>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</si>
  <si>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</si>
  <si>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</si>
  <si>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</si>
  <si>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</si>
  <si>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</si>
  <si>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</si>
  <si>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</si>
  <si>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</si>
  <si>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</si>
  <si>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</si>
  <si>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</si>
  <si>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</si>
  <si>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</si>
  <si>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</si>
  <si>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</si>
  <si>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</si>
  <si>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</si>
  <si>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</si>
  <si>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</si>
  <si>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</si>
  <si>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</si>
  <si>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</si>
  <si>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</si>
  <si>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</si>
  <si>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</si>
  <si>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</si>
  <si>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</si>
  <si>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</si>
  <si>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</si>
  <si>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</si>
  <si>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</si>
  <si>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</si>
  <si>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</si>
  <si>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</si>
  <si>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</si>
  <si>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</si>
  <si>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</si>
  <si>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</si>
  <si>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</si>
  <si>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</si>
  <si>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</si>
  <si>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</si>
  <si>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</si>
  <si>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</si>
  <si>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</si>
  <si>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</si>
  <si>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</si>
  <si>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</si>
  <si>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</si>
  <si>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</si>
  <si>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</si>
  <si>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</si>
  <si>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</si>
  <si>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</si>
  <si>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</si>
  <si>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</si>
  <si>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</si>
  <si>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</si>
  <si>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</si>
  <si>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</si>
  <si>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</si>
  <si>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</si>
  <si>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</si>
  <si>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</si>
  <si>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</si>
  <si>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</si>
  <si>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</si>
  <si>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</si>
  <si>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</si>
  <si>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</si>
  <si>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</si>
  <si>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</si>
  <si>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</si>
  <si>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</si>
  <si>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</si>
  <si>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</si>
  <si>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</si>
  <si>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</si>
  <si>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</si>
  <si>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</si>
  <si>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</si>
  <si>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</si>
  <si>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</si>
  <si>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</si>
  <si>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</si>
  <si>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</si>
  <si>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</si>
  <si>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</si>
  <si>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</si>
  <si>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</si>
  <si>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</si>
  <si>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</si>
  <si>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</si>
  <si>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</si>
  <si>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</si>
  <si>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</si>
  <si>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</si>
  <si>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</si>
  <si>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</si>
  <si>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</si>
  <si>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</si>
  <si>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</si>
  <si>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</si>
  <si>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</si>
  <si>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</si>
  <si>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</si>
  <si>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</si>
  <si>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</si>
  <si>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</si>
  <si>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</si>
  <si>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</si>
  <si>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</si>
  <si>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</si>
  <si>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</si>
  <si>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</si>
  <si>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</si>
  <si>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</si>
  <si>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</si>
  <si>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</si>
  <si>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</si>
  <si>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</si>
  <si>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</si>
  <si>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</si>
  <si>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</si>
  <si>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</si>
  <si>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</si>
  <si>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</si>
  <si>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</si>
  <si>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</si>
  <si>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</si>
  <si>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</si>
  <si>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</si>
  <si>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</si>
  <si>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</si>
  <si>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</si>
  <si>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</si>
  <si>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</si>
  <si>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</si>
  <si>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</si>
  <si>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</si>
  <si>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</si>
  <si>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</si>
  <si>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</si>
  <si>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</si>
  <si>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</si>
  <si>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</si>
  <si>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</si>
  <si>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</si>
  <si>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</si>
  <si>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</si>
  <si>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</si>
  <si>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</si>
  <si>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</si>
  <si>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</si>
  <si>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</si>
  <si>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</si>
  <si>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</si>
  <si>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</si>
  <si>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</si>
  <si>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</si>
  <si>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</si>
  <si>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</si>
  <si>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</si>
  <si>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</si>
  <si>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</si>
  <si>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</si>
  <si>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</si>
  <si>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</si>
  <si>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</si>
  <si>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</si>
  <si>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</si>
  <si>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</si>
  <si>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</si>
  <si>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</si>
  <si>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</si>
  <si>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</si>
  <si>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</si>
  <si>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</si>
  <si>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</si>
  <si>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</si>
  <si>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</si>
  <si>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</si>
  <si>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</si>
  <si>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</si>
  <si>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</si>
  <si>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</si>
  <si>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</si>
  <si>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</si>
  <si>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</si>
  <si>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</si>
  <si>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</si>
  <si>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</si>
  <si>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</si>
  <si>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</si>
  <si>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</si>
  <si>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</si>
  <si>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</si>
  <si>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</si>
  <si>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</si>
  <si>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</si>
  <si>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</si>
  <si>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</si>
  <si>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</si>
  <si>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</si>
  <si>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</si>
  <si>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</si>
  <si>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</si>
  <si>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</si>
  <si>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</si>
  <si>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</si>
  <si>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</si>
  <si>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</si>
  <si>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</si>
  <si>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</si>
  <si>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</si>
  <si>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</si>
  <si>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</si>
  <si>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</si>
  <si>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</si>
  <si>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</si>
  <si>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</si>
  <si>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</si>
  <si>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</si>
  <si>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</si>
  <si>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</si>
  <si>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</si>
  <si>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</si>
  <si>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</si>
  <si>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</si>
  <si>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</si>
  <si>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</si>
  <si>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</si>
  <si>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</si>
  <si>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</si>
  <si>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</si>
  <si>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</si>
  <si>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</si>
  <si>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</si>
  <si>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</si>
  <si>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</si>
  <si>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</si>
  <si>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</si>
  <si>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</si>
  <si>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</si>
  <si>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</si>
  <si>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</si>
  <si>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</si>
  <si>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</si>
  <si>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</si>
  <si>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</si>
  <si>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</si>
  <si>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</si>
  <si>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</si>
  <si>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</si>
  <si>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</si>
  <si>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</si>
  <si>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</si>
  <si>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</si>
  <si>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</si>
  <si>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</si>
  <si>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</si>
  <si>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</si>
  <si>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</si>
  <si>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</si>
  <si>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</si>
  <si>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</si>
  <si>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</si>
  <si>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</si>
  <si>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</si>
  <si>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</si>
  <si>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</si>
  <si>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</si>
  <si>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</si>
  <si>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</si>
  <si>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</si>
  <si>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</si>
  <si>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</si>
  <si>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</si>
  <si>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</si>
  <si>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</si>
  <si>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</si>
  <si>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</si>
  <si>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</si>
  <si>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</si>
  <si>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</si>
  <si>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</si>
  <si>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</si>
  <si>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</si>
  <si>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</si>
  <si>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</si>
  <si>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</si>
  <si>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</si>
  <si>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</si>
  <si>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</si>
  <si>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</si>
  <si>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</si>
  <si>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</si>
  <si>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</si>
  <si>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</si>
  <si>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</si>
  <si>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</si>
  <si>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</si>
  <si>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</si>
  <si>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</si>
  <si>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</si>
  <si>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</si>
  <si>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</si>
  <si>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</si>
  <si>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</si>
  <si>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</si>
  <si>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</si>
  <si>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</si>
  <si>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</si>
  <si>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</si>
  <si>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</si>
  <si>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</si>
  <si>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</si>
  <si>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</si>
  <si>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</si>
  <si>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</si>
  <si>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</si>
  <si>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</si>
  <si>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</si>
  <si>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</si>
  <si>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</si>
  <si>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</si>
  <si>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</si>
  <si>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</si>
  <si>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</si>
  <si>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</si>
  <si>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</si>
  <si>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</si>
  <si>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</si>
  <si>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</si>
  <si>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</si>
  <si>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</si>
  <si>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</si>
  <si>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</si>
  <si>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</si>
  <si>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</si>
  <si>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</si>
  <si>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</si>
  <si>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</si>
  <si>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</si>
  <si>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</si>
  <si>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</si>
  <si>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</si>
  <si>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</si>
  <si>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</si>
  <si>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</si>
  <si>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</si>
  <si>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</si>
  <si>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</si>
  <si>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</si>
  <si>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</si>
  <si>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</si>
  <si>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</si>
  <si>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</si>
  <si>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</si>
  <si>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</si>
  <si>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</si>
  <si>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</si>
  <si>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</si>
  <si>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</si>
  <si>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</si>
  <si>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</si>
  <si>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</si>
  <si>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</si>
  <si>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</si>
  <si>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</si>
  <si>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</si>
  <si>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</si>
  <si>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</si>
  <si>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</si>
  <si>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</si>
  <si>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</si>
  <si>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</si>
  <si>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</si>
  <si>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</si>
  <si>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</si>
  <si>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</si>
  <si>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</si>
  <si>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</si>
  <si>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</si>
  <si>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</si>
  <si>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</si>
  <si>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</si>
  <si>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</si>
  <si>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</si>
  <si>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</si>
  <si>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</si>
  <si>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</si>
  <si>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</si>
  <si>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</si>
  <si>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</si>
  <si>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</si>
  <si>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</si>
  <si>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</si>
  <si>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</si>
  <si>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</si>
  <si>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</si>
  <si>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</si>
  <si>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</si>
  <si>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</si>
  <si>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</si>
  <si>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</si>
  <si>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</si>
  <si>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</si>
  <si>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</si>
  <si>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</si>
  <si>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</si>
  <si>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</si>
  <si>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</si>
  <si>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</si>
  <si>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</si>
  <si>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</si>
  <si>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</si>
  <si>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</si>
  <si>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</si>
  <si>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</si>
  <si>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</si>
  <si>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</si>
  <si>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</si>
  <si>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</si>
  <si>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</si>
  <si>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</si>
  <si>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</si>
  <si>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</si>
  <si>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</si>
  <si>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</si>
  <si>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</si>
  <si>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</si>
  <si>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</si>
  <si>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</si>
  <si>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</si>
  <si>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</si>
  <si>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</si>
  <si>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</si>
  <si>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</si>
  <si>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</si>
  <si>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</si>
  <si>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</si>
  <si>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</si>
  <si>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</si>
  <si>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</si>
  <si>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</si>
  <si>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</si>
  <si>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</si>
  <si>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</si>
  <si>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</si>
  <si>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</si>
  <si>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</si>
  <si>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</si>
  <si>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</si>
  <si>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</si>
  <si>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</si>
  <si>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</si>
  <si>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</si>
  <si>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</si>
  <si>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</si>
  <si>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</si>
  <si>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</si>
  <si>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</si>
  <si>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</si>
  <si>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</si>
  <si>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</si>
  <si>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</si>
  <si>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</si>
  <si>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</si>
  <si>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</si>
  <si>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</si>
  <si>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</si>
  <si>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</si>
  <si>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</si>
  <si>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</si>
  <si>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</si>
  <si>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</si>
  <si>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</si>
  <si>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</si>
  <si>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</si>
  <si>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</si>
  <si>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</si>
  <si>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</si>
  <si>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</si>
  <si>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</si>
  <si>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</si>
  <si>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</si>
  <si>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</si>
  <si>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</si>
  <si>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</si>
  <si>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</si>
  <si>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</si>
  <si>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</si>
  <si>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</si>
  <si>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</si>
  <si>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</si>
  <si>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</si>
  <si>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</si>
  <si>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</si>
  <si>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</si>
  <si>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</si>
  <si>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</si>
  <si>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</si>
  <si>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</si>
  <si>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</si>
  <si>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</si>
  <si>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</si>
  <si>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</si>
  <si>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</si>
  <si>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</si>
  <si>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</si>
  <si>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</si>
  <si>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</si>
  <si>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</si>
  <si>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</si>
  <si>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</si>
  <si>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</si>
  <si>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</si>
  <si>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</si>
  <si>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</si>
  <si>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</si>
  <si>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</si>
  <si>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</si>
  <si>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</si>
  <si>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</si>
  <si>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</si>
  <si>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</si>
  <si>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</si>
  <si>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</si>
  <si>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</si>
  <si>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</si>
  <si>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</si>
  <si>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</si>
  <si>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</si>
  <si>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</si>
  <si>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</si>
  <si>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</si>
  <si>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</si>
  <si>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</si>
  <si>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</si>
  <si>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</si>
  <si>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</si>
  <si>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</si>
  <si>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</si>
  <si>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</si>
  <si>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</si>
  <si>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</si>
  <si>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</si>
  <si>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</si>
  <si>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</si>
  <si>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</si>
  <si>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</si>
  <si>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</si>
  <si>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</si>
  <si>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</si>
  <si>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</si>
  <si>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</si>
  <si>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</si>
  <si>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</si>
  <si>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</si>
  <si>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</si>
  <si>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</si>
  <si>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</si>
  <si>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</si>
  <si>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</si>
  <si>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</si>
  <si>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</si>
  <si>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</si>
  <si>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</si>
  <si>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</si>
  <si>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</si>
  <si>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</si>
  <si>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</si>
  <si>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</si>
  <si>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</si>
  <si>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</si>
  <si>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</si>
  <si>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</si>
  <si>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</si>
  <si>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</si>
  <si>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</si>
  <si>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</si>
  <si>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</si>
  <si>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</si>
  <si>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</si>
  <si>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</si>
  <si>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</si>
  <si>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</si>
  <si>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</si>
  <si>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</si>
  <si>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</si>
  <si>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</si>
  <si>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</si>
  <si>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</si>
  <si>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</si>
  <si>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</si>
  <si>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</si>
  <si>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</si>
  <si>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</si>
  <si>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</si>
  <si>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</si>
  <si>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</si>
  <si>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</si>
  <si>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</si>
  <si>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</si>
  <si>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</si>
  <si>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</si>
  <si>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</si>
  <si>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</si>
  <si>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</si>
  <si>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</si>
  <si>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</si>
  <si>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</si>
  <si>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</si>
  <si>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</si>
  <si>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</si>
  <si>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</si>
  <si>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</si>
  <si>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</si>
  <si>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</si>
  <si>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</si>
  <si>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</si>
  <si>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</si>
  <si>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</si>
  <si>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</si>
  <si>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</si>
  <si>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</si>
  <si>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</si>
  <si>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</si>
  <si>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</si>
  <si>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</si>
  <si>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</si>
  <si>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</si>
  <si>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</si>
  <si>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</si>
  <si>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</si>
  <si>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</si>
  <si>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</si>
  <si>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</si>
  <si>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</si>
  <si>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</si>
  <si>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</si>
  <si>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</si>
  <si>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</si>
  <si>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</si>
  <si>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</si>
  <si>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</si>
  <si>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</si>
  <si>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</si>
  <si>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</si>
  <si>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</si>
  <si>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</si>
  <si>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</si>
  <si>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</si>
  <si>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</si>
  <si>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</si>
  <si>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</si>
  <si>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</si>
  <si>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</si>
  <si>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</si>
  <si>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</si>
  <si>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</si>
  <si>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</si>
  <si>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</si>
  <si>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</si>
  <si>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</si>
  <si>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</si>
  <si>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</si>
  <si>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</si>
  <si>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</si>
  <si>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</si>
  <si>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</si>
  <si>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</si>
  <si>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</si>
  <si>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</si>
  <si>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</si>
  <si>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</si>
  <si>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</si>
  <si>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</si>
  <si>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</si>
  <si>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</si>
  <si>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</si>
  <si>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</si>
  <si>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</si>
  <si>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</si>
  <si>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</si>
  <si>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</si>
  <si>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</si>
  <si>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</si>
  <si>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</si>
  <si>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</si>
  <si>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</si>
  <si>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</si>
  <si>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</si>
  <si>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</si>
  <si>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</si>
  <si>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</si>
  <si>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</si>
  <si>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</si>
  <si>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</si>
  <si>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</si>
  <si>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</si>
  <si>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</si>
  <si>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</si>
  <si>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</si>
  <si>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</si>
  <si>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</si>
  <si>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</si>
  <si>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</si>
  <si>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</si>
  <si>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</si>
  <si>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</si>
  <si>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</si>
  <si>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</si>
  <si>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</si>
  <si>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</si>
  <si>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</si>
  <si>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</si>
  <si>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</si>
  <si>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</si>
  <si>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</si>
  <si>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</si>
  <si>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</si>
  <si>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</si>
  <si>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Canon PC-428 Personal Copier</t>
  </si>
  <si>
    <t>Vincennes</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</si>
  <si>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</si>
  <si>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</si>
  <si>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</si>
  <si>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</si>
  <si>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</si>
  <si>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</si>
  <si>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</si>
  <si>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</si>
  <si>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</si>
  <si>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</si>
  <si>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</si>
  <si>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</si>
  <si>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</si>
  <si>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</si>
  <si>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</si>
  <si>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</si>
  <si>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</si>
  <si>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</si>
  <si>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</si>
  <si>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</si>
  <si>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</si>
  <si>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</si>
  <si>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</si>
  <si>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</si>
  <si>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</si>
  <si>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</si>
  <si>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</si>
  <si>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</si>
  <si>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</si>
  <si>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</si>
  <si>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</si>
  <si>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</si>
  <si>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</si>
  <si>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</si>
  <si>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</si>
  <si>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</si>
  <si>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</si>
  <si>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</si>
  <si>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</si>
  <si>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</si>
  <si>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</si>
  <si>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</si>
  <si>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</si>
  <si>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</si>
  <si>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</si>
  <si>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</si>
  <si>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</si>
  <si>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</si>
  <si>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</si>
  <si>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</si>
  <si>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</si>
  <si>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</si>
  <si>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</si>
  <si>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</si>
  <si>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</si>
  <si>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</si>
  <si>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</si>
  <si>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</si>
  <si>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</si>
  <si>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</si>
  <si>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</si>
  <si>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</si>
  <si>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</si>
  <si>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</si>
  <si>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</si>
  <si>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</si>
  <si>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</si>
  <si>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</si>
  <si>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</si>
  <si>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</si>
  <si>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</si>
  <si>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</si>
  <si>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</si>
  <si>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</si>
  <si>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</si>
  <si>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</si>
  <si>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</si>
  <si>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</si>
  <si>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</si>
  <si>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</si>
  <si>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</si>
  <si>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</si>
  <si>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</si>
  <si>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</si>
  <si>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</si>
  <si>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</si>
  <si>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</si>
  <si>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</si>
  <si>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</si>
  <si>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</si>
  <si>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</si>
  <si>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</si>
  <si>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</si>
  <si>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</si>
  <si>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</si>
  <si>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</si>
  <si>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</si>
  <si>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</si>
  <si>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</si>
  <si>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</si>
  <si>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</si>
  <si>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</si>
  <si>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</si>
  <si>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</si>
  <si>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</si>
  <si>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</si>
  <si>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</si>
  <si>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</si>
  <si>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</si>
  <si>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</si>
  <si>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</si>
  <si>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</si>
  <si>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</si>
  <si>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</si>
  <si>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</si>
  <si>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</si>
  <si>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</si>
  <si>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</si>
  <si>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</si>
  <si>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</si>
  <si>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</si>
  <si>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</si>
  <si>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</si>
  <si>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</si>
  <si>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</si>
  <si>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</si>
  <si>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</si>
  <si>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</si>
  <si>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</si>
  <si>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</si>
  <si>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</si>
  <si>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</si>
  <si>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</si>
  <si>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</si>
  <si>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</si>
  <si>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</si>
  <si>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</si>
  <si>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</si>
  <si>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</si>
  <si>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</si>
  <si>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</si>
  <si>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</si>
  <si>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</si>
  <si>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</si>
  <si>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</si>
  <si>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</si>
  <si>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</si>
  <si>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</si>
  <si>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</si>
  <si>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</si>
  <si>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</si>
  <si>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</si>
  <si>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</si>
  <si>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</si>
  <si>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</si>
  <si>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</si>
  <si>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</si>
  <si>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</si>
  <si>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</si>
  <si>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</si>
  <si>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</si>
  <si>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</si>
  <si>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</si>
  <si>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</si>
  <si>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</si>
  <si>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</si>
  <si>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</si>
  <si>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</si>
  <si>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</si>
  <si>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</si>
  <si>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</si>
  <si>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</si>
  <si>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</si>
  <si>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</si>
  <si>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</si>
  <si>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</si>
  <si>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</si>
  <si>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</si>
  <si>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</si>
  <si>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</si>
  <si>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</si>
  <si>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</si>
  <si>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</si>
  <si>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</si>
  <si>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</si>
  <si>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</si>
  <si>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</si>
  <si>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</si>
  <si>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</si>
  <si>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</si>
  <si>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</si>
  <si>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</si>
  <si>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</si>
  <si>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</si>
  <si>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</si>
  <si>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</si>
  <si>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</si>
  <si>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</si>
  <si>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</si>
  <si>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</si>
  <si>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</si>
  <si>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</si>
  <si>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</si>
  <si>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</si>
  <si>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</si>
  <si>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</si>
  <si>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</si>
  <si>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</si>
  <si>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</si>
  <si>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</si>
  <si>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</si>
  <si>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</si>
  <si>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</si>
  <si>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</si>
  <si>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</si>
  <si>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</si>
  <si>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</si>
  <si>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</si>
  <si>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</si>
  <si>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</si>
  <si>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</si>
  <si>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</si>
  <si>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</si>
  <si>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</si>
  <si>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</si>
  <si>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</si>
  <si>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</si>
  <si>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</si>
  <si>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</si>
  <si>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</si>
  <si>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</si>
  <si>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</si>
  <si>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</si>
  <si>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</si>
  <si>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</si>
  <si>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</si>
  <si>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</si>
  <si>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</si>
  <si>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</si>
  <si>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</si>
  <si>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</si>
  <si>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</si>
  <si>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</si>
  <si>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</si>
  <si>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</si>
  <si>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</si>
  <si>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</si>
  <si>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</si>
  <si>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</si>
  <si>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</si>
  <si>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</si>
  <si>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</si>
  <si>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</si>
  <si>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</si>
  <si>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</si>
  <si>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</si>
  <si>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</si>
  <si>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</si>
  <si>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</si>
  <si>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</si>
  <si>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</si>
  <si>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</si>
  <si>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</si>
  <si>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</si>
  <si>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</si>
  <si>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</si>
  <si>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</si>
  <si>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</si>
  <si>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</si>
  <si>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</si>
  <si>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</si>
  <si>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</si>
  <si>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</si>
  <si>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</si>
  <si>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</si>
  <si>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</si>
  <si>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</si>
  <si>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</si>
  <si>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</si>
  <si>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</si>
  <si>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</si>
  <si>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</si>
  <si>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</si>
  <si>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</si>
  <si>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</si>
  <si>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</si>
  <si>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</si>
  <si>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</si>
  <si>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</si>
  <si>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</si>
  <si>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</si>
  <si>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</si>
  <si>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</si>
  <si>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</si>
  <si>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</si>
  <si>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</si>
  <si>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</si>
  <si>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</si>
  <si>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</si>
  <si>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</si>
  <si>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</si>
  <si>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</si>
  <si>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</si>
  <si>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</si>
  <si>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</si>
  <si>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</si>
  <si>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</si>
  <si>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</si>
  <si>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</si>
  <si>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</si>
  <si>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</si>
  <si>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</si>
  <si>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</si>
  <si>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</si>
  <si>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</si>
  <si>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</si>
  <si>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</si>
  <si>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</si>
  <si>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</si>
  <si>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</si>
  <si>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</si>
  <si>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</si>
  <si>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</si>
  <si>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</si>
  <si>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</si>
  <si>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</si>
  <si>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</si>
  <si>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</si>
  <si>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</si>
  <si>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</si>
  <si>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</si>
  <si>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</si>
  <si>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</si>
  <si>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</si>
  <si>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</si>
  <si>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</si>
  <si>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</si>
  <si>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</si>
  <si>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</si>
  <si>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</si>
  <si>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</si>
  <si>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</si>
  <si>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</si>
  <si>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</si>
  <si>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</si>
  <si>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</si>
  <si>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</si>
  <si>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</si>
  <si>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</si>
  <si>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</si>
  <si>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</si>
  <si>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</si>
  <si>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</si>
  <si>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</si>
  <si>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</si>
  <si>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</si>
  <si>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</si>
  <si>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</si>
  <si>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</si>
  <si>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</si>
  <si>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</si>
  <si>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</si>
  <si>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</si>
  <si>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</si>
  <si>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</si>
  <si>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</si>
  <si>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</si>
  <si>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</si>
  <si>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</si>
  <si>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</si>
  <si>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</si>
  <si>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</si>
  <si>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</si>
  <si>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</si>
  <si>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</si>
  <si>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</si>
  <si>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</si>
  <si>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</si>
  <si>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</si>
  <si>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</si>
  <si>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</si>
  <si>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</si>
  <si>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</si>
  <si>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</si>
  <si>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</si>
  <si>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</si>
  <si>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</si>
  <si>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</si>
  <si>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</si>
  <si>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</si>
  <si>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</si>
  <si>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</si>
  <si>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</si>
  <si>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</si>
  <si>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</si>
  <si>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</si>
  <si>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</si>
  <si>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</si>
  <si>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</si>
  <si>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</si>
  <si>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</si>
  <si>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</si>
  <si>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</si>
  <si>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</si>
  <si>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</si>
  <si>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</si>
  <si>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</si>
  <si>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</si>
  <si>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</si>
  <si>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</si>
  <si>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</si>
  <si>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</si>
  <si>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</si>
  <si>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</si>
  <si>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</si>
  <si>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</si>
  <si>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</si>
  <si>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</si>
  <si>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</si>
  <si>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</si>
  <si>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</si>
  <si>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</si>
  <si>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</si>
  <si>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</si>
  <si>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</si>
  <si>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</si>
  <si>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</si>
  <si>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</si>
  <si>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</si>
  <si>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</si>
  <si>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</si>
  <si>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</si>
  <si>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</si>
  <si>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</si>
  <si>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</si>
  <si>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</si>
  <si>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</si>
  <si>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</si>
  <si>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</si>
  <si>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</si>
  <si>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</si>
  <si>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</si>
  <si>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</si>
  <si>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</si>
  <si>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</si>
  <si>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</si>
  <si>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</si>
  <si>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</si>
  <si>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</si>
  <si>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</si>
  <si>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</si>
  <si>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</si>
  <si>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</si>
  <si>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</si>
  <si>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</si>
  <si>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</si>
  <si>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</si>
  <si>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</si>
  <si>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</si>
  <si>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</si>
  <si>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</si>
  <si>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</si>
  <si>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</si>
  <si>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</si>
  <si>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</si>
  <si>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</si>
  <si>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</si>
  <si>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</si>
  <si>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</si>
  <si>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</si>
  <si>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</si>
  <si>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</si>
  <si>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</si>
  <si>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</si>
  <si>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</si>
  <si>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</si>
  <si>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</si>
  <si>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</si>
  <si>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</si>
  <si>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</si>
  <si>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</si>
  <si>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</si>
  <si>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</si>
  <si>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</si>
  <si>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</si>
  <si>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</si>
  <si>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</si>
  <si>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</si>
  <si>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</si>
  <si>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</si>
  <si>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</si>
  <si>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</si>
  <si>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</si>
  <si>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</si>
  <si>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</si>
  <si>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</si>
  <si>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</si>
  <si>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</si>
  <si>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</si>
  <si>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</si>
  <si>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</si>
  <si>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</si>
  <si>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</si>
  <si>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</si>
  <si>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</si>
  <si>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</si>
  <si>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</si>
  <si>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</si>
  <si>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</si>
  <si>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</si>
  <si>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</si>
  <si>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</si>
  <si>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</si>
  <si>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</si>
  <si>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</si>
  <si>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</si>
  <si>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</si>
  <si>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</si>
  <si>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</si>
  <si>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</si>
  <si>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</si>
  <si>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</si>
  <si>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</si>
  <si>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</si>
  <si>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</si>
  <si>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</si>
  <si>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</si>
  <si>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</si>
  <si>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</si>
  <si>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</si>
  <si>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</si>
  <si>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</si>
  <si>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</si>
  <si>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</si>
  <si>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</si>
  <si>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</si>
  <si>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</si>
  <si>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</si>
  <si>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</si>
  <si>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</si>
  <si>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</si>
  <si>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</si>
  <si>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</si>
  <si>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</si>
  <si>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</si>
  <si>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</si>
  <si>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</si>
  <si>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</si>
  <si>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</si>
  <si>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</si>
  <si>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</si>
  <si>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</si>
  <si>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</si>
  <si>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</si>
  <si>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</si>
  <si>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</si>
  <si>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</si>
  <si>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</si>
  <si>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</si>
  <si>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</si>
  <si>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</si>
  <si>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</si>
  <si>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</si>
  <si>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</si>
  <si>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</si>
  <si>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</si>
  <si>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</si>
  <si>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</si>
  <si>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</si>
  <si>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</si>
  <si>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</si>
  <si>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</si>
  <si>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</si>
  <si>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</si>
  <si>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</si>
  <si>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</si>
  <si>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</si>
  <si>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</si>
  <si>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</si>
  <si>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</si>
  <si>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</si>
  <si>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</si>
  <si>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</si>
  <si>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</si>
  <si>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</si>
  <si>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</si>
  <si>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</si>
  <si>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</si>
  <si>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</si>
  <si>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</si>
  <si>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</si>
  <si>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</si>
  <si>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</si>
  <si>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</si>
  <si>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</si>
  <si>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</si>
  <si>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</si>
  <si>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</si>
  <si>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</si>
  <si>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</si>
  <si>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</si>
  <si>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</si>
  <si>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</si>
  <si>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</si>
  <si>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</si>
  <si>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</si>
  <si>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</si>
  <si>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</si>
  <si>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</si>
  <si>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</si>
  <si>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</si>
  <si>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</si>
  <si>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</si>
  <si>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</si>
  <si>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</si>
  <si>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</si>
  <si>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</si>
  <si>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</si>
  <si>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</si>
  <si>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</si>
  <si>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</si>
  <si>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</si>
  <si>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</si>
  <si>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</si>
  <si>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</si>
  <si>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</si>
  <si>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</si>
  <si>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</si>
  <si>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</si>
  <si>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</si>
  <si>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</si>
  <si>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</si>
  <si>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</si>
  <si>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</si>
  <si>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</si>
  <si>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</si>
  <si>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</si>
  <si>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</si>
  <si>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</si>
  <si>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</si>
  <si>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</si>
  <si>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</si>
  <si>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</si>
  <si>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</si>
  <si>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</si>
  <si>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</si>
  <si>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</si>
  <si>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</si>
  <si>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</si>
  <si>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</si>
  <si>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</si>
  <si>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</si>
  <si>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</si>
  <si>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</si>
  <si>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</si>
  <si>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</si>
  <si>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</si>
  <si>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</si>
  <si>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</si>
  <si>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</si>
  <si>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</si>
  <si>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</si>
  <si>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</si>
  <si>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</si>
  <si>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</si>
  <si>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</si>
  <si>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</si>
  <si>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</si>
  <si>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</si>
  <si>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</si>
  <si>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</si>
  <si>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</si>
  <si>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</si>
  <si>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</si>
  <si>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</si>
  <si>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</si>
  <si>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</si>
  <si>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</si>
  <si>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</si>
  <si>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</si>
  <si>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</si>
  <si>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</si>
  <si>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</si>
  <si>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</si>
  <si>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</si>
  <si>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</si>
  <si>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</si>
  <si>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</si>
  <si>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</si>
  <si>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</si>
  <si>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</si>
  <si>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</si>
  <si>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</si>
  <si>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</si>
  <si>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</si>
  <si>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</si>
  <si>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</si>
  <si>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</si>
  <si>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</si>
  <si>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</si>
  <si>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</si>
  <si>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</si>
  <si>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</si>
  <si>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</si>
  <si>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</si>
  <si>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</si>
  <si>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</si>
  <si>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</si>
  <si>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</si>
  <si>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</si>
  <si>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</si>
  <si>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</si>
  <si>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</si>
  <si>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</si>
  <si>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</si>
  <si>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</si>
  <si>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</si>
  <si>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</si>
  <si>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</si>
  <si>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</si>
  <si>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</si>
  <si>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</si>
  <si>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</si>
  <si>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</si>
  <si>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</si>
  <si>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</si>
  <si>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</si>
  <si>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</si>
  <si>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</si>
  <si>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</si>
  <si>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</si>
  <si>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</si>
  <si>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</si>
  <si>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</si>
  <si>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</si>
  <si>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</si>
  <si>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</si>
  <si>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</si>
  <si>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</si>
  <si>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</si>
  <si>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</si>
  <si>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</si>
  <si>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</si>
  <si>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</si>
  <si>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</si>
  <si>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</si>
  <si>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</si>
  <si>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</si>
  <si>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</si>
  <si>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</si>
  <si>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</si>
  <si>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</si>
  <si>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</si>
  <si>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</si>
  <si>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</si>
  <si>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</si>
  <si>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</si>
  <si>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</si>
  <si>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</si>
  <si>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</si>
  <si>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</si>
  <si>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</si>
  <si>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</si>
  <si>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</si>
  <si>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</si>
  <si>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</si>
  <si>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</si>
  <si>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</si>
  <si>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</si>
  <si>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</si>
  <si>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</si>
  <si>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</si>
  <si>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</si>
  <si>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</si>
  <si>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</si>
  <si>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</si>
  <si>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</si>
  <si>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</si>
  <si>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</si>
  <si>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</si>
  <si>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</si>
  <si>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</si>
  <si>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</si>
  <si>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</si>
  <si>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</si>
  <si>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</si>
  <si>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</si>
  <si>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</si>
  <si>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</si>
  <si>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</si>
  <si>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</si>
  <si>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</si>
  <si>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</si>
  <si>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</si>
  <si>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</si>
  <si>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</si>
  <si>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</si>
  <si>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</si>
  <si>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</si>
  <si>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</si>
  <si>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</si>
  <si>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</si>
  <si>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</si>
  <si>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</si>
  <si>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</si>
  <si>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</si>
  <si>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</si>
  <si>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</si>
  <si>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</si>
  <si>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</si>
  <si>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</si>
  <si>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</si>
  <si>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</si>
  <si>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</si>
  <si>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</si>
  <si>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</si>
  <si>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</si>
  <si>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</si>
  <si>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</si>
  <si>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</si>
  <si>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</si>
  <si>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</si>
  <si>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</si>
  <si>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</si>
  <si>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</si>
  <si>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</si>
  <si>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</si>
  <si>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</si>
  <si>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</si>
  <si>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</si>
  <si>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</si>
  <si>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</si>
  <si>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</si>
  <si>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</si>
  <si>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</si>
  <si>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</si>
  <si>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</si>
  <si>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</si>
  <si>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</si>
  <si>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</si>
  <si>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</si>
  <si>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</si>
  <si>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</si>
  <si>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</si>
  <si>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</si>
  <si>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</si>
  <si>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</si>
  <si>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</si>
  <si>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</si>
  <si>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</si>
  <si>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</si>
  <si>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</si>
  <si>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</si>
  <si>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</si>
  <si>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</si>
  <si>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</si>
  <si>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</si>
  <si>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</si>
  <si>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</si>
  <si>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</si>
  <si>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</si>
  <si>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</si>
  <si>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</si>
  <si>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</si>
  <si>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</si>
  <si>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</si>
  <si>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</si>
  <si>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</si>
  <si>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</si>
  <si>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</si>
  <si>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</si>
  <si>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</si>
  <si>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</si>
  <si>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</si>
  <si>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</si>
  <si>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</si>
  <si>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</si>
  <si>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</si>
  <si>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</si>
  <si>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</si>
  <si>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</si>
  <si>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</si>
  <si>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</si>
  <si>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</si>
  <si>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</si>
  <si>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</si>
  <si>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</si>
  <si>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</si>
  <si>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</si>
  <si>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</si>
  <si>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</si>
  <si>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</si>
  <si>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</si>
  <si>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</si>
  <si>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</si>
  <si>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</si>
  <si>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</si>
  <si>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</si>
  <si>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</si>
  <si>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</si>
  <si>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</si>
  <si>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</si>
  <si>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</si>
  <si>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</si>
  <si>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</si>
  <si>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</si>
  <si>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</si>
  <si>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</si>
  <si>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</si>
  <si>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</si>
  <si>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</si>
  <si>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</si>
  <si>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</si>
  <si>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</si>
  <si>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</si>
  <si>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</si>
  <si>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</si>
  <si>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</si>
  <si>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</si>
  <si>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</si>
  <si>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</si>
  <si>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</si>
  <si>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</si>
  <si>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</si>
  <si>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</si>
  <si>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</si>
  <si>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</si>
  <si>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</si>
  <si>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</si>
  <si>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</si>
  <si>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</si>
  <si>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</si>
  <si>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</si>
  <si>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</si>
  <si>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</si>
  <si>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</si>
  <si>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</si>
  <si>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</si>
  <si>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</si>
  <si>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</si>
  <si>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</si>
  <si>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</si>
  <si>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</si>
  <si>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</si>
  <si>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</si>
  <si>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</si>
  <si>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</si>
  <si>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</si>
  <si>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</si>
  <si>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</si>
  <si>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</si>
  <si>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</si>
  <si>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</si>
  <si>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</si>
  <si>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</si>
  <si>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</si>
  <si>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</si>
  <si>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</si>
  <si>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</si>
  <si>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</si>
  <si>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</si>
  <si>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</si>
  <si>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</si>
  <si>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</si>
  <si>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</si>
  <si>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</si>
  <si>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</si>
  <si>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</si>
  <si>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</si>
  <si>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</si>
  <si>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</si>
  <si>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</si>
  <si>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</si>
  <si>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</si>
  <si>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</si>
  <si>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</si>
  <si>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</si>
  <si>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</si>
  <si>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</si>
  <si>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</si>
  <si>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</si>
  <si>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</si>
  <si>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</si>
  <si>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</si>
  <si>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</si>
  <si>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</si>
  <si>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</si>
  <si>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</si>
  <si>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</si>
  <si>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</si>
  <si>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</si>
  <si>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</si>
  <si>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</si>
  <si>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</si>
  <si>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</si>
  <si>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</si>
  <si>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</si>
  <si>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</si>
  <si>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</si>
  <si>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</si>
  <si>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</si>
  <si>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</si>
  <si>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</si>
  <si>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</si>
  <si>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</si>
  <si>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</si>
  <si>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</si>
  <si>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</si>
  <si>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</si>
  <si>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</si>
  <si>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</si>
  <si>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</si>
  <si>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</si>
  <si>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</si>
  <si>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</si>
  <si>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</si>
  <si>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</si>
  <si>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</si>
  <si>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</si>
  <si>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</si>
  <si>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</si>
  <si>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</si>
  <si>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</si>
  <si>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</si>
  <si>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</si>
  <si>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</si>
  <si>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</si>
  <si>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</si>
  <si>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</si>
  <si>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</si>
  <si>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</si>
  <si>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</si>
  <si>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</si>
  <si>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</si>
  <si>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</si>
  <si>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</si>
  <si>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</si>
  <si>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</si>
  <si>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</si>
  <si>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</si>
  <si>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</si>
  <si>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</si>
  <si>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</si>
  <si>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</si>
  <si>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</si>
  <si>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</si>
  <si>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</si>
  <si>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</si>
  <si>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</si>
  <si>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</si>
  <si>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</si>
  <si>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</si>
  <si>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</si>
  <si>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</si>
  <si>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</si>
  <si>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</si>
  <si>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</si>
  <si>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</si>
  <si>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</si>
  <si>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</si>
  <si>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</si>
  <si>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</si>
  <si>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</si>
  <si>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</si>
  <si>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</si>
  <si>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</si>
  <si>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</si>
  <si>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</si>
  <si>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</si>
  <si>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</si>
  <si>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</si>
  <si>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</si>
  <si>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</si>
  <si>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</si>
  <si>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</si>
  <si>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</si>
  <si>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</si>
  <si>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</si>
  <si>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</si>
  <si>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</si>
  <si>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</si>
  <si>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</si>
  <si>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</si>
  <si>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</si>
  <si>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</si>
  <si>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</si>
  <si>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</si>
  <si>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</si>
  <si>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</si>
  <si>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</si>
  <si>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</si>
  <si>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</si>
  <si>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</si>
  <si>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</si>
  <si>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</si>
  <si>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</si>
  <si>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</si>
  <si>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</si>
  <si>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</si>
  <si>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</si>
  <si>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</si>
  <si>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</si>
  <si>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</si>
  <si>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</si>
  <si>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</si>
  <si>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</si>
  <si>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</si>
  <si>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</si>
  <si>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</si>
  <si>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</si>
  <si>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</si>
  <si>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</si>
  <si>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</si>
  <si>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</si>
  <si>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</si>
  <si>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</si>
  <si>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</si>
  <si>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</si>
  <si>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</si>
  <si>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</si>
  <si>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</si>
  <si>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</si>
  <si>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</si>
  <si>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</si>
  <si>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</si>
  <si>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</si>
  <si>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</si>
  <si>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</si>
  <si>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</si>
  <si>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</si>
  <si>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</si>
  <si>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</si>
  <si>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</si>
  <si>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</si>
  <si>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</si>
  <si>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</si>
  <si>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</si>
  <si>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</si>
  <si>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</si>
  <si>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</si>
  <si>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</si>
  <si>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</si>
  <si>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</si>
  <si>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</si>
  <si>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</si>
  <si>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</si>
  <si>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</si>
  <si>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</si>
  <si>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</si>
  <si>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</si>
  <si>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</si>
  <si>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</si>
  <si>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</si>
  <si>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</si>
  <si>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</si>
  <si>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</si>
  <si>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</si>
  <si>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</si>
  <si>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</si>
  <si>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</si>
  <si>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</si>
  <si>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</si>
  <si>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</si>
  <si>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</si>
  <si>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</si>
  <si>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</si>
  <si>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</si>
  <si>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</si>
  <si>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</si>
  <si>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</si>
  <si>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</si>
  <si>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</si>
  <si>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</si>
  <si>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</si>
  <si>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</si>
  <si>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</si>
  <si>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</si>
  <si>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</si>
  <si>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</si>
  <si>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</si>
  <si>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</si>
  <si>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</si>
  <si>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</si>
  <si>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</si>
  <si>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</si>
  <si>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</si>
  <si>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</si>
  <si>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</si>
  <si>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</si>
  <si>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</si>
  <si>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</si>
  <si>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</si>
  <si>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</si>
  <si>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</si>
  <si>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</si>
  <si>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</si>
  <si>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</si>
  <si>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</si>
  <si>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</si>
  <si>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</si>
  <si>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</si>
  <si>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</si>
  <si>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</si>
  <si>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</si>
  <si>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</si>
  <si>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</si>
  <si>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</si>
  <si>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</si>
  <si>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</si>
  <si>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</si>
  <si>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</si>
  <si>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</si>
  <si>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</si>
  <si>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</si>
  <si>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</si>
  <si>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</si>
  <si>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</si>
  <si>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</si>
  <si>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</si>
  <si>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</si>
  <si>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</si>
  <si>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</si>
  <si>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</si>
  <si>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</si>
  <si>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</si>
  <si>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</si>
  <si>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</si>
  <si>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</si>
  <si>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</si>
  <si>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</si>
  <si>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</si>
  <si>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</si>
  <si>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</si>
  <si>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</si>
  <si>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</si>
  <si>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</si>
  <si>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</si>
  <si>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</si>
  <si>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</si>
  <si>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</si>
  <si>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</si>
  <si>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</si>
  <si>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</si>
  <si>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</si>
  <si>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</si>
  <si>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</si>
  <si>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</si>
  <si>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</si>
  <si>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</si>
  <si>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</si>
  <si>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</si>
  <si>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</si>
  <si>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</si>
  <si>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</si>
  <si>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</si>
  <si>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</si>
  <si>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</si>
  <si>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</si>
  <si>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</si>
  <si>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</si>
  <si>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</si>
  <si>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</si>
  <si>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</si>
  <si>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</si>
  <si>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</si>
  <si>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</si>
  <si>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</si>
  <si>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</si>
  <si>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</si>
  <si>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</si>
  <si>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</si>
  <si>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</si>
  <si>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</si>
  <si>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</si>
  <si>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</si>
  <si>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</si>
  <si>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</si>
  <si>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</si>
  <si>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</si>
  <si>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</si>
  <si>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</si>
  <si>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</si>
  <si>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</si>
  <si>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</si>
  <si>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</si>
  <si>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</si>
  <si>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</si>
  <si>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</si>
  <si>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</si>
  <si>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</si>
  <si>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</si>
  <si>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</si>
  <si>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</si>
  <si>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</si>
  <si>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</si>
  <si>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</si>
  <si>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</si>
  <si>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</si>
  <si>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</si>
  <si>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</si>
  <si>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</si>
  <si>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</si>
  <si>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</si>
  <si>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</si>
  <si>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</si>
  <si>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</si>
  <si>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</si>
  <si>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</si>
  <si>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</si>
  <si>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</si>
  <si>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</si>
  <si>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</si>
  <si>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</si>
  <si>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</si>
  <si>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</si>
  <si>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</si>
  <si>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</si>
  <si>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</si>
  <si>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</si>
  <si>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</si>
  <si>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</si>
  <si>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</si>
  <si>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</si>
  <si>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</si>
  <si>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</si>
  <si>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</si>
  <si>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</si>
  <si>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</si>
  <si>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</si>
  <si>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</si>
  <si>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</si>
  <si>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</si>
  <si>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</si>
  <si>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</si>
  <si>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</si>
  <si>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</si>
  <si>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</si>
  <si>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</si>
  <si>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</si>
  <si>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</si>
  <si>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</si>
  <si>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</si>
  <si>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</si>
  <si>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</si>
  <si>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</si>
  <si>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</si>
  <si>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</si>
  <si>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</si>
  <si>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</si>
  <si>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</si>
  <si>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</si>
  <si>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</si>
  <si>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</si>
  <si>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</si>
  <si>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</si>
  <si>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</si>
  <si>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</si>
  <si>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</si>
  <si>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</si>
  <si>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</si>
  <si>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</si>
  <si>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</si>
  <si>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</si>
  <si>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</si>
  <si>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</si>
  <si>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</si>
  <si>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</si>
  <si>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</si>
  <si>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</si>
  <si>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</si>
  <si>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</si>
  <si>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</si>
  <si>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</si>
  <si>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</si>
  <si>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</si>
  <si>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</si>
  <si>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</si>
  <si>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</si>
  <si>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</si>
  <si>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</si>
  <si>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</si>
  <si>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</si>
  <si>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</si>
  <si>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</si>
  <si>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</si>
  <si>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</si>
  <si>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</si>
  <si>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</si>
  <si>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</si>
  <si>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</si>
  <si>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</si>
  <si>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</si>
  <si>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</si>
  <si>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</si>
  <si>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</si>
  <si>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</si>
  <si>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</si>
  <si>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</si>
  <si>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</si>
  <si>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</si>
  <si>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</si>
  <si>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</si>
  <si>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</si>
  <si>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</si>
  <si>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</si>
  <si>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</si>
  <si>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</si>
  <si>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</si>
  <si>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</si>
  <si>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</si>
  <si>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</si>
  <si>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</si>
  <si>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</si>
  <si>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</si>
  <si>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</si>
  <si>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</si>
  <si>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</si>
  <si>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</si>
  <si>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</si>
  <si>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</si>
  <si>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</si>
  <si>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</si>
  <si>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</si>
  <si>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</si>
  <si>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</si>
  <si>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</si>
  <si>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</si>
  <si>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</si>
  <si>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</si>
  <si>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</si>
  <si>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</si>
  <si>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</si>
  <si>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</si>
  <si>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</si>
  <si>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</si>
  <si>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</si>
  <si>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</si>
  <si>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</si>
  <si>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</si>
  <si>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</si>
  <si>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</si>
  <si>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</si>
  <si>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</si>
  <si>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</si>
  <si>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</si>
  <si>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</si>
  <si>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</si>
  <si>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</si>
  <si>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</si>
  <si>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</si>
  <si>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</si>
  <si>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</si>
  <si>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</si>
  <si>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</si>
  <si>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</si>
  <si>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</si>
  <si>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</si>
  <si>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</si>
  <si>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</si>
  <si>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</si>
  <si>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</si>
  <si>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</si>
  <si>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</si>
  <si>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</si>
  <si>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</si>
  <si>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</si>
  <si>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</si>
  <si>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</si>
  <si>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</si>
  <si>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</si>
  <si>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</si>
  <si>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</si>
  <si>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</si>
  <si>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</si>
  <si>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</si>
  <si>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</si>
  <si>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</si>
  <si>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</si>
  <si>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</si>
  <si>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</si>
  <si>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</si>
  <si>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</si>
  <si>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</si>
  <si>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</si>
  <si>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</si>
  <si>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</si>
  <si>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</si>
  <si>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</si>
  <si>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</si>
  <si>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</si>
  <si>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</si>
  <si>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</si>
  <si>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</si>
  <si>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</si>
  <si>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</si>
  <si>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</si>
  <si>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</si>
  <si>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</si>
  <si>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</si>
  <si>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</si>
  <si>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</si>
  <si>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</si>
  <si>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</si>
  <si>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</si>
  <si>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</si>
  <si>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</si>
  <si>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</si>
  <si>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</si>
  <si>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</si>
  <si>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</si>
  <si>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</si>
  <si>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</si>
  <si>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</si>
  <si>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</si>
  <si>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</si>
  <si>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</si>
  <si>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</si>
  <si>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</si>
  <si>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</si>
  <si>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</si>
  <si>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</si>
  <si>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</si>
  <si>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</si>
  <si>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</si>
  <si>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</si>
  <si>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</si>
  <si>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</si>
  <si>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</si>
  <si>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</si>
  <si>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</si>
  <si>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</si>
  <si>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</si>
  <si>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</si>
  <si>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</si>
  <si>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</si>
  <si>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</si>
  <si>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</si>
  <si>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</si>
  <si>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</si>
  <si>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</si>
  <si>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</si>
  <si>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</si>
  <si>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</si>
  <si>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</si>
  <si>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</si>
  <si>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</si>
  <si>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</si>
  <si>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</si>
  <si>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</si>
  <si>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</si>
  <si>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</si>
  <si>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</si>
  <si>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</si>
  <si>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</si>
  <si>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</si>
  <si>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</si>
  <si>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</si>
  <si>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</si>
  <si>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</si>
  <si>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</si>
  <si>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</si>
  <si>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</si>
  <si>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</si>
  <si>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</si>
  <si>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</si>
  <si>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</si>
  <si>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</si>
  <si>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</si>
  <si>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</si>
  <si>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</si>
  <si>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</si>
  <si>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</si>
  <si>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</si>
  <si>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</si>
  <si>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</si>
  <si>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</si>
  <si>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</si>
  <si>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</si>
  <si>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</si>
  <si>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</si>
  <si>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</si>
  <si>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</si>
  <si>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</si>
  <si>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</si>
  <si>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</si>
  <si>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</si>
  <si>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</si>
  <si>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</si>
  <si>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</si>
  <si>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</si>
  <si>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</si>
  <si>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</si>
  <si>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</si>
  <si>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</si>
  <si>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</si>
  <si>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</si>
  <si>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</si>
  <si>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</si>
  <si>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</si>
  <si>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</si>
  <si>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</si>
  <si>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</si>
  <si>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</si>
  <si>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</si>
  <si>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</si>
  <si>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</si>
  <si>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</si>
  <si>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</si>
  <si>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</si>
  <si>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</si>
  <si>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</si>
  <si>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</si>
  <si>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</si>
  <si>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</si>
  <si>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</si>
  <si>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</si>
  <si>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</si>
  <si>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</si>
  <si>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</si>
  <si>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</si>
  <si>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</si>
  <si>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</si>
  <si>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</si>
  <si>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</si>
  <si>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</si>
  <si>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</si>
  <si>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</si>
  <si>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</si>
  <si>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</si>
  <si>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</si>
  <si>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</si>
  <si>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</si>
  <si>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</si>
  <si>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</si>
  <si>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</si>
  <si>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</si>
  <si>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</si>
  <si>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</si>
  <si>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Manager</t>
  </si>
  <si>
    <t>Chris</t>
  </si>
  <si>
    <t>Erin</t>
  </si>
  <si>
    <t>Sam</t>
  </si>
  <si>
    <t>William</t>
  </si>
  <si>
    <t>Month</t>
  </si>
  <si>
    <t>Grand Total</t>
  </si>
  <si>
    <t>Sum of Profit</t>
  </si>
  <si>
    <t>Sum of Sales</t>
  </si>
  <si>
    <t>Category</t>
  </si>
  <si>
    <t xml:space="preserve"> Profit</t>
  </si>
  <si>
    <t xml:space="preserve"> Sales</t>
  </si>
  <si>
    <t>C</t>
  </si>
  <si>
    <t>State</t>
  </si>
  <si>
    <t>States</t>
  </si>
  <si>
    <t>Apr</t>
  </si>
  <si>
    <t>Feb</t>
  </si>
  <si>
    <t>Jan</t>
  </si>
  <si>
    <t>Jun</t>
  </si>
  <si>
    <t>Mar</t>
  </si>
  <si>
    <t>May</t>
  </si>
  <si>
    <t xml:space="preserve"> Quantity  ordered</t>
  </si>
  <si>
    <t>Count of Order ID</t>
  </si>
  <si>
    <t xml:space="preserve">Profit </t>
  </si>
  <si>
    <t>Profit Margin</t>
  </si>
  <si>
    <t>Total</t>
  </si>
  <si>
    <t>Months</t>
  </si>
  <si>
    <t xml:space="preserve"> Quantity ordered </t>
  </si>
  <si>
    <t>mom growth</t>
  </si>
  <si>
    <t>No of orders</t>
  </si>
  <si>
    <t>Sum of Quantity ordered new</t>
  </si>
  <si>
    <t>Shipment Mode</t>
  </si>
  <si>
    <t>Manager Wise Sales</t>
  </si>
  <si>
    <t>Top 5 Category</t>
  </si>
  <si>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</si>
  <si>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</si>
  <si>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</si>
  <si>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</si>
  <si>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</si>
  <si>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</si>
  <si>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</si>
  <si>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</si>
  <si>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Sales by Category</t>
  </si>
  <si>
    <t>Sales and Profit by Subcategory</t>
  </si>
  <si>
    <t>Monthly sales trend for each year</t>
  </si>
  <si>
    <t>Profit Trend over the years</t>
  </si>
  <si>
    <t>And any new insights you can gain out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</si>
</sst>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 0.00,\k"/>
    <numFmt numFmtId="165" formatCode="_-[$$-409]* #,##0.00_ ;_-[$$-409]* \-#,##0.00\ ;_-[$$-409]* &quot;-&quot;??_ ;_-@_ "/>
    <numFmt numFmtId="166" formatCode="&quot;#&quot;0"/>
    <numFmt numFmtId="167" formatCode="[Green]\▲0.00%;[Red]\▼0.00%"/>
  </numFmts>
  <fonts count="4" x14ac:knownFonts="1">
    <font>
      <sz val="11"/>
      <color theme="1"/>
      <name val="Calibri"/>
      <family val="2"/>
      <scheme val="minor"/>
    </font>
    <font>
      <sz val="11"/>
      <color theme="1"/>
      <name val="Calibri"/>
      <family val="2"/>
      <scheme val="minor"/>
    </font>
    <font>
      <sz val="14"/>
      <color theme="0"/>
      <name val="Lato Black"/>
      <family val="2"/>
    </font>
    <font>
      <b/>
      <sz val="11"/>
      <color rgb="FFFF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1" applyNumberFormat="1" applyFont="1"/>
    <xf numFmtId="166" fontId="0" fillId="0" borderId="0" xfId="0" applyNumberFormat="1"/>
    <xf numFmtId="10" fontId="0" fillId="0" borderId="0" xfId="2" applyNumberFormat="1" applyFont="1"/>
    <xf numFmtId="167" fontId="0" fillId="0" borderId="0" xfId="0" applyNumberFormat="1" applyAlignment="1">
      <alignment horizontal="center"/>
    </xf>
    <xf numFmtId="167" fontId="0" fillId="0" borderId="0" xfId="0" applyNumberFormat="1"/>
    <xf numFmtId="0" fontId="0" fillId="0" borderId="0" xfId="0" applyAlignment="1">
      <alignment horizontal="left" indent="1"/>
    </xf>
    <xf numFmtId="0" fontId="2" fillId="0" borderId="0" xfId="0" applyFont="1"/>
    <xf numFmtId="0" fontId="3" fillId="0" borderId="0" xfId="0" applyFont="1"/>
    <xf numFmtId="0" fontId="3" fillId="0" borderId="0" xfId="0" quotePrefix="1" applyFont="1"/>
  </cellXfs>
  <cellStyles count="3">
    <cellStyle name="Currency" xfId="1" builtinId="4"/>
    <cellStyle name="Normal" xfId="0" builtinId="0"/>
    <cellStyle name="Percent" xfId="2" builtinId="5"/>
  </cellStyles>
  <dxfs count="21">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 0.00,\k"/>
    </dxf>
    <dxf>
      <numFmt numFmtId="0" formatCode="General"/>
    </dxf>
    <dxf>
      <numFmt numFmtId="0" formatCode="General"/>
    </dxf>
    <dxf>
      <numFmt numFmtId="0" formatCode="General"/>
    </dxf>
    <dxf>
      <font>
        <color theme="0"/>
      </font>
      <fill>
        <patternFill>
          <bgColor theme="3" tint="0.39994506668294322"/>
        </patternFill>
      </fill>
      <border>
        <bottom style="thin">
          <color theme="6"/>
        </bottom>
        <vertical/>
        <horizontal/>
      </border>
    </dxf>
    <dxf>
      <font>
        <color theme="1"/>
      </font>
      <fill>
        <patternFill>
          <bgColor theme="3" tint="-0.24994659260841701"/>
        </patternFill>
      </fill>
      <border diagonalUp="0" diagonalDown="0">
        <left/>
        <right/>
        <top/>
        <bottom/>
        <vertical/>
        <horizontal/>
      </border>
    </dxf>
    <dxf>
      <fill>
        <patternFill>
          <bgColor theme="1"/>
        </patternFill>
      </fill>
    </dxf>
  </dxfs>
  <tableStyles count="3" defaultTableStyle="TableStyleMedium2" defaultPivotStyle="PivotStyleLight16">
    <tableStyle name="Invisible" pivot="0" table="0" count="0" xr9:uid="{BA4253C9-9FA8-4B49-8E8B-B6EA5B9E7396}"/>
    <tableStyle name="Slicer Style 1" pivot="0" table="0" count="1" xr9:uid="{47696360-955F-41B6-953D-CC2FD88D2BE5}">
      <tableStyleElement type="wholeTable" dxfId="20"/>
    </tableStyle>
    <tableStyle name="SlicerStyleDark3 2" pivot="0" table="0" count="10" xr9:uid="{5F0BE2FB-21A0-4A15-A059-0D85762DF533}">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3.xml"/><Relationship Id="rId21" Type="http://schemas.openxmlformats.org/officeDocument/2006/relationships/pivotCacheDefinition" Target="pivotCache/pivotCacheDefinition7.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6.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5.xlsx]KPI!PivotTable14</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KPI!$B$3</c:f>
              <c:strCache>
                <c:ptCount val="1"/>
                <c:pt idx="0">
                  <c:v>Total</c:v>
                </c:pt>
              </c:strCache>
            </c:strRef>
          </c:tx>
          <c:spPr>
            <a:ln w="28575" cap="rnd">
              <a:solidFill>
                <a:schemeClr val="tx1"/>
              </a:solidFill>
              <a:round/>
            </a:ln>
            <a:effectLst/>
          </c:spPr>
          <c:marker>
            <c:symbol val="none"/>
          </c:marker>
          <c:cat>
            <c:strRef>
              <c:f>KPI!$A$4:$A$10</c:f>
              <c:strCache>
                <c:ptCount val="6"/>
                <c:pt idx="0">
                  <c:v>Jan</c:v>
                </c:pt>
                <c:pt idx="1">
                  <c:v>Feb</c:v>
                </c:pt>
                <c:pt idx="2">
                  <c:v>Mar</c:v>
                </c:pt>
                <c:pt idx="3">
                  <c:v>Apr</c:v>
                </c:pt>
                <c:pt idx="4">
                  <c:v>May</c:v>
                </c:pt>
                <c:pt idx="5">
                  <c:v>Jun</c:v>
                </c:pt>
              </c:strCache>
            </c:strRef>
          </c:cat>
          <c:val>
            <c:numRef>
              <c:f>KPI!$B$4:$B$10</c:f>
              <c:numCache>
                <c:formatCode>General</c:formatCode>
                <c:ptCount val="6"/>
                <c:pt idx="0">
                  <c:v>264998.55</c:v>
                </c:pt>
                <c:pt idx="1">
                  <c:v>325502.44</c:v>
                </c:pt>
                <c:pt idx="2">
                  <c:v>265167.13</c:v>
                </c:pt>
                <c:pt idx="3">
                  <c:v>384029.19</c:v>
                </c:pt>
                <c:pt idx="4">
                  <c:v>290230.84999999998</c:v>
                </c:pt>
                <c:pt idx="5">
                  <c:v>351596.61</c:v>
                </c:pt>
              </c:numCache>
            </c:numRef>
          </c:val>
          <c:smooth val="0"/>
          <c:extLst>
            <c:ext xmlns:c16="http://schemas.microsoft.com/office/drawing/2014/chart" uri="{C3380CC4-5D6E-409C-BE32-E72D297353CC}">
              <c16:uniqueId val="{00000000-2D04-49D6-BB6F-E82E6FD06E76}"/>
            </c:ext>
          </c:extLst>
        </c:ser>
        <c:dLbls>
          <c:showLegendKey val="0"/>
          <c:showVal val="0"/>
          <c:showCatName val="0"/>
          <c:showSerName val="0"/>
          <c:showPercent val="0"/>
          <c:showBubbleSize val="0"/>
        </c:dLbls>
        <c:smooth val="0"/>
        <c:axId val="74233888"/>
        <c:axId val="648809216"/>
      </c:lineChart>
      <c:catAx>
        <c:axId val="74233888"/>
        <c:scaling>
          <c:orientation val="minMax"/>
        </c:scaling>
        <c:delete val="1"/>
        <c:axPos val="b"/>
        <c:numFmt formatCode="General" sourceLinked="1"/>
        <c:majorTickMark val="none"/>
        <c:minorTickMark val="none"/>
        <c:tickLblPos val="nextTo"/>
        <c:crossAx val="648809216"/>
        <c:crosses val="autoZero"/>
        <c:auto val="1"/>
        <c:lblAlgn val="ctr"/>
        <c:lblOffset val="100"/>
        <c:noMultiLvlLbl val="0"/>
      </c:catAx>
      <c:valAx>
        <c:axId val="648809216"/>
        <c:scaling>
          <c:orientation val="minMax"/>
        </c:scaling>
        <c:delete val="1"/>
        <c:axPos val="l"/>
        <c:numFmt formatCode="General" sourceLinked="1"/>
        <c:majorTickMark val="none"/>
        <c:minorTickMark val="none"/>
        <c:tickLblPos val="nextTo"/>
        <c:crossAx val="7423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5(States)!PivotTable13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3874698679299"/>
          <c:y val="0"/>
          <c:w val="0.84484413479129472"/>
          <c:h val="0.88416319308262725"/>
        </c:manualLayout>
      </c:layout>
      <c:barChart>
        <c:barDir val="bar"/>
        <c:grouping val="clustered"/>
        <c:varyColors val="0"/>
        <c:ser>
          <c:idx val="0"/>
          <c:order val="0"/>
          <c:tx>
            <c:strRef>
              <c:f>'Top 5(States)'!$B$3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5(States)'!$A$4:$A$9</c:f>
              <c:strCache>
                <c:ptCount val="5"/>
                <c:pt idx="0">
                  <c:v>Oregon</c:v>
                </c:pt>
                <c:pt idx="1">
                  <c:v>Ohio</c:v>
                </c:pt>
                <c:pt idx="2">
                  <c:v>Texas</c:v>
                </c:pt>
                <c:pt idx="3">
                  <c:v>New York</c:v>
                </c:pt>
                <c:pt idx="4">
                  <c:v>California</c:v>
                </c:pt>
              </c:strCache>
            </c:strRef>
          </c:cat>
          <c:val>
            <c:numRef>
              <c:f>'Top 5(States)'!$B$4:$B$9</c:f>
              <c:numCache>
                <c:formatCode>\$\ 0.00,\k</c:formatCode>
                <c:ptCount val="5"/>
                <c:pt idx="0">
                  <c:v>15291.572600000001</c:v>
                </c:pt>
                <c:pt idx="1">
                  <c:v>23410.842026000009</c:v>
                </c:pt>
                <c:pt idx="2">
                  <c:v>27288.386659999996</c:v>
                </c:pt>
                <c:pt idx="3">
                  <c:v>27611.943318599991</c:v>
                </c:pt>
                <c:pt idx="4">
                  <c:v>36187.568191999999</c:v>
                </c:pt>
              </c:numCache>
            </c:numRef>
          </c:val>
          <c:extLst>
            <c:ext xmlns:c16="http://schemas.microsoft.com/office/drawing/2014/chart" uri="{C3380CC4-5D6E-409C-BE32-E72D297353CC}">
              <c16:uniqueId val="{00000000-09BF-4D9E-B3DF-5C406826B3BB}"/>
            </c:ext>
          </c:extLst>
        </c:ser>
        <c:dLbls>
          <c:dLblPos val="outEnd"/>
          <c:showLegendKey val="0"/>
          <c:showVal val="1"/>
          <c:showCatName val="0"/>
          <c:showSerName val="0"/>
          <c:showPercent val="0"/>
          <c:showBubbleSize val="0"/>
        </c:dLbls>
        <c:gapWidth val="109"/>
        <c:axId val="1730633392"/>
        <c:axId val="171850864"/>
      </c:barChart>
      <c:catAx>
        <c:axId val="17306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850864"/>
        <c:crosses val="autoZero"/>
        <c:auto val="1"/>
        <c:lblAlgn val="ctr"/>
        <c:lblOffset val="100"/>
        <c:noMultiLvlLbl val="0"/>
      </c:catAx>
      <c:valAx>
        <c:axId val="171850864"/>
        <c:scaling>
          <c:orientation val="minMax"/>
        </c:scaling>
        <c:delete val="1"/>
        <c:axPos val="b"/>
        <c:numFmt formatCode="\$\ 0.00,\k" sourceLinked="1"/>
        <c:majorTickMark val="none"/>
        <c:minorTickMark val="none"/>
        <c:tickLblPos val="nextTo"/>
        <c:crossAx val="17306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5.xlsx]Manager Wise Sales!PivotTable1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7606838304962925E-2"/>
          <c:w val="0.94287193458039087"/>
          <c:h val="0.76553440741020184"/>
        </c:manualLayout>
      </c:layout>
      <c:barChart>
        <c:barDir val="col"/>
        <c:grouping val="clustered"/>
        <c:varyColors val="0"/>
        <c:ser>
          <c:idx val="0"/>
          <c:order val="0"/>
          <c:tx>
            <c:strRef>
              <c:f>'Manager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'Manager Wise Sales'!$A$4:$A$12</c:f>
              <c:multiLvlStrCache>
                <c:ptCount val="4"/>
                <c:lvl>
                  <c:pt idx="0">
                    <c:v>Central</c:v>
                  </c:pt>
                  <c:pt idx="1">
                    <c:v>East</c:v>
                  </c:pt>
                  <c:pt idx="2">
                    <c:v>South</c:v>
                  </c:pt>
                  <c:pt idx="3">
                    <c:v>West</c:v>
                  </c:pt>
                </c:lvl>
                <c:lvl>
                  <c:pt idx="0">
                    <c:v>Chris</c:v>
                  </c:pt>
                  <c:pt idx="1">
                    <c:v>Erin</c:v>
                  </c:pt>
                  <c:pt idx="2">
                    <c:v>Sam</c:v>
                  </c:pt>
                  <c:pt idx="3">
                    <c:v>William</c:v>
                  </c:pt>
                </c:lvl>
              </c:multiLvlStrCache>
            </c:multiLvlStrRef>
          </c:cat>
          <c:val>
            <c:numRef>
              <c:f>'Manager Wise Sales'!$B$4:$B$12</c:f>
              <c:numCache>
                <c:formatCode>0.00%</c:formatCode>
                <c:ptCount val="4"/>
                <c:pt idx="0">
                  <c:v>0.23462121096604005</c:v>
                </c:pt>
                <c:pt idx="1">
                  <c:v>0.31077145479195573</c:v>
                </c:pt>
                <c:pt idx="2">
                  <c:v>0.18141048443385627</c:v>
                </c:pt>
                <c:pt idx="3">
                  <c:v>0.2731968498081479</c:v>
                </c:pt>
              </c:numCache>
            </c:numRef>
          </c:val>
          <c:extLst>
            <c:ext xmlns:c16="http://schemas.microsoft.com/office/drawing/2014/chart" uri="{C3380CC4-5D6E-409C-BE32-E72D297353CC}">
              <c16:uniqueId val="{00000002-11D5-4546-B50C-E7E549714657}"/>
            </c:ext>
          </c:extLst>
        </c:ser>
        <c:dLbls>
          <c:dLblPos val="outEnd"/>
          <c:showLegendKey val="0"/>
          <c:showVal val="1"/>
          <c:showCatName val="0"/>
          <c:showSerName val="0"/>
          <c:showPercent val="0"/>
          <c:showBubbleSize val="0"/>
        </c:dLbls>
        <c:gapWidth val="219"/>
        <c:overlap val="-27"/>
        <c:axId val="198306015"/>
        <c:axId val="196687103"/>
      </c:barChart>
      <c:catAx>
        <c:axId val="19830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687103"/>
        <c:crosses val="autoZero"/>
        <c:auto val="1"/>
        <c:lblAlgn val="ctr"/>
        <c:lblOffset val="100"/>
        <c:noMultiLvlLbl val="0"/>
      </c:catAx>
      <c:valAx>
        <c:axId val="196687103"/>
        <c:scaling>
          <c:orientation val="minMax"/>
        </c:scaling>
        <c:delete val="1"/>
        <c:axPos val="l"/>
        <c:numFmt formatCode="0.00%" sourceLinked="1"/>
        <c:majorTickMark val="none"/>
        <c:minorTickMark val="none"/>
        <c:tickLblPos val="nextTo"/>
        <c:crossAx val="19830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 Category!PivotTable2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Category'!$A$4:$A$9</c:f>
              <c:strCache>
                <c:ptCount val="5"/>
                <c:pt idx="0">
                  <c:v>Office Machines</c:v>
                </c:pt>
                <c:pt idx="1">
                  <c:v>Chairs &amp; Chairmats</c:v>
                </c:pt>
                <c:pt idx="2">
                  <c:v>Telephones and Communication</c:v>
                </c:pt>
                <c:pt idx="3">
                  <c:v>Binders and Binder Accessories</c:v>
                </c:pt>
                <c:pt idx="4">
                  <c:v>Storage &amp; Organization</c:v>
                </c:pt>
              </c:strCache>
            </c:strRef>
          </c:cat>
          <c:val>
            <c:numRef>
              <c:f>'Top 5 Category'!$B$4:$B$9</c:f>
              <c:numCache>
                <c:formatCode>\$\ 0.00,\k</c:formatCode>
                <c:ptCount val="5"/>
                <c:pt idx="0">
                  <c:v>318169.68</c:v>
                </c:pt>
                <c:pt idx="1">
                  <c:v>241200.42</c:v>
                </c:pt>
                <c:pt idx="2">
                  <c:v>198764.49</c:v>
                </c:pt>
                <c:pt idx="3">
                  <c:v>185928.14</c:v>
                </c:pt>
                <c:pt idx="4">
                  <c:v>175730.05</c:v>
                </c:pt>
              </c:numCache>
            </c:numRef>
          </c:val>
          <c:extLst>
            <c:ext xmlns:c16="http://schemas.microsoft.com/office/drawing/2014/chart" uri="{C3380CC4-5D6E-409C-BE32-E72D297353CC}">
              <c16:uniqueId val="{00000000-67F7-4B2E-B1E3-B337CEF8905F}"/>
            </c:ext>
          </c:extLst>
        </c:ser>
        <c:dLbls>
          <c:dLblPos val="outEnd"/>
          <c:showLegendKey val="0"/>
          <c:showVal val="1"/>
          <c:showCatName val="0"/>
          <c:showSerName val="0"/>
          <c:showPercent val="0"/>
          <c:showBubbleSize val="0"/>
        </c:dLbls>
        <c:gapWidth val="182"/>
        <c:axId val="178604687"/>
        <c:axId val="172309151"/>
      </c:barChart>
      <c:catAx>
        <c:axId val="178604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309151"/>
        <c:crosses val="autoZero"/>
        <c:auto val="1"/>
        <c:lblAlgn val="ctr"/>
        <c:lblOffset val="100"/>
        <c:noMultiLvlLbl val="0"/>
      </c:catAx>
      <c:valAx>
        <c:axId val="172309151"/>
        <c:scaling>
          <c:orientation val="minMax"/>
        </c:scaling>
        <c:delete val="1"/>
        <c:axPos val="t"/>
        <c:numFmt formatCode="\$\ 0.00,\k" sourceLinked="1"/>
        <c:majorTickMark val="none"/>
        <c:minorTickMark val="none"/>
        <c:tickLblPos val="nextTo"/>
        <c:crossAx val="1786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5.xlsx]Pie Chart!PivotTable5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D2-4CED-9EBC-972A6399E8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D2-4CED-9EBC-972A6399E8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D2-4CED-9EBC-972A6399E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Chart'!$A$4:$A$7</c:f>
              <c:strCache>
                <c:ptCount val="3"/>
                <c:pt idx="0">
                  <c:v>Furniture</c:v>
                </c:pt>
                <c:pt idx="1">
                  <c:v>Office Supplies</c:v>
                </c:pt>
                <c:pt idx="2">
                  <c:v>Technology</c:v>
                </c:pt>
              </c:strCache>
            </c:strRef>
          </c:cat>
          <c:val>
            <c:numRef>
              <c:f>'Pie Chart'!$B$4:$B$7</c:f>
              <c:numCache>
                <c:formatCode>0.00%</c:formatCode>
                <c:ptCount val="3"/>
                <c:pt idx="0">
                  <c:v>0.32929609000045212</c:v>
                </c:pt>
                <c:pt idx="1">
                  <c:v>0.29214660299157258</c:v>
                </c:pt>
                <c:pt idx="2">
                  <c:v>0.37855730700797519</c:v>
                </c:pt>
              </c:numCache>
            </c:numRef>
          </c:val>
          <c:extLst>
            <c:ext xmlns:c16="http://schemas.microsoft.com/office/drawing/2014/chart" uri="{C3380CC4-5D6E-409C-BE32-E72D297353CC}">
              <c16:uniqueId val="{00000000-8C71-47F8-B7D2-5DC7A3A68D60}"/>
            </c:ext>
          </c:extLst>
        </c:ser>
        <c:dLbls>
          <c:showLegendKey val="0"/>
          <c:showVal val="1"/>
          <c:showCatName val="0"/>
          <c:showSerName val="0"/>
          <c:showPercent val="0"/>
          <c:showBubbleSize val="0"/>
          <c:showLeaderLines val="1"/>
        </c:dLbls>
        <c:firstSliceAng val="11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5(States)!PivotTable13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5(States)'!$B$3</c:f>
              <c:strCache>
                <c:ptCount val="1"/>
                <c:pt idx="0">
                  <c:v>Total</c:v>
                </c:pt>
              </c:strCache>
            </c:strRef>
          </c:tx>
          <c:spPr>
            <a:solidFill>
              <a:schemeClr val="accent1"/>
            </a:solidFill>
            <a:ln>
              <a:noFill/>
            </a:ln>
            <a:effectLst/>
          </c:spPr>
          <c:invertIfNegative val="0"/>
          <c:cat>
            <c:strRef>
              <c:f>'Top 5(States)'!$A$4:$A$9</c:f>
              <c:strCache>
                <c:ptCount val="5"/>
                <c:pt idx="0">
                  <c:v>Oregon</c:v>
                </c:pt>
                <c:pt idx="1">
                  <c:v>Ohio</c:v>
                </c:pt>
                <c:pt idx="2">
                  <c:v>Texas</c:v>
                </c:pt>
                <c:pt idx="3">
                  <c:v>New York</c:v>
                </c:pt>
                <c:pt idx="4">
                  <c:v>California</c:v>
                </c:pt>
              </c:strCache>
            </c:strRef>
          </c:cat>
          <c:val>
            <c:numRef>
              <c:f>'Top 5(States)'!$B$4:$B$9</c:f>
              <c:numCache>
                <c:formatCode>\$\ 0.00,\k</c:formatCode>
                <c:ptCount val="5"/>
                <c:pt idx="0">
                  <c:v>15291.572600000001</c:v>
                </c:pt>
                <c:pt idx="1">
                  <c:v>23410.842026000009</c:v>
                </c:pt>
                <c:pt idx="2">
                  <c:v>27288.386659999996</c:v>
                </c:pt>
                <c:pt idx="3">
                  <c:v>27611.943318599991</c:v>
                </c:pt>
                <c:pt idx="4">
                  <c:v>36187.568191999999</c:v>
                </c:pt>
              </c:numCache>
            </c:numRef>
          </c:val>
          <c:extLst>
            <c:ext xmlns:c16="http://schemas.microsoft.com/office/drawing/2014/chart" uri="{C3380CC4-5D6E-409C-BE32-E72D297353CC}">
              <c16:uniqueId val="{00000000-29A3-46CC-9D69-A0E05AF36DAA}"/>
            </c:ext>
          </c:extLst>
        </c:ser>
        <c:dLbls>
          <c:showLegendKey val="0"/>
          <c:showVal val="0"/>
          <c:showCatName val="0"/>
          <c:showSerName val="0"/>
          <c:showPercent val="0"/>
          <c:showBubbleSize val="0"/>
        </c:dLbls>
        <c:gapWidth val="219"/>
        <c:axId val="1730633392"/>
        <c:axId val="171850864"/>
      </c:barChart>
      <c:catAx>
        <c:axId val="17306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50864"/>
        <c:crosses val="autoZero"/>
        <c:auto val="1"/>
        <c:lblAlgn val="ctr"/>
        <c:lblOffset val="100"/>
        <c:noMultiLvlLbl val="0"/>
      </c:catAx>
      <c:valAx>
        <c:axId val="171850864"/>
        <c:scaling>
          <c:orientation val="minMax"/>
        </c:scaling>
        <c:delete val="0"/>
        <c:axPos val="b"/>
        <c:majorGridlines>
          <c:spPr>
            <a:ln w="9525" cap="flat" cmpd="sng" algn="ctr">
              <a:solidFill>
                <a:schemeClr val="tx1">
                  <a:lumMod val="15000"/>
                  <a:lumOff val="85000"/>
                </a:schemeClr>
              </a:solidFill>
              <a:round/>
            </a:ln>
            <a:effectLst/>
          </c:spPr>
        </c:majorGridlines>
        <c:numFmt formatCode="\$\ 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KPI!$B$3</c:f>
              <c:strCache>
                <c:ptCount val="1"/>
                <c:pt idx="0">
                  <c:v>Total</c:v>
                </c:pt>
              </c:strCache>
            </c:strRef>
          </c:tx>
          <c:spPr>
            <a:ln w="28575" cap="rnd">
              <a:solidFill>
                <a:schemeClr val="accent1"/>
              </a:solidFill>
              <a:round/>
            </a:ln>
            <a:effectLst/>
          </c:spPr>
          <c:marker>
            <c:symbol val="none"/>
          </c:marker>
          <c:cat>
            <c:strRef>
              <c:f>KPI!$A$4:$A$10</c:f>
              <c:strCache>
                <c:ptCount val="6"/>
                <c:pt idx="0">
                  <c:v>Jan</c:v>
                </c:pt>
                <c:pt idx="1">
                  <c:v>Feb</c:v>
                </c:pt>
                <c:pt idx="2">
                  <c:v>Mar</c:v>
                </c:pt>
                <c:pt idx="3">
                  <c:v>Apr</c:v>
                </c:pt>
                <c:pt idx="4">
                  <c:v>May</c:v>
                </c:pt>
                <c:pt idx="5">
                  <c:v>Jun</c:v>
                </c:pt>
              </c:strCache>
            </c:strRef>
          </c:cat>
          <c:val>
            <c:numRef>
              <c:f>KPI!$B$4:$B$10</c:f>
              <c:numCache>
                <c:formatCode>General</c:formatCode>
                <c:ptCount val="6"/>
                <c:pt idx="0">
                  <c:v>264998.55</c:v>
                </c:pt>
                <c:pt idx="1">
                  <c:v>325502.44</c:v>
                </c:pt>
                <c:pt idx="2">
                  <c:v>265167.13</c:v>
                </c:pt>
                <c:pt idx="3">
                  <c:v>384029.19</c:v>
                </c:pt>
                <c:pt idx="4">
                  <c:v>290230.84999999998</c:v>
                </c:pt>
                <c:pt idx="5">
                  <c:v>351596.61</c:v>
                </c:pt>
              </c:numCache>
            </c:numRef>
          </c:val>
          <c:smooth val="0"/>
          <c:extLst>
            <c:ext xmlns:c16="http://schemas.microsoft.com/office/drawing/2014/chart" uri="{C3380CC4-5D6E-409C-BE32-E72D297353CC}">
              <c16:uniqueId val="{00000000-CA0C-4D3B-87DD-DDE2837B8443}"/>
            </c:ext>
          </c:extLst>
        </c:ser>
        <c:dLbls>
          <c:showLegendKey val="0"/>
          <c:showVal val="0"/>
          <c:showCatName val="0"/>
          <c:showSerName val="0"/>
          <c:showPercent val="0"/>
          <c:showBubbleSize val="0"/>
        </c:dLbls>
        <c:smooth val="0"/>
        <c:axId val="74233888"/>
        <c:axId val="648809216"/>
      </c:lineChart>
      <c:catAx>
        <c:axId val="74233888"/>
        <c:scaling>
          <c:orientation val="minMax"/>
        </c:scaling>
        <c:delete val="1"/>
        <c:axPos val="b"/>
        <c:numFmt formatCode="General" sourceLinked="1"/>
        <c:majorTickMark val="none"/>
        <c:minorTickMark val="none"/>
        <c:tickLblPos val="nextTo"/>
        <c:crossAx val="648809216"/>
        <c:crosses val="autoZero"/>
        <c:auto val="1"/>
        <c:lblAlgn val="ctr"/>
        <c:lblOffset val="100"/>
        <c:noMultiLvlLbl val="0"/>
      </c:catAx>
      <c:valAx>
        <c:axId val="648809216"/>
        <c:scaling>
          <c:orientation val="minMax"/>
        </c:scaling>
        <c:delete val="1"/>
        <c:axPos val="l"/>
        <c:numFmt formatCode="General" sourceLinked="1"/>
        <c:majorTickMark val="none"/>
        <c:minorTickMark val="none"/>
        <c:tickLblPos val="nextTo"/>
        <c:crossAx val="7423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5.xlsx]KPI!PivotTable15</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KPI!$E$3</c:f>
              <c:strCache>
                <c:ptCount val="1"/>
                <c:pt idx="0">
                  <c:v>Total</c:v>
                </c:pt>
              </c:strCache>
            </c:strRef>
          </c:tx>
          <c:spPr>
            <a:ln w="28575" cap="rnd">
              <a:solidFill>
                <a:schemeClr val="accent1"/>
              </a:solidFill>
              <a:round/>
            </a:ln>
            <a:effectLst/>
          </c:spPr>
          <c:marker>
            <c:symbol val="none"/>
          </c:marker>
          <c:cat>
            <c:strRef>
              <c:f>KPI!$D$4:$D$10</c:f>
              <c:strCache>
                <c:ptCount val="6"/>
                <c:pt idx="0">
                  <c:v>Jan</c:v>
                </c:pt>
                <c:pt idx="1">
                  <c:v>Feb</c:v>
                </c:pt>
                <c:pt idx="2">
                  <c:v>Mar</c:v>
                </c:pt>
                <c:pt idx="3">
                  <c:v>Apr</c:v>
                </c:pt>
                <c:pt idx="4">
                  <c:v>May</c:v>
                </c:pt>
                <c:pt idx="5">
                  <c:v>Jun</c:v>
                </c:pt>
              </c:strCache>
            </c:strRef>
          </c:cat>
          <c:val>
            <c:numRef>
              <c:f>KPI!$E$4:$E$10</c:f>
              <c:numCache>
                <c:formatCode>General</c:formatCode>
                <c:ptCount val="6"/>
                <c:pt idx="0">
                  <c:v>-657.53850031999912</c:v>
                </c:pt>
                <c:pt idx="1">
                  <c:v>36266.168780320004</c:v>
                </c:pt>
                <c:pt idx="2">
                  <c:v>1881.8305867499987</c:v>
                </c:pt>
                <c:pt idx="3">
                  <c:v>50182.103101999979</c:v>
                </c:pt>
                <c:pt idx="4">
                  <c:v>61026.949158400035</c:v>
                </c:pt>
                <c:pt idx="5">
                  <c:v>66323.88661000003</c:v>
                </c:pt>
              </c:numCache>
            </c:numRef>
          </c:val>
          <c:smooth val="0"/>
          <c:extLst>
            <c:ext xmlns:c16="http://schemas.microsoft.com/office/drawing/2014/chart" uri="{C3380CC4-5D6E-409C-BE32-E72D297353CC}">
              <c16:uniqueId val="{00000000-05BE-46B3-8E3E-65D9CAA3C542}"/>
            </c:ext>
          </c:extLst>
        </c:ser>
        <c:dLbls>
          <c:showLegendKey val="0"/>
          <c:showVal val="0"/>
          <c:showCatName val="0"/>
          <c:showSerName val="0"/>
          <c:showPercent val="0"/>
          <c:showBubbleSize val="0"/>
        </c:dLbls>
        <c:smooth val="0"/>
        <c:axId val="649730288"/>
        <c:axId val="648818144"/>
      </c:lineChart>
      <c:catAx>
        <c:axId val="649730288"/>
        <c:scaling>
          <c:orientation val="minMax"/>
        </c:scaling>
        <c:delete val="1"/>
        <c:axPos val="b"/>
        <c:numFmt formatCode="General" sourceLinked="1"/>
        <c:majorTickMark val="none"/>
        <c:minorTickMark val="none"/>
        <c:tickLblPos val="nextTo"/>
        <c:crossAx val="648818144"/>
        <c:crosses val="autoZero"/>
        <c:auto val="1"/>
        <c:lblAlgn val="ctr"/>
        <c:lblOffset val="100"/>
        <c:noMultiLvlLbl val="0"/>
      </c:catAx>
      <c:valAx>
        <c:axId val="648818144"/>
        <c:scaling>
          <c:orientation val="minMax"/>
        </c:scaling>
        <c:delete val="1"/>
        <c:axPos val="l"/>
        <c:numFmt formatCode="General" sourceLinked="1"/>
        <c:majorTickMark val="none"/>
        <c:minorTickMark val="none"/>
        <c:tickLblPos val="nextTo"/>
        <c:crossAx val="6497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5.xlsx]KPI!PivotTable16</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KPI!$H$3</c:f>
              <c:strCache>
                <c:ptCount val="1"/>
                <c:pt idx="0">
                  <c:v>Total</c:v>
                </c:pt>
              </c:strCache>
            </c:strRef>
          </c:tx>
          <c:spPr>
            <a:ln w="28575" cap="rnd">
              <a:solidFill>
                <a:schemeClr val="accent1"/>
              </a:solidFill>
              <a:round/>
            </a:ln>
            <a:effectLst/>
          </c:spPr>
          <c:marker>
            <c:symbol val="none"/>
          </c:marker>
          <c:cat>
            <c:strRef>
              <c:f>KPI!$G$4:$G$10</c:f>
              <c:strCache>
                <c:ptCount val="6"/>
                <c:pt idx="0">
                  <c:v>Jan</c:v>
                </c:pt>
                <c:pt idx="1">
                  <c:v>Feb</c:v>
                </c:pt>
                <c:pt idx="2">
                  <c:v>Mar</c:v>
                </c:pt>
                <c:pt idx="3">
                  <c:v>Apr</c:v>
                </c:pt>
                <c:pt idx="4">
                  <c:v>May</c:v>
                </c:pt>
                <c:pt idx="5">
                  <c:v>Jun</c:v>
                </c:pt>
              </c:strCache>
            </c:strRef>
          </c:cat>
          <c:val>
            <c:numRef>
              <c:f>KPI!$H$4:$H$10</c:f>
              <c:numCache>
                <c:formatCode>General</c:formatCode>
                <c:ptCount val="6"/>
                <c:pt idx="0">
                  <c:v>3319</c:v>
                </c:pt>
                <c:pt idx="1">
                  <c:v>4216</c:v>
                </c:pt>
                <c:pt idx="2">
                  <c:v>3570</c:v>
                </c:pt>
                <c:pt idx="3">
                  <c:v>3933</c:v>
                </c:pt>
                <c:pt idx="4">
                  <c:v>5755</c:v>
                </c:pt>
                <c:pt idx="5">
                  <c:v>4309</c:v>
                </c:pt>
              </c:numCache>
            </c:numRef>
          </c:val>
          <c:smooth val="0"/>
          <c:extLst>
            <c:ext xmlns:c16="http://schemas.microsoft.com/office/drawing/2014/chart" uri="{C3380CC4-5D6E-409C-BE32-E72D297353CC}">
              <c16:uniqueId val="{00000000-56E9-488B-A527-98389C1F04DB}"/>
            </c:ext>
          </c:extLst>
        </c:ser>
        <c:dLbls>
          <c:showLegendKey val="0"/>
          <c:showVal val="0"/>
          <c:showCatName val="0"/>
          <c:showSerName val="0"/>
          <c:showPercent val="0"/>
          <c:showBubbleSize val="0"/>
        </c:dLbls>
        <c:smooth val="0"/>
        <c:axId val="169770224"/>
        <c:axId val="648796320"/>
      </c:lineChart>
      <c:catAx>
        <c:axId val="169770224"/>
        <c:scaling>
          <c:orientation val="minMax"/>
        </c:scaling>
        <c:delete val="1"/>
        <c:axPos val="b"/>
        <c:numFmt formatCode="General" sourceLinked="1"/>
        <c:majorTickMark val="none"/>
        <c:minorTickMark val="none"/>
        <c:tickLblPos val="nextTo"/>
        <c:crossAx val="648796320"/>
        <c:crosses val="autoZero"/>
        <c:auto val="1"/>
        <c:lblAlgn val="ctr"/>
        <c:lblOffset val="100"/>
        <c:noMultiLvlLbl val="0"/>
      </c:catAx>
      <c:valAx>
        <c:axId val="648796320"/>
        <c:scaling>
          <c:orientation val="minMax"/>
        </c:scaling>
        <c:delete val="1"/>
        <c:axPos val="l"/>
        <c:numFmt formatCode="General" sourceLinked="1"/>
        <c:majorTickMark val="none"/>
        <c:minorTickMark val="none"/>
        <c:tickLblPos val="nextTo"/>
        <c:crossAx val="1697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5.xlsx]KPI!PivotTable17</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KPI!$K$3</c:f>
              <c:strCache>
                <c:ptCount val="1"/>
                <c:pt idx="0">
                  <c:v>Total</c:v>
                </c:pt>
              </c:strCache>
            </c:strRef>
          </c:tx>
          <c:spPr>
            <a:ln w="28575" cap="rnd">
              <a:solidFill>
                <a:schemeClr val="accent1"/>
              </a:solidFill>
              <a:round/>
            </a:ln>
            <a:effectLst/>
          </c:spPr>
          <c:marker>
            <c:symbol val="none"/>
          </c:marker>
          <c:cat>
            <c:strRef>
              <c:f>KPI!$J$4:$J$10</c:f>
              <c:strCache>
                <c:ptCount val="6"/>
                <c:pt idx="0">
                  <c:v>Jan</c:v>
                </c:pt>
                <c:pt idx="1">
                  <c:v>Feb</c:v>
                </c:pt>
                <c:pt idx="2">
                  <c:v>Mar</c:v>
                </c:pt>
                <c:pt idx="3">
                  <c:v>Apr</c:v>
                </c:pt>
                <c:pt idx="4">
                  <c:v>May</c:v>
                </c:pt>
                <c:pt idx="5">
                  <c:v>Jun</c:v>
                </c:pt>
              </c:strCache>
            </c:strRef>
          </c:cat>
          <c:val>
            <c:numRef>
              <c:f>KPI!$K$4:$K$10</c:f>
              <c:numCache>
                <c:formatCode>General</c:formatCode>
                <c:ptCount val="6"/>
                <c:pt idx="0">
                  <c:v>366</c:v>
                </c:pt>
                <c:pt idx="1">
                  <c:v>313</c:v>
                </c:pt>
                <c:pt idx="2">
                  <c:v>326</c:v>
                </c:pt>
                <c:pt idx="3">
                  <c:v>318</c:v>
                </c:pt>
                <c:pt idx="4">
                  <c:v>308</c:v>
                </c:pt>
                <c:pt idx="5">
                  <c:v>305</c:v>
                </c:pt>
              </c:numCache>
            </c:numRef>
          </c:val>
          <c:smooth val="0"/>
          <c:extLst>
            <c:ext xmlns:c16="http://schemas.microsoft.com/office/drawing/2014/chart" uri="{C3380CC4-5D6E-409C-BE32-E72D297353CC}">
              <c16:uniqueId val="{00000000-59F5-4EBE-9E43-A6F156F0AEFF}"/>
            </c:ext>
          </c:extLst>
        </c:ser>
        <c:dLbls>
          <c:showLegendKey val="0"/>
          <c:showVal val="0"/>
          <c:showCatName val="0"/>
          <c:showSerName val="0"/>
          <c:showPercent val="0"/>
          <c:showBubbleSize val="0"/>
        </c:dLbls>
        <c:smooth val="0"/>
        <c:axId val="1731596208"/>
        <c:axId val="648841456"/>
      </c:lineChart>
      <c:catAx>
        <c:axId val="1731596208"/>
        <c:scaling>
          <c:orientation val="minMax"/>
        </c:scaling>
        <c:delete val="1"/>
        <c:axPos val="b"/>
        <c:numFmt formatCode="General" sourceLinked="1"/>
        <c:majorTickMark val="none"/>
        <c:minorTickMark val="none"/>
        <c:tickLblPos val="nextTo"/>
        <c:crossAx val="648841456"/>
        <c:crosses val="autoZero"/>
        <c:auto val="1"/>
        <c:lblAlgn val="ctr"/>
        <c:lblOffset val="100"/>
        <c:noMultiLvlLbl val="0"/>
      </c:catAx>
      <c:valAx>
        <c:axId val="648841456"/>
        <c:scaling>
          <c:orientation val="minMax"/>
        </c:scaling>
        <c:delete val="1"/>
        <c:axPos val="l"/>
        <c:numFmt formatCode="General" sourceLinked="1"/>
        <c:majorTickMark val="none"/>
        <c:minorTickMark val="none"/>
        <c:tickLblPos val="nextTo"/>
        <c:crossAx val="17315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KPI!$P$3</c:f>
              <c:strCache>
                <c:ptCount val="1"/>
                <c:pt idx="0">
                  <c:v>Profit Margin</c:v>
                </c:pt>
              </c:strCache>
            </c:strRef>
          </c:tx>
          <c:spPr>
            <a:ln w="28575" cap="rnd">
              <a:solidFill>
                <a:schemeClr val="accent1"/>
              </a:solidFill>
              <a:round/>
            </a:ln>
            <a:effectLst/>
          </c:spPr>
          <c:marker>
            <c:symbol val="none"/>
          </c:marker>
          <c:cat>
            <c:strRef>
              <c:f>KPI!$M$4:$M$10</c:f>
              <c:strCache>
                <c:ptCount val="7"/>
                <c:pt idx="0">
                  <c:v>Jan</c:v>
                </c:pt>
                <c:pt idx="1">
                  <c:v>Feb</c:v>
                </c:pt>
                <c:pt idx="2">
                  <c:v>Mar</c:v>
                </c:pt>
                <c:pt idx="3">
                  <c:v>Apr</c:v>
                </c:pt>
                <c:pt idx="4">
                  <c:v>May</c:v>
                </c:pt>
                <c:pt idx="5">
                  <c:v>Jun</c:v>
                </c:pt>
                <c:pt idx="6">
                  <c:v>Total</c:v>
                </c:pt>
              </c:strCache>
            </c:strRef>
          </c:cat>
          <c:val>
            <c:numRef>
              <c:f>KPI!$P$4:$P$10</c:f>
              <c:numCache>
                <c:formatCode>General</c:formatCode>
                <c:ptCount val="7"/>
                <c:pt idx="0">
                  <c:v>-2.4812909365730454E-3</c:v>
                </c:pt>
                <c:pt idx="1">
                  <c:v>0.11141596597653772</c:v>
                </c:pt>
                <c:pt idx="2">
                  <c:v>7.0967717105434531E-3</c:v>
                </c:pt>
                <c:pt idx="3">
                  <c:v>0.13067262700004653</c:v>
                </c:pt>
                <c:pt idx="4">
                  <c:v>0.21027037325081085</c:v>
                </c:pt>
                <c:pt idx="5">
                  <c:v>0.18863630855257704</c:v>
                </c:pt>
                <c:pt idx="6">
                  <c:v>0.11428146106051537</c:v>
                </c:pt>
              </c:numCache>
            </c:numRef>
          </c:val>
          <c:smooth val="0"/>
          <c:extLst>
            <c:ext xmlns:c16="http://schemas.microsoft.com/office/drawing/2014/chart" uri="{C3380CC4-5D6E-409C-BE32-E72D297353CC}">
              <c16:uniqueId val="{00000000-57E3-447C-BDB6-D6F1C59F03B3}"/>
            </c:ext>
          </c:extLst>
        </c:ser>
        <c:dLbls>
          <c:showLegendKey val="0"/>
          <c:showVal val="0"/>
          <c:showCatName val="0"/>
          <c:showSerName val="0"/>
          <c:showPercent val="0"/>
          <c:showBubbleSize val="0"/>
        </c:dLbls>
        <c:smooth val="0"/>
        <c:axId val="1996564368"/>
        <c:axId val="89539456"/>
      </c:lineChart>
      <c:catAx>
        <c:axId val="1996564368"/>
        <c:scaling>
          <c:orientation val="minMax"/>
        </c:scaling>
        <c:delete val="1"/>
        <c:axPos val="b"/>
        <c:numFmt formatCode="General" sourceLinked="1"/>
        <c:majorTickMark val="none"/>
        <c:minorTickMark val="none"/>
        <c:tickLblPos val="nextTo"/>
        <c:crossAx val="89539456"/>
        <c:crosses val="autoZero"/>
        <c:auto val="1"/>
        <c:lblAlgn val="ctr"/>
        <c:lblOffset val="100"/>
        <c:noMultiLvlLbl val="0"/>
      </c:catAx>
      <c:valAx>
        <c:axId val="89539456"/>
        <c:scaling>
          <c:orientation val="minMax"/>
        </c:scaling>
        <c:delete val="1"/>
        <c:axPos val="l"/>
        <c:numFmt formatCode="General" sourceLinked="1"/>
        <c:majorTickMark val="none"/>
        <c:minorTickMark val="none"/>
        <c:tickLblPos val="nextTo"/>
        <c:crossAx val="199656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5.xlsx]KPI!PivotTable15</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KPI!$E$3</c:f>
              <c:strCache>
                <c:ptCount val="1"/>
                <c:pt idx="0">
                  <c:v>Total</c:v>
                </c:pt>
              </c:strCache>
            </c:strRef>
          </c:tx>
          <c:spPr>
            <a:ln w="28575" cap="rnd">
              <a:solidFill>
                <a:schemeClr val="tx1"/>
              </a:solidFill>
              <a:round/>
            </a:ln>
            <a:effectLst/>
          </c:spPr>
          <c:marker>
            <c:symbol val="none"/>
          </c:marker>
          <c:cat>
            <c:strRef>
              <c:f>KPI!$D$4:$D$10</c:f>
              <c:strCache>
                <c:ptCount val="6"/>
                <c:pt idx="0">
                  <c:v>Jan</c:v>
                </c:pt>
                <c:pt idx="1">
                  <c:v>Feb</c:v>
                </c:pt>
                <c:pt idx="2">
                  <c:v>Mar</c:v>
                </c:pt>
                <c:pt idx="3">
                  <c:v>Apr</c:v>
                </c:pt>
                <c:pt idx="4">
                  <c:v>May</c:v>
                </c:pt>
                <c:pt idx="5">
                  <c:v>Jun</c:v>
                </c:pt>
              </c:strCache>
            </c:strRef>
          </c:cat>
          <c:val>
            <c:numRef>
              <c:f>KPI!$E$4:$E$10</c:f>
              <c:numCache>
                <c:formatCode>General</c:formatCode>
                <c:ptCount val="6"/>
                <c:pt idx="0">
                  <c:v>-657.53850031999912</c:v>
                </c:pt>
                <c:pt idx="1">
                  <c:v>36266.168780320004</c:v>
                </c:pt>
                <c:pt idx="2">
                  <c:v>1881.8305867499987</c:v>
                </c:pt>
                <c:pt idx="3">
                  <c:v>50182.103101999979</c:v>
                </c:pt>
                <c:pt idx="4">
                  <c:v>61026.949158400035</c:v>
                </c:pt>
                <c:pt idx="5">
                  <c:v>66323.88661000003</c:v>
                </c:pt>
              </c:numCache>
            </c:numRef>
          </c:val>
          <c:smooth val="0"/>
          <c:extLst>
            <c:ext xmlns:c16="http://schemas.microsoft.com/office/drawing/2014/chart" uri="{C3380CC4-5D6E-409C-BE32-E72D297353CC}">
              <c16:uniqueId val="{00000000-A217-40BF-BF96-86D44876CF25}"/>
            </c:ext>
          </c:extLst>
        </c:ser>
        <c:dLbls>
          <c:showLegendKey val="0"/>
          <c:showVal val="0"/>
          <c:showCatName val="0"/>
          <c:showSerName val="0"/>
          <c:showPercent val="0"/>
          <c:showBubbleSize val="0"/>
        </c:dLbls>
        <c:smooth val="0"/>
        <c:axId val="649730288"/>
        <c:axId val="648818144"/>
      </c:lineChart>
      <c:catAx>
        <c:axId val="649730288"/>
        <c:scaling>
          <c:orientation val="minMax"/>
        </c:scaling>
        <c:delete val="1"/>
        <c:axPos val="b"/>
        <c:numFmt formatCode="General" sourceLinked="1"/>
        <c:majorTickMark val="none"/>
        <c:minorTickMark val="none"/>
        <c:tickLblPos val="nextTo"/>
        <c:crossAx val="648818144"/>
        <c:crosses val="autoZero"/>
        <c:auto val="1"/>
        <c:lblAlgn val="ctr"/>
        <c:lblOffset val="100"/>
        <c:noMultiLvlLbl val="0"/>
      </c:catAx>
      <c:valAx>
        <c:axId val="648818144"/>
        <c:scaling>
          <c:orientation val="minMax"/>
        </c:scaling>
        <c:delete val="1"/>
        <c:axPos val="l"/>
        <c:numFmt formatCode="General" sourceLinked="1"/>
        <c:majorTickMark val="none"/>
        <c:minorTickMark val="none"/>
        <c:tickLblPos val="nextTo"/>
        <c:crossAx val="6497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Shipment Mode!PivotTable1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60958005249338"/>
          <c:y val="0.25402559055118112"/>
          <c:w val="0.58516819772528439"/>
          <c:h val="0.6293157626130067"/>
        </c:manualLayout>
      </c:layout>
      <c:barChart>
        <c:barDir val="bar"/>
        <c:grouping val="clustered"/>
        <c:varyColors val="0"/>
        <c:ser>
          <c:idx val="0"/>
          <c:order val="0"/>
          <c:tx>
            <c:strRef>
              <c:f>'Most Shipment Mode'!$B$3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Shipment Mode'!$A$4:$A$7</c:f>
              <c:strCache>
                <c:ptCount val="3"/>
                <c:pt idx="0">
                  <c:v>Regular Air</c:v>
                </c:pt>
                <c:pt idx="1">
                  <c:v>Delivery Truck</c:v>
                </c:pt>
                <c:pt idx="2">
                  <c:v>Express Air</c:v>
                </c:pt>
              </c:strCache>
            </c:strRef>
          </c:cat>
          <c:val>
            <c:numRef>
              <c:f>'Most Shipment Mode'!$B$4:$B$7</c:f>
              <c:numCache>
                <c:formatCode>General</c:formatCode>
                <c:ptCount val="3"/>
                <c:pt idx="0">
                  <c:v>19160</c:v>
                </c:pt>
                <c:pt idx="1">
                  <c:v>3142</c:v>
                </c:pt>
                <c:pt idx="2">
                  <c:v>2800</c:v>
                </c:pt>
              </c:numCache>
            </c:numRef>
          </c:val>
          <c:extLst>
            <c:ext xmlns:c16="http://schemas.microsoft.com/office/drawing/2014/chart" uri="{C3380CC4-5D6E-409C-BE32-E72D297353CC}">
              <c16:uniqueId val="{00000000-BFAB-4559-9225-44A9A1DD6D1E}"/>
            </c:ext>
          </c:extLst>
        </c:ser>
        <c:dLbls>
          <c:dLblPos val="outEnd"/>
          <c:showLegendKey val="0"/>
          <c:showVal val="1"/>
          <c:showCatName val="0"/>
          <c:showSerName val="0"/>
          <c:showPercent val="0"/>
          <c:showBubbleSize val="0"/>
        </c:dLbls>
        <c:gapWidth val="182"/>
        <c:axId val="1456255328"/>
        <c:axId val="1365022000"/>
      </c:barChart>
      <c:catAx>
        <c:axId val="1456255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022000"/>
        <c:crosses val="autoZero"/>
        <c:auto val="1"/>
        <c:lblAlgn val="ctr"/>
        <c:lblOffset val="100"/>
        <c:noMultiLvlLbl val="0"/>
      </c:catAx>
      <c:valAx>
        <c:axId val="1365022000"/>
        <c:scaling>
          <c:orientation val="minMax"/>
        </c:scaling>
        <c:delete val="1"/>
        <c:axPos val="t"/>
        <c:numFmt formatCode="General" sourceLinked="1"/>
        <c:majorTickMark val="none"/>
        <c:minorTickMark val="none"/>
        <c:tickLblPos val="nextTo"/>
        <c:crossAx val="145625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 Category!PivotTable2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Category'!$A$4:$A$9</c:f>
              <c:strCache>
                <c:ptCount val="5"/>
                <c:pt idx="0">
                  <c:v>Office Machines</c:v>
                </c:pt>
                <c:pt idx="1">
                  <c:v>Chairs &amp; Chairmats</c:v>
                </c:pt>
                <c:pt idx="2">
                  <c:v>Telephones and Communication</c:v>
                </c:pt>
                <c:pt idx="3">
                  <c:v>Binders and Binder Accessories</c:v>
                </c:pt>
                <c:pt idx="4">
                  <c:v>Storage &amp; Organization</c:v>
                </c:pt>
              </c:strCache>
            </c:strRef>
          </c:cat>
          <c:val>
            <c:numRef>
              <c:f>'Top 5 Category'!$B$4:$B$9</c:f>
              <c:numCache>
                <c:formatCode>\$\ 0.00,\k</c:formatCode>
                <c:ptCount val="5"/>
                <c:pt idx="0">
                  <c:v>318169.68</c:v>
                </c:pt>
                <c:pt idx="1">
                  <c:v>241200.42</c:v>
                </c:pt>
                <c:pt idx="2">
                  <c:v>198764.49</c:v>
                </c:pt>
                <c:pt idx="3">
                  <c:v>185928.14</c:v>
                </c:pt>
                <c:pt idx="4">
                  <c:v>175730.05</c:v>
                </c:pt>
              </c:numCache>
            </c:numRef>
          </c:val>
          <c:extLst>
            <c:ext xmlns:c16="http://schemas.microsoft.com/office/drawing/2014/chart" uri="{C3380CC4-5D6E-409C-BE32-E72D297353CC}">
              <c16:uniqueId val="{00000000-2458-4937-BD28-2D3BC166DE1F}"/>
            </c:ext>
          </c:extLst>
        </c:ser>
        <c:dLbls>
          <c:dLblPos val="outEnd"/>
          <c:showLegendKey val="0"/>
          <c:showVal val="1"/>
          <c:showCatName val="0"/>
          <c:showSerName val="0"/>
          <c:showPercent val="0"/>
          <c:showBubbleSize val="0"/>
        </c:dLbls>
        <c:gapWidth val="182"/>
        <c:axId val="178604687"/>
        <c:axId val="172309151"/>
      </c:barChart>
      <c:catAx>
        <c:axId val="178604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9151"/>
        <c:crosses val="autoZero"/>
        <c:auto val="1"/>
        <c:lblAlgn val="ctr"/>
        <c:lblOffset val="100"/>
        <c:noMultiLvlLbl val="0"/>
      </c:catAx>
      <c:valAx>
        <c:axId val="172309151"/>
        <c:scaling>
          <c:orientation val="minMax"/>
        </c:scaling>
        <c:delete val="1"/>
        <c:axPos val="t"/>
        <c:numFmt formatCode="\$\ 0.00,\k" sourceLinked="1"/>
        <c:majorTickMark val="none"/>
        <c:minorTickMark val="none"/>
        <c:tickLblPos val="nextTo"/>
        <c:crossAx val="1786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5.xlsx]KPI!PivotTable16</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KPI!$H$3</c:f>
              <c:strCache>
                <c:ptCount val="1"/>
                <c:pt idx="0">
                  <c:v>Total</c:v>
                </c:pt>
              </c:strCache>
            </c:strRef>
          </c:tx>
          <c:spPr>
            <a:ln w="28575" cap="rnd">
              <a:solidFill>
                <a:schemeClr val="tx1"/>
              </a:solidFill>
              <a:round/>
            </a:ln>
            <a:effectLst/>
          </c:spPr>
          <c:marker>
            <c:symbol val="none"/>
          </c:marker>
          <c:cat>
            <c:strRef>
              <c:f>KPI!$G$4:$G$10</c:f>
              <c:strCache>
                <c:ptCount val="6"/>
                <c:pt idx="0">
                  <c:v>Jan</c:v>
                </c:pt>
                <c:pt idx="1">
                  <c:v>Feb</c:v>
                </c:pt>
                <c:pt idx="2">
                  <c:v>Mar</c:v>
                </c:pt>
                <c:pt idx="3">
                  <c:v>Apr</c:v>
                </c:pt>
                <c:pt idx="4">
                  <c:v>May</c:v>
                </c:pt>
                <c:pt idx="5">
                  <c:v>Jun</c:v>
                </c:pt>
              </c:strCache>
            </c:strRef>
          </c:cat>
          <c:val>
            <c:numRef>
              <c:f>KPI!$H$4:$H$10</c:f>
              <c:numCache>
                <c:formatCode>General</c:formatCode>
                <c:ptCount val="6"/>
                <c:pt idx="0">
                  <c:v>3319</c:v>
                </c:pt>
                <c:pt idx="1">
                  <c:v>4216</c:v>
                </c:pt>
                <c:pt idx="2">
                  <c:v>3570</c:v>
                </c:pt>
                <c:pt idx="3">
                  <c:v>3933</c:v>
                </c:pt>
                <c:pt idx="4">
                  <c:v>5755</c:v>
                </c:pt>
                <c:pt idx="5">
                  <c:v>4309</c:v>
                </c:pt>
              </c:numCache>
            </c:numRef>
          </c:val>
          <c:smooth val="0"/>
          <c:extLst>
            <c:ext xmlns:c16="http://schemas.microsoft.com/office/drawing/2014/chart" uri="{C3380CC4-5D6E-409C-BE32-E72D297353CC}">
              <c16:uniqueId val="{00000000-690D-4F2B-9C45-EDE93690E1CF}"/>
            </c:ext>
          </c:extLst>
        </c:ser>
        <c:dLbls>
          <c:showLegendKey val="0"/>
          <c:showVal val="0"/>
          <c:showCatName val="0"/>
          <c:showSerName val="0"/>
          <c:showPercent val="0"/>
          <c:showBubbleSize val="0"/>
        </c:dLbls>
        <c:smooth val="0"/>
        <c:axId val="169770224"/>
        <c:axId val="648796320"/>
      </c:lineChart>
      <c:catAx>
        <c:axId val="169770224"/>
        <c:scaling>
          <c:orientation val="minMax"/>
        </c:scaling>
        <c:delete val="1"/>
        <c:axPos val="b"/>
        <c:numFmt formatCode="General" sourceLinked="1"/>
        <c:majorTickMark val="none"/>
        <c:minorTickMark val="none"/>
        <c:tickLblPos val="nextTo"/>
        <c:crossAx val="648796320"/>
        <c:crosses val="autoZero"/>
        <c:auto val="1"/>
        <c:lblAlgn val="ctr"/>
        <c:lblOffset val="100"/>
        <c:noMultiLvlLbl val="0"/>
      </c:catAx>
      <c:valAx>
        <c:axId val="648796320"/>
        <c:scaling>
          <c:orientation val="minMax"/>
        </c:scaling>
        <c:delete val="1"/>
        <c:axPos val="l"/>
        <c:numFmt formatCode="General" sourceLinked="1"/>
        <c:majorTickMark val="none"/>
        <c:minorTickMark val="none"/>
        <c:tickLblPos val="nextTo"/>
        <c:crossAx val="1697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5.xlsx]KPI!PivotTable17</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KPI!$K$3</c:f>
              <c:strCache>
                <c:ptCount val="1"/>
                <c:pt idx="0">
                  <c:v>Total</c:v>
                </c:pt>
              </c:strCache>
            </c:strRef>
          </c:tx>
          <c:spPr>
            <a:ln w="28575" cap="rnd">
              <a:solidFill>
                <a:schemeClr val="tx1"/>
              </a:solidFill>
              <a:round/>
            </a:ln>
            <a:effectLst/>
          </c:spPr>
          <c:marker>
            <c:symbol val="none"/>
          </c:marker>
          <c:cat>
            <c:strRef>
              <c:f>KPI!$J$4:$J$10</c:f>
              <c:strCache>
                <c:ptCount val="6"/>
                <c:pt idx="0">
                  <c:v>Jan</c:v>
                </c:pt>
                <c:pt idx="1">
                  <c:v>Feb</c:v>
                </c:pt>
                <c:pt idx="2">
                  <c:v>Mar</c:v>
                </c:pt>
                <c:pt idx="3">
                  <c:v>Apr</c:v>
                </c:pt>
                <c:pt idx="4">
                  <c:v>May</c:v>
                </c:pt>
                <c:pt idx="5">
                  <c:v>Jun</c:v>
                </c:pt>
              </c:strCache>
            </c:strRef>
          </c:cat>
          <c:val>
            <c:numRef>
              <c:f>KPI!$K$4:$K$10</c:f>
              <c:numCache>
                <c:formatCode>General</c:formatCode>
                <c:ptCount val="6"/>
                <c:pt idx="0">
                  <c:v>366</c:v>
                </c:pt>
                <c:pt idx="1">
                  <c:v>313</c:v>
                </c:pt>
                <c:pt idx="2">
                  <c:v>326</c:v>
                </c:pt>
                <c:pt idx="3">
                  <c:v>318</c:v>
                </c:pt>
                <c:pt idx="4">
                  <c:v>308</c:v>
                </c:pt>
                <c:pt idx="5">
                  <c:v>305</c:v>
                </c:pt>
              </c:numCache>
            </c:numRef>
          </c:val>
          <c:smooth val="0"/>
          <c:extLst>
            <c:ext xmlns:c16="http://schemas.microsoft.com/office/drawing/2014/chart" uri="{C3380CC4-5D6E-409C-BE32-E72D297353CC}">
              <c16:uniqueId val="{00000000-EFC3-471C-81A1-4690E05157E7}"/>
            </c:ext>
          </c:extLst>
        </c:ser>
        <c:dLbls>
          <c:showLegendKey val="0"/>
          <c:showVal val="0"/>
          <c:showCatName val="0"/>
          <c:showSerName val="0"/>
          <c:showPercent val="0"/>
          <c:showBubbleSize val="0"/>
        </c:dLbls>
        <c:smooth val="0"/>
        <c:axId val="1731596208"/>
        <c:axId val="648841456"/>
      </c:lineChart>
      <c:catAx>
        <c:axId val="1731596208"/>
        <c:scaling>
          <c:orientation val="minMax"/>
        </c:scaling>
        <c:delete val="1"/>
        <c:axPos val="b"/>
        <c:numFmt formatCode="General" sourceLinked="1"/>
        <c:majorTickMark val="none"/>
        <c:minorTickMark val="none"/>
        <c:tickLblPos val="nextTo"/>
        <c:crossAx val="648841456"/>
        <c:crosses val="autoZero"/>
        <c:auto val="1"/>
        <c:lblAlgn val="ctr"/>
        <c:lblOffset val="100"/>
        <c:noMultiLvlLbl val="0"/>
      </c:catAx>
      <c:valAx>
        <c:axId val="648841456"/>
        <c:scaling>
          <c:orientation val="minMax"/>
        </c:scaling>
        <c:delete val="1"/>
        <c:axPos val="l"/>
        <c:numFmt formatCode="General" sourceLinked="1"/>
        <c:majorTickMark val="none"/>
        <c:minorTickMark val="none"/>
        <c:tickLblPos val="nextTo"/>
        <c:crossAx val="17315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KPI!$P$3</c:f>
              <c:strCache>
                <c:ptCount val="1"/>
                <c:pt idx="0">
                  <c:v>Profit Margin</c:v>
                </c:pt>
              </c:strCache>
            </c:strRef>
          </c:tx>
          <c:spPr>
            <a:ln w="28575" cap="rnd">
              <a:solidFill>
                <a:schemeClr val="tx1"/>
              </a:solidFill>
              <a:round/>
            </a:ln>
            <a:effectLst/>
          </c:spPr>
          <c:marker>
            <c:symbol val="none"/>
          </c:marker>
          <c:cat>
            <c:strRef>
              <c:f>KPI!$M$4:$M$10</c:f>
              <c:strCache>
                <c:ptCount val="7"/>
                <c:pt idx="0">
                  <c:v>Jan</c:v>
                </c:pt>
                <c:pt idx="1">
                  <c:v>Feb</c:v>
                </c:pt>
                <c:pt idx="2">
                  <c:v>Mar</c:v>
                </c:pt>
                <c:pt idx="3">
                  <c:v>Apr</c:v>
                </c:pt>
                <c:pt idx="4">
                  <c:v>May</c:v>
                </c:pt>
                <c:pt idx="5">
                  <c:v>Jun</c:v>
                </c:pt>
                <c:pt idx="6">
                  <c:v>Total</c:v>
                </c:pt>
              </c:strCache>
            </c:strRef>
          </c:cat>
          <c:val>
            <c:numRef>
              <c:f>KPI!$P$4:$P$10</c:f>
              <c:numCache>
                <c:formatCode>General</c:formatCode>
                <c:ptCount val="7"/>
                <c:pt idx="0">
                  <c:v>-2.4812909365730454E-3</c:v>
                </c:pt>
                <c:pt idx="1">
                  <c:v>0.11141596597653772</c:v>
                </c:pt>
                <c:pt idx="2">
                  <c:v>7.0967717105434531E-3</c:v>
                </c:pt>
                <c:pt idx="3">
                  <c:v>0.13067262700004653</c:v>
                </c:pt>
                <c:pt idx="4">
                  <c:v>0.21027037325081085</c:v>
                </c:pt>
                <c:pt idx="5">
                  <c:v>0.18863630855257704</c:v>
                </c:pt>
                <c:pt idx="6">
                  <c:v>0.11428146106051537</c:v>
                </c:pt>
              </c:numCache>
            </c:numRef>
          </c:val>
          <c:smooth val="0"/>
          <c:extLst>
            <c:ext xmlns:c16="http://schemas.microsoft.com/office/drawing/2014/chart" uri="{C3380CC4-5D6E-409C-BE32-E72D297353CC}">
              <c16:uniqueId val="{00000000-6397-439B-AC0A-7B214799FA67}"/>
            </c:ext>
          </c:extLst>
        </c:ser>
        <c:dLbls>
          <c:showLegendKey val="0"/>
          <c:showVal val="0"/>
          <c:showCatName val="0"/>
          <c:showSerName val="0"/>
          <c:showPercent val="0"/>
          <c:showBubbleSize val="0"/>
        </c:dLbls>
        <c:smooth val="0"/>
        <c:axId val="1996564368"/>
        <c:axId val="89539456"/>
      </c:lineChart>
      <c:catAx>
        <c:axId val="1996564368"/>
        <c:scaling>
          <c:orientation val="minMax"/>
        </c:scaling>
        <c:delete val="1"/>
        <c:axPos val="b"/>
        <c:numFmt formatCode="General" sourceLinked="1"/>
        <c:majorTickMark val="none"/>
        <c:minorTickMark val="none"/>
        <c:tickLblPos val="nextTo"/>
        <c:crossAx val="89539456"/>
        <c:crosses val="autoZero"/>
        <c:auto val="1"/>
        <c:lblAlgn val="ctr"/>
        <c:lblOffset val="100"/>
        <c:noMultiLvlLbl val="0"/>
      </c:catAx>
      <c:valAx>
        <c:axId val="89539456"/>
        <c:scaling>
          <c:orientation val="minMax"/>
        </c:scaling>
        <c:delete val="1"/>
        <c:axPos val="l"/>
        <c:numFmt formatCode="General" sourceLinked="1"/>
        <c:majorTickMark val="none"/>
        <c:minorTickMark val="none"/>
        <c:tickLblPos val="nextTo"/>
        <c:crossAx val="199656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6156970332713"/>
          <c:y val="0.14953855224906512"/>
          <c:w val="0.79060932246698401"/>
          <c:h val="0.71432174905566381"/>
        </c:manualLayout>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Jan</c:v>
              </c:pt>
              <c:pt idx="1">
                <c:v>Feb</c:v>
              </c:pt>
              <c:pt idx="2">
                <c:v>Mar</c:v>
              </c:pt>
              <c:pt idx="3">
                <c:v>Apr</c:v>
              </c:pt>
              <c:pt idx="4">
                <c:v>May</c:v>
              </c:pt>
              <c:pt idx="5">
                <c:v>Jun</c:v>
              </c:pt>
            </c:strLit>
          </c:cat>
          <c:val>
            <c:numLit>
              <c:formatCode>General</c:formatCode>
              <c:ptCount val="6"/>
              <c:pt idx="0">
                <c:v>264998.55000000005</c:v>
              </c:pt>
              <c:pt idx="1">
                <c:v>325502.43999999994</c:v>
              </c:pt>
              <c:pt idx="2">
                <c:v>265167.13000000006</c:v>
              </c:pt>
              <c:pt idx="3">
                <c:v>384029.18999999983</c:v>
              </c:pt>
              <c:pt idx="4">
                <c:v>290230.84999999969</c:v>
              </c:pt>
              <c:pt idx="5">
                <c:v>351596.60999999964</c:v>
              </c:pt>
            </c:numLit>
          </c:val>
          <c:extLst>
            <c:ext xmlns:c16="http://schemas.microsoft.com/office/drawing/2014/chart" uri="{C3380CC4-5D6E-409C-BE32-E72D297353CC}">
              <c16:uniqueId val="{00000000-2352-4BCF-8C70-4A2A41701713}"/>
            </c:ext>
          </c:extLst>
        </c:ser>
        <c:dLbls>
          <c:showLegendKey val="0"/>
          <c:showVal val="0"/>
          <c:showCatName val="0"/>
          <c:showSerName val="0"/>
          <c:showPercent val="0"/>
          <c:showBubbleSize val="0"/>
        </c:dLbls>
        <c:gapWidth val="219"/>
        <c:overlap val="-27"/>
        <c:axId val="240073008"/>
        <c:axId val="235237264"/>
      </c:barChart>
      <c:lineChart>
        <c:grouping val="standard"/>
        <c:varyColors val="0"/>
        <c:ser>
          <c:idx val="1"/>
          <c:order val="1"/>
          <c:tx>
            <c:v>Sum of Profit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6"/>
              <c:pt idx="0">
                <c:v>Jan</c:v>
              </c:pt>
              <c:pt idx="1">
                <c:v>Feb</c:v>
              </c:pt>
              <c:pt idx="2">
                <c:v>Mar</c:v>
              </c:pt>
              <c:pt idx="3">
                <c:v>Apr</c:v>
              </c:pt>
              <c:pt idx="4">
                <c:v>May</c:v>
              </c:pt>
              <c:pt idx="5">
                <c:v>Jun</c:v>
              </c:pt>
            </c:strLit>
          </c:cat>
          <c:val>
            <c:numLit>
              <c:formatCode>General</c:formatCode>
              <c:ptCount val="6"/>
              <c:pt idx="0">
                <c:v>-657.53850031999912</c:v>
              </c:pt>
              <c:pt idx="1">
                <c:v>36266.168780320004</c:v>
              </c:pt>
              <c:pt idx="2">
                <c:v>1881.8305867499987</c:v>
              </c:pt>
              <c:pt idx="3">
                <c:v>50182.103101999979</c:v>
              </c:pt>
              <c:pt idx="4">
                <c:v>61026.949158400035</c:v>
              </c:pt>
              <c:pt idx="5">
                <c:v>66323.88661000003</c:v>
              </c:pt>
            </c:numLit>
          </c:val>
          <c:smooth val="0"/>
          <c:extLst>
            <c:ext xmlns:c16="http://schemas.microsoft.com/office/drawing/2014/chart" uri="{C3380CC4-5D6E-409C-BE32-E72D297353CC}">
              <c16:uniqueId val="{00000001-2352-4BCF-8C70-4A2A41701713}"/>
            </c:ext>
          </c:extLst>
        </c:ser>
        <c:dLbls>
          <c:showLegendKey val="0"/>
          <c:showVal val="0"/>
          <c:showCatName val="0"/>
          <c:showSerName val="0"/>
          <c:showPercent val="0"/>
          <c:showBubbleSize val="0"/>
        </c:dLbls>
        <c:marker val="1"/>
        <c:smooth val="0"/>
        <c:axId val="240073488"/>
        <c:axId val="208703104"/>
      </c:lineChart>
      <c:catAx>
        <c:axId val="240073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237264"/>
        <c:crosses val="autoZero"/>
        <c:auto val="1"/>
        <c:lblAlgn val="ctr"/>
        <c:lblOffset val="100"/>
        <c:noMultiLvlLbl val="0"/>
      </c:catAx>
      <c:valAx>
        <c:axId val="235237264"/>
        <c:scaling>
          <c:orientation val="minMax"/>
        </c:scaling>
        <c:delete val="0"/>
        <c:axPos val="l"/>
        <c:majorGridlines>
          <c:spPr>
            <a:ln w="9525" cap="flat" cmpd="sng" algn="ctr">
              <a:noFill/>
              <a:round/>
            </a:ln>
            <a:effectLst/>
          </c:spPr>
        </c:majorGridlines>
        <c:numFmt formatCode="\$\ 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073008"/>
        <c:crosses val="autoZero"/>
        <c:crossBetween val="between"/>
      </c:valAx>
      <c:valAx>
        <c:axId val="208703104"/>
        <c:scaling>
          <c:orientation val="minMax"/>
        </c:scaling>
        <c:delete val="0"/>
        <c:axPos val="r"/>
        <c:numFmt formatCode="\$\ 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073488"/>
        <c:crosses val="max"/>
        <c:crossBetween val="between"/>
      </c:valAx>
      <c:catAx>
        <c:axId val="240073488"/>
        <c:scaling>
          <c:orientation val="minMax"/>
        </c:scaling>
        <c:delete val="1"/>
        <c:axPos val="b"/>
        <c:numFmt formatCode="General" sourceLinked="1"/>
        <c:majorTickMark val="none"/>
        <c:minorTickMark val="none"/>
        <c:tickLblPos val="nextTo"/>
        <c:crossAx val="208703104"/>
        <c:crosses val="autoZero"/>
        <c:auto val="1"/>
        <c:lblAlgn val="ctr"/>
        <c:lblOffset val="100"/>
        <c:noMultiLvlLbl val="0"/>
      </c:catAx>
      <c:spPr>
        <a:noFill/>
        <a:ln>
          <a:noFill/>
        </a:ln>
        <a:effectLst/>
      </c:spPr>
    </c:plotArea>
    <c:legend>
      <c:legendPos val="t"/>
      <c:layout>
        <c:manualLayout>
          <c:xMode val="edge"/>
          <c:yMode val="edge"/>
          <c:x val="0.32061733774442563"/>
          <c:y val="4.7579422133811278E-2"/>
          <c:w val="0.3764254054335923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5.xlsx]Pie Chart!PivotTable5</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bg1"/>
          </a:solidFill>
          <a:ln w="19050">
            <a:solidFill>
              <a:schemeClr val="lt1"/>
            </a:solidFill>
          </a:ln>
          <a:effectLst/>
        </c:spPr>
      </c:pivotFmt>
    </c:pivotFmts>
    <c:plotArea>
      <c:layout>
        <c:manualLayout>
          <c:layoutTarget val="inner"/>
          <c:xMode val="edge"/>
          <c:yMode val="edge"/>
          <c:x val="0.29550225067810709"/>
          <c:y val="0.20613036538310783"/>
          <c:w val="0.39627655406630652"/>
          <c:h val="0.68678803116367138"/>
        </c:manualLayout>
      </c:layout>
      <c:doughnutChart>
        <c:varyColors val="1"/>
        <c:ser>
          <c:idx val="0"/>
          <c:order val="0"/>
          <c:tx>
            <c:strRef>
              <c:f>'Pie Chart'!$B$3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DE04-412B-B08E-E83DF1A7C4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04-412B-B08E-E83DF1A7C4CC}"/>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DE04-412B-B08E-E83DF1A7C4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Chart'!$A$4:$A$7</c:f>
              <c:strCache>
                <c:ptCount val="3"/>
                <c:pt idx="0">
                  <c:v>Furniture</c:v>
                </c:pt>
                <c:pt idx="1">
                  <c:v>Office Supplies</c:v>
                </c:pt>
                <c:pt idx="2">
                  <c:v>Technology</c:v>
                </c:pt>
              </c:strCache>
            </c:strRef>
          </c:cat>
          <c:val>
            <c:numRef>
              <c:f>'Pie Chart'!$B$4:$B$7</c:f>
              <c:numCache>
                <c:formatCode>0.00%</c:formatCode>
                <c:ptCount val="3"/>
                <c:pt idx="0">
                  <c:v>0.32929609000045212</c:v>
                </c:pt>
                <c:pt idx="1">
                  <c:v>0.29214660299157258</c:v>
                </c:pt>
                <c:pt idx="2">
                  <c:v>0.37855730700797519</c:v>
                </c:pt>
              </c:numCache>
            </c:numRef>
          </c:val>
          <c:extLst>
            <c:ext xmlns:c16="http://schemas.microsoft.com/office/drawing/2014/chart" uri="{C3380CC4-5D6E-409C-BE32-E72D297353CC}">
              <c16:uniqueId val="{00000006-DE04-412B-B08E-E83DF1A7C4CC}"/>
            </c:ext>
          </c:extLst>
        </c:ser>
        <c:dLbls>
          <c:showLegendKey val="0"/>
          <c:showVal val="1"/>
          <c:showCatName val="0"/>
          <c:showSerName val="0"/>
          <c:showPercent val="0"/>
          <c:showBubbleSize val="0"/>
          <c:showLeaderLines val="1"/>
        </c:dLbls>
        <c:firstSliceAng val="110"/>
        <c:holeSize val="6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5402449693788"/>
          <c:y val="0"/>
          <c:w val="0.78350153105861764"/>
          <c:h val="0.89930254216030281"/>
        </c:manualLayout>
      </c:layout>
      <c:barChart>
        <c:barDir val="bar"/>
        <c:grouping val="clustered"/>
        <c:varyColors val="0"/>
        <c:dLbls>
          <c:dLblPos val="outEnd"/>
          <c:showLegendKey val="0"/>
          <c:showVal val="1"/>
          <c:showCatName val="0"/>
          <c:showSerName val="0"/>
          <c:showPercent val="0"/>
          <c:showBubbleSize val="0"/>
        </c:dLbls>
        <c:gapWidth val="77"/>
        <c:axId val="371985840"/>
        <c:axId val="239887216"/>
      </c:barChart>
      <c:catAx>
        <c:axId val="37198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9887216"/>
        <c:crosses val="autoZero"/>
        <c:auto val="1"/>
        <c:lblAlgn val="ctr"/>
        <c:lblOffset val="100"/>
        <c:noMultiLvlLbl val="0"/>
      </c:catAx>
      <c:valAx>
        <c:axId val="239887216"/>
        <c:scaling>
          <c:orientation val="minMax"/>
        </c:scaling>
        <c:delete val="1"/>
        <c:axPos val="b"/>
        <c:numFmt formatCode="General" sourceLinked="1"/>
        <c:majorTickMark val="none"/>
        <c:minorTickMark val="none"/>
        <c:tickLblPos val="nextTo"/>
        <c:crossAx val="37198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Shipment Mode!PivotTable1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2539296898717"/>
          <c:y val="0.11773608942992526"/>
          <c:w val="0.70727932650487757"/>
          <c:h val="0.6293157626130067"/>
        </c:manualLayout>
      </c:layout>
      <c:barChart>
        <c:barDir val="bar"/>
        <c:grouping val="clustered"/>
        <c:varyColors val="0"/>
        <c:ser>
          <c:idx val="0"/>
          <c:order val="0"/>
          <c:tx>
            <c:strRef>
              <c:f>'Most Shipment Mode'!$B$3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Shipment Mode'!$A$4:$A$7</c:f>
              <c:strCache>
                <c:ptCount val="3"/>
                <c:pt idx="0">
                  <c:v>Regular Air</c:v>
                </c:pt>
                <c:pt idx="1">
                  <c:v>Delivery Truck</c:v>
                </c:pt>
                <c:pt idx="2">
                  <c:v>Express Air</c:v>
                </c:pt>
              </c:strCache>
            </c:strRef>
          </c:cat>
          <c:val>
            <c:numRef>
              <c:f>'Most Shipment Mode'!$B$4:$B$7</c:f>
              <c:numCache>
                <c:formatCode>General</c:formatCode>
                <c:ptCount val="3"/>
                <c:pt idx="0">
                  <c:v>19160</c:v>
                </c:pt>
                <c:pt idx="1">
                  <c:v>3142</c:v>
                </c:pt>
                <c:pt idx="2">
                  <c:v>2800</c:v>
                </c:pt>
              </c:numCache>
            </c:numRef>
          </c:val>
          <c:extLst>
            <c:ext xmlns:c16="http://schemas.microsoft.com/office/drawing/2014/chart" uri="{C3380CC4-5D6E-409C-BE32-E72D297353CC}">
              <c16:uniqueId val="{00000000-F16D-4C6E-BCCE-EF1C7839DCE7}"/>
            </c:ext>
          </c:extLst>
        </c:ser>
        <c:dLbls>
          <c:dLblPos val="outEnd"/>
          <c:showLegendKey val="0"/>
          <c:showVal val="1"/>
          <c:showCatName val="0"/>
          <c:showSerName val="0"/>
          <c:showPercent val="0"/>
          <c:showBubbleSize val="0"/>
        </c:dLbls>
        <c:gapWidth val="84"/>
        <c:axId val="1456255328"/>
        <c:axId val="1365022000"/>
      </c:barChart>
      <c:catAx>
        <c:axId val="1456255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022000"/>
        <c:crosses val="autoZero"/>
        <c:auto val="1"/>
        <c:lblAlgn val="ctr"/>
        <c:lblOffset val="100"/>
        <c:noMultiLvlLbl val="0"/>
      </c:catAx>
      <c:valAx>
        <c:axId val="1365022000"/>
        <c:scaling>
          <c:orientation val="minMax"/>
        </c:scaling>
        <c:delete val="1"/>
        <c:axPos val="t"/>
        <c:numFmt formatCode="General" sourceLinked="1"/>
        <c:majorTickMark val="none"/>
        <c:minorTickMark val="none"/>
        <c:tickLblPos val="nextTo"/>
        <c:crossAx val="145625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9C951878-B00A-48ED-856C-B94D07C49575}">
          <cx:tx>
            <cx:txData>
              <cx:f>_xlchart.v1.5</cx:f>
              <cx:v> Profit</cx:v>
            </cx:txData>
          </cx:tx>
          <cx:dataPt idx="3">
            <cx:spPr>
              <a:solidFill>
                <a:srgbClr val="70AD47">
                  <a:lumMod val="75000"/>
                </a:srgbClr>
              </a:soli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majorGridlines>
          <cx:spPr>
            <a:ln>
              <a:noFill/>
            </a:ln>
          </cx:spPr>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D791C65A-9C2D-4BC2-A446-4CBB553A5AC9}">
          <cx:tx>
            <cx:txData>
              <cx:f>_xlchart.v5.2</cx:f>
              <cx:v>Sum of Sales</cx:v>
            </cx:txData>
          </cx:tx>
          <cx:dataId val="0"/>
          <cx:layoutPr>
            <cx:geography cultureLanguage="en-US" cultureRegion="IN" attribution="Powered by Bing">
              <cx:geoCache provider="{E9337A44-BEBE-4D9F-B70C-5C5E7DAFC167}">
                <cx:binary>1H1pc9u4lvZfSeXzSzcAAgR4a3qqmot2yY63JP7CUmyHO8EFXH/9HEl2YrOVjqfaU29J95Y6EQHw
AA/OfoD81333n/vkcVt+6NIkq/5z3/35MVAq/88ff1T3wWO6rc7S8L6Ulfyuzu5l+of8/j28f/zj
ody2Yeb/QRCmf9wH21I9dh//+79gNP9RruT9VoUy+1Q/lv3lY1UnqvqHZ0cffdg+pGHmhJUqw3uF
//z4V7L9tk23Hz88ZipU/XWfP/758VWjjx/+GA/1t9d+SIAyVT9AX52cccOgxEAm2n/0jx8SmflP
jzVhnAmKdJ0gYh4+z+/ebFPo/waC9uRsHx7Kx6qCCe3/+6LjK+rh99XHD/eyztRu0XxYvz8/3mSh
enz4cKW26rH6+CGspH1oYMvdFG6u9nP+4/Wy//d/jX6AVRj98gKZ8ZL97tHfgLl9LFOZqefF+ffA
UHqGOCPwvxEinJwZBjFMQ+gHQNjzSw+IvIGS44j86DhC5Pb6JBFZh1Ul6zJ8Xp1/D4kuznSDM4Eo
PvAKec0rJjmjnOuGzsQBGeP53Qdk3kLRcWh+9hxhsz4/SWzsbRJ+l2UWvqck42eEUcMw8ZMkw6/R
wdg8MzAn3ET0mCR7G03H8XnZd4SQ/ddJIvRXGQ4ye0946BkxdUIEflp9PoYHg1yjzDSYsecugO+g
5J4Uze8JOo7Nj5mMgPnr7kSBibdZtQU9+G4mAD0DeSWQjtmBL8RrZHZiTTcxYyD59p+Rwvmr/D1F
v4LmuecYm8uTxMaWiSy3D/IdsRFnAA1jiJLD2o+FGmJnjHIBSuf5pQd2eQspx0H52XMEin0auuaf
jceXTPOq5f/WbjbPGNIZRwyU/EuD2TTPEBY6AWY5cNMImJEx+2t6jqMz6v5qCqdhKdsyyx7vVXhf
v6e1jM8YZ5jpOjvKJ2A0c12A8iEj4fVGao6D8arzmFtO02p+9jU/yO8fQBLU6bd3tdFAnCGwkcGx
OTDHyAjgHJjHIELwJ1U0Qut/S91x2I6PMsLPsU9SBV08ZlnVJ832XW1risBEANP6yQBAaKSGADeh
C2Fy/iT0wIR4aby9larjeL3uPcLp4q+TxMl5TLbttnx8Xqd38E5B8SDBDaI/8Y75WjFxdkYNYVAd
P3mnY956A0XH8fk5lxE2jnuS2EzAigsftu8HDRFnzGQME32EiQDTWnCdEqEf1NbIWHgDJcch+dFx
hMjkNKNr623ZJ9vs4f0ggViOyQgHXhlxiXHGEQZP1XxyU0eIvIWS45D87DnCZO2cJJdMH2Xpv6tx
AIFNCjaa4MeNA6GfUUp1TtGTGhpB8waCjiPzo+MImOlpqpb5wzZ4RxcUAtG6MBEnFB8ND2BMzwxm
6hx81Gf+PPigvyXkOBxP3UZgzE+TS+ZJEmYyrJ5X5t/rebDFMGBBIShwFA9hnmEqdkHon3bAS1vs
LRT9Apgfcxljc5paZZ49hNt3jXGaZxB9NiHCfEDGHCkXSKaBCyqQYT55qfR5WzwxzO8J+gUyzx3H
wGxOUrVcP3bvGuDEYPnqggr8lLcZeS8QstEhwwney5PiGXkvvyXnOChP3UaQXH85SUjmsn1Hg5gS
SG5Sg3FKf9i9r4JoOkTXEDIweno+yqT9jprjgBx6jfCYn6aSX753EkCAJ0KBAcCF33/GPAK5TwGB
TYh5/ojcvNQqv6fnOCbP/UaoLK9OkkuWsCT1fdw/i/V/r+11frZzUwi47q8dFcFAlwBYlBoHQEa6
5C2k/AKSH5MYg/L1JEFZyTqs3lnRozNTgDIR4+IME0OgDAtIcz6ZACNU3kTLcVhedB3hsjpNEbZ5
bD/MtmleBeF7xsGofmYIZmDzORUAbuJL3cJ3qQIIk4GRdpB0I6/lzWQdh2nUfQTVZnaSLLTehtk7
hiopO9OhUoOyF8rkJUSGeUawgSnYCEdl22/JOQ7NU7cRJOvTDFKut1W1vQ/q6lGp9/QuyRnUyOiM
GRAefokJsI2BwCiDDNsBk5GR/GZ6foXNq+mMMTpNCbcOIdVZSbV9P3uAGsA6JoaCjKcg2NhOo2fY
hGgyVNo8v/TgW76Jll9g83MaY1xO079ch/dB6G+z5xX692YaBMkEp9zk4niQDKw1riOIDOziA7vP
yKF5C0W/Aud5LmNs5iepas7LR1++JzL6makLSHzpT3byKCaDCTqDyiaMdeCklx7N7wk5DshzvxEc
56dZ0rSrPN39P8/D5+X599yyKzonkKv8EaEcYQIhTKgCJBBQfqp6+hu3vImo4/i8mtEIpPVpup2X
ARTCf5hX75sio6DxiSDmczWzOfJAd4Y0FhDNhKLN/QcM7ZcM9FaqjsP0uvcIp8vTlG1rOCHwrgFn
CvUyYJBhE5Ji+8/I18EIOIlC4tnQR47oG0g5jsuPjiNI1tcnqW6uZK2CD/a2lJCneUc7TQe1gyCJ
TJ5jziNkxK6iBjKZGMrS95+RiHs7XcdhGvcfoXVlnyRam8dv5baK3xEnEHIQX8M6RAR+RANeuj2Q
G4BAzy4xcLz4+S0UHUfoZ88RNpvTdEh3gY/1Yxfev2PuWadnwEE6x/QJnREXYWScYQQHoYCRXiuf
t1HzK2R+zmSMzfpE+abZvmdBkw4ZM2ZQcESf6pZg9V9yDcYGWHBM3xU97dnqb+j8jp5fIXPoN0bl
9kRRaT8sHsvqsX/eu//etN5VBwA7mEw/fkaNQ7EG2N1wYvWgdsyRXbDjm9/T9Ct0fvYdI7Q4SYSu
oZoWTq0+vmPsU2dwoBbUCSR0DgiMrGqoEdApHB+gvwhPv4mk4/i86DqC5/o04zi7zfpVlvE7sg+B
aIFJoEZ2XJnOwBlCiAowtvcfeP7S2XkLKcdR+dlzBMrm60nyzEaW/zcWNZx00qHMjEEc7RmBlzqH
Q92TYBRzSFLvP6MA6Nvp+gVOo3mN0TpRi3o/K2cbv2+UmkOppqGDVfZ0Rn0U4AHdBCU5u+Ogz2po
xE1vpOqfkHqe0xgn5yS56jwI39GuBiuBwoFOyCQ8VXuM7GqoS4eTHFBC+At8fkfNcVwOvUZ4nJ9m
RvQ8TqDK9l1v4gD5JnRgm6fawPEZGxMqQcDVQYhDFmH/ec0zb6HoF7j8mMsYm+VJ8soh9vHM/wct
/Q6WNfiiOiSloXjgsPwjC2En04gOdwtgY2RTv5We4+i87j1C6Oo0pdnnsLqXWRW+Z54HHBtQNkyH
m2ye2eOleQA5BSijAofUPH7U5k0kHUfoRdcRPJ9PM079+bFSH25DON7xrqcI4cwN3DTEIEf6iwMe
CC7o0Dm4r0++K2illzb2m8n6BUyvZzWG6jRjCDdqGzyv0r+Xcbu4DtE5GNA/qzxfMhFEq3fhA0KI
MYpX/46O45Aceo2QuLk+Sa3zf8AvoPGBVdAuUbD/jKw0DvxkQiUbhEgPz0dRtrdQdByXnz1H2Nz+
dZLYfN5CkWHmq3ctLAAfB6oGQJz9wh7YFxbAibbn66JG6LyNpuP4vOw7QujziSLUS7jpzn8/UQZH
DMAMgIvSfnGrDSR1oO4DUwrm9rO98ErZ/J6gX2Dz3HEMzP+ncM6vL737cS+gs1Vbd3+h4It77/75
6X7ucMvhqOuTvj6qiQ6rO3/48yMYYRAQ+HFP4W6MV4r+5XVa416P20r9+VHbnTrEusBwUQQcaWdw
B87HDy0o+N0jApY6lCpCtRWY6zt74+OHbBdQ+PPj7twJVGdDFRYicGkOQSBRq10GeH8RItweAkcg
BBICVKCJf9zkeCGTHmqSfizI098/ZHV6IcNMVX9+JDCf/NBsP0HQnwaGGlZhQNkXnO+mUE2Z328v
YYtDa/z/1KDLvKjrbpO1uuliiSa56uiqQXk39fOguZG0y+Y1DYVThEw4WslKC6swn4ZefdV4Mr1O
UXLvp3LVdGYw8fRsExqBUwROxEh2niJTW3i0vws1kU+DMmnmnUlnlZnftEJ051nUd+emEsbkBRBH
JsbAlxlPDELTBO7woBANBfZ6PTGa9XlsBnWz8YmeTlszsomi9wMt2SxQfraSnAcOTutompWaZ9d1
JVZl2+FNHtBHFQz50uyac2nk3ZrgJJvptaYmgjTGuoxzF7VlfcHDgNombeMZ7vzGKoWXrD3hPTRx
G85Ql11KXuNrnsrSxqRqXC/Km2UoMjU1UPZdyaBdloYgVk+Vq2VFO/ebLFrqdRstY1XVdscrPu37
2HeNDntLPWgvPE0TTuU1+k3dmcKCeotgGbgs0/x51gvtyhhyfZbRvrF9vwx/s6YG7NW/ranBISEA
/glHgqDRmoY8EIbZq40/9GrS1EE4MRtau77i/nXjI5vlQ7/QBgrEhlo4zfLoTsn2QVC/moZmQZaV
yieJF6Pzpqn1mZKqdjOjIVYRTcuuZFeRkcSX2C8tWGhyA8nuwio99sVPVLNoEqO1mrzJln6HXJ+K
IbPaaLCyELXXMRwCtwIjuuqSIDOsJPbDaRLk2OIklRva4WBaMK90gOmwpUmRnDfMc1DdqMgpMPet
nrT4WuewluZwIQIjve195jQ8bR3F8mAdY3neN/WC52Fsh/2gZgFhl3EohlkUqPSWqE3B6mKl68lV
mBrt4udXY4bdou+j0P7nPY7/zryc6ojDLjeAh+HwzWs8eK/5rZYn1SZj32J/kEsRlzosXaTNyqD2
rMgj4bKhzFh3DQ2ncRm4hpe5BQmWqiijBcnYplYUrUKVuXqgTU3lmEWBwAX5IRSP8CKY3K+2Dccc
gt3gL0HYYfe121YvZAxDnU/zys82iGjVIorZOjNS5rKgDZ26N8zfvI6A3Pzb+0xEoCpfwPEKcONe
vy+H/T8UZSA3TqXh4FzDj4WKe0vTCHNxiemmV3HmhvpgXhXAUBailWOYtVyaSFl+TdElv9R7079V
OkrnqNVBnPFvUVFbiQq1WxkkjeWVXj6VHsrcyuz5Wg5pOckJH6wKeQYk5/9x/XYEvxTSsHpwry0j
dHcaYadNXk8I7vIMAz9Lww2j+h1PgmDJA9j8ncAliCu/sH0jRi7cZtS4VZNrKx0k0bIcajKJjOIy
DInvNChwFYZOeg/SsMrxxf4rpuYjzhSf6yGwYI+H2GnR4C+7IVN2FZQTUpcg2THMjmdDO2lrCruq
aBeFKFM7TBu8GDQdL1BY0ElV8mSDuFdY3hDxz2YqAzsIFj32gg2Oao4tlYjaSZXtm0MFIiCvJn7e
CstjcbfW2sTGykRuhkm3wDzXba2qv6sKBRutRMr2QKE6dRjilRAetvI+Hma+kVRLT2atlVOVQfbw
n9ad/X0jwT01oB6hJJfAbVB0x38vNi4yapYx5mnrXtjK64iFNdZ+Eqz80gYaCN4mInZbitYhQf8Q
YxE96il2SARnVIuYY7uMqXEeaBGax63WTBXh3mXUa50V7to2ld3pWv9Q1/GGxvq8I0Z0F0nRW6no
g/M46PuLIkljq2QJSKLMoFuKPW6Z+SUtBHOSsjLdvhm4TYr+IsrTdjXEQ+0wampzP8NXLYnppCcF
nQWDaOyhQNlMY6iYZLSjszAzXE3L2lk3hIVLjSzZ+ExZjVd+beIuP0/0vLyl/FNJqu6zqJhaIwwV
Qf+0wHBq829be5dE1vmu5hku3GQcDJ2XS2yUIkRloPS1Sr3QLnCCl6ao8RJVHSosP8TTZDDEbP9g
/9UJz9Nsbdem1LS+mPzsgz3tPh/y8sVPL5owHuHC2g/+c7SmSiO74X3uHMbdP/aSCF7xouVgaJqd
hYI6sFN0a99da8t0rpFk8qLj/sHhlXsCgxR5E5PS28Nv+p6Cny/vzRjA8HiN5lWgnKNz+tn6aVz8
kPqiXxxo2K3C/k8viN0t4YGm/ZPDS+s8PY+wg8umnjIl0FLumu0beLQU2mHl90/2X/1++fd/pMCy
cbEJQMdPcYMH16v8laZ7yxBiAjPmhLKq1w0G0deYne5GWu5NVFPXdgt27G3Dhu9DouJJr256rf3e
SIrndayvIjp8R50ynKYPr1UcbJNODU4Qd9/yFDEnqpvIbrmI7a5b1ibKb7yab6KKxFZSGf50KLPP
JARzVbJhndXIDUvsT+ssXYLCz60aJ80kyjRXJ55uBZ40rFyVmeUXYCbEHtkQ0kq77z61Gqhzv4ys
MCGWao3aab0wtAflaVbMqeULmkyIV0pLoO6qzUCM1g2MEQoubRQ9gnU22IU26G4aLmjG7aolxudK
kI0RPhRRs2liHq1DXZsDbGoSG+UFbsh57Zu9G0ctt5DKcjs1VO/wWpumwAZOZopwSnR5Geg1KCSj
mQD73tHkTqSldFif51bYCJvpFZ0WNMjtiMZWI00TqMojGEzYuVaWVhznKxkXhluFgWmZFH8ZukGz
hL6Idb7x/SpYagqlViJ7F0rg61lplG6VlWTFCr+An+MvsYesoGpiGyfdQ8TyK0LL2pEGuYz8cm0W
SjiDmV4OPoUFrvJpYVbBNGkWWuZde2buOX4X2hK1blY397zrnDLJ4qnCiXI7WejnOr2LVW57Mten
qs81O9A7S1Sl3WlGNhW+gZcSgWTEDujLcF7mM60wlmVgGAvQ2Mu41kqnDpJwEonSYTGGdeCAXtTd
h0VymfJMWxMBUlJSfZbzbuJjDc17XlSO1sEGy0TZ2p5apbWsraxh8y7wc4sONsSc1QxHDNR7UKwK
1k+NvvHmdRFFINUzWGk19BbuImKRKvCdoY7AuklBFMf8BheJtAbiZ5YKrTTpSlsjVe3yQXJYfNTZ
ZUPmJdeIlbZabw+k+87beJF0t5RFD4asJ7IrG5fR6DLzZbkSjC8kintbtoWYFG3tRqT5pvNglWgs
sbXwUoGet5oYr7IivmqQJaK8ckKaxRZue2LRZOZpeKkSdttFQXHe5tTOg7oEyJqLsjBKR4GnNyB5
Feg5sWtpGK5f5huNkdqVUdhYYYXbNffNSVNQf2F62G2i7Fpv8ikSoe9UMi+tGlHpqDAprL7LmKUo
iNZoSB4G2giL5Kp1O2UPOfLtPOMMrO5mU6cqtmiLVr4+WHmpJVPUGxuoCisnBjctLAJimbHwFy3u
J1nEvzWafw4CK1mIKr7tay0Gzy7vZxnRF73XZy6L0SL1CbMpT4BJDf8TlV4HrBW5gbdNDU05Ohgb
E78TE/DW1QL1+UQYfr9prnmUnOtt4CIQiFbfZp49DCK2KlG3LuuiTV1RYqc1La2IVddFA/4gHvBK
47K1Og6s3GX5bAD70jJMeQPG1iSKzJvW8KNJlsgVRlU6V6T4CnuosPRMiJkep4XF0ty3inbAoKDZ
V03A+nWsid08j8mEytCz0jpBVhevhCFLlycptmRNrwhYqBao7WzWIBLaRCs0JzLFY1sV0gYKM0cL
+RLcoW8sSW25W+mQGYNLhXarhTpIP8P/3HA6BVess/NBmTYdpiyM1l0hWrvxOQIBmTiRDMBR6nu6
ZBnIyQS8oiGi0adEhG5D+uqiQpETlXRel1EIAOjl1DDy2Mm9OrY8ZZqToamsTkXSrlV8FzdNa8FC
VoYR24n6HFTxvItrYZWcDlbZxaVj1mrTswtZaGTeeVVlRblRue3QYScwPqmBCFfvwWlUqbks+7y2
4Kobu0dJb3UJ0qcU1xYvCm3ZnLeNIMs0t7mp2FWIkqkP8tAOyti3qZcOFinTq8xLwAJVtLbBL5p5
iZdNMburzWZFai+24ky/ZkSsuAcIDyqYiyYQdu+ZsVOFwxUpuITJdYVNJO4mjb4FBmumSR3exCA4
7b6siBWTYhqAVT3EYWbnLcVOF/vTNImszkSZ05d1bpUR/LXk+W0Ro0srl8PXzEwtFsvQyswI25pu
fCmLbhOA6MzTYVp7pJ5wnk8KSQO7TpmwwiCJJ23cehYNtWkXVanlaV0PsSGRuSg0562OwYLW9Sus
JQEEcCRIAKIFTi/Vda3pGlg2WuGkWsEnpjKXysvZFAITFzzqrqJmmEkZrFHjPdZZ/IjrKrBw083Y
MKQ2xt0XlOHMwgECvqNtYYV5wKyoq9eF8kuHtrUE32qwFcs+G2UOQho2udWwxjFK8JoCVsyDdFWZ
5QQETJjr9L4NzVnfe/gLYVrjwn2t7bLxTW2TVRLZ+xb7r/1f4yHzz5ERdEuPDY2777brj2Fh7oUP
726GQbtUXd3N8ibhUz/2o+tQoe/7Maq2X2uyqT8XoE8nNEVk0ZpcO++1JLOH3RiZ+NSkifpmRHHo
SIaDTadktUpq3XN0s9S+Nmnp7sfiQ9pbHHT4J6J1cg6uWDqt01YuoyBD1sCTLdfy8oGkeGnAP6jy
RaM4cwXR5ArCLu1aQ0HnmKhO7zTDn+ybwtInVh37EB4Jmh68tzaeB8NQfiopbN3DaM066qvknnCt
tRPIwpyjTKiFCLRmgiHUcuPl5he2ey+q43Xj8eBLX6PK7ZAfrNpasbUfg8rIqdnfDX7ittgoHjpe
SKuvi/oKTJ5lB16z23uNOWsajD+h2qPWvhmin3Wa0299pSFbD7PyvPc7vGCVKiYtKsNbTsTtviUb
6CZKA/K59kXnhryjy1Sr/E3gxBrNHGw22l2WSkcWrHwQflhayNCjK7MstSnpezLjytA+0YJgaz8X
GgDLoKz61kmT2uUggvOaS3Nh9F48aVCpwIMX1/sFwklxAeqq+JywSneBD9plERflhvE2ciQi5VbK
zt43zY2wtqiU7DKPvWRmSNrMsjosLhNdAbK7RTTB2hWB8LYaC01bYI1uTN2Il5qWaG4hJLv1zOBq
39Sv/cs22oUNCiTcMmdymcK+25R6qoGpVtOtSsynhRRaa2VD1lxib6hmwg/yGW4VuvRk0xxe3Dap
ndfCtGofxmBVajg17vNVhQq6UX3X2wFK5X1LP2tDQraNFyCnaEq0ghvh1YZAdPDQINOWpU6TbxH8
+zqOppXeqtG0YNMDjbbX69m9KcG/bPG31Ahyh9JWrnva6utG4sDZvyK1uwY2HNyNFDmJUMPaM3i1
bmsjdYqo599Eax1IKWuIripurgX840FrnNeVk0oBOrnSk5XXzPatwORjtoJ3bWSn6at9A2RGYttr
l3t6DK9CdtaHaBMnVK3MiulOOwzVtmkg7rebcxoMjS2l6W36HEcrVHDTyRQTdxzA2reAOERpC5EW
5yA82TLoSeQq2au7qqsOs2Zmm9rgdOLzBNzppTJ57gYg8b4GsCv3Y1RQjGDDAgUXvmDpMt2Jpp1z
/9UIJTQFOgYF8BDTqy5iXxeLIUHE7WkSfM36erKfi6cLZhFpzMJIC8E3KIZFE2amC5up/xJ1dLof
R2kMWwU34k+sL4uFDzp3Yhha9KXxs/l+nKCDUEIQld2nimj+ohdDMWERsBeYB4t9i9hXtRUCS3wa
ipzOSYq6SSQNuyZc3krs26wbum0oYtNhqA+XBZPkkhXovtXibgvMgyAeYHjnIgBrHwUQ0uC7Dogk
K4hLspuE6N4MGeDYeAFp73C13HckLOpcBXGNBejzxNVRUE0Mkd3sH+ZSBBBAzY1Ny4TadDlLD6NG
8XDZtqi+jsrKmLMioa6Mw35rtGDcGP5WdWU6qVEg52aCihsCAb49+chQrQ1hLX2d+V53jpOQWXsy
m6a7U4zHV3Wl64tQisjd/54FOTiRqv2a9xKskyxSs7Zj5HbgdLYnUeq977R+j1eRCvUL5gfqMKIR
ixBsvUR8CiODLJseZPV+SMMzHZLUwRfRKTzNtHKYItOIv6CQOvshmy7oHTGEeKmh0vuk+iy0TAOc
NE1U5kWeYWUVVYEv8irUV4NqNXs/9y4P5hDmGW5lxsA/wx2fRJ05fM0RmPZ1P1xAmqO2DOrFbpeX
ZBFGNL2qhfb1QBWBjeaFsj1HIaNroUFeYP+gCoZN7PPsphmMfK7MGHzcro63Cll7auuhZW5RhWwe
JNK3JPEgRkzk5WF1qjqzSz+vQJZ7fMOCKjiMWuL6poXA6BXHbbLo9KQ9AJhoSwKK/k74RT3R9Qy2
TCeNG1GG4J4CwBrWsL3fYrXfeuf7bddDCeIdiaaIBPddA6rbx3G3gHOMpauDSaA8wS2ZJ7Wl6iSf
l5Fxp+Eon6U6K9Yy8ME0yfRmalDJ13lssIng/QCSsAGtWl+aiMl5xHVltQicVUzxtEU0sEqzTmyw
/MR5pIbLXpV0Lc3KRSI3pxl4sKBivhl9rF2QkA6u3hrMbqqWOmZn9A6kX+64yCE9g0MMnp2QN1KY
8zBqOyv1Cn3RNWJWZuADhlzxNdfBq/ZpTWwzhMTbQJorLaF3EMaYJZFgtzUJfJuQppnVhiKTgAOP
Vizv3KAp68Wg4mLpFTw/fPkpiSwO8aQdaNmCi5DHsJ/gjx1j6aJuyLLsimAqQi9d/Px93G7feP+l
4/Spb1fTYOpnw3LfbT/AvsXQlPCO/R9//ghi3LQlZ9SqaaSB70RjuYgbP7Fozu1GqyBcIKp+DWNJ
uzO0xG3i7DbjFOIvIXhAgaaGqRTqNgy+pJDhAoM4TZzSaPJFVdN8Uey+4hqBrZs3YPNncbvAXtUu
WhXC4iLNYWJgloAlmiTGlivUzzUTq4UsE2UNVOZuUyc1KIEuckVzzmltHBo0fawWUHyuFunua/+n
eIkgODXTO3IVJ63NqqBaKPQoNQ0mFIS5XOy/erOwBmYGFmRjyMRslRvUae+GRfMlrHy55CE4AF5i
VbxqXcqK85TrK+6X1XS/PMBllUviNrJkXHqWoYHDEBXNzX5yEB3NF2lqpSgHydHKYaHot1jBqBp4
KpOMhze4yWHsSl2jKOjsKoYOqi1hraAYZ7AjhVchltpk/9v+aVaBiW7ouRPUfexkHQTpeVlYWcYd
MBT8XOn2nrBAj0xH5uDFySSFGQ+R5gNoUzDHrqsYftYr7SJIvcaVpNnQKHTSGlxLbuouztJqIURd
LfJerxbSB8UrM9TYnlF7Cy8OYgeiV+ywPw6js1LJxf69aYhNO+pYbQVUzbEXzSpIGc4GXGeuD6IK
UiwoAWe5rh2DQcghChPNYgPXbKOJKrtR5aeaZvUUBZBIjeqkm5KKrwytL1MrjLlnQRYaEiK5qU2G
sr0NaTjhshAz6ZvmApxFqli4CFBULuBf8CoXZdNBELIJDZuJDlvRLreX5xLkb0R6Fwe6sdA6776t
qoeIe6kt6jKG9Jq+oU2WT/+Hsi/tkVTXtvxFtAAzSk/9AWIkMnIeKusLqjpVxxhsjLEBw69/C7Lu
ybrV97W6lZJlmyASCA97r7X2ppfRHV8U3fl2eh3XGemuM1I76letB3MGiN+Z2oOpgnFvmmg5tT15
XVgaXUt+EyVDfO9IVV0Wn8M+rLvkPOBLrnoax5zrNDj0yoGfXofBvo5ZvWMeG45l3J/0EE00K/0o
98dmPobemO7J6A23DlvqM13GVxMOy8XUhF9aHXSPy6yaHZtpdA0jSQ41cXg+D1WYg4SMD6UsSTEO
HilKa7J0trAtbAnXGFtDns4OOUJN0N4lQ3hoFQBi2sCy7hTL3PmZBlN538i03hPO5T50+fLotEAZ
8X+6oh+A2TZVzQpvBsNRh2rJ+OR5p05wv6iC9DqbLj5ES4nlJA4ruENK8qMmzaWGi1xshbDkPtWu
B3fWv0nWBayqsdx9Fo3jtfkk0x634/xFG/biponJYYCVhSOH16hy9rqxIBsAiMSu0oXrYMrH49cw
abzDbP37iviqiHUIFzypTxWBo7NXsPwxr0eWTVWDB+R7/XEi8kaY2S8+CxlBI7D0vs0cIb+XlUiz
Vs5tXkXJx/VPGjPAjpxkQzdWu47VQ7EVgJyGgsWvqRztWWOCFsbUd6zl4YH71hRbV/tPbUxr6DDi
8HVxMAG5tTPPqIdpyNbCn4mzd2P7hTbgxIHW3AuPuZiJtNvxoawBB+uKi49xHuekx2ropPNYhA7J
DV3c85Q08yUU9qapZZq5fgnjKMY2qng6fBRb04WGhUOhgCMu4PNITvI8rXeyFYI44a5s2xXsqspi
WYuOjnwv2oFnnluRvF3krRzd57THKl+VuIStSNz4V638p4YvI1mrwOU3tZkKE3lTsdUCW/7e3A64
XbwTddSdqIpksRUkZdhXlHihgV8fKi/ti60QCutYCYvto7n1JY0DZr2iQe4o3RclGbEZ1EJnVRJ3
GZaDl4FGCyhQMmfJemrjYympyCLzUCibO0Fsz8sIT9LruguSZPEus4KKHVg3QKMJ1nbfnQBDgwL1
D8skX4NxAVATuA+laQlsiU5eJo9XmZmxXtCVg3WMgdyhX4lSPKutiGCtZ9Jl4uORDKJJAeKnQCnX
UbHdSYNkE8cS7rrrnFqSDAfLmm/uENaXcKQ7NXvTaVjXqW3ZGjA7dxKYIYiQ8h7w2pCB9eB7Wk22
CIPAFhC6lGADpjaTS+oWdS3oudE6h4uERVvEmGp+64pf7XSoM1oO/OxPdbtzgarlgSC5UGlXDH27
56TEXlz5GOyDT3jGY9oeqnJ45tSXxbzOlW052Gp/9NEIAzE1CowrxsVgZLrvoDa41ouo97zqq7yR
TXsDrjDVAJll5lRJki0utcdYuAbsLpwxXwbPTduog2vr5M5G/mGAm/sNHIzYiTQIAUybBb9GOZ0n
5dwocNLXwbIBEDBFP6GnKF6aGwIVT1EqfWC2Ul9T4V8ZKNZnEfb2koyE75qnKkztY6uX9LaFxkAS
ZyzqFIQgqcAtBaDEs4h6+jgzOt9NqpvzyDjtrkwiHwBhGqm99ifQNHysgMX64Y0XyqNooupeTI1I
YL0Ls6sEBaRcr+5KHN5C8TI9+EB49zZR7m7k0/QQhyHcKM8tT1U0H/zFae9F3wIljsh9mag291NQ
Nz2rshjgyxcvDUwm1Lpa19bPw2ZsbjzoxDJvJvIQ+by5iTu6gJ1J/N0oaPrMx/pH75bddWsBi4cJ
KLGo8Dptcp2GwZttg3x2Yu/rEDjRngQe1Be+YG82UPutP+5GsAh+5Z0j0vSvveiPUtbhYzrJ936m
/i5tCDAlZaKTP0MA4y/hc+eG/VsAnv/cMY/vBtrqN+kt4c7SFqTQejRp3FyF3GakS9uDFnQOMu5V
ztmV2Jvjce7f4qgsYM6n3xVeugrradk3QjZH1zUVoJwDE5N9NLdNVOu7rSC6YxBP2PRcqwZKiU56
34zTQzwgwmc6lAMcAxgeOuTz/QC6Hb7HqzJO8kpmzU7t1FxBpAx7R1b+PV1rM1vEvmJWnvqgxdQJ
TVPoJpgfKt47uR9Gcz4vs9xB+2XwqLXKLa/nbKxdyNy6pSziBSsQH+b+7Fahf9It/yn6wc2Gtute
07EBt8E0wLZgcXY+gegsSYLxALvBZC72yu8jfUqb8UQ74r7ahBXaNlVeR1Q9x77l59aOfQ4FF/Bk
91ZrJ8RFxNhGvMhCI6cXyP6suVac233U8DLjdYOtMDX6oVdiuFhPlj9JY8Rea0iJ9p4ezlOvutce
BMdAJb8LlhqiL0tuo7R9BDPlP7OKmOeIYWmo24zNpj73dtB3Le4iimdxMsS0N9tMZ3hJ8YW1h3gG
1TXjHPxq2OraR97y4Ur8/rq1vBiiPcdVYG5ilTmEVjkpl+ru5FgevMWWH/tFiu9TCpytHGt6O3L7
rmw334AWBfYdkvi8JjV4wDsP/IdlXG7CGji6cIMGHkuM9U9hkKU1N/fQPuUDpBWZ1/fTjpXR/EDC
pTuPFdi2kjS7UkIs0s4gtP0Stmc5tuSLD7Ayq6ybx51XfU80TImyz8BrD+/QXUU7q3VYlCmVz2kK
2CJSyVe6QgmAKrsbEERDHos0OnRN6IL6mOe/Eh7tk6Va3tN0hCKKV2JHEzLsOlfqgxPM5skIhRVU
LewvS9ku6eLop1Mr2xyccaJHmGdJITuzx0JWvUMASQ8iqUQxDW76MMw1/CL75qWUvKjQZSAQsRH4
leu/hKX61dyOguEESRrCVJS6VE+RxeJs5+BLQPRyVCWFZGVtqt5+GXsPijt/+luH7nI7VjSjY8rv
ZogBLkmdwsANgACHkWjugFqKPOopuFI2AzcBvOtGf6UC9D0kHtVzUIIIAEsynyiSwD0unrvSMFJl
AVmm5/YYhjT42zXjdwky+a1t53EH8Y644xRWEktbJxM9A48zN/WXifUHaBPrl4DZd7eRdYb5kXzz
dfKgEl/9nCIJaqYsq2yRJ4A/Jct0E2dhF2JZlhwQadiUWTNTXcx4EfpzuUx0X8MiODrx4u9o7Hh7
YsfpjnHvnTO6nINFm2uwxDsvqrvXDiu7qIOXMYqmJ4E535LA3DGHtrkzJ94ZgyjAr5HIfe82Yjfo
wRQzYjwv3WiepOLPniJmX5PlK/dlRbLEh1+jDXvUjvZ2/TA6J7p04xvO+dL0gc2MwsToQRXnKl7K
fDbAt+a0g4sWBMnbIm2SBTpvNIm+EDD8oj1b5Xp3ROkjp5V7UEE5ADCtTgRQ0gkwE8vDaApO7di6
6/4q945pwn3lA5chJdd3YIXhMI6+zYOmNHvZ+vFTPwdppmUbFbwh4PRCGRemGegZ6NFyJDy81o1b
vVe0brKFO98rzwFHV1v4rnR2djNW5L+0/RHYCRzsRLorcQKZt/3o3ep6eLWOX2aJFOFNPeivfe/1
T5x2XVGu+GaU9OG35N3Kjh61Cb3nyfP5JTXCe2yxeWZYTTks35a8LEv8re68nVNJk0V4afp+KX16
Rja0Ntd1XR/1AmAukcqcx5AkWd2n8M5Mwo+gRbCJuXS+gVQGuAKT8RHsl7wGQ7pkYeBca4i09+CL
u8euJ/0hMdLPf/2Cxuc7Qv3nSGi7S9IGL+tl9QFqZOcYThU/J3J9Ki55Ug0jZ7fh3aUrweN6nt6R
MbSP1WKdW8+Mx60VRmMJgrXWV90aSECWtspAbu3CmJEfzSJ/9IhiOAj8+nuqmYUbEX+bIIldsgam
WB63lbo1BkSGUsuLthBeeAkL3tPxpa3q+SaakhmCSu1cEbsqLvOsVymRe9Fi+VfRy2PsDD/BZNxP
dQlhoUNgWrDFXhw53/DKq1+YM8cXB/K5rGrr9G5uhvQOs3KG+NuTOoNm66cNuZvXVbCcQFPVT1yc
+14nRT9HcUFd50kTilGoNRDSyF9uZdtc2xCumLZtlS+lqQ7NwJeDXyk/25xpLQZzKbl/niadPnHP
gQCGsftBQPZgo1TfYomKZXLLJ7hV3XqH0D85V1XCwFLTvp5ehDsPV4AXya02sYBfMYavfVUdRTov
mS297gzSuNstSss9a3GuCVVa4OteGnd6Y3CqXn1LSVZO7d6WqntfmcdvrFLtLqinaD/rGRaaAIGA
u+HXoJvGzABfKJxpNsewa/8CwntnOPMfpoYmhwbw2K7TtXsckpBm4RTVmYl00QZKv0YusHQqqlys
02TUrcx8puxDM4ff3U5Eqws/PUBiLy4BTPu8rDy2o1Ifzdivd16+UGKhLoKO9a9ytSgde4oggN1L
FuQyeSBExVk/juP3BBtLNKTVHngRhzzIY/fLuPL3pbNz/WV4ccp6L7Rk2OpKIEqLpDnB+neo2qa+
CTV5CmKwLBFzljvfYXw3QYR9oqktDxzcByh8/U1MIIGGXvwNjAasmheLmymBteRH7FElHdvxoJan
MBmnvCVYsJco5JdAyDkbCI3PjsvlSSN7Hp79ALnY4kxLxnxLTkEV7LpY8rewdQGxAK9vTYM9PzLp
dxebhVtR8dTF9V0fa3cXjFF6x3xijl1cjZdZMnoRHo2OngSf6g/gsqLxXUhFQd4KfrGxd9SpwR7G
6JeQxhMuuITq29lJr9NXVpM9dxFxkikytvd+HQ45LgH8kwdXCLeNiyIv1CwG+gb60NWNt8el8z0A
LO9RqNp9xATubdYYMKNBAMcv6G82qbhoq37vMN3somX0sK5U5bHq3PGI/QOyqMHvL0SZ/tIx7PKy
n88UAvwjLI4y81Kf792W93mDI5c+sf0FvvKtE0GTVZrpxfb8qpqBnGGbtLs28AHz1RW5wMzC7qbf
K6PqezuE6uI2zpVXfnObNNxghwuqK5AvkTXcrW4azo+BMPrisfLsucK5L+niZXbEVOZAw976Bhxl
O7waemCciVuTEH7rqMU7m7C637pE40FOK/zc7/h82/nNM2Vu/Dy6xoO8NH0bWR89MPU22qMFdPJY
MwkAOFL+cbRS77ug2ScSOEnsnUwlMWG6ZTeSvj1SB6aOCI8+6IqvJALjW8vwaxgN6rHusNprIaLv
rvJyIil9aubYz4lBGA1lX+thTA8qjNqToca+GeiS6tamuRABPztOoJ+aEAMW9McpSamOMhlSQH+C
KKhd2ic8DYBSiD+6QAmT0fm7GVZ3l3y11KNQapTlaVpSWzDW3Mwj7BzZJ3EOW6b/ZiArHt2mhcQu
9i9DZRcEfuBJ1PNg3xB4smQ19BQgmGL7BpsFQsqyfxwCsvM72jzAh2h3U9un+0hG/SkEgLFiB/S6
FcwSfG/rjbuUmrwPTPy8FQ2g3dnvs4kJ+zYJiKFUTesjIxViW6IUITiOW5TVwK+6xHYctFDAeNY0
J24qt2jKyd8JobuvQKruDSm/OKFzgi8+wrTCUlAPcF+TIeG37Vd/xnJXD5RBTpXIgwadA0EKdyDb
GvlxFmmNX3Zuns0CoiaFJzAqJ8Mu5d2WnSOA2Afw1Zl4dtJGXlygtTWFdNvAoUkbZy7YoKc86fru
4jsNHBXqQkM+BeRsINprjeddZw03U/JYwTZx6iNEtiHGJPw2O/GHIQrMtR7TGxrZCi6lhMhMgHB2
IGqJY2izTadE4QL4TjUmWjOSImgYrOsEHBVAzPQx0SZPOf2qSZy+DjLuCg5zBBpRWb4uNmwPr3Dy
W0S38PYOApP9GPvTTXX0XEnvaKWal7Biu9Fzp6vyVzZQaO+up0F8Vkn7xesr7w46lgvi9tSZDFH7
Erde0VpVg5BRdM9m2wGsqNl3OxemPk6JXz6raZ6e/aWBG9L8AI9lrk5I9QM8YAF+Ly13tnQALwgp
EexTq2s8gXh19USgzRpAQbgmzlsds1Mj5z7D4sFPxqQ9DAwUkW4AjhF7QWSQuAmbvj7BBoIq2lrA
ZzIEPTy54XNlzB1tA/EtxWtPIf6CIKWnTx1ZeD4OjXxvOwoCJw5/EtDsUZt2MERDWPFhelRtUhci
lN4VMJV7FaBarpDjmWLqnRvTqn0LWOo9HiGsVaZiF0nLNwNM+AQGD3Af3HdgzvesRxiTIuK5NP7w
QJwkC0ULlh52qHB799vgJNDbOeCMB8+FuA2s6TlMYkBGSpBX5GBhBzY7gP+b0H/1I8gF7Bzzp0l4
gOoT/YMt/CXuINMZB7bAfdXdAaR2cACu13t+eaO9MXkScXetGrEHaBUWVgIkm/v5xEKsdBlAD1hv
LiUHH6jOnR1dCp9Av0VaBndbV1XpZN/KsTuFnQRmiF2TM7fcY1ttctNNQDUhs7yZ/fCvAJBWLgfn
TajFFuWgpnsWUHvvhR09pAgBBHMzQEQENrlGHvQjty5/hcd3i1AltevZ0JzAx8SZgfDyBPadAPmg
0U3tq7sYEgiT+PQ6IVzr0QDPQESj8xIP5rDoMDggNK0+EIfE12hgFwicu8coxGRqHbnznSAEtMVB
iswAJ1uAqqfEq9IjYhv9ncPli79wTL5F3CtEpuyRbBJrbOK9RIypE6UNDAZPQsswdyewYhAj9qzc
y3KhVx6kvwqW9mnRtIsQWKe6b0I40WUrHG0ghkBcICCXlO8gxwaMINUTxP7eQzzI5uQyzrOO8khk
PfxQCCAYrHabBA9zDe6gNw/1WiiRKSeAAilW0c6AVd153qWa3ObdayFtnGdv3Efz4hUG1gqgblJD
xenU0NwMNCOibk/gor09T1SY97bz71hPeI5oP3MaHcCG8+RMRz3beN8DSUUAT5sU7VQlB4+ppwG5
GC6AtJNLSqt6p+tF7Z1IimxptLxhTrs86fo5WNdd6rHkOIqpf4Y0BI68Nn7uGP1DRJCZBHO17LrJ
dkXIIdaIEi1OUKkXabeqYNpvuhT0Oo+bGHQe7iaGiVm6L2QczLVsIL1qlO+cHY8+zosT31o5RM+z
wXxnCBT78KvHal5yMNLAqKGBM/3XVI3Lu43gg4YlqQ9bEwKRm0gu0IgDIshc2VaFb73griOzgrx0
CfI27L4Qbcj9NP2YJm+4XzRFKIOEGmgABHuFL3lovFginGrm8E5TtcN7GU5hUJVvdWDHQzO57tln
wz0mGph83x135QC9aNSX8dFbh2oluwyczlJMo9L7clwJbFYGF7sV9haojyoMqFWZVZDznKC3LaLG
d2/FxMyun9pX4U8qh9CYvEdqOYmFRA8qQuCAlGcpSfQjoBS64qG2j1OsbmAdpKeJuZDbyqZ+AR2Y
3rJVTp6Qvgh72NZJkAaPbZlCqQ1MryFVIQBH9XWZxWUNLSTphmM7W3D8Pt4DqShcHqZveT0FGcbF
ePYAqBTxMGYEiScfoZuuc6+pgtPWhNhr3MUIzb1fEu/Gdi00a2NP8ibBXCGOe4WaWe6BlEb5OHP3
Kt3RvfLJx4peY0v0CNVPdngXjs8e/VjrJwkT2aH+exu57guL8Cio0/6qbX3OmPTZIsgxNg7kkwi6
eiI8vQJGGd+XGRBXN48QNnl93to+jTIqsWR40CAhGHUAhUjnrwBGn8jU2yem9AQYvUEAQATB8jCJ
/i7UPstqvpB80WP4EiQQa84yMl9wSyDGWC2/DSZ56Sl9YJjqxypcgC+65n5YEH4CmgVuuymjJQ8r
m3xfo2T9OoZCu6L8zF1ontwW4h2gceVzoKGd9quoiCtub4mLYLOK6TVyQPIzgmz7AolWy6I5cBJM
NzUf211ihvKbCWto47voy1iH8UGa6McUA/n1Bg7liw8BluKu8wgIucvdpW3eIVx8oyAnL+2Cr5jg
jZ8jA3mCTB36gPUTcvsGYXwcciNglKAKuLLV01Y4s0T4zZLGhT8JtVvidNlNXcxutoINIDhURb5t
CG4FnaXnULrrhuGnjyXyrOi9wep1ahw7nGrgr+DTx2RfRqCZiePsJZg2yKs9REEyVUPN7okjlFgq
U6UAqTuaEXxW48DBCwBsm9gc3doB/hQ44TEC93UKAfvmTQ8aT1UpXCAwk6fkO2LQ0gcDgCvXPBFH
0AF6jyWN5BIp0i4euYQrPKyCyc+2yLhfOQ7ufw/U/0t2M2DCynzE7f/T/N/PiJ2X4r/Wcz47/+vf
WngdSy+1/Nv8Xz+F90av79bRf37o374Z//3X1a1pDv6tsf8z5cL/kFTh8aceuPkfDv6/ZVxA/JyP
8OB/ggj/j5QLb//KWvGZb+HXOf9KuOAG/8sNkRgVCTPwXfH6QoF/JVxAViA4vXjtEN5KhBd0I9fB
v/IthMi3QIIoxZ+LHXx9KZH+yLeAFISITYxhwW057ZAT6v8n38KfEaUJ8j2sL0VCvhy8IxyZC/89
3BEyL930qZpuifoCcyiGyEXBz7DA8u4RifXbk/k1hn5P7kD+DLz+87+tx3+LX1WUII3DhP9WXue/
7ZhFr9IikCorsZlmICzCN9lc6JUc5TND2NOXbs9+0iM7A8YbYG3kSQ5x+CtW4118xk4h8wnwtQPN
7F4iI98/P+J/uFQP2c9wMb8HOSd4Rwd+N58g22OIH++P5AKzpz0e8sC7Ag+hWacW4E1rkU7EQj/m
gEYdaRXnnfEThM88x3qxZ0fAawE/EfaF8aa+2Go1TRE2Z/tghxB9b6eCFovjwJrLVsC7qg9l4H5V
XWsLaLZsQbxlykXdyXzra8spyrwIQaEKhMKuYZrlpVJrGB5kKmalxLci0RUCRLAU1vsA60pGeNIW
zEV8OCJtoErZ2uPKVG9NgCT3baKmQ7My2FHIlhxgDYPEwlHFZwGyq4etUkcHRPTfAmtUULyhEH3p
HbuQnj67eo9B+7XECHvDQ0rhL0L35XIowIa4g9k4DF2zNxbZDdj6L6F190+tQjjMqqMJNlo+2sqt
w23brkCwFssr7s35lPQlkN/xIINOFcEI5Z2D2JaPGiQm6qOJXUYazz+HesY1kkpDn1XFqtgKtdY8
63SIKgcknK5yiNKFuiKGUYo98J+2DHi657Z8U1ydjHIBo3gQ5AGtMNCGuFeXmfKwdZkFmNtGT+zL
hL0nq0yHmubvZKzVPlpbW9dWfDY9VX8Jp5pnjjJwm9f7D9eiNtQu2Ehx59uvkvT0JtaCHbf73e5y
qyHjRotBuD4EN2m6g1jqp8879BtH/brtGDo7mIxk+NFVDsy2VSKSWISc/Haz2217AecnTAcQ29Bj
OC6kOVuNKTkex2A5J1bBL4KMZzvGWUnPuiPZ6GsEmDnayaE1UEXVcvzr1AeUlQzy9aNJEtIW89Ff
R0IYJl2x1bbR4Yeuf5rAzGz9Wxd+cYS3pxjzUNfhESnfykKVHME6XmUQL6ohtbTArQqTqjALwDyD
ylBMZGSwkF5OMaq0ndWeIQoHIU3IdsG83kLoE0No0S6neL2GbdiO6zV/1JbhQYSlOfw2Xrs6xqjd
LkpLmRx02QNywNXI7ZL+KcJVewmnAJe59pWIJMiYXMLTpuKENFh/qDi35lbYVd752fzjIzzoIMHT
YIQCid/LnTFCqWgMzxDyFh+jVB43KeB2FNqWX8rAz2ZbIsoyTTUD3j6GO80JEi2Q0vf222cib4n3
ECt/+fz6rWagBzwNfPz4VF9pzDoLt64P8LwmjUmPmB71Udv65s5i+W57IOXNWJXZ1glhJDB6lfL9
x+HfPgm1qjM64lyva1YzL22x1WxQd/2XrTojUcACpgXHtwKJBb5V2DL2mjoIfvw8sJ2tPjs/v237
jJMgLJEDFkFwx7/0s9vzjgJolTLHfxwqZLj5EKVuWlQKKAQ/NgQ/gB0RSrTdWkwxPrY73wofIulj
St3Lx9EA6W0gtprXVe/jeIVYQHiqbxIhp/uoJjfljBQu65d8fHb71NaWHpR7n82ttvV9fN1v57TO
II7zxC9e78dHGNMHW6+T7D99zWefP5Fkyf3e/Ii17BATZvJNHZxM4bT3ePxta9XryHXX8cqrJdpt
fZOHMbzVPos/+4TFphKFhMGlcRE0tSqQt8+0S/X3vN78fzx3O+3zyJ/K5e3In/9qvcLPPqRDqZDB
6khmH/J31/8boTsQUa8bLqm8fWw7foJb9SUoWbj/1GJO666nlimLuePb7jj6LoYoBd2wyDXkmfUj
It9nvftUBCah+0hqJBoh62r8WUDk93tzO9Ay9VOzrgOzhf/jdvAkofqweb1uc+1khLs3kz+A5R0Q
H74O7q3w1w36s/lb37rr9Q3UeY3k67CPS+QhCfCQ2wn09zArBKyGgCsmJQ5+GpwTPshD05uveBwj
EAf3po4qfmRRbKHqLEJXIAbeHZ+Cu6Bpmo//ucno4m0GqQDIgG0E4sFtCk4P3HbW9wivC1V8ahkz
e98oqBTW/XEUeoLJtlY31d5WAMUPsyqCviqZ5cFOc4mwxr+2ZxMSp5Un2XbLWfu3fyjjmljf1elS
HymkIkDpwr+HmqjLwDiCtpNvCrHshymmJ1Bj8yltEVwmaRHQl6rG5EUMeF/Y1TxJ40G4+diVj0yO
6rD1rcMBKYr4qbc1Llg7CwJOfYBj2EK0ivUOxtID8vVAcxzczzNtCjZdZO810BeK6Iggm7MKqV8A
/PA+iiUY7tIwak6jmU+IJEhuu6QF2LE8K6jOQT6IYpy6R7amb5JejAQAYFP6so0f6qDvQPkiYHhT
W2/FutgWqbDAylcF9kfBQLw3SEmQ/6YS3kbA1mZRAyO4mcacIQII3oZzG1cgZFy99Lu+Cm6mckrz
2G9WOlWfx2Sid8YChw2nBvYyZFFZNMR30QINOoRmIzZU4f2N1Bpi76+m2lZ42y69ClC3JsJWvOMS
JcdWBj866923nIwFIIOx2GqqFhZRtlW/qyQmocAdcMwq/DK/tZEdSRX1RzeyoEHvuX42wdIxhj1k
Bf90bSd+fIcYEBqRafCTGaIWQsQAYBNSa8F5QpDkYq0irGNARNFodgidgEXkTqnASeuhroG1sX1o
q9l159pqnwe2z32cslj2g9e+3m99sVLpMemDQ9S1Q5GsBfCGAI9vrWKwexlyFwlQvBCFbn2xE+Bw
19+Msxeet67tYEWnYTXtEPLhIMp7VLg8PkDxg3x6+34qk3M7hPe2jACbl21fBH515n05HRGnDxXg
R5/Buz8T2u/9Dpb51hUKD5wzARNk1rM+D3w2p7sOFm7w3+ydV3bkONCltzIb4H/ozWt6n5JSrvTC
U5bee67+/4hUV6rUPd2zgHkQDhEAyFQmCQIR996YKZBa+hk4RVtacAMoAH3Xit2eIJ+HqxqvgbM0
7GX3kv4Eo37sAHrxdlyjQPUYn9h2PEhL11H9GZjJhyEB7bWuwyUHqrsvTJbnsMUfqu5QBqdpl0Tc
ytsNLWyhr22LIzBax/YyUpd+9KyHZyVcJ9U8kfZZeLZC0LA8M2tLAXdagRzj+T6k4anoD01/GMMZ
FLbE3dfS1nbmpnGPb7BzFl6wjZJtNGR4hVcu/9fK3KUHe46/qcvn9fcRp/8y+VX487JeNxDBpDfA
3gb//6W2tgZyGfJwJkSTRC/E8jQiHwv/CRBx8U2RZjraO+pj4y/9ZKYr82bWhzNNndfSykQWAsec
vDKTbZMvvWAVQZDTzzaIwqcyBOf6LT6iVTg7GLv8K5CZU4/Ay8yZwyvfaTtjHr4Nh2oR/hpW2tcK
9vcyW0h3BjMRsllvzrqf21v1h3KfLrstLL0FtPuFveg3oGr8s7ZpN/WMSN2dtTSlmXnHphMq8tZe
JEcoCd/g9Pn1iZhpnS8jkKLBypW2VTczD1qLy2qlsMIGISPN3MW3aqad062xGh9x5OnL6F46eT+H
H/5z/is7FIeenf+8XCavCGaYbLOfamKhJ/WxetUXP+vNuN82b+6WTxWsx3Uw5wOzDtlldzut31jr
fEA7cCl7yyzjlbWA+aSt02RpFq91uAn8ByBkKqETxDSKDUJEij2Di570Jaj8uXkZ44Vez+Ufenbv
+/Phi5etJHlpaotxWPQJcYx512wI5mrhvAfli3Og39UEiqv5qCxzCIty+VbuD9a9w7+Vbs15ejH7
nQ1VfxlslW4huS8amgFo9SB1A/WBm+OpWY3uwd849+oiPXor+JnOvPqhHrxwllSLyNkAMgTKNlxi
8AXOqu43tbPs3G1YzTLzQc9m6Vct38vj6kudLEL1Po02OcGXlfw9l5b5uAQvBhKavyCdDd+sH1bK
nYi3bg90w5L3LkthQM5nxZlFz8Uw3xuPrTST9soqX2Qvxg+f92AVzivupIP74MkL60sLBNqdx29I
40na1KjvdX3Tvg2PDphKfSMfWHvdx2/KTyTK8EzI35x0Hu/arzJ3ZXFQsjmrn3WKHsbc8bYxaxRz
Dk9rABCqsFOeqS8pyJgFeH/r2fzW3id39mux7YkAznJUzdIDj7/UIiOw6C6tCd581vzw5uVPh8dH
QTwR7ZxFr6zibKXraz4hp4d3Wfdz5ajttPt0QEBp6SQbkKPBT/nYfZW+x3cwa+ds0h7VV+9H9Ajs
EqI/ik3mDJW1U/RSvBDHvger6a2QO9ob+cw8ZZs4mI2v8VY/PQ8PxkXaaHfhT/gbFqAbVEwWSCmk
C3PXr7JlUc+YaMqnet3eqxt9j/5ZMCufVX/RfmV3HG2rRT/Tl9KrnM2hFS3qWbNoHoNuxlyozNkV
TMDlGIUYdGkIAGy56aX79m1CasGs5l9E4GIGVW3BnPqiE86aeRe4B/zr2TKZATFT2f12MxzmK3uT
3jtfooXzDGJvMW6it2RtLKV8HthnrSKkvHTmTJoLb5dW825h6nN3lh143MIVTrqNF+Ek4z48oOSD
buQSl0Q348mHmTqeQn9u9ytj3d9/dzfeod65m3Qz8qDG0dy+qzdQZZh5ELRw4P3ACJjLEMMXxYXv
dFvvAddEC4hTKXeqtyGo57WLWF6EPNZ3zmsxia/MCLoU2so1Zxp3PiqZJ2vjGnOb+3BNYKpZe8to
XqzDL90xK5/Ye4XS3OOMzsp4USYy/DxP5trBXnjb4uCukp35jFaIvZZmygZS2xmsmbUv8lW+0Xin
QDVYWARJVijfoJfzczhHB+erfhc9eUdv7X9Llblx6uMEOvbv96KdFjh8xCtSY9pIiFJtcB7tZN0q
177mnsD4wUecdjhocOF0mvZGTddpKAqZzTJQ7VcztFlbb3QTJ7qW581CwwO2a6ch4sibNiTiCEGx
ehJipblz5EBeEsjYR3oFKGTqE4td0f99tBYVrGLgSsysKe5BcHAe1Vm1t61ffpZabKh8CEzN7yIs
5WYnafCXxJFoqACUSJls4kdCmtTpSn3njePKjyJ1W+G5sjuozOMIG+Z62Mv4Hgn6FwvLJEiDmhQL
zq5ws7lnt/3Ozy0wgUCqCHZq+CBCUXctmiyoIUMUDRuzdFhOyxOjEpU3OGnTUe1Pm4JbvcTpuA58
eW+2erzI43KYqRMDTp4Ka2L9iqObDa2Nbg3+/84l8hgo3PzmwA/M9oSdLoHufDGEIBldECDEz3ag
DliDmKmyDX2Iq820lhYFGN1TMUjKqpu8C7fCmxygt6ra+XxLrXwWXrZ+2rWJozK3mXJvRt2sgpkV
IFSqTrtAUyXQpo/6RriD68klKI7MyRscEOzcJD60JlO5IPzjrmwH11TeQ6wecl4TbpMX+1JWlJWu
MR+D5y0GyDpBt5KM3lnfHEiynRIij8zpYQwasN0FYddkxBOj1SWzOgRfwGasPJs2WEBM1a5VuQuA
7bJUclr30fIqeecnfceabVQe89IuVsQA+h1xAIjrSq+tNTjKHgIwRPJ14yUZcnsJsi2DpDv565CA
ROTDtfOFnbXsVKZf7lbcbG0LqRn0RtopyU4RLGy9yQBf68WjXFUni12PZrnmRsjOChfdFAWZG+ht
zoPJk6xXkxfp6jy+OZPhmr8ZgHlnspTpMynrtV061Hv2vkg5m8U35F8cnhFEqldZpb20E45AFDJR
4FRGlawqTWUp3KriBxbFrQo0GYU8OOGSzJpc/LzKtLUHsauwMSocY54PiIEOg417p5icztdi8iEb
wKd4HXkK0HAg/yAM3bk0KnjohIc1VKHYXevI9CVXmcr/H4y7yp9/z5q0LoeHn15wyzswqYNze36I
4vwtFPeUBvXPH//nUn+tf1Z/CeL/HvcejjPN/yF3l4bGOVE1qMwEvK7ROMVS/we8ANrnlqGibGQS
D3qPxpGwXTN0SzM1lXAbI95DcYpN0kMiNkiFqhbCvkQK/wo2voeY/k36HE2fPyJOumlzdlQ4FA39
ZEezhY7wh/BYrIRlqnSR8bPQsqNAxPZFrC5yf3RQukR/ukNqaJGMpbMWrbItKddWdYL1i9Y4jt5b
/2msOJXo/E9jFedr4GX+wkOXaC8KO46LnIXAX3UC3cXemopPthAyxl8dpepgpqyUPX0sD7cizp2P
1UCf9oHRxikcjRh+nByIq3pgzakWQyovu8631qpZ6C+qVf+I0ro7ExuZXA3LzCrDFa6C4Y03GRCp
Cf/qsfJxwhqggmyxK43d0QW0X7h7cWTmjrtPXc8sZ7d65EIdb1v8EiAFlrrlDnCXtNBb2KjfoVSn
AIBUdJv96VT3zeYMQlH+lkdBuBlCPT2Eo58d4qnw3d4CZoCO4acGURWFGaBcHOWRVM3EYb5xvA5k
63QiSNESzFVEIDxvaFe9Ntpoi5btystd++RPRyNoQUh5RrbIlTUTXvXsyIV0V6OKCS0D0A1BnewE
5Sc7uVJEYRUDdB6UiOu68xrCqQlSSDmo8rVWT7vFejx5uaRflCxA76GFKlX28OUQnOyOiKk8FQnS
n7KPm+ghisJqhy6DZRrVQyPH9QP/ByJUAcqkwiaK6VmZYCTeVlRNFCcf/m2QOFFstButBAHU9RpM
JyNohr0gdN8KYctVq//QIGxEv57ef3NbOw1hu9ERejmXqFNfEOU10LMwET3WTf/SV4PCzgsES6h2
9bqIJseHoja73Opa8HUFWtZ9aC5Te8we1B78pSFF/ksUs2Hreqfd5ym8VMI+8TzsqvBZHMW/jypk
W6+22xFZtdRNGPsm3vaSrbKVGmvA6fgkRL1D3nPtJY63aZUBNPPow/CrOv9i9RGr9rIFzNfL9gOS
mOWMmEn4w+/ZRxV+8la7A8qDOlpNRs2L19MifeHWg7tCZ8mYJbnrKcCBYSdx02erHPrNyR9QJ5Kt
MjsNU1FYnUFgrMxXoqGEoKLw3NAi+TV6JUX+3Wp6KCHxmxomnT/PnUKaYnBvadrCjM6sUWINnL3x
ePIP/a6WqV7ew61UtDHZj0bNRkyPdGUfpgjgL2pUTFCpYe8hjNf2sFK+mXnib6zECJaZL6EGBcLP
XhvSd6lO+iMKGdopAVZuE40bn+EGs/osAg/Xq+3xwgWvOUA/jYY7B3bftUj1BSOCjxYUNmdZgQ6S
q9O1Z+Pb6+qwhsYd3GdAK2cqehzfg87b9CEgcqMqT1ZarKNpHhEFs57L1pN5RFQTMZnc6vyAZ3dE
RckqUfuqW3xpfqlbC14346uHXpFZqSYb+vGij0bwkthOt5QNNzxkY5kcAyAf165tOqJFnGQvH16F
/wRoUCbl6hueASwJ8BOQDKbumCYvLPmzOL+SBI1v+vbPyAzibSBCq+rk5pWmwGWNKgC72unwc/1z
1w/1vx1+HlsNYwSesteXcBjlp6bwHhCv7c9JEIRPGVq3SZXgMRjcZTz9zKJQTGT5XCmJDinaksKU
CA6gOLSnET0KcUvR7zbs94ib3VBHWEhixH9fo0gJ7qZdehnsklVhm3X3gVqWB9cEQmqYdf7Vi9qd
12vec+JIgFJsN1l5pZ1/bfd14EVfqwSSao2s14akEdWzRJwzgdHWjfWl98b0TjJr4yHxm6M3WM3r
YBj+ZjRNfalYdfOa4hmGvln558SovE3poW1GboDJ7TX4b61LKDaR5f7QpsACk6i4syZ7Zffowyaj
uyUZSvoyNlBxJ3vjhBYK16G6dpPIf1PqcwdU9hVFWmnTNqW+FGav1bd1mAdPHrIj+1pHbN/t4HVo
arj4j7vPBrD0590H8okZTyfUzwqHW5H2D2ubMdTsypTRoA6VSIN3xKsrlKPxTZdHc44mMGuG3NUe
mtHmVZ6BZIwdcy55dXUYq0F78D3pZeCBBSuehYsB/Z1DqcnRIcnL9yNhI+p7B6zZ23yyi759Y/bV
TPS7NbOTuIOoyDf+D6cTNpn9POLE6BHAAe2bpjvINQzMqAQRnGSj91qbeLOnh9twjbvC1OUX0VX1
gTaKru0Ip+t318yKrR/oDEwK+cqL6Q7ZUoE+Tfym9uCWSro05ukdIr9bHslVh8weCuEcybEewdxr
/PejP1s/95P6YNXDNb+OvbWCw1d2atnoczt15IM0jB8LJ2dDrZnl9pP91jdyc/kgqqaRHeo+cXEV
DUMzu3W5jRU2AwketYv7jRgqGoX987DEkR+kSO0WfRat3DEeHnl5gsglqcSrOeDvCnBhfPPy+jhG
HnuuEA98EEgNktaAxWrDKR+UIJlo2+mTEvbhWRC7f9fGifUNRP5JbRMiEVNtahM1lTeVqP2/j0PS
+8NZbuM8riBqf15B1Ka2P68uehppbG2jHJHPUAn8o50j5dIbarZILN07Cps4uhUIwdPgxfrcxC11
7fdPnf2JQ/XvT7LxJ4ZPZ+8EHk631AmYA3LR+vQg582QWdy99g9C/goBDEOBqSK2FBkciUaVHkUl
ijadkUuPeWBmFzT12sTau1XoHU2zZD3xu5rj74Fg0bnXVgfOy73jDQuZmcoYC/WAKqi3qXIZEfjp
SJts4kjYbq1Z7krrWz9xhGvlQUlHML2Ww+pVV/sV5A0UMUbvvRANWeP0bCf+sokuI9Mz7BAacoQ4
jFk5jQMw/n4a0Vt0dKLB+Q+cpPVnXiPxHWvkikGiVSEtLhvLPyfL3g8k1S816UcQypd6LO172wrD
YxW57VzMmiy7vjfAhO9ZXgZQFP+y29ir3/Z2DIg1FOowLdO+91bgfOgv7FBGv8fu16B0Hpw6HpHQ
ATZzcH/PDNejySaPVbEMAxPovF/JdJwmDtEsCvFEiyPRkRUIoDBN54zCeD25rbjpHJq+vJAyNh5F
HOWI3Dvpvpg2HkmmySiNasFCVOXUju9rxFxFDQF646K5RCWCPsn2gfE21tBB3MHYx0VdnTt1iv4F
UfK94CcKXbN/S9iKLG89TOOHa+yq1ja3lqZFs1oxufFu9Vz7jxWX+fdf0WJzqJPBSSchOHv6P39F
z2gDSe597YeR1t68mhLFiGwxosCvyLcoDuuajEdm7i21Oqh2N1OR8njFQastx8DQ0UiL9FOEdzsE
1HjUh0Y/oSnzbg9CPV46g6LPPzWIUT2OsrpUg2XdOFK9zcZgSoyTtUizqclr0QfK1siM6lxNciXa
dDTZM90cNte+UagjX9FEJG9q1adRzZw7ywr2ZZdrT1o02HdTWyHbH9qqqabr3WOWxQOKfFJBSDIP
9+Io7Ib3o/j30a31duR1FrnH1Kpc//ssZv9tFjNUMkyCKTQNk6lM+/SE1WYgh0OUut8nKqiiWCbx
prFgzyKzcYH9nexFlRRdgCfKcFxkI0vjmWj+1DG0fcuaX7uLTv10DtHz1l2cUlTFKe3cOKNVm6yC
sB5OgU6WAwL5cL7yvbCMnTacImG28tBdeZ0M/5lHUJ3d2vFjISxvxdF6VILhdG1+PwvQZRLAlWS1
yrwlvl/ydrRSUx4U5ETgwE2Hoqik2N0n3lJUZMBPhw+db92GqcWXbWePRCY4J04nTNdDtwmYWC0c
3m4VZ8gxpMMqZxUzQx4pOwqbKAz2WhCkpj52Zx1yeSi3pl/777ZbR9+p388gbE5uOLt/vwFImfTn
gpT3mG3ZJooituzgD9Q/wbt9y0dzZZDLH1GdjkRCrNxZlf4Ajdsu7nKycWxF7WqyEMCeQXAaFp4G
GiG+1qfeoh0N9mHXWeV2SG30IhLfaNeDk304jWgQfQOTrFF11tUzNy9JSJGN0hcSEz5kOQljZnjI
hhr4UOlpd72aFm+dm3ukJUjli4z8BdRGyT0WuRzC1UqLrW362jFi1bRUurC8aEkazgcwU2/TGf3I
ApJRHnTXix5szS/XugRgtwYz9p3EuesCmNZr0CYuVHsI+0psuneiR1yaHTSpEHCJmLSm+anXGxkk
8jRpdcWQzwzNi1eCgC9abh0ztZlkPghTp51W3Tt9diXd6IXjX9SuUReBY1ereCLi/O5BvoJoofTu
QzE5EIzRT8lx4waLaqoKWxBbyapwWPxbwuXg/a6nbNXvRUdhk5wQKqESVvei4XauRHguUhVETCXV
O73wiQvb6anxehwi05GFMsApJ8XWXoEn/MkueojGaaToehtkTCPLaeTv04oewi66qUF/Pa0wfRr+
52krJ/uPRRuMjs93u0E+ArZf7P+5QdHJ/vQuAmJnOHktfYsqEPj4LrSZRERooWRNT14O3iy3d4lN
3qSTDQudl0sA6VibiXcKgtbFIhrH9/7CJkaOKJ6c2u/cSNNZb+f68/zXiwah9ctiyov6pLoH+1bd
t9aDL+vF3XXlNy3/2ILfLJ6dRHd5eNARJu6Zhe5BQRsXR0IQsNIzfe25jnFJRzPco3VQoA9Ba6/0
xmUaoEMDvA7A48oAtDDiqkrXYoUKO57cZCgQbUTVS4oGyWwl2wiNHMCB763C835rFZ530SpPnT+N
VSI5fcqSLtmOef8LFHZyh6ZQei0kr/0x5pGyFSbRCOG/3YZq+StRqvQOafZx0Tuqxn+SZGmD4CnC
sNOqJmwrgojqYJyLQW72KH7mS6Ny4dAjM1u6vvY6jiQ38ops7faNv2Bu8S9tofkXZKqXMMGlszD1
CLaxyMr9RWeETHFNpy6dukHJUCJ2aCiZA3vMsc/WdAS5w4N3MsbbW0MfOfqR/FLA7+h2s4uTNHXa
fmjAVzjOwCuz2IAjOu7bEq1hI2JNDrXlTpbM7/Vg9a9Dm6GEpkw5jfJ8eHWb7Gw2dvcQ+f5/PAfW
n5we3SLvNHQqWTcUi7CNZn7ygTXg7dAAGPtvfYmnX56lPcJIpt4bR9Zp95mBluXcqvVfWus7+zEE
MIvbttpE0LhR/qAqijZ/NNOxeBAVNeC+IVmfuxJVX0nJXREa96LWuGl7aQP3V4Rk3l5tpfyEb1W/
+rmGAZ5g10l74cO6+qpi9EuIS0+Ajd/9NOHFchp3SUwSBvhOLMISh/1OlIPQEOsu8gx8rDqDkyxq
srEQ9jKOWpxdhHNfFHmU3HltmZ9EDYB6j7ilRYYlEQ0IS/PWP4NmDw2+1nd62GsLcZSYvf1YDOWh
m/w0wq4Pkb5z0EB/rO38s13rEGMh2SjwLUX23P9YySmfkiJOv6lp6aYmmxOHjtyhn35Tu4CQOVRm
9q0iWrtIXbfc1klzCqFYoFGQ+v0RhHB/FEeobFZbs6xO7DWQphOdp2rSuUB8HO0hlmPr6GRBsskd
x4dW1SVHKxzNpZUm/YV1FBLgQZB8tZKeZF8kEZ2VU8qTNlJ/WIj5EHcGLYdP8IgTP8XDZQ/ElXgh
FaOMoqcZD+ldirYG+TrWTeKqM79Vo+CnSmRzkQ5+Mh+nhdatMGHNHuypuNlQcZ7JJPglk6yjLB3e
7vVD1prb1C03CUo/L1roo1SS68bWiCXtpTbtg6s6+UMTD91DWLt7psDoObfOJKIAUTMV4kgU9lgO
MK7bep9VsbIRttJpiRCpnry+bukIPD3GeeWub5tAsW+8VW97wt99hUn0MKV86RptDX3IG/a3Ymzz
YZ/EySZJanWjaV5ezG6t17rlE7BCBQIkZ6efR7NbkGKvOGpTTZhq3jp7ue6PosYc825vkZ5dDaEM
S/m3TXQhhvNG5oJq3eHjLb+FGilUu7o3t1oK1jLOB+9LoqVgpcxg2GdDkr4oU9apyZ65brYd/BC6
HR6pL1oGViQBUX7Wk9S8V/T6yZzsSGQQrUTlaZ1KVkoQCVUBoGVFrwz7tu/MS6plwVOdIeGFEqGO
XP9UER4j3bf935V46ua1H7oBQ4UR6F/hBRB1yTv+D6ECTSak/dFZyyPF3GipqCSolmyY5sQa/eCs
7bUuRXh01L4lPs8LCa3R1J4KyYaqWAww/282HXI0ADcc4dc+aRzLB5484/co0fdTVfQnxUcKApR/
ySrqiy+RqxldGRyjUzEY8hzGan+6mUhPJM+gPqQbdF/0azf0jaOVKVc2ginYtC5SFkbhoJLr2GQR
68lxpvSF81iYAkuaE9Gdqvmol5voqmlDNRxS4oEIR0L2oorKmHJuZf0oapE/Zo+ecR0oLInZbtww
tO48J/geykm6T0yczg3qzjMRAhum9ecnmzzZEFP/2O9mkwwi19dY26dxjWYjb41+CVRX70sTJdFz
1bbSUlF9XimD5x7NEcxUbETyF1LlbmWlMX/82TWyePvoU1ejaIFX9X0Huh3uKol8/BNQHv9UkILi
IMto76O6eTKNArynaBX1zkb2hPfqViqh7pFrgD5OayA1K0X1XPPJdPdhHHnSLHDf4AAK3yeH3Vi/
Qa+Xn0OTZRpCWKhoTdUy7/S1FfnpUlQrNQ6Wmt2562vn2PXnakyiJ1EFB/ZqGX5zNr1SefajCtSh
8RPdWoKJhmZcYKoEx9xUXsVbTJiIze3Z3gRn8s1YBy/SH/QhI84p1uMKMn6zXMEjeFuo31blolUt
8P59Wq5LrpxtezRDds7oMvvUiIruikDfooIKFBy8LdHIaq9NhZfkFQFDjsYsypjtQK//Nokj0U30
EFVRoCREBmEX+QGi7ug1eI29Vl0UaLMsCF7NDKW3YBzGY9R57rMznH2rDV5l13D3I/Llc1FVnUQH
4EeyaFHN6nTfpgq5fsvwi1uZXyNlsBae6YID87PkqfbJzhy3w5uwB5Nd1eV/tFtMUbtAIjuiCIf2
Jik+RFXEREU0VDTcwqY3WzPWm3yUt1Ila0eXvDkrXn4yQW+qtwLF/PeqKxvoSRckChetHltfkmZP
zWWhhscx2Lp5oR1DB6Kt1+tkDB81+4h+lDHzuo68humUONM33X2Lf/kpb1y2mEHxRUfFch2qcb2q
Rjn/Uqj6MeDNfrF137kOhwzyt+FJIy2EnaWSviQt4SEoyFN7gz9oWR6iUm9pO2FjJaCcq1HhdwA0
MaSo7ZITAkxg40Vnq3kiUwFyePig2BwQbFz0gVSSxJIAlrAZpkIEw3oiDfgf3VLjNerY+cz8XHLu
9eFhxLmXzRXUXxeRigKToTX+RXYKd2osJuyD25rn//Ke6EIZAE+dl6UTpMrA+2+zwADTIWu4Oe3P
7whZLkgdE/iopzYs/poeaTqEXqSd3BnIVCWgIMmE9mRbJY5DvQfFN9m9sLFWchsoKylI/VdHBvfH
ztQ84XwYnpIynotuaWake893+ms1M+QGEZ9O3pp2gERQX8MLl7tvWdKEv5L8BH0fQk2Ky8RqXPvL
pLI2V9nOPaCWU68SuSgONeLPO6UqunVd6iOpHBUyYAyK+jKdp63d4Nc4vp8HAaa7AEAtwqqgZHwT
3EhG3lxXG4+2B4hU1cF3zgpbb3AYeM1xlJ7KrmlOopcwi+qASPFGb+Wvwi5MolEUQ1twM9aGOb9e
QRir6ZSVgi5Ck6beWtg+XMxGJITZptp/sCVtmhxquVgYXYG8vhgiLmWQghi+NRlGPthEH8kgZ29r
xC2SPH//1GVH2ogQl9k6rbxi68nVnRb3VroKdSWAgh+zfokmTfcwV1sy1iluPisaqd2LemYDEK+R
VFra2rCMmWpQMBhJFNuRQXhjIc1ysRrfOo66ezZ1n9pkamKcrFUtG9vAMZKL3Hv6XtKTX7cenSH/
Kki3ugTgErFfY6RqJta2BmuBKBjncKYi7pO7xmyMo+ihx0W0Qdet5xmlUdhAypBQWEJTUVwJPdNV
MpCI6XoO9OLccCSYW67Rk+wfhBXF5BSVPQXqzXRdLXOLe0S4r5cVJuCiZCII9HwtzqqPuXsKYm8H
gdTI5mi7hHMyDw8btmrijLXn6oe+Tl5Ed2HqR77H2kYqT1Rd39Z3koIKu6iKAvGMF1S31IMYBR0M
dc2c30R8BGHT1HSXWrJ9Ev1JI1OucV/7C/HdDL37Ni1QDzYh7HOJeATxad6IU6Ghq4vLTHOWtWn4
KegKROYDK7kXXarRgvkkTXOpqmZLNdTrtdOuBqOKv4LFIeH4qIOGkNT8OR7djUJ8+6teuhDI0P7d
a13bP0iIpyqFG3310g5vJoC9kw23/6y6IwyzqSE1+19tYUn3qD5FhPxrwObTBVpy2uGPeh2ydjjB
3W22wImtpbhI7D5muaN96es+Xsd554D3IhEAflSSr5buSo2rcMU2Tn+Q6n0XFmMxb2BOz5ldwq2C
c/QiDXxlOUm0Z3kfyAVoFHXuKl56L1oVMyAZKJLVa1H1JUc/VFn8dj1VyT1c4IQ82U4jX1Sy1a1c
dcyWogqWRD6HgQHLZbpsPbGlC2XMcJBr38XZrNyS1o7ekcoG0Ccq9b3+kLAGnT7W1cI+kewTfnT9
qLZUpzvmdnmG6quMMNTINOGUkMsqBeWF6q/PnOvNIkQEaC0+R5PJOhHU9P0zd6Z9Jj9Zev3M0+0A
/ssAfzCdMjaK8Txa1kbUxFXE59bVrrt+rn/7zGJQX0l/+8xeVMpE5zP/XKf9ioRtxropnW0eEY5c
Smg97SQJB9BMHA4x4JR5UwN6DSxjg5uPFluCOIIwvjK/1qWa1x+SfLhoR4/h0zk60pav3MB+QQUs
fz8ZiThr/yCar9Z8Yn2zjnZTKYLqzgtAiy4hWe5WTVmQClwO4wuu9fhSJC8299O96NBYqraUbVId
iyqZ7tQHBouOYkgSD/ai80mYJGwVTnkCe3MwBcM2a+P5+zDOW/nwAVBWTdaB2sYXmaQJ50Ex17ce
STE0/JsN8mnTB2HJ5Bz5Ria3GslZRD8xtPSgwBFdrLbClvZydxj08MtYjA1i40W8UGQ7XOuwf3fo
pCZH5GequdeT4ibf2kioPo3wNqAN5MNPmBBxalW/hnj83smJ+mxnnUUGZTc9ASiyt0RHYIyi6HHf
u/7AZ1GTN6DVexJ0Vb/CBmqSXqtfQwNeHmnqkgdx5X7IDFKusI8G0LvObbNcR+pokdvJ/6l1arH0
UbjatKZtHAPeGis995QlWdoNSCaFM5dd235Cr6TQ9YoYaKd8hSx8ypIcwl8v3/l2z5cc9sXKJ9fT
D6nxvhdya76avRzNddjnl8rzpEU9RvIZrvD7tb1UzXefrhuQ+vWeHL3Qpn2/e24CvB+q4n66XlcE
lj/LEKx0SOZJLvBYW5W1AVk2hveUtoq1MIZW+So1CC+jiPLFqVJr5ZdDv0GvNnt2dHMHR5yzlg6p
BcesOSKer5zTIDJm15GT59MvhovrKPnO0qN2KQYk6Rr0kP0GLzheKXVXbScn5uPomHeiHc83yQ8V
NJX8XO5PljQk8+tAx7sfFd165LGrt73sR6tCLd03t1xdB2owI9VmzHaK3IyXzi9frx8kgbYppXxx
0dC1R9VC+jebPnrQSbssaNJn0toOG9UezFVSN82XCPil6CBppU1kX0kmgGTx4NgAl8SlKgMC45QJ
5s6DDX0wWxku3XRKyahWDrPmS4M+/hpJ2mHtR730kun88lOHvMiQZvPt+OB5Y3iPOBAQ4emLzjQt
gGtaeg+mZDd7RPG06ynLMOGBq/wv9Wh6637My82k5P48ZkgCTSMjUjKyUk0Sts2Sc0aZW0WK/38p
O68lt5GtzT4RIuDNLb0ny5d0g5C6JXiPhHv6WUjqNPVres7M3CCQDmCxCGTm3p/J2ze0Tt/g40Cz
dasMmmjS3vPhMilutW2+8EM72z0S5VrgvCiDq+/n2bRWYuu5nA8YpvuryoiVtZw+I/bJz6X7Vwj4
7D6hllmEqWAZG0s5SPbq0vBlZDl5liV7EN5hcHum4aLQtyxztQO+VYhXlOFbairKUxKUR83vgo8B
SW/2tpmNyncUfOAJMGyFmg1r2Wrjk7fCN6Pby9auN3+mpateZGm+ot67wVs+X7GbAPXPl7Aq7jtl
tUUSgn0+VmJu556wqHRPwupYnXbVAKHYEVd9bqh9F4/u35qVASerpLbJgMREhjQsf06+pf/ndAxt
ddlOw9+B9rU3g3jnCzyErcIzED1w0CBzmSMR78ajBPxfutXRe7w0VpE9T7UaklxVr78653gnWIOA
hS8H67kxLPQK0wL2+1ysyV+giuELH3npc29ZwdEKvR/CTmnThYvkQdvwM5M3YkP1lyhbba2jhbSO
RETUu7DjjzTA9ydT0NuRxar38S8Nk/Iki4Oh7yIQIPCA/TkJVa7xT0s+MBdMzgbqWvNCOvlwLdfd
zj5D99Y4HRLQTf64l62d6nwzi7C+yqFKsJ4MdXivoV3cCD28yfsgwluh2syHyubrAwb59w8lWzMM
O+WHUrDMZbGQVFtfYnVmFI83I3tkMe+jceGzk1k/6txwRva4EggkawMFhr3s5NyxPP9c6N7Jn68Z
zZ2sLMPOtA3W4zQsBQrVL4GVTW8EEtdJW4pnWVL7giVaBJV/bnM1Yw8mOLmXCKiejKDob7LNb71r
OhbuVZaIPL+QcCjuJd8wPgR68xfZlgfZdy20ogt2QtOb6pOxalITBoO8hTqzezPbP8lWLQtqzOvH
9nS/iSgGSM+pe5StOfP8QsvM+nhvtS2fZyp1DuzY1Tfb8VIQuOfWrhPIz2PxOtlIGCQK/n6yGCCB
eUai7NMhUsyvuIJAO/rqs2xUW25VGI0Hq1cpXoekKzZ5PDQzPql47X0Dp/mRN9p9LLTXxE1fZVeE
HxGl9gIW7nPXUPTd2gAxuJGtXlMh5lYvscZG2NQww1WaZNoKMGpzsaoCzoOYT+PQ7RakYPzNvRJJ
SZqqRrvFGRhgHbEsGDPzNRDIhhicfYLR2w8TWYo8mZXasaG+VFF4URUNl6w6Rb2+0TAXkq3WrLbt
jwhi+1lVvMg6nXWyleniJKsir/d3ciMEM5MLoK23a/QCa6T56oNW2vg1I+kui3KEDjMh6dRnWaOF
rPVGKwUWOt8gHJP+Jrrx3l326AeHnx3eNTtZdMMWAdWie56c4Wvud+1JVrfKjFuZBpRL5vsGTYUt
NTPMQhbloa/1V6NN07O8kzelDdLTyJU/eqgYdSEjzQ8lvfXmoK4NVeB6h7TbJm8LZyUHdoWmPPc/
7n9tUyEtOhIz28irAIXWr0kab3XCpi+yu4XJ+lJXJ9Tw5g/muoHJHgiiN9YxJfRdewPOeGkC8roN
jmHcEsKnJ09xD48qeZZgx0zKeTjL0r2qR1DAK4dhG1bi1/AGfxViXzB/hyDZhyUiyqkZiHswSoag
5MFv3Gc1yv3DPQaVNaTKhyH/1c/wRL8RjiPWXogtRZ8E2lmz0vZsJbg2JcPsprGXWJNHu2p2/7Vd
jmdqztj8ISCQdYQpq6gwjwJw+t2o6VGUgN5HUeZLirlza6t0niG9j1aZWmmEW6xqTx3Qsiu9a2No
6IQY46fthuFGqWtEf+YENKu281in3nPLKlT28mPnbew14opZ720IhjNG196QMW+f4BlWT6mRvodp
Mn6WMXYlTgmWSDB1foZ8WXaPw6ujFoQck/wm/S9Spc5OIduWJIlCRKP+6RJpFgB2jPlWQ9gN67HH
smHhePnNV/R4b5GDPN/rEHzvz/bQNivdq0OxLwe02/VyULedrbp8abHxFk6munXzzkW1tzPeZGvi
QKQpXX2REj9GJ4k4XYmNL14YeqGiu46hQN2ON1w2x9uIDs+NmPT3EVH8gyzJelfov4bKOnlQbQWV
DDZtV8tAWyMaQHWOTtO9WoloZtZSg4wTRVPRnL0dz571c7EwMcWpIK3LRllVkqDwDFV7kiW/DDuc
XYF8xk3w+9VUbRMFtf0EOrQFNn4Wet4/aYbSPPcQJPeej3W4bJN1NlLLiHz1BITm/rLOS85tLfRT
F2eXx0B7HNSFLP4x0MgtXH4Z1M93ivzp153kAKzb/F2hu7N9A8sGqNAaIazA2SlKrsM77O3/7YwV
Psl5DA/UlugRkTSiFKb6bINz7fHbOckSqvHWMdSMb7IkD46JFmas5tC3s1577jo3eO6Ip86D5WX8
CL0anm4sEppkmg3HrBfUuawTUIPw2Q43lpLmpyib3nX5J8Wjbq9MXF/X6vz1yUNc18fUwNhHlsir
Z6eh195lqYYxd6oLF1kJIBQnlIRZA8wHcp2/zqzIE1scwb/IHqlW/aqXxTFNl5ZZxmdws7P+GizO
iZTswkuRSO8xbb2q0spxbihM3AJcVXUuYdF7125A5UWOiGPv51Tqu8630n3XRu0zmqkmas9bf9Ib
5JJF++zwagc5ThhFdpB1/YB9nGKWvwY14JCfHA/f6jMC/Es70aOT1ebmRR7w1QNeO8XBpqtHPvTc
ELpJaCzGucXstPVgEFKT/WSr0jevXQ7XXbGS4Zx7SFhatnvsbch0ngZHbSEbZHluVfzgLxyNOgRv
AO3kXq+/PM4CZcR1d65TYH2szMT7vfXRbyisU+G138M56UFwdkCLcBovnhbpz1XpPcn6Gsg1YbOm
3KlzcgOD2GWGdvl7J1jwjIXHlnuufwzPyy4A4OskNyx3MCMF3fXBRgJPk/msnuvkmayTrbJf39Xh
n61Q3X6NLWq/Xnp9qG+l1YrbhiG2OUhzjuW4llWPenlW2G1wFq7ZbD0rmV7N1D8rZYVDGicJCTh5
Ela/apwatzIvDjrlxec/IWIRYj6r3VKfPUQk/3PytPGmalG6Y0+AhP+pPR9kgzHpqPv/Z4TLX3qx
8UVgS2F79c51jAmFlKHFM6TSXvlXKts+DRAen4tpY7Uni7DNQhax22ObxkohqCNUIwxF3/R9HD/J
Rk8p6kXFk3dUWkN7lReu44rA6lwMbS7s5cTafSK82JIAsLYAfJWhPlwkTk7C51QLcBjKCCl2Jq1p
fKhxPB2bBMdwaQqj2DnRWgXd8NavjI+6bL6MlpHeAuKfr/8ySNFGdZUXun3OxUpRFKhrRMaDoONE
MVeRPOmnFTMWHlaGbW3Qts+xo/Ez4uPQaWTRaEx2VvPkK4v4n1TLKQurp3FMTXRfPbxBg3r8VFVR
YGtiZWDix+5D0865aY6fsldYmoDaSm/49FATXLZzL6NTZC85+N96GQryPLlmI/ylJd0HVnTyCmUr
ft1WFv+4Lb2atC82ldJj063r2eVxiJGhJqZyftRkGvP4AtTUsq6tEhMR+pNozy+NKMRJLTtofBnP
MvPMW9Sm9i4bK2uTmKr12dXNKm3q6HvszO5jZeueYsfRsTAxkbKaG+aRfh0nb/AZfo3U/Ow+UnYA
dPxrZKVns/kJIwvNDb9Xafs0Fu0u8uPqG+jGwfLDn7Ceib6Unf1mNV6zLro+Im2qJEfszfQNMNHi
hUgLuS2ng0oCT0OOwr3miwin6KMlGL/KseW7hKZfHjSL+J2PXeZz3JCWD7K0+h6BtiJ2H/3E/fBZ
U8rmEwe3ahVbcBgL4SARVRdfWPRnqwpHqiey090yaEf3KwvOXTSK6KdmMWnENZYImTZjEazoprW+
vnPdxN4VhkaSKCIWaOn98MW0i7PnMbdqiv9FMCEIzfIufqUVrx16Mkh1JOlO84riVSVVtWO2mJal
GZavGPuoVwxIjjyjxavsYQ2z7smY3mQVejYNiiduuJf9pwBedpXhzCtbCeJDlh+cJ3krWeWGwwri
tXiSpTY0EO+KcKKR146iGrW4IrZWsmgHSDl0QflV9h2KrL5kEW6nLknzo3AxaSJ0hW1rXnw1osZf
mcBAD7XrVu/oC26aRiu+jj7sWH7F/Cgwofgs1e+yu4KS0XZwWdjLoqttnKLtvxSGqHZIEjQbWY0Y
46o14+wjrzN9X2ASuJYX7RRU23gYATIiaBYb5r6si+Q5KZBIjsycBYTTIVtTdD5TYcVcTTT5uWyx
vUUwaE1Uvk+WIDHEDiM6hQTpXP5/HHy/1Hy3f72AFnSodbXFnoAHIVFsJWK9895iJIHOQivxTpnr
c23AmSXojXu3OkfH7J9uOFX+3s1msbSHzFafx8hg9bAgifh3lMy6ko4mTqKdzA94OkQGmuhdVb3w
atsVwvIezlqsD7qtF+dg5OeiXWHekhAoOMmib7x1gd2+h0ZtXgYcrUljcrHOxtEJ+HBSxmjcZ6P4
q2nqlarnBCewvzvGKIp8NQ0nnpnu6nNpO0g+JK1y9D1wOjUxuY0RlcpTPOL1EYok/mp14qLL8VPi
LkQf1X+XuYXmA/Leb4NRR+vS9wCwl6PYK1E07mK/aa8ZAt6rMgn9dxJEP7ARCX8G6s7SDT5Hpelv
GIAMn8787CllYdziuNK2holXeRtO4bnpcmsdIYfxqs4vCtKYw3fFxoa3IiZmBl63SwzMuUcFZHXb
6MYsz+IijEQQQhZHgzcg3IT4XsS61NjpHj59srUPeEqzXElXahGbb6k6kC1HL5b5lSJ6WANFu7h3
dkhX7yo7ru6tWOi2O+Qt+E7nzmHhsM5LMSiXY0ub7AlyD+I+1vCHbOebCo5Gc+cMtfCdcFWsTObP
7HlltAs0Zby3pjOKNug09d46pbG/JcWu329UOyRCosow7q0gjK0tPE3rXgwj1diqrY3d0Xxl5jZ0
U0Xj3sfmQz9tdQtNS9mqdfqA+kOFWuPY7Bu3bHeQs9+0dlb5qJDYPcsD/95fZ7EBx3gaTn/2kN3C
EHosibx0K4tN2ajLPLTSVTH43jUzdffsTe0yRSD3yuRrOIuQ5OamCsLpXin7yUNQxN+dyNL2siRH
2IpP6DfrN/E8/tE1TolF4VvM9mW+zePQ6uqrnqf9QQ6X9c0UKUc3hIAHEpx5ax7gx7m3qmofTY75
wlrGywejguKSYb12fNzML9roWCnFLWFD/ttt+oRJ1ZzyeC37Pm6GAO7ecpvy9KgXgYLanK9gOMGd
H9eOct1dEhjT7tdwXnxHK4lpJ+J+UCJTnEIvRKelBGf/n+o0Da0WmTnKeqk+Ti1SaQUTLxQMJVuh
QSVO91PZtS1TZRG2jXdv+S+Xw/oU0FdAamG+xThfx0b5+tctzVFxl0HuwfqJXdZmyfTp9ZqHKQ2/
clm08UVk3xQWZ9XygvcauJys11A22Ve1yjIWLbRPrWmhaTauOIel4NkgGiDrk8wb9lMI4vt+cdSP
yJGgh0gMhAUtGO2TPJRt7J3q+SCLbWuBu/Qhfsm6HmNdMgxzWUWOgshU7Jxjp3XOSdqshGdMRyZh
k9jY3GCjMrcm8MW8kuSss2VH2aIBjpa9w3nso16eeT5GYnKYLN7H1oF1gBwypKyNmu046soJSEPq
mhnsLg6jGeXnfj7IM1kXkTDC1loFpv4/G0Km5N+GxXgZjSh8I379P+rlReRQ0uT+BpdvUML/p5vJ
sVrtfSeAOEfmCP2mvT9u1Bn+LZl1D+7dnZCX2q63twM0gyWZ79GnNwJ1qXpKv9UbJ4aObUUvil4j
woMZ+rbHnOk9Qugaf+nsrwlnSn4W7e89vLD9v/Tw8ahYjVOLaoSnZydPtASv8NM96aqDrEds7h9V
ThrbzeJRfoyo9UTskPg5u/NFZP29szOqDuLCCExaQrS3sWSGNk2VWCOxE490X+3sCoiEi2q02tu9
sszBa+uAAGVdMTc0NfBR9tjqSl7m3qA5zsIG/bp+MDEHbKGQ9PTF8lF3p3DK8p88zz+5ob+1y/5N
g+bGH5f780Ky/N9ZoZI+KkmiPHVM7HIIYpbDEmu2iDgACh0pksLBCLVg1JDc5qtUjxVeZ6qByt+9
RfiNLlYB4moLi//yRna3a9sgLDLisJfU0aI0+ua5ilTeJXrkoK2cEC7p6+QJ6UvZJmsqz48B/yMd
+6jDIcZExzadwTNW/YyZX/ZcPMvu8pCi/LErcK6/30PWIdYfLxMnbHZ64fY7LVPBwGRZCnqzT88N
sY9dKMYPBCi1nt+uy1G2yD7glNslppDGSpt7ywanENqm6IyRpHSqHwor6ZpXP4uztVWpNl9T8IKO
0PBFyxK2aVbWkoeu6s2QBgAk8mY8jFVib1k4BjckF2qosKb2nrB1XvSZOf5txBCAPKsPEOnuwRoZ
HpglU8PHNxKvik8SD9Pc9NI7arpX0yTeK/O6Sy2qYm0M4/BaNrCKUN0Pv2tusr9fCRUCgit++3cn
ePzSLL/4U7YqjLY8GpZOHtcZ8eB8lOWZPDRRU+zMxriYVRCc7X8OhNaCcznwWssiV9+qboOjHj0e
9X/0nYYqnLFt/3qNx9AwcbtDm+lree1HvTx71E2IZJ4i9+VR8+j6qJMfJpnOuuLmp0e1mwPorex8
tnCxmrMbeuiNO1h6Duj0rKFaF6spe/KcFknfonVfy1y/lc6YXFUSqa+N0CYMhtr02PWZ9zr5olkR
d3H4Dmg1m97eGCz/1/pc9MbR208KEBx5pbirtbMXht9ko+WE0bPP48Ka+1QnVrnPxgCKdyKPfpRl
RzJQYBlkWZ5m/IhQHq3bozUM3lvmO195KHuUwyjpQnvJkJ283kuhSWDLHW73ku1gd1ioT7Lk4W6q
2ynWhYbzoerFhO9BO13lQQcIu859QwWiQF1emb8aahCViOa47rpVLWEvUtmC2e0igL2+e1yhSmKg
Z0G4zZEOOD3qRV9669wAfen1+LCDPzTXLayqWwvo5mYWDpp2yH4gfFQCLZkPBlGRc5aRqPLZjbAq
pQ6T8a1RT0iDzSXZN45MfVHbUbKzRdzdhFjZsTKc1GjsVxmRre/xir2z/b0WrVipSYakh1I6l7Ej
rSYbKsRvE6NRv3S9ZZBAbn94meJupZUGvgpIAf52Ki09SOs2qJQGmGsg41Cu2aD4+5l00CapuNlW
Xb7CoSvImOWQwXKzfM1Y4GxrzARWsjVzButc99k7wWj8ugXEUFdEDWJrZGf7KJwWeFPBdwu8bFt0
aLYscpGrhwYa+P2Q5P3vxe/KZOPVikfgkahQcJRn/lSEvxVlwx916TwCE4kYOeX5VJvaNe8Wa1eT
hxrCkIzHmME2DtX62AVR/KRZGJWEVVN9bzr71RtU4zURgwlD0cREvuz8D3SzCAuU9fdqygRgrbG9
wFAxzgPZziX2tfl1QJe32QYoDa5zUF43u0fQXGuQCjIb3b/p84FdU3XpDXNVxYT712BgWaQ3/UU2
ym5M0T8IX8cHeQ15QIsEEHiwIU0FLi00p/d6qjaBaYxfEVLu14JE+n5wBPrIHYhwfyaQxEYcXYoq
DJbQWW0iERQfDeFczMwW6JMxAr34Z4QCQ+WsANx0KqSCXayXP43A79n11M4RGmn50Yvv9lyNZoi9
x1kF7e6orRYgmIOdhgf7yW175VRC8jo1IK/XfQDjRTbIOtlqaWxz0TynD3DYCtNq6ArZ5Fy9FoS4
65jRd3VMn5uqQugGaNeumZCoSqtcQT9fWcoO8JWSlagS8yRH+jlQnUAwQShq/pxpKvndO9bGa62U
2S4xrrFt6Vcikv0myJTstzrZWmN1tpzDGZvRG7tknbAz6jBL4YfJWHnAU0O/eMWrLBhYkaDTDuhv
PxQo0NejwNglRS/EbN1s9RhVzeMDo+wWzeg7W9kgP4oP9gF/2iBaSEIhNBzQmk34PpZtcu1KZAtI
6JsfSj3h5lA1GB7NvEPXJ0WAGh3z7tz6/z0K+ZTqTQicIQy9u6El2t1gI3Q3hKn3Hpmk06NeRDmJ
4mly2Q7STTYkqYpggaPv5SBZz9877sa2n0NcjnGFekGEvXftD9VSP7O0MH/G3hZSq/NDweUXaIhb
vjuNgo+udEgMQiiLudvtQGYZV6tsfo3mG/0EPfwTc58fXC44w4WO+4U7nzpVFp5Dq3aXkY+FgKx7
NLTdcEUZUZ1554CBG/csiWOSFRZ3+jZQI/csS7J+rpK9vCn0t/fEr54XAP5mmkc56v6Tkj1LAog8
TDMpJEbe5U4KAS5KRMCvxm0VT91r6Aoct9vxak1Z9yrIui9dkIB72Rgh8rqZQrhZslV10uGY5cac
tGBonYnweQTHJRtlFUwLoLbmeJUlrIsdhD5OPtubHMnaPjtI8+kOQOkKZTdiEbMXNeIr5H/mM/je
fGWyPMx9mkppl5Nv5gvVcYd9DVcSWATaA7qiuxuWvNMLss3zZmJ4G+eSrFJ1/T2vivQs+zf8ZLfQ
vJh15h74catPXWgSwOdiHmSKWl+BFNOxP9Cjiw3Zqs8G3j5l+jSqNqtHMzqTl1JXfKD+abLQiEQ+
g/fm01B3JeBKLMXHbIRwr3SfwK0/A0TIbsnB5mXz5MBJS8eRbGuaOVsY5jB/0B7emEUKSKDEuMe2
lWVIenJHOnavOHX05Pm83BG467+6BLrNVh0h+ZnGqmAre5FnCm6eq6rUtY1u82+NoScva6PMVylp
feJPzNKEYomcMSX3KqrufeOb6HfrRHGTGUm+c4an0ZtXRB404oD7L3KgugdDr6flmx75RzeO0wPP
/4CTcvLXTHF9LlUj2CPE8MXrgm8hbpZbP9I89NywoMFhesssGfErmt6saEy39oxmcJthHyOR/Vl6
9sqNLsDbrcWYleGtrAxvE4qbnvigzyvtVRjaV/QqcaoAEbYyhU+0U3EWNfKieLUA/EG9dtn1PD1E
CfJwNbVNjFClUG+epyIFSp5woU8IwoGdadeAnh3lUEL8XJHpQERYMC+raXwcgC0uwqI9C8LxqOJF
fydWrgEYNNp1UGjVBnWMbIGG8sKCdbjUywigU/RFs8X0ra3E1reifTNZV6Os1aOHktmCyalbexG+
pcjv/PTFtzrPoiV73x/xoPFdNF8w7d3GXv7RZYBJdJxYjBF1WdBqi74ui4WufARYPVl1xbRStWdE
881vaf5pl8nG4JvJvZq8jNP8UFkbrCzzHTZAdQByzO6kjlTsajpCBoqCAcKUpwCsrK96pE8AvllT
elGBEFY3foEduS5zJtgx65p9VSaXCLvG9RSQt7OSZlNjS74FLfpN6fP8Vfg/Ky8hkFg3bwrRUdYJ
06UcCCBlUQALekiZPCZnpWr6BTwmf8lUxTvUYEYgkv2PNA7qC6IBs/n0q+g67c1wDh0IyqXih68a
vJBVATkTkQt7jnia+6LOL+Y0HAo0MZ6nJLv0KBitNSgy6ynhn0Git9uirlkfomDvVe3a0Utz7xc4
cdtm/yS0qGbx2VZYnYUlVhviBvRjZdZjDwrZPGgYMS9UGPsg7cSLMxUkLEec1BFmwKAq7lHAAJur
IlaH3M0yVoS663s4ZoWZA3wF14UJOdn+yHkLipI0USvcQ9ZZgte5fXEdYM6OuQ5FZW9bER28PFKX
NgjIMHftHa7Z+srkFbdA90zDFJRZoBdwyisf3SMYa2bVjqA41AMc7ubAKiLS19WIY6hI7KFG6YPT
Ct4bHjCPtklXqcgLu9uC1twXJYEu0JF0lVdB+JXm+wWCvEYKTV9kw9QjGY1FQl+bNXrQ5rAaED06
hF6kbyyhXlW9rA4AySeesMitryn741UDKXor9PEHk5gNTWbynhokqpcKK4MFs19wsPVNouTB0i+d
tRum7t/P+SC+xC4buNHBxSXXv0Myf0H0eKGT09sHhojWTtz9VTb8e0JvupWmHR3UEpk4MvBFni6B
zXrXOkUhtHU3oF/D1zyaqnUqACLX4kfm4NwCUNeBdYrd3qRE7rWr/X02uXPOfxH6Y4QPtnjLLTj0
cVl+afNUWTt+wz8v08A8+N1ZtcOOFD6Jaq0pXpqo+xrUZrtJrcjeJjYJlbIXG7+r8yWfNzlm2bD1
Ir6QrMwwTMms7lwVfFlaGr5mPXl9vWLr4ofbJM42EwHlnR02pywr6g1C3G99qd7d3CaX5FoaeCUZ
zWTTFv6pLusXXMCbtap1t9LXPiPdIVTT1EeV/cZSTF23hrloHRRdCYnZJ+Y+DdV+VbfVz1DDZAm/
JEOtf+pIvS4w0RyWuJ+sPD94anND28XZoQ6EtaqrReE0L2oavlemGqFzMbD1dbNL5Niofhs9kkgB
2NTay/a6xiIhcZPPtsblSSTuuHSaU4nOsmuP9iL0sH1xstLdFKR7LgLIYh007SW3BNHcrMSSizUU
vBsVf9lGvBHTjxG5sD6NIoCRRcjpin3jDk/2lgg9nmjjD+T6dWS8v1h99pxYRr/PyTwtopB0MZMz
zkQWcL4CLcolYWhURHN+305SLao0q45x3/IOdgec2nxbXwhl6FdGqr2naTmAXUX8anS9VVziSdcn
kFPDPj7KQxda8ZHs6DHNavsABCoDxtu9uAkECyJL6Dhgzt7WP2PDerf68a9ab8mBReYJMPaxhIWI
3AcCBTYaSoZffzSI1aARkr66kcCUhukewb203pVBk92yERyeEomnUEwLU2TpOmNRt9IhZq08C6Ms
W+vB0mYoX2tNtq700DiUhZvs6swNTnFIlq3pjeg4eZm191mp4c6ZaIe4N2BoRvmEnVrS7/IhHlHG
tI0tEvnjuYuygMUstFbgMdWm63sdSHWDU1acOLesDaJ1gOCxgNZjhjbJ1FFYz17JkjivjHwXgRRf
zijIZZuo5M1N0OdWGFqvtuH1yx618rem2XWKHeFRErtvLUn7Ze1Y4r2OI5zGBDAgY+ysRQyi/mOq
2DlpVVd8KhU5US9ph31pmdYKymuzaHldfg4WTJ8IXssntGK81RqwD+BUUWQQqBsxgYlFC1Xrc7CF
WERJqH4WEW7lFnGRz8DKwDcXU/9JPJ0NW1J1n5rnd4sMlNSnZ+GFZk1u/RkUvCIGP8WPzASQrXVm
fQsU4xCNrJAQuvcISDj+ShbjcNIvuQKLaIg+pzYpl/CSTDDdQbupcFBRE9M8RDZ7Yj8wu0vbRv2l
4W89Dm69AXDGXpkJaFV6GVTL1LHOrLWJKHk3ZaqV1zbhK+vNZWfzKUs/TpYiGbDXUrRkLQJjjoIK
QJphDew3aPiFDPjR2UDGN6qqNBt0kb+5XUqKuUGapVKR91GncdPFQYukVWkvMW3Gmlkz0mtl9c5i
DBNjnRACXhhI0+lF4j0NzH6bqbx0STXuRBP7l4m/RYntE5jFN+ydwxuBVLFI2USw3FDUqxaImsd+
utnmyIRd1OOSQALounBeVPvsZNUuFkvIDO3GcK1lIFCjM1Ujudq9KDCN09yDFk3Gqi+nrwV+pW1d
TNuq6VlRlN474OCVqPsY4gvPvz+B+B0rN+RPmT3F3B7SCGhtdIr8JMKKNCXQii/CyCsfMlYcQxkK
fSgrOADcbCW56POrO0gJXNnZbLqKW6NS1hYTdwjxgYDAMhd4VwkP01M1K0hEMj20KIc+96VHUN3K
No0wykVfENQovMBdJUVgLxoyy2usXu0VMuHdwbBs+xyHWsyPbgK30BAu00xeqDlLaIQn4lNuVIB0
jdOotNa6s9C9hNtRoVTr4LCXXZVuqHbamFxCpcHskEcVA7PyL9OZxNIiy7jrVOOEWDohZHxp1vhb
FNsiCNOlGb81tlbdgnHAp0opv/L2JsPch+MBAYRu7JBKbQLlapeNuAz2oCxy0vXnJkR9V8e3QaAX
f4ha+HwFYZ6krW9EuwE3CIA/Re2Zu9wqfcwZtfAlRRZgUUJ/V7XkAr1xw09iuLQN2cYEVOIh8N18
mWXuOVVZBQZKuuhc9WoS0Fkb9jgutFY5tF7xFoa2c8pb5Uc98I8aLM04m2WVr5sx+bsxwO/U6Pat
EnErRB2f0q4fFko8OhgV9NeWed+Ber7wVDs7ZKrpr0eU/FdhB1Na+D4uu2W2Ch3lhzmY/RHlN2M7
YGYfiQHr0JDfiSj17KCEHRRQg8DoOBR7d+x6SDpFdTJ77aLWbKkMoCKGaS51JY4By7IiCzP7WA/e
cEDFvl5odddsIdmuowEVCbcKp11mpQ3QyvK1bYonBemFpStIOzpN80ULU31p1JrJE5by8HloFokB
lhw6LW5QXew5JipQeFv3M34J6vy4Utl9lF4UHuAoqWSvpq9NY4CVY1mw4qFA4HHkrTwNQ7iyhfcl
9XNz0TodsY520w9pfRwaG1WQdrgMgAzxtUds0Q3eHYR21oOnl8s4TNfTENhshnEZjvBz2NgYFKxD
J30vsmFYVYTM1mkNojyNQBMWSnCZMr085UM0rRufKSqzTQNvKO9/0XUey5HjWhp+IkbQm216IymV
mZKqqzaMsqA3oOfTz0dk36uOnpkNggCNUjQw5/wm22kJZuxtnuAuHcZ7YnDZKZ0xX9RN98wcH3sT
pz3YSfJqGYa2r/iQVuH0mgHgGPIkujasZ4VDohnJQsZ8eCVt3bBi1aXJTJ+VXWWJcZ9XrrFJANis
In/tOckFqxSH6U3Tr3MQkhvHS69xEJ0R+5TbNmgFeetc32Ej4RxmD5e7kEA69hM4mpl9mu86x9zO
nVvuYjLPK6Fx58JJ3zaeL1fQlbMdooL0JGEktm3SfjVSF63IrhnuRk5YKId9U5tYoupBEK5byyX2
FCbjJjPlnUflE2PxvxP+zBDVqzZisjZeBkZGEJQDre/J7ZDJZDOa2AdY8Rh9xMRn4LmuNbCBgNpb
ue6ZUuxqByeyGiUI0OFle6uzJ1CsJAIDcv5yBEGfjfaEYSAve4ejOf3PD2QWhnOUZFctxFqu143w
OWqsr65NHn7G2irp0uiIzpi9sjXgXCXZjMo7e6wyoZ6ee0vfGDPh8BpXdPq9EOpcCE4pbU6tiW9l
udgHJ6Jeha6j73WNNUtfY+OrCmcGBWGXeb9BQ+AaBum8g6OJrWkKIbWbNVbqI75cxC3ro5HgiTsO
UX9SW5+FcO3uhGcCEZuOL3P0CLeDb99PRebvebj4bmeY+rrEu3btjJfJmM6naDFHS3IWbQG8pLW6
mt+SDOhwOa5JMNp+cCZ6gdlo1r5ERiBPaV18SD8ngFLYgzzMMTq5DNTfTD+b8MruEHO1umLbo3eK
zaeRI0PjFCtugn3sNfz3qmo/LvZyjCIFi6Ax3Dpd+eEupn8t7gVcn1BL46AAZJdrLS4RMp388KQK
pq/MQ+P0xSHsjlGrLk9zhzRrNjh7SXd4knoKdjFmWrqqZfmGzP3PpsV1WP1jakvdpnh2DGYq4ewv
ruLRPlz82ZRLtNrCy7dgJLWZV04bWRUjP5rCHcPh5Ip3SE0VHd3W6EqL1QVZ2cBLPqxC4LnX6HV6
bNuZhPu8wY/qamhBsi0w1T6RfHOMalGCYAbfNCHGjMuNtUR96cvmJdXoLqKE/ekUYlunh4g5ZfVh
QLh4HRYhDqTxcWjhJWpM1oDBjtZJ/QLEPMgLe/M7abvqxMCAdb3aRAwNn7UmxJ+xBUSJVAj077cS
R0ktHWziNYvrG0AH8xTBMV9XHjy2+oc/Zz+Iu/jc2XDkzTUdn9Ux9cLsV6irR0f1rCoTT0e5FKqq
ChsxD17z5VH+X7vDCoOUz6ORj292E6Y9PkhooxrWde9+ZXHS4Vadme7W1WwERjCFxd0jIKnDAaJq
T3PpJyt8UFYykOAzF0M5VfQg/naY8YbJkQzgaGjtE6LQ8THT8njlXroKXbMu7q9FWD2l9AOnIrey
dVbl36ccQUDNavxV3nXaaTYvTR6gSzlr/tZLJQabbkQ6QSTzLazzgr57zvHSEFePrFiY32Ovf5e6
b+2VKbzuOPlpFMFqlNI8T8a8gcIfDN69k3zDQe+Dl8zLt0DRID1CiAIiZT8ctdJN+XT8Cb+hGFEa
T8NDtyTOGCDeUPfZCdUn/YAYKdMqyFhnbs0RLRjNWc1knVfaCEjLt8xVGgj7PjqroqrSU1DOv3jY
3noCtHq0h8Jf+WbSbmJSZObQBi9YOVp7gspYROKzzBJi48imvOg5pMaeZdQ6ylBm6jJRXpyEjHNZ
ojjfFXuI9vOGLEzAUXG4ssbIWOO/avpz+heof3kOiwT7VbQ1No0210/4sr9YRql9VHSzO2+U/jFr
4W4EGivl2Znbn2Ma7b0Zl1nAMnfPi8o9n0BxCImjf5QFBmRFon3vQrtaIxzfgxiNshdNZ93TBP22
yuLou8CNhUjSuvRG+2svoqsbxt7vPCKexrhgFpp7yUKmL4VI6pXUp0NtN+4PIvM+sQD6KE9vuwPB
khupQTguXQ3RimjJphRNejQ1cppebs+HLgzwhSV1sAGlicGy1uI7C4O3rIZkr9dLvCMgIlUQaW2j
zn0B6H/Q6qi/oQt4tZIy/hri9AMTnGSCeU8rvVzIK/FWt9z51gz617Yx/iqGtj6HPYRJsv3kYUrM
jv0kQAdoKDaYm6fXKEkxEg/SiU5q2055dq7zajg7S/RuAuo7WLI+BL3U3vUp2UaBRUgVxt4m7LLt
KBIBmlP8iFp/frYlxhOWjmD+1OtYnXc5yEanjHeZHP2vkvi1DHyw9U04nQl84tRrI6fUk0E+WBMR
6oIFVRMM1tpLPePCCsA6yipu9g3cs3tst7DeyYT/lvrBdoLkl5x4YQixWNegzCoUU3L7ECAae7Xw
yMIvPCp+ZtVvZAVicqS4k8zSDe6gjVFyjz0Iw/VcMKFO5wshhl+T2R7nKWrvQ9P61w5hi7gAzzz1
DAtZLOmOVP4748eeVM47JZeGi/x/64/d6kjVqOqqUId/nv3Z9n9eQu1251D186GZa0f0DVEr1Ra/
1sdmOWDyqepqS403faxzkKr/Y/Nz/+fhqk0V/2pT11Ftk4HjuKVXeN31JOdXQILx61WbuscUhnDq
f1qt3mZCsOzPNCC7W3PZr+qPUx9lNJEG1BxtJ9KoPqmiWobZwcaYYKXqdjP9p65FAbPIHleuyRQ3
x9D5HHyckgERiZtqq3KX3j2xh71qU4UON12Ph/Dp0ZS76augG/s8qR2C4GibwHw+TyqaWZLfYcH/
j7YEd0DD6PXjZxsrToSZXetS2pmxjbGH2TuVwJxEq50XvbL1lxCrC4a+sf0ufeMjB4h8N3VtPM1h
hPl6EbnXcppZPolphQxo+TUGcbFP8Pc9kBiBtQw7cciMjWEG/aaXGbGUsHh2y755spNs7zPGnqU7
MkWa0+wIc2yfsuQ/F9Jr9oi7vBcy8xZ1SH2rseyiWxHu89COCTN8/Tkd2xNiKPk5GJh71ixuDqCo
5q0VGO5q0nL048r5e+RZYs2NDu4E9J9xB9W/ordWbKLBLbb6bLySbu5YYnbV2i3TETONutjbsiTT
oyPIZODkXTH13qR9r79jbgdgtE0XNgWRpCx3wMPbwvorqX5ZTdewUgbQ2AnnYx7sapPDnbtlMSIF
1Vj+IJaPCO3SJIXZvQQZJl5LTRUQhcWugfq9UcertrYz3wOnl0+q1sflTIZpfG7bKQCn1kabMk+H
WxGFBTTYeNhqaBPeVFtcMtkFHPWiakFX1+e4zn8jQ/P3AfPoeMhh9GBQlmuoIjf/xIMTXdVlggoR
RB0TlNXnAX1XLdN7mR1VG36P8VOrhS8BziHlhM4g7N1XY84xW5LptPN8sYQn6LZVm3Dia16QQVVN
TtnP5ygrf6p+XTXFwzyt9cow96qaTE15m4iKP65QpDvNBKikYLUK5Aoc9DWpEu+QNPSvSLb8B3T7
OKRBDtU2wi+f7f8+jhB/ARzSMnfqep8H9kZ8H8nGsbJBnRsFp/IZyUD7aI2Lfk6N04RqU0Vf6uVz
uxQi0bD6MKd50XyCmvPfHZ8HG+nsHSpTf/1sUls4h5XPn21+kv/WsVBcFTIOVr5skufSJGUcjfHf
W59trtYCIpDBSR2hkWF6HFaIOjtoJmAYjBwH4tR2uKi3tO+CQNA2ZM6wU1UDmc4daxJ4157TvEdh
uIB8lljhcnA8RPkhiSJA1Ut1iLrqOMbgTJBqYu0Vue9WkIFvw9DlUbVJqh/MBuR+O3Tu+1jI4YAA
fL1RB2djkx5aWU0bYcOV71vXO4WSSYmbEp3TNSNCJC1z37y+YAkWRB+q5uRGel/yBKoW+6H7hlo3
KkltflVNZSeYTeTV/KSqIKbsdTo6X2t0HjbmiOyuEyNrq3WxtnWCwH8zmBod9IJJnaqWSL2gv8Yk
Rx1s0V28wmA4q50hiI63LyavNXbmk8V3VVWv+nLRtGW62wZB8aQOrAM8csKpw04ydLOVasO8M9xG
DSpUAev7IK56SDQMeaMa2NTY5Ju4wz7SOFg7atPacs354GXNDoXVDOyniPcFaiFvYrhWlcx3gVan
u2xYdC8H906QwCH5a3TbElTWu5b2RKcy/QtaoIzuU5G/O8Y4Mc+nlws8N2MubnnnOYbu7C3VXhtJ
tgThR5112TsQ4fIadPZe1epqkG+edaR3jLfuXO89UEEnzzQD6FupcRiLMHpvRiJZWU1KChqNeTAK
4a0jcgJLlM9b9yBdtnFmdzvCWEtszGc6n9+nzirWtpmLQ2Bu3IWF6uq9vKrCzA6WrV2sQn7pTC3e
Cb+eLvxoZDjKkXh1xtpFs6BFJiSP18KtoBqaaAiimlV+b4v+NQxr/S0RKE2CuMGAPAjvOXGttGau
rms192cyQBcthdqKljmGW9rPohDZo8kYw/ikWf0tabKfletbh8ayoIpj1LeamOKe8zr/i7l389O3
o5d+zI3fEv2GNGgcFksXvClXTMix7BzaFriEgy67ifqUWPDXUSFXwjecdztpjjFA3p9GjjCc9poF
jnMz3fIsDb3YlQZx2kJLii0Aloqkd/yFSV+9732IDFEbRKsQZter3ZcY08Vu/FNG33Uxu/ugMRZ0
fuFvJp0YYYFmO5YnPkFbHWQs3rkYCAzF29AlC7swi06qiovAM6kX4wnmvfsadhN5qG6o4WpY42ss
7YVfljQ7UMHJoanRCHG04mD1abFOMlceCPrJrb3QylmZWzem/vz5mRwkCYoNIKhtopHoJ6mFyZTZ
xgRv3JVtXgetvYmZHsiiq92J0Cyfh6QA9aUZ1TvmzM1F5sXVYbX23s++cW0bc6f2IX0anDsMWVaj
+6ujc363Iy+4I4K8cl3Tee8da7rPWrhS+0aE4Ig162tV09FbvNU9kfvlPPwY5lthFltVw6m1ujVB
uovCykEfvdauxPf3al8XOPrVQwv/Uavs+toO89HWUx1ZC/OQ1tn8ki9Fqw94PLQm4RpqVdf0u97X
XLSMTPdlNA2PNe+Ur4jooBmgGq1lT+IwxkxTfs5N6b7og8HecGrnrR1jofGoq12qIIFpN2X/oiqP
S+V145BULQmjYq17GPqcsGQTlTiVOjKCMIRymKqWyx8gCeBy9gJ7JmsBnIjq2JocPfv6fOyi6e1R
VXsMWfWn2Elf8qz/yy6T8pgT8Xrp+/rvAgVMb1ulbr3+145BD8Znk5/yeWxreYa1akajXgEgR1pk
uUrcEgwazQTBAKwHLlbqj7uoh0xpZLq48CVBEnD7eXqKgVepNnWcP1Xioqp41L3CuCtO/2qf6wb5
Iulq6DIKyVQuxOR4CiMYpxRF0hYAjKFYDllFEnlpi216T4SABHAOt33LneK9CuvoRdWCYAoXaGXB
YpedQ5toe21wExbSRfemu4X57FbeFxAjLaAXjqiBpbI4vqtKJMkx5TKdn1TVaIFyQMbL9qpaTUVy
DIcA5PByJjKe+WUe4scfVk2uM61jmYmbqjn5QIh1QBNFVeMhGbeuvQSil9Mj16lOcDHclapmpue8
Sii4qqZ+XyvMQ+bm8lX99nzBeY1Ooh3VEfUCLJpMo9qqahXpM69mUT+uFrg5MkgJQlDLn1JXi8P+
NasI8ZJYJrXmGIWO7XojTy7JAgLJU01fbZfNQXfJDAnXyN69kT46EcL7DoD4LNmKYJi8Wo0z/yFu
8TERCf1addBFSMpH9wJdtxWmHOWqZ73yAoIjO1SlG55aa44QN9fiA3nI4lAi4nkx8+QjQ57tF2Yw
KLRH44fnV7+KvHRXpZ2OJwMLyYufgL4h9hP/OpKIb4jgszAwhJ+8ZGORgMQR4kyKdJ+M85s7F9YK
OU7gG1XmPrdzV86rvDZ4vflS+yy/qEJz3exCNNQCUPXdQ+Fx3acw0P0BkzUCmj2AK6DncOh0NDY7
WCxBO54By89H2dQ/qibTsMXJpzenq3ntxlcjlOaHO0c/i9lHRT997qcq3EVu9Lvu8vQSJzG6tZmn
7aDp6x+VkxhMWtud4Zvue+TuSYllX6x5HnaWthgXatlZaMFPpuv6yZbxbzsuf3RjZJPeqb2DAWKU
LJu/TSqExkaZZCgwQX4IIiv9NpAkyibHB4pUk6z0+LDTegw2ZkR6qQYIcCvLPRH5hJRftJvaIrln
LerEZAmML/UsgoMTkPkE+J5t6wh5TNsDrDSAhW+aPnxyvvmwvl+GwrhZenOCiF6vyEKJnV4SEXOQ
uyTwMhLv1ZmbS8+6jOM3s2WSdC1b1z9MeYf84QhAWa6JM2oHQyOvBqep3sGdN5EHCa3TT6Ae+ktG
BGyDvpK7KdxiZaFWeWR4RGLTFV/r3Jf32WTQpsm8eCTuAXd7ERFTCs0eo6cxSH5OBTbp44B27jxX
f2ZoMFVrBt9EJ5q100ftleStsXdwjTwJpyAqH1f+RhS69QHy8wcmSdUfGxVMckG/467DYMpbfNTK
CnGIoe1WOiJ1OK+I4aaXRvxag1JRNVXUTmvsIM4THFuOUEVYmSBdxuAcQla5IaNiAPtLDmAjtok7
MOExbP0+kVrdBia5blV1EFJ8yZPgWdV60IX3wYKMPbr9k2qyYB/svditN42fGvegt1pQngCIlppq
MiwHwbc2S0/qhGX0OVqMzMxd4kNphIvaZ9XdpxBIqx1XV1Urc0NsMz8sdqo6srIhX92eVC0wje4e
axkIAa+fHm3mFBjHPihckLxcTRVMSnZ8GvmrOkH42rRN61QHjcARzKqT184k+7BcTVuKcSDwp0Ea
OKojCHUPp7BEBerzksLPToivpo/fnMdDuY6D6T4lhDsmxzDvTeihLSejU5ZHjHRlm/xxWxddaeZO
Ny9yb9nwqwpm642Y5nqynPHGOGG9VWP1M0oRmlD7CNHqa8QpgwOIUfvNNVrwXD2u7erYwjLFqcaT
Ya32DjqZHr2JHezlXxnvK8AwcsrxV2AGARUtvqkCcZRyi11ruU3/22ZOcb4SdYB4t2vGt0mMoLzC
AO1ve59FsXX3y866p7NGpw+m5aiqiRZ0R2MGHqIOMQbXujOATV4eP44vGtLIIyqtB3c5vRZyB9w9
RBAdblutdd5NFWnS0Ns1w3j0ROLdWrTRX8ZEg2ZuAkArbQE7Op+J8yxnEBGMrmjJsaYJ22IN6rfZ
coPGLcDmv68nuz9lroVbmP0Ao8xJu8GlM3ea0XSPqmprbbmRBuOZqumiKfdzDcDuUTVDzprzfQhw
46KaRmsmndcl+hpnNHFXbdMcnoyCD0PVZKv1h9aRJUfwR1XRu9OlAhzy/GiCBXkcmP+vLK+IXz2f
z7xFO8udcAQkt0um2BrETRWBHu310ppfVG0M/eYFh4h9aWZxup6bJQosa2+l9pYxo3zmmITOmjTZ
fbZZQfo70HUGvb5qrgY+yKvfXrdzxka/qYL3CAWPnmz1Z1toD+8y1scnFH30Wy/C5Eka7l+fB6Ss
U1DeaJr9Z5u/Iew/Pi7a9AOCFcgIrZ3RnZ7MOHltxyB/YQzM8cTKTz0kiJOqYY7p6iu1GWTRzWjt
9viPNnWa05Q/ZBuKjVHhT48ktHdVhS+JEnoQAmCo01bpGiBdcjFy2KRwVO8yCat7mFaE14Ik3qu2
PC6IVSZAzKOirNZTHeLmE+fhUR1sW/43UaJSbNnAfyrdbbcZ3exWdLG8y7m6tQQKn9F7lfcyReTW
jrRwrUMHxethOHud3XMD2BkBn9qQSAUpZbjyrk8yuTSJf1Q7VZPhWwbB+yY4GtNQvUz2eHZl1PM8
B+u9sYfqFIyyAxU0ifxZimpbVFtNH6pN03hyYzhiBngUNjtbs7znPoWikfT40ee2vnXc+ktjhSV8
+P4prPpnpxcotkfkpOAl/Ai7ZOdECB6kDiudkhkAhuv1YYwx7PELEGzyqPcC5oQWgenWe3PTMgdZ
N8w+iuBbk5j5agYJvMYrBCJpyGiusn3gY2DX22DQdW04gZh4N6QX7wUDAgFuHUg6IOW+N8/6jNZc
a2gWyQXYSb62z0bzg3UXnQ3ohU1l6S95lx0nzdOe6q6CHtsP/jHvIcBZ1nvSDAnLP591MmjPvI/8
+5w7xmkio028oyWYaJWrvJhaOFMrfbQ6NGmI1kMnajZB1WO6PDNGshh+1vurETXB6yLCN0FicKfa
hvcorCe7SfSdNiAXXMYfaLq+kRHaxK1R7Uq39c99bk2SQACbn8U0oADvWvUZ0bIvICzGY6i3/a7C
43UFUiN86YtfXCY6IbdirdB9HtaebZG5LTXjKWeumjujfrUyrjzU+Xx2EJwVESCRXJu3Je6qAwTU
Q2MM8iS7UG512x82jeeJp8yX80ZvzS9ixD8AxFS3FXi+1PpcXR3gH9fatN+1JK4P2Oa1T8gkgith
TNlmjdc+VWVJlMQc4G/N4VrUU/8EkODQSQQZW5muC1ntg3wMjoU11Tg8AYhyeztaWTHcCNl3B6de
EIGiM7b2gA8WAOEfSDV9p5fLDzZZ8jV3q18Dh+vWqLMRweO9cRsNuF7atmeDEp0E4FpoSbBi7yxG
e8uFbaP/qFNzgldny/MA0OCoLQEPq7mqGbWxTKuZovAadeRBsghhlgKDs2M8tPq7mX/vXe0ly+D5
Io6yzpIr6OU/s2/VJ/JvOiNhKtFc009TWRs3G4aHzWtPuteVQwr+xqvXVhHFT11Ri5MYmWHkBt/v
FJVr6J34CwbD8vZWOSErr0eTwovfJ/wBtlZKDNWtpdxH7vTDXwzIRh9/KkKBbUQo9AF2aCC4yd71
jqKPcIQQkGkMdDmNUi6Rki8QAYr1kMS/mrzCJDa2D4zlfQpiBXkrueOG/pEZFjEjYXiyD5hytLXz
SmDEXCWgyzZYjt4xuIVj5jcWH7FVHiNJP5hoNu5+fbOuOmICsnhF01R/6heDXWWe69mTQ6oeakex
ikwRbu0OpF5kmKxQNK+j73WarUhTfw0oaxeX4pdG5gElhhhFIUIZP3tnqD5aZM0ZtA9dEeJ74sNp
MgU5EH2EnhowPX4WDUCe+cqKpF2T96wrGxvILF/hBvCeJXrEn/ecBUK9mSAXX8aAALs0u4mssLgh
rMLw2dYglEKUoiuUpZ5GkJeYEYHNIhgLYFyHw2O3BK/nTOzcYFGfrftfwg9zBMos4I2+iXEwGlMA
D8N9NHvo7UOYX3UGVKb29wBpMAb2u20wsIyk6xF19lZ20eprhKbLrV52IJQ7DQMWQ9cQg0QvRoiQ
xELl36d6uo2R2zwRasRLsZsQRcvbC+zlG5HmZuWgJ38MJhMUqBk6R8/1T1rYByctDf2Ts+B06qT7
3vjBUxXTzdoN7qB6VteHGYWl1ohwYy79fd113/A+sOAEu2KrVen0POBV9OQRPC4XArHIzHvm+Wfw
DxOz7MUUzhy+jazaiW4I4Es4BppWF66aEhJFntQEKlphk3WrnEPt1+XKSd12D3S9BBQXOIBuGAx2
kJlPXkFSyizR3EI69l45nU+UpzQ2aZLsq6m1972sg7+y4A0uU6e34c/ZlRs474ylwQKR0X7GVr8u
nFyczFGMa7PWmw0r9eDQAzzbO+BAwZ2QktJCFm8dhHvPKQl66PaGGeBzMDrDazagUeRRQ0wGM2Fb
vBW55p4/i3oovUfVZeZ/dCUUMTk7L07I3DEYHHCMfg7Qsw6CXYiB7zoKUF8z6PrWLJlXpi74FEPb
Os8yIW3K7ONXVpjbQqTTSZ+Rb0Io6mok4rezOERB1XnCREu9jKzOGIiXYhHPsYvReNJt2V6HHs/h
Nll6bmpBJdqrjJnq1jLbV8LD9i7zeIxgwo5ay/qj6zNmHk78kWYmOod2+epYo7sbi5j191KE/vMc
dPDQWiPZNt0185r0FLE8OGWhF2+sEgIAbOz47Lj21RQW7I1g5I3CBGwAcUV8L9kOmrzOZkhwjRgM
7z8CZ0Z+UBgwd8lIQxUGlmg7i9cVCMz/FlpHvqhH2xTPVz7VCEmtsAKpMeZBS5gFvwYP2fMlEaDN
5tYMT1qN4RYciW6bBnCsRQ8aaxLDxIoz5FxCI08ISh95UctzY0+vi9M41I7Q3Yyo0qyxqxx558j7
9TYPy858gGZelMEr6ZCenA3QRYFdnkFkHIYJRgpwpZfO7q5ai/9TYSfpxuzqYl4rzFzk4KHlgD/b
esNUwCmY/ZcxMwymgl1+CUjNnZKm/piBG73jtQHasPweDXH2rhd4wQTtL78MeblVlMBbQgVyNlnp
ZLxQXuAbz6qYGMIAWAXaJlRHowEumFSqUgPsGYIUmGSBae1yhXI23vCHLo55UtFlj523kU4CPISU
AiC4cl6XKKbFXunyXbhrmy7veTCg9EqAAloHsCpt+HtIjoTPCQHWQzpHHxFScIiP7nBdrDaeN0Jw
X/BGALQ32OzVJ/R/Mw31LfmHdU17bod8L0fJMAkqMPXScK+nkIRaeJxSHr3oa1lU1hck5FHkHG9m
KpxDNmi3mSDAQm/Fzd1ejAeSb3pnHZJgjMjWb4JkDo5R7LwkpNLWmYmsUqsXCP9ZIMbds2+b05OR
JW+jzio1qgUyihGU4cWkqQ7RtUkb/h5QoI+HAoTIZbdzSXiD5arch3BENv3pBs+4A9v1kcbWJhYC
Nv20seDqi6xvNmXmBq+wALyLPr3NIPheLcAIbiGaXZ2kXyomBshXYqHYVyRTVXXOzJw5X5UD0NSw
Ne78iPmTlQF/cTaF6Kx1XZX9AXZE+dbZsjlg8+msVdVMvQa8sXRWUaM1z0yX+X/azt2Ylfg1udq0
L5NsPiP88drPgL1t300vAimXi2gMSWYYKUyv97KtI916X0EDtwTsDC1FYi7n5y1MDX9AKtiLSDKW
uPDOY75lFX2xiHPQi2/y/NJFgMXwtHrDtKw95gtmplrodxEIi6PtXeIFNyqtST8CjIgWJKkqJjP+
0DQr3Cb/bVLt6vB8+ezkqRLc16CFTodDeEapgJ6NCXLakLXYhLtJt5gYRm9JA1IgvI+NyHYCOq/b
WnCLhvGOUDnqhnjePXQ1FEZI4YZymwWDn3goeTft31ijLswgSY4/Jr8RJ3BZzrxlssovUZvqi3Zq
uGQHtZnORJBgYfHvDbIE7eu3JgpClbafFkghc9n8VPbArUWD10O4SjVjiSPQKsBibcmqfPW0YpPq
wrtOv+x+AMW83LhmuaLa+sQnunitz1sFVVSN45xP+UEdGXstdwZZRPH3+e1yEXWUEenTyvXybKN+
ZYrWNAlYhM8WV7+9aPS9UhjxgjUk9+EIhvNntzy/0Y69Q4EatUoHqyJV919t4qosSGlhfKeqeV7v
o0oz8Z9ZflMB7lPgunFQf1L9jEBcorgeECfp621QVb/Uedko4Jgvj/HxhFWjwksVIVkXZyGNfraN
ldntkVrBkwnQxwP7q94GaLdkqMcpG7e6Kb8rPLAqBmDUnYRfRzwVyZG8HlzMiGovo4/3m61Kej9w
XpEuvvUwF7dBg9c9Mg5QG9u0uatn76b+ZSDus5ulRbfuDDF6e0zdSW+Vp8xj+ddGaLZ9PjSwwyYQ
6kZs1ONST0NtVYZPWldtqrfAicyQvHK3Csq+OOHrGIA+U5tLARGBd0Pb1warKPQF0xkgAjDnjBXN
vP3Hpjrbw5ECJLJvFafH5pz1oKHc+KD+3tg0xKibTdKmX+bRPKk797hLUEtXpZNNG3Wv1V1J25L1
f2sgvpKADFDPRJ2htlTb43VQdVVYGY4hTRcB0UT0cehu6sE/Xk11az7fBrVHEvlc1WDYN+pWqB9p
9pL704rSXBNBZ5br1D/axTYEucvH/bULr58BXlk7DOEd3rq7URctTNtoV8wQnVtzuplL16GG7Txx
vf0sZpDAuO6tdOicKOE26Ak5aVH+rz/8j9+gNrG9guxuRubjyMfTQ02mAGlimRvVBajxvUNu/OAC
yBpvGVzex819wCn+8dX8A1Tx7ztokcYrY1iTc7OzosKYt4kffdO6XN9+3mE6wZPp+VC6PzsXvX/N
MbHcqd/Sh/Ulwx15h0ZjP6+bPHpqB1MD5rH0Q8tnrc5UW/9vW9BVM8IBUbpRb0KfZDumMCxdlhfB
HJF2suFYf74+ywFuPXOAba4HJNgO6g0eO2c4TIXDsqTeFt6A8ZG/gCv/37/rltkxjMAKB4UFXGEB
pHy+e3Py7JsLgNEqXbnI29C9Ld2yepNU9bOtJPqz9EiOOXvb0KsHMCvZqyc0+kh1vCo+v9Z/vKKP
TbV/roPhEDT2Wr0Jj1OwFdhrH21DgkD1hSzYmz0K3cfPL/zzXVZtqiqWt1Dv+10DSG8fefFO7bPV
y66O+Dz/36+gqqunprYe56j6Y/Nf+1X1X22P17aqXffvrgdbORL8mX0UcOVWGfCYMgPk1rsgnJeB
wwwgmgqThepk7vChIE/PvEA98cE1MQb1LsXcXj3mBqwPn0wiFrNerlqoEwWglEF2Z2fBqs5jdS0G
v9vZ9sxUojH1/2HsPJYj17Vm/USMoDfT8l6llmmpJ4y29N7z6e9HsPehjmKfG/8EAUewigYE1lqZ
uZG9DNtNC8HMCgfvTiALhnSSi9THrtx4Qf5gJcWHGy/OKp6D+XVayqJyeUyWZ0V0ybq4PrTID4qH
USTlNF2LnBoBX9JDME/i6otBMuIZB2JWeOxaF1j9WrwloNqpFdkPtZ2tvaUGJEpi3zKgGrwFVPdu
CiyFzwVrQik+YgcHGhJO8Q19pL4ELeHu0JhsxTUWibjt4bQ8gSiXPfIQ/0gH9eSEWrKTx/4c6TkE
ZU5zEJOMwqxdg9nNYc/d+Jk3fwG0+heg/OQoBhR3XuSY6esJDWMG3a+xc+7Iy9lzzLIbmU8umme7
VDwRy2QgK7J15Ljl96l1r2zaAeD9chXzxGImjabPTGInxsY1gAsJUAm4gDfikjVW4g70o6ILvjUg
Jxq8KL1ibGceM7HYIl632A+2dRwIzMGfuwceCUdxYK4TFMPm1dW8iwoUL8PnpirzJAyW+lZqkbYT
44vf5ZpBf6zVh1FL652sa4/iri63VuTSpvkZakOw6rMMpn8g5H83aMvEIYlvvyjPCzu2pzmKNGwf
iPHfKomZgs6v0+4KIbt+IDStOAnUThc0xYln4U/uJ8l8f8WdWOaY5cbwgf6N9vhKH5xyYwCQhhbD
0lA4yXgJbGbwDQyB25xLJu6MeKw9GdujQXiwm6Eb8p/JXHRYZvTlTs4P9DTfLxdhaRU50eX/PxRr
tR700lW8T2KlIH6MKM5r8aUscnPlGCD7wYIWYgax0JUa8yCjsSi6iNPOSy6RRWGTV23O4tf+G1Y/
fyjF7/ywypiPzVN7TVjABYcg8hh86MX6FecIpmvxmkzi8+PaG/RvcK1gT/bb6JBVvi9vRfc5605f
0IBgkMaL53WceFLFim5JlrphTHA5KDBFKoSJTYsw8XeWZI6SFOUPa9n51+djDxLn2mfwurXkK8LT
dyZeqnENX2+GE+qHLX6IXp5UW5WP4mKLRZ3ILdd+qcMRBOe1BwBk6SzOvhSXY0VuuY1LwzLep2OD
9KWBqIM5jDlTTJxQuBFbJMrizeOKR2zjp/b5x4+5kq0CqZM/LCPFLZyfvPG7B9D+KB7XACZdgqan
e+A3DZQb4kn596w4ep6qCMqpDnYebz5DQTyQIssW7hMmRAA8ROvSsOwBRYNIln6i2Lk/O6VMj/Ov
n57kGeyxvDPzemZ+mEWto6YN/pP/vHciN/cS2c9lcdA86oden0/w+ShJwbFRm8/KCNWsmFeW1YM4
9t/qli6idV5ni+ySiPuxFEVOHPc/R/2wnRG9RcdPp/q3uk+jfjqTN034CM2VjQ+ib3rF0XDGV1GM
815VvPAiwZQCOBMYEZv3ycy2JEvdmKAJCvyOPkWtkZ07ielWDL50/dAisq7uESGEC35+osXLsrzx
n16q5QVaXjRRtxwmjvifdZ8O+7fh59d1TCdwfxYS7ddvbBTaWNZOa2Hx4VqSeSe7lD/YKv6t+6e6
eT8xDTufQYzzqc98hi5yLorU/ZEbx1+LqUHsQUVu+UaLOWQpityyIFs6f6r7VBT93BbCgPanUkKJ
EGUmQD5eTnzvLG/FIzxnRa0oj5iy2VYnRbJTnexpmd4JpgI2vpSlcYKRi7KY+VkLeViUjMSwZ9OR
6xn1uBbTA9Z/KFkrmIH/wtXmScOUsSGI2SXLR0CYkL9txJ0UyTLdiqJ4FCyx6V/6LI/BUvfpEVqG
6b0qxmRhg/Tq5FHfNJYaj2ux/40IMMBcFPXPXt0Fu/mNFxdlSeZpdSmLy/U/i6JheXVF0cOQ8nf6
FuVPI4i6MYmInVAiXqNlsp8X1nO7uD/LkRVaJWzekqOBYUSbLCQfdo5LN3GsSMTCYCmK3Kd+YhJd
6j78cdHy6ZDOKaTtqF2JCryXQClQDRA9sJRrCpEc04crRxGvfhJTl5tESXIQVyaP2jQ5jLK1qhLL
OIg7vNzR+d3/YMz8sFRYuoqcuPlB1mLRmzvNRq7UgvRECwNoUlS4srvRyXHHwOaiDDfxis52SvEE
9KMaVm/iRf5r1Splb4t0Nq6TCudgmibHCIpgUOKA1kRSVngrV0vZNTwJ/jPfWOUT77A1GgiQMSEv
lg9DVby9rrpngdk2cAAEMtw14qqK+1ImQJnUInvOQ3AmAk+uTjd4rCHdqWd75qfLLy7qh1s0b13n
qy72LCI7v+YBzsnR0YetuMritEsifsBSFBf2U928qxMtn8GcS0/RvPwl1ffVtYm03goZQ6TivNR9
bbKw32sQAW5VELMUgZ5BQJod0Zmk1VDxnWkWND1Tq+MQ5qlGEdpNpfcUKMlemcaQozK55l5Zr0Sv
sUn6gzTm+kZuE4L0ui5bVQGvukicxNbXpkOAp0JM0SWO7J0c+Ea6hTIIwWV29luskkQND9axUr3q
AUwWvmZIYwGeJxbqRaF8id3+eYpo/+IBSvkC/qbcwBrXw8pBUdQlEB4lEe6JsocFIjSL+EvoWDAL
6s11COFCsAhb2Kn49veO4Y73uKh+gnc8tLqSv/apjqpW7H5Lc5bkJTrwJ9eTiRRPqufWGY3vDtZ6
PLuuh8NBqWHH6bqVV5Xl13Ikppctef6iyrG5hlGH8KoA2i45m2QBdEzJY2oU8DfJ8qaAIhhmqJw4
boQYi1s/tWBKQkygQ1HAj5R9lZn5bRyi4iZyIkmyzIL3LE0hFsYIb2Sht8kL6IfcoXvXcZ7ta3mi
8kvkQkOOBCaOzWQAXtkuO7cwC2G9lgF8ai5CojIMhps6yYgJcuqO/XCV2SciNXCvORjba1i/hnYI
7t2UAHQJ7q4cfYNWUzqKqjxBpBveRVi5MojPNANvjeXdK9iw7zKe0HssKcp66HuPHQQNoekQWhWb
XMsUSVE0ZFdD1zU3JWqch3FKyoSwPZNnC3Q1PZYGX03itZJbqKJ1eGf0AbG5vlfhhXF/D1Ew3uYS
0Rww/1o8c8vxRWA4D7DMBOvCr1fwnmpbSzH0zTBUKRxvBNNnmqKfTItQZ8JalY1qqlG9QgoeGgwU
wHPHzy8FULtLNSVLkedzH2XYUDuojUywabl6Skc91taKriknkWSD909l1hbSenBAuTt+jLEZUoPn
1iVg1Db79j3q0jcNVzpx4cD9ebd08MxEJhKtkBWwxLTjb9ydX/00Ut+HKiJaAUKcZ69PCLuGB+th
VPAlG0NknAs7bU9qG9aHOA6zG7dAAfJfy1+qXuLhSmL9Kmvtcwlr0NUOoofOLCqgr1L5JWxxHFmQ
PW5FUTTgCn2Bfj3dlv2qRbhjNUzdQyVGlC8klms6Dg82VZYE7JY5Y/PhYCP9ZsWjfhZDlZWu3CzH
PwAOQ6kzgRZtxwen2Cy/oPaiP74/RvO4pTbWD1VTb1MZWpu1i8Ry6yVPCBWOGO2zir2yqZ8BWlRf
wJ63N0zHR1FCaLf+gmgdYKikh6xp6iHqLC3/fFBkP8s2fFyoBhKoDewHi8WUlUDQXeBPay9lh1k5
j2E7EQ0WTBZHaDAjotm4FKou1XvINpW1KIrLk8Ty9KmyiAmbro/Z9wS6FNNCL9yb/Z/578RR6u7N
rARzNl0/CKeJyEsGBwV6npm+02FOEVmRFN4Iwn0pi6etr6GQ/FApmkVLA7hj0z0QOEMEngfPNbb6
7/CHMimp5VtZev6hNTsPjne/+JbnO9Eedn65i1VYm4pRsjBYSzZq4dgDj5UXeJdmSroI3hNbc/cf
Gto2Rk7m1XPNcAuEITznfYKG4ZSInKjT2WVngAJgVAuVoEJv8H90FIfMvZejmx5xwP/LIbHdEV8h
K/vPw9RNBsntY3/LZayB60+/TvQWJxmyXK0ucT3hKHA76kYNAhZGymswJSkEE1dRHFwXxsLA7QCv
yyHG9ak5l2EuXy2dRA4FvTMfvgY/MgeHNlYVPy8cNDEGSTpZrwah+DBLidZPh4qiOHEN6+jBggh8
PlSc7cMRiapvm5wAjc8N068a8hCw4+OYmW8x8qRELo12fK6HIj7bfUDAiQLzZpPgZ5TxVmyjzFee
5NzvLrZa/kh9RX7qzEx+Uv3y1jDB3vBNg3SBdJCvX6vB/2WVtXo2CS15tROGwpmTX2PYDF6DQvoK
Htl7EI167l3dLDTvoo1I4W0MoO5LOvXsy9eoU/RnxQ2yFyU6ii58c5InuaqAX978Mh4urafE135K
IPdTu5UelWTNalwxZxONNxVFH4CmOHJc+7ccdaiX2tguQS7Fr4lTwqOtaPVaFLW26g4aqqmbXDdg
xF+ZRtN+QfQK6iKjV7cBgMrXqkUWQQavt5/wla+EguUbM3H1Q49k5j03+2dCaJp3I/8+2pX91ZDs
+pTkAdRJptq8VyOBFLJlpHdIdODS9ds/nmXW74RsqZsxREXcrNxnheAzOGzrjnhPcqFfb0ekYcEL
/1MFLPJv46c61bCIik3GS9455Ra9thyGOSt7TiTDPFVxM8C53WbPKojpL0i/r0SjRBjbMxEYX0Hy
yldRZboV/gW7y/ei2MMmcVScIVqLYhna+n3ESydKYsSmk68yXG8qiOizN4zEJWSGr51LuGKARZcu
LGxmesXoHjYbYvGg9YRadlu4nXUSLW3tOltd6QyeO9RORpeZB8KY4LWVi3YNxic4iaIVyCZhCkF7
FkUTISJ0IFX3IoqjNHy3+ebfRGlokzvzdXrXQuJ73N47+EEnPcZJLV8DFxix7yJX1aXFnUCfLbQT
7WPu1C9RWMtnghW6R1WteVVCWOWLyL6IDqIeXsRdLpXJTVSJRIflKDABMJSNiuBqhnpsYnqPonsI
HO2e6o9Vle3sxi4QLCy30JjnZ3OwsnPQAJabyILzsySTVE1hQzMrD5vQQUVLNYPqwVcspMAH4xmG
sPhdNgpnC29mfhBFMDqE1KvZa673UFJqLbEEUzelHdwVnH5E1aQ96spyTaB4Eb8TRZ3sgeNbOxXf
x7tpaOfUlown3U+sax4ZBFhM3epB/j0QLXnk06ZcWdYpqBGRs6dkVGJ3jQWvIn73n7qli8gZUv27
aFVl/2/HqzUBMI0ZPpT9WN16qSBcOrOhviOqS+dL9DuV3Re978zXyurhB0rV7JL4mgmzcRETEdeN
X9vCfhRdey2+lIHmvJVVKm/sMjSuce4gwFKWsKXAC/sCHOmnBPnVNszWNmFDFznnpbL78HujECBm
aHb14OiNd5JMK9oHsS8/wapSrsTw1vgm5071s8FvRBiRHsLDOGgHbLY5rLu58eiYcI7zulsQWyrp
KkrKDGZcOKouOXPqxcz9Teuq4amEnPxvw9xHNOdLLTgSgp+h8d/IoyeHG9HuE/d4EaOFlk2lWQAn
LCz9OBdFs+ooUb/j1Q7mnp6iPhp6ZOxlswO7vQxhWPrZJLz8ZPmGtI2VTEWWqrMOBvG+R7Ruqoui
6dbOjJLhPqDjsmlruXrhbZQJ/bGtb6ydH+Hmkf5UzrPdRSxJ+8zYPT6Zdab/BJMIWaTOPM/Tx0ub
RBYgFW/clkVR3kK1Lg+6VnSnwK4N1H3dHFmCxoIfi2BVJj6QmWoOLZbbuu+h179EgS79loi0nE+U
pApUcZnxa4i7774kWW+KWSWwHSvjk2/CDc4SxXsAQm3vk4lUXJbc+NzGobHHHBA/2ECBiHGuDOxn
TGSmO/rvTMDfAB9Kv1QPHWSik1hhswiPPFv/ncCMrDbts/dkaFX9pW2IWYanuHp2avaETVsoD8Rt
NITnoLAE7sraYFxz3YOqamhQ9dZEaSDHyXlUmuQscpZV4gKEAuHaRNC6oF/zRbE65zmNnTdlCKWr
3joO1wD63tKPy5MoNhrMc6kVNkc1bCGmUliXHZucULessp0XD0D6quh8+doWufsSlOO7anjqTZTG
KQLcUo0H0dVRrHOgGO5dlPzW29dxHn/RM9V9cUd8iZlRPeWaZb24+95NrPeQT+W+7uV6b9Wd9y1T
92VXmt9yIrKQzCnKQ+d12Rsyd+vWCOwv7CMviDxkt9KVIM/3AG80ra+s5rqpIcjwOKOsOyFZ+j1k
RwMvEcRrWqD9FnKHBmRqvuU1L0uHSiu1TWE2xq5DUvDWTAkPxrCp0EbeiKJowGGb3aoRtS0kq88E
O3FmrymIbkBwdIXtLrtpU2JCxXu2Je2aWsX4BSvAW5MHw7chmAI9avAc8EBBuRerb+HYDd/6MjDW
/VQfTPX/3d+Gcmnp79ou4xCetq48G8K3f8Zf6v/X+P/dX5xXLTqQ246+1VMjXHds2B/zbigfVUtX
9+ZUB11G+SgaUja/c53oAlFk9ZhPdZ+O5csJnZXk7EOVb6JIjAlt6RSVvOPJSP7WychHO6m+W7qJ
xj50nFVZgjfw8gcpqQ0Ak2C+eqXsvK3Fu75p4bHZJL2SPYik17lfWfuqrpSq2Kp+JF+8AiAek5Qo
wNAuX+opEUVTkwDdz+Wk2LRs1+B6/KdV1C9FcYSog9vunAYEtC1V80hLOWbSG3v7IedyfW+R/4CR
zHmPwDPxUOXp0XHBkqq99WUwW+e7BgEd1kKnezBsG8HRCL6VLJYDvK+giQEeH6tc2mmqM36FkaHb
N4wqCE9fgWUdxTn8hHC+tqiNKxLXzs1tFBxd09iIVzyoXLUX4kYMVAc0badWdX9SSx/O7v8o7Mzi
OoafAc5l8yUaRNLC1b21CbICid5aRz3Wc8h1avcxsSLpEYLoZqMeHGTEonGE00WDOwYScktfsQQB
FxP25V4qknbP5g9afO1PodffoBjpvgYhSvBRU7cPQdUqBzmsk6Pbx/rN91Q0MaR8fI39+A9Bh8kf
DvaRgz9Jug47FtK/j+jJ7LW+8W5FVlWP2ZRoMstDP4MuceqgqRMUqSJkw6jzmxKDi4cyWd52Ttbc
RH/RDYGnLaKRAwJokNNEkyY7IfNoybbRowdZxxZdyvgO6RACEQbCaFoj9zt00Mqb4TXRvgBac40S
QBVar48XyyayGHS8ebaSLjhmUBmfHT0wjpg9spMzjN0pKfr+KMlBfk60DGEftw0uUeVC8dRZ9iXK
B7ReS4wkQRO5u7CuZRQY5HJnO1kP0BXSZQig2jv+iXwbh1bz6ML2BG8wsYPMOEQDFW37NDZI/SDu
3D8HBvTIjb5qGx+jlJfJLxU+6LXfy9prb9twecN7+hXtmXZVBEN/ddGhgoI6jTfF4AcwYcEfx7cJ
wIcbjz+iyt666JG94b2u4LUJJqz9GDwRS/onMOXxhxRpPzD8Ai83PAzlnq3ukpqPs9vp+3YawQ7R
7yAOLEfioWdDZQ6QdBJi8iMjLlFt9O8OsQZsAZPuDDdqfy8jS53Y+EdI18qrYwwNVMi8AeyM8kNS
KRDJQN7X30LYWliU94dUl4JnV3Ksm6WAphVC8L7eArkz3O7Qxt3wppvsnRTFe7Yz3hRlSDNoA+T+
LSAAcOvlXXsQR6lhdCy1TjmlltJtsCVmJxBBIVvVKTLYcBDkcOvVXKUPECKKLiL3odKcWkTl55al
e58IfkJOsIwj6orCBoeGA2+doBh4M/IaKcdaal4bBCxPvSsn0FdwSRL4trFbdiA9piKMds52qDN0
Lqeiqg+AlnQjO4qiG5fKCnRiuELkAZCcabEpmBI19dF7yvUhP/dOVKBgQU4kSx+RE3UojdO7UglR
6lKisf4Px40QRuUA1P9rbFH8cGoLHYEjK6HVh7rlEHH+PsjHUxK/VYPvPzPnuqsstIyj6oKtaFPt
SXYsd691vrQeU26z5WTh3SyygyiJg3TNeaqbxLkahnSAumi8OU0FpLBO669tbxUrrbO877UnPQMo
cn7pirJLbaYDeMDXnpKqAR0g5W2S8A/GjAfYQcIfRVCGfHaq+m2Su19HRpNfsXOfZUjcrwAFimuq
FP4OOtNxFelycV0aRCsLrL/9dCR5stpay80rITIoN08jiENEx6XYmr21sroSn+V/TvJpaKmPwAup
7mtMjCqEmdNJlgFEMe7kA86v8LSxO8m6NL2HABHSoSi+SK0PhES17jpMjvfYnGZfJSPCQPftuQ6k
L5JKsX2wMBVcLRnhklCG6n8uTnUodXfXYEpEHSGYyhZdNLwgU+vSIPqJuqKUk53eoQogirWppdsA
WphNEw6Y94vyRwBwwcnk8l3xBuBvbT68Wjmb9nKo3Kd0TNsNoWLto9qEsGFaffJga5CqhJC4XQej
7Q4ZUbUwOAbE7CNbdTRiB06QaRbvLDm4pbFc7BL2uncZrl0sBlivY6OUMKxnyQu/zl9j87a/RiYM
KMao69/QFH1zq9j8mRvuScaQ6cGEA64pKiOW0i9ZXpvQ92FkwKHR/OkH5+KmafZTq8Lvko6VmtmS
AHqihgyjRQ1Lh2rBgNIzGZPuxS27Ck5zNhCitbf8/OwnQAFFa4qE58Vtx2olWsPYT9C8hFNOtA61
Gd9KSf8WTSPh8Ugf4rJ4Em2hbmNzgmiJNXnwkNeydAtREiLvGWPwIHIikRPvfVTl4rhUiRxqqP4m
RMdnPmppla3E2oc4olaizqp86CbtCtwp5KDrpd9yHrlLrpWemSd3VOk7hqhSgUR66iMnx0Xk4jxR
YuXs2I1ylsFRgVkPlH08QhUjGkTS27AGraWpTylJQ7FbjlFc6Wc+5jDb/WeYD10MKwRDJgZfRmuR
6Vi31pBv5nFFsxuHnOJDz9GUpDVyWPpGMx2AYNPwUlcCEQTB+uFA0TCfUvxAP5HdnaPrr3OdJn7B
cvLBiXgEXauRj5Vfb/71Py29/46r/Eo8eBvm3zBdBZH78GOnHzf/JtEyn7TJk4cQYleg4nujtuVz
NnUTHVy9xMwjsqJFJIO4/CKr2w3UDd0PB4/QVWq6HasN5NT66lpFQbEuEbDwAqBmXpV+N7JqgEOP
mMZWPpq+O+4tp/lNWO6wiSFWlIOfrRohHamb6FE48IM5XXP04/pXmbjOjjXT2YbCNCjUYKOYw0Rl
6/w0JSSyw2YllUzkEM3q0OHbDjbGCnUru4xe2WceAOG96FXrrFpeO3g9hufSLQgubl4Ur2cwYH4w
Yke3Vq4uVgj+siDqCYPONsa6lenqdz/rLhJezyFDEnGAgiGfHH6ZhNMhAu97AEfMNtWJzoGkPJZ1
JN3lkC1vjp7RvXDPOmsR5OWmqq5vgUnF0XWuUxBxWY1ZlxyXozwseZukhHIJ3VTpLhrAoH2vRxBX
Rd0C5RyfquKpivXu3rEQqq0SLvSULXk3EjICeVnID/FepByRFRRykD0oGgtmh7pf9UBNdYd4QyO+
tUqPAtiUDLH7WHbg+JPsbHmdQdQ/SYa1eA3GrN+pGVxjoi6FgWE/orKGwfSfumZkIQGlqbovUNHL
bMN9SKYEOgont4p7bULXFNfw4vSsYe7jlASxlh/swRpWosgMot1D2CgADFVz1VJfmfrXwKi1k6iy
pUKFl6wfkQutsq2oE4mmuipuIjgbRZcPDTDmaUM1n1hUG2qGf3fI0qM4sahz/W5lOrW2qYcSj/X0
I0VjEMnp2TAhIJyqDMzqN8uSNp3nh49Zvs0ABN9rRQke8Zn/6YPCPXaKdoWIPL70iFXdRWKPcP1D
a2Xslrp4aFNE3GDmj2QplIA0uhqa180pMiLjjrHfmI9tAnM7Zi7qR35drdPUZtPmxmgMjUZu7+cy
CknFrsxifU2cL+1+bqjnafEcVvbD6LA6aMcCX1HR6HfHiaQHIzh7U0ELwr9Jb5TvDVbL06DH07YQ
vA/qfwRmLP36CJajeGTqFQNZcmaiXRHcEbxrbnk2bOYnaswDj1jjegUrcvWQlYn3qGMke1TD7Cl3
vf4suomEJZm6QhYoP4ii6KvAsr4xCiLHxVGiDkRFDCQhurKH69eO7Dn3ONWcO7zc40nTmm+eW8IS
MtWrVtKiJBWu3NAG+S+6wYB5xHPvX0UPVn53OVC0czDy/GVDUB8kzzHvgEWtOwpixVbxbbQM+tG6
iwalhtxTznHOiKJogDBFvxUxC0aUNySYY/0aV7KmrduA+TdqjcvS18d2iphZZe1jtQh39kDEBHSW
/mMOGmKDPEu01SyY0dZWXbg7zdFgDoe/5RGq5+BRryuwoVqE/aDHHmprMaJCk5aJSFi7jKhloeap
jj2rjdxDDk9CLMSdmPpciIf/5qYi/Hpf0xotP7Q1HOLvJmkVF3Hok8gh15zgvz7VE0qomUIYRU4k
nQiUnBI2tQROikqoa5u9o+Lx7kMIX7Lh2Z8Dr6Y4b5lld/kmqyNmlppd7AR8WBLWyEAdRDkRqIdW
T77qE/ComZA05fQT0CYCeWQK/JFRQOwGGyRGAXh3TyJRi7ofETgqJ/6N/2TV2PkZRCocGFUK7aNo
btsRhKjIhtDOQPkfhbg5IM7HaQfL3nzF7AEJkgiekdA2cSGKqzg3Q/Zynqwye7hPkDsAYQZ8Qd9K
gyYBsWt+D43+y4UtIs6KfY/818ZQnjx0HU9Z075ZXNZzgBzYrlb0b/6gO9t+iqqNGCZzzsw4yVb8
3+Vqi5y4A/iw/K3uca0kVNLOcqNuysjTDzVCbSdTy/KjySYhKsJyJcnNvtPNl5h/bRg9CH1AHTJ3
mEdAKVmT2xDSj5KxCUtAzBMoLZ0irq3pZolcAmnDtoAWhO9uq5wqmC28wsTRpeUw8UVxf/lwYYAo
c91Mp4JC0VLWkpS42PsxuBW+8VNPfGmrGZesK/tT5ZvdnGh60J9cdbpyyfAtUdTiBOS3ODlpAem4
yKa20ypbkRXSqyInkshyC6KdHNgwptj5bJJjybUCgA6Ljn99sHLHSo9BAhHAhBGd/qZIxB9eik2i
wSyjoJvpThimcYpRFJcjE5hTka1HDF5pYg2b5c6I53QpipyjdMhbAeBl8s7gCSTRprC/JTEa3d83
unGOpth78RyIJJiKHS6O3RhUF1GVuwbiDp7NakTIGrRC0cCUWu5vm2VfYqUqUR/VUjBgE2pszlqN
2h0jSL4AyXNNJ36IQkfGQCSiGAawECuB9KdkSdmdEYasV2NltaiiSGF/tuxsoyHTVWf9sPISpHV9
9Kk3sl2wi1Fld4/t55cT989KPhHrsh5BNzZDcA4o/YDrfKsmLbjR6Jpkhb+CowxH6Zj7F5NYmKvn
Nmv87dWqG5JbovCJSJ3C2DiwrJ7lol4zZeS40LEs5kVzhG5g2tqO8iPoe/UwdigImTaatNbXuqzT
nY4Thij2pkWLpfJ2QY0QJUrgUpvgHyFMcMMHl0kjfNBVxVwPyiBtXalGFqZVd3D/Q083vmh6fEzz
HPsdkkRBpb8XXYFm4RDvoF8KtgZAv6xuLr5Xyis+jiCT/SzbVAAy/OYC8SvxJCEuXUnG9eqFGFXA
Uq0hZQt2XTFpRNcaUbiYKHBOr8dc7dA3tqtNDkVFZWNrbPs/lcWFsVsHqRSOH1vn4g1RuA4Q2HLT
UIbXFInSQMFc3coQ32ronw+IZhbtn9AFkS0TSbXuR8Peu3DdSHl9qFWfiwAPXaCbXGndBytedTpx
Md2rY0+mS4QgWY9Vvyw+3dPcoihwx1jmMY32mjQABJaI9286ac+KYlzjf/zG4tnf2gP4/VwyI7iJ
CNOxR9aeOtgcG3o0wjf5417qDIfIfuyhQDrg8ZQvBNOinmGjwCCn3OgclC6Y+caDMNj2bBmtrUaH
cwrUky/9qV20Zcr+Oj1BamjW19gffxs0rtOKD2XBJluy3FumNj+LBHYklVd0rXQtYk1Dh7/Rt1DM
kUN9g0H0kkUVCrgmODEQ3JsYc4KmAwofIzlem/VEKQLX8qpX668u34sNLK8rdJnRB01w4dicyyyc
AE6IsV0TlTPA6GVcm0LaJV7lPg4wro+F/SOPUdXzZO/70Eq72mYj2CntZloAtqbmn4mV2xmO/0uC
h3WV9WgTK/345hQYLDBAKtJvC4lEeI204KgpWPKcUH6EccFea0O8cf32eVDsHUK4hI/4hGJJuoy3
lR2SFP2MCqXZjUXfbAY/zneS/epLaboywsTdlnGKfaZNd4YpZZfRZ8CuxjIYKMqD14c11JTDsZG/
s/P3185gtdumfKoipFpL9Lqw529NJ39X6hZ6FgiSbA3R47p9JSJXg+wo9NeoeCYrVoPKeoR/deUg
mLqqhz5ZhZZ/MHRJXrVQdpmh/gqRWKETJAnNV8z6qJA3aYj6ig1jqKw0B0XzDNqGr57Tfne9ooTU
KfsVjm+jGkG+Fvs/Cc5NNpX6goTiS0u8JF4X2FK7swNl6uTbqPvG3mBr64fGwmRGELDpqn8w30Bh
Yr6HnXHLepz2sXPRVbolSnfVZFb/zOnhtkV1uM6rizs2CMimwx55XhN12dQ/DD9QzsZe/RylzTel
QVBeroe7HrLyb8aJrjfDEIg0Oo4+nRk6hWSyIWYYYkOPZ2JdZg2EYOH3lou0KnNEgSVNOuY9iyxf
V4p1vefay5vYwuCPpMBZy3dlYriPaBvWW1w74bovrBezTzZa2jARSNDQxvEbGvfxRnFweFdlHayq
KvlKvCggx5o9dB8F6CURvWmWCAlPOrFERvfbSopfIfN/hDrNXlVfWxMGuiKIwN13RztQf2VS9CsJ
1J9VoSEWWMLML7OHwsK9T7tm2NkJzoJAIZbdjokj8gfvTcEK2ieQ/XVD9iSHxa2YDFXpMDlif2uV
hfRCxw/2CZWtWn0F71257SVzgjvnD60froLMxFoyBeoWXn/MFD4KCTFCJuR9cL0wa5reOlSOZRI8
WARirPI4uyVR9ifRrGNRmN+rgI1Xr999O042uhwfCFTBHuTW6LV0Lrh6uzvVqJl5UFVvCiLQt40W
wsjTtdHGlFCjV6V6WElG2m9cTfppw2zkuy2B6IG21RGVUmvL3A99+YzMG27oRN9jBdgbI5ZMP31J
e3mno+q9s32T+GFiVgKDx0zK3hw5C0/t2vPtiUPsS6v5sI3Hr8NYxxv4Z579cvyZ9eZXNRseW3Ot
JmaxM73+OkLNGZkwz1XoTyqmec2gsbazCp7BTMWjplfHyHUJ0zb3XSBt7ACt+/chyL85/4+u81pu
UNm69RNRRWjSrVC0kuVs31CO5CbTwNOfT1p7/6tqV50blYVQsATNnGOOEOVPTtUfRgdOo65e4i7f
tnBwspFjIu3aNZZsWNMMhxjjQAhtGKM1ub3MKjpwrVlaDecnrvJ2vq3bUgHiTnjG4Q+NaQDZFZH9
MXXjB9nUxcLNtefWw8imS8z3tsi+FXZ6Vj2+oy/7hbYLL9bazEOy60XxNCEjD3K9fKh6zMsTfJiG
DEY138ejIERsUzIGgPNngR2184YBJGZq7S7q+wuZRmQIeuDjqnN/W9FiTcEVloxtot6lwPIXA+WF
JhSRl7rEtik/mJ28ZFjzLIxZ2Svh+5vR8XfvRYtBH25Du3K0O/z2M8jyE/SImBxN0tj3hGKUJ3TD
UPhcbNNNzsgqBNkBFe7sb73oDpmu3no+FK3fawIJA6fP/MVvtD0r3yPksmrR9y5ffXQySKYvbXPT
pWo7luG63bZKrlu+FhYJOn9mh+OC2V5C/a+wAnarUwJKte3IU9NbgsVG/5CVeH32VsY8Ra5Vwtmr
vPA3z4lQzuCnybF5dfruYPrdfe/lAXkOl6qLPuyCvhEJGdENKn930dTjT1oOAaMZUh4E0Z8zxwYT
AWzjJWVDYygqmnHlWToE434j6DN2Pt1yWZyIHm2oAxIdrIrTpX91OkDlOffGBT485zwd20Xt4gio
CwhHVhE9lU7+W3Vjsyi6XC1rvycxEtFhE+u7QfcfXIsicopxzpbRsLdaquyqDz/6jvNu7s21g5m3
2w5HC/QO55RsicWdo+VMQ+sQK1G4U1juvuJBCNEpAkKzwA6bweJLdvkaiTyZWdCNYtmbro/g3/MW
Q6qKZfHYFnhEDZmmr00Lz4a2SR4IgO9CvO25wFFJXvwffez7g4ERGd2YvfXC7kkTE7abfv8hOpzG
Jy2B99J/NK2/jgYsRduEjGI/85c5EEHDgCOHGL+UusbJQxFWizSoIxCBXtcLEOtsW8yDtyNk8tVN
MO/hCt4P1Y/RURtPitOzxF8nTQ5CK0mYU3gophwudfJgsPwsUSfBaiK/Z07qQ5SUf4SMxgth9IyV
rOew9QgqkV8GznXe3KCSMEgECxOPfE557KN671AsRp08DT5DQ/JFsLo6IiB6odZ+8RhaBHZ0zYow
x+/JpgPIvGE8eT6XGmdaZl5/TRjkau4QIJW2+KjWr5lZc3aowGlm/WwPxUgxnmcL4VGDOTm8jSj5
G8Czu71dXh2y7BG/t1E926VaGaY9UlgRmpG4eDs4/b2mxmqXaNm9FVGQk0krTVtuLJCpup4VBW08
bBBpW61TLAGEnp04+sLfCu/UDM5ebNScARw02h+g32dSZrvQsUaSgTumlaeiwsYMi3uxyGHbbmc7
apYtjpi+SoN0to9N78NN7X9t7Y6o5UNCMKsEhMbwEe5dVq2QMt6ngxBrXdbvmCzc9XLG8bm8WjR/
1ILg6tE3EOuX8XMlXCohOFAeIMGi1iPqzjLBZhIKuvQ2kJZsoiFdFaQO4h5nQhVif6Y9FpCDmshs
d8y1sKYnU3cOdcoZGPMNZ4JQCaaSv7YbDsu8w3G4WMWGs0mc8WMe72DOPOcwUhfkgtSrwuB7Ikr8
hBID2shMv+6gVeqmKwRvv2o48125bQHuIW9mu9eMtUPg0cK3tUdRivWAwe11kSoX+KAihZogUG+u
7nKkf2QsbJq1xzrwfYitL9PRpnVoDpglIyHF0ZD2NM+xt6MitH2O/lJDO0BhQmxijH6FGr9LYjyS
MuvPcjq5cEbgfhvXJNZNIEQbe0FTvySebuIq5y4zUk4Xms9R4trmJ4DLLxnK1X7ImFqbDO4noooy
03jAsK9YQpVBQGkZSz0r7esTVgkY8dI0Gex72UbY+NIa47h1jcGjDkirAKu5FveU7i01auyou72W
cLSVjVi0efWc5hI5knOHMeZyLqmfVeeT6gtIsXDyeKNIHMe1cz45UNgr8TMZ/ndVzOkSIlvFYdpf
XKne3VZ94yS6nacpcEzjoxwTG7dkhUUv4otwbGz8SZQMmIPolXgcMvfStx6yjLQ4Dl7PAKXWGWT7
76ndkWhfWE9h99ALHatuPERJECNxR3fD5RjLY26LgzAcTt2oI8+JOUaju+eKrmMopVrGiX5P4Miz
OZCK6fdyHcXTQxzaA1xA98JAhQCXNMSzeX7z/AfP0SCJmFcvvqIbg65LKbApMLGvi5apWS4nXGyJ
OV8MTc+8Id5olTzK/BnbPJ9hZ7jlmAyaKrZWY2rQiQ0Gu5qJXGmmYwXeXRth2AnoB3eBbHC/h3Mi
3ZWq9Tctzxm19OYmHPHcG0PC8HJs0Gq3D6Kh+45rqPe2taO+aGVOgaHchU1VSfelznq2o5K2cR3O
SalK/MAoB4e3IQ8h97UghJsra8sIPC/9mdz4LWZOOU19EWgD3oCpb047d3otRZKvQnOTCwbSEh0q
GtRo5ZADU4r+LZPRFaGm8w9TfjXfaQIuCMxKGgOklbw6bZMiIp2c7HkcuXrbpHqvK0XJMTgdY8KW
8XBMSLTv+ngo/1QhGRlZXJ26KF5bBIms/WncV5n5lWsIduMU5/er31DdfcNIemYgXq41OCqLmjN+
5WsuvaHPqaRUe5LT2scFeJqA2+Fz1cswi3BnK5EF1igRcqZaaYv2Lw/BQpLkpwzzg+5qmJqnFclC
oc3oKWm3MQYbC0hL7qIpzR9lYTuVPxuOK0ncMj5cQ9u68wh+4sPmsaqfssTqFL/uH/xmPqmo1bo2
49OM5TDOvlkWkAaLC8F8bmIiXO9HrqaciggO5SeUGKjfwx/5lqfQJ2I5YY0yCDovBvfFN8b91GBG
gs8cWfJWcx4a8Sn5sbBEuSSZb260a+RyXE2H3NZxfU9kv04S+jSd2r+q1AvnKDQQSPXX5dBZNdG0
4XlMwfsI49t4R6zQc2aY2pIErM0LQtJwoeoQ9tCPP77WnvUKtv3kFj3VJsRUe4ZxRnQ10ol9nvm0
qSxRoUXBy7kJyRast26g17zrjvlRG3CpCjgTALYPJV/eQirrouUZkKGw3gbmlkakhiXpP1c/FT86
xLZ4imZna+QU6CIilI/ViQoApz16WM/Eu7XuLYjGOAkDWN37cXSpfll4QyY/CmXlGA+XXNCpOQ16
mlQRiyL0t7ghqGEyS/Kg1BMGpPkaDtd96g4HxgoI/bT8JPKoW9IEHtTVuXWyHo3PSHqfbt++tDoH
Zma/kH3xaDpyKSJyCokAxgWcINnprm04W5B1wRDftpb+1nf2l+YO4Mow3VqL7LpUB4xJuf67c2Kh
mBh2dX/KanzAWQCgwV3Nm4338Nq8elp0mHEqxFL7kJnODHDXflf1uK5d7SUnknjhxpYKVEnhrduw
GUKOFqqYXpY+UnGhL2yR35Vh9yUFEoq4nzGlhP7U9I9uLvZW4bSBqfXUVBL6vY5B9Zhq2lJc83l7
31ghBSeKPi2/4yLeYlxx1yTxWs/sn9hrwKkapoAkqRKlmGzMqTplDoGiTZ3vqoHI1F6vVrDCPzOj
hS5qktBtJ6s0Y/CcdvDfQolxsL3iI+z7+OwmEpKwOkjNwN/JMeIFosdQWQ9hh4QiDP9mqT2ZRAmN
Thk/adkHnonSns1Ai3TYWMo8TXiPLa3O+Hb7bmf6yWOpmKyjAPzpwuuXHecfkzG8ZhJdNWkLuF+V
/M+JOk2ZOpYp9Lww+qSE+CRYNV645bC2q+mjr666PJ0LuVb4MALnEu9xE7YdtfkVqRw3TPHipTUB
zeqJSQC8CZoQf/g2iRRZKw9FTpxSaT8UnhJM0LX3OVIHvcZC2pdHkyVcuN6mK0svKBQmd7JbJSp5
S/JGBH+1XX3bVv4VVhVcS7O8FLg1dm7B4uI0pC3ZHfZ4+1mqVUh+PCwntNpGtUdn9GhqA+R0lL+o
LLaTwpYwJhs0TXVAvV4OHI1wzmdhLXVmqnhwRWhBpAr0oJvHlKTEJFvPkbtHQfnpiPojn+fzgM8X
YzXnyBny6mS4tWn90pclHEwv2phNGriqh3CskRaVzifES3e41s6b2rZWNvYGXH8M8ijzwDM5u4ZZ
H7ZkOuCiDw189HpM1vmnKst/GF3AGxc8ZWFR0XEUy6OVv/QiWxKget/E3Vs8MAK/HoLzRMQUxBJ9
HTkcKOgnTnMebkDE30K3O4HcnkOM8ukS0KHltbEihWifi+Kxi833YnQEjV5MWYueyvNxeRIdF0aZ
PN6oApEOKAN4XG3pxh4J1X6ruvSb7vcJFWi3wzafTOU5XKJ7ebOrQ1OF75QH8DFiSpQQoP6gMchp
DMJW+snOVl5hbmEZAeulk0XJUEfkQ2qH0q20E73m61iA7c69uyYvWy5L21H09KO/LmasaGaRZ1vZ
HGWpMSDgBVZepn3T9y4mtBAiCb3tOGvoJgssKwnJikYvuhsSRdOIcwKzfS2oUpvY4sneTG1h3Gk5
E6waJQKTCJdGzYt15BnGZpr8eoc8Llk0ExlMo2EVD9rUYhrvZu3mdvefbdjQp5yXbR4uXSQcGPFX
JteqjrBxtyjJMrimP41vnkgw4ybAwnHHKaj9aVe6SNIROX044MiGgH/qWr225f9ZzwaFai9CkD5M
7GltXua8aTcDFXqjuIYNDQBk0j2SL/zZd/lV2cXVZ9bUThiDv3HDP5fMzmDKjU94ZFxrWuhuqS4i
co7zd63HULW0KO0dZfyG0uOkocIuwvDLSkUfABF5S2wDhG9h4qxL/ieHZcmr7xJ1LdlibR+7cPhC
9zv2ze+hhb49sQiHfbjDiRmDdBCrzjdf/QzTb3tdTdqxvr5dcp3AWA70KYXzve+94J+H7aEkWWKW
wTClh1l3HorqXKViWKS5epQR0+fc83ZNJYA03XNmoiZ3vZ9mtDHxj+r7yc4v6XV04GsFsOHY7IUe
qaBtLM4InxR4VGV35GPIZR3VIzP8bklxrTitrZ0cBIE6Nt3b1opigdkEzA7dwZHAcCs8UTPLxaEx
alapXZ2bdHgbi2vQ4pgOm9Aq/lQyt8cOp40IeFu36ZStyOcCO1nMByxr5cf6WzK5Rz/6M1uLmWxD
HppHw1klnmR5TB8L9RJaCe5CHj1aHFnRAon1YuzwchjLMfD8lN7ZtdWCmeomTXTjNfNZrfGOpbsF
YhkL8qGMZC960BdnECd67CdHL17bwstXWiMSiBbRGx4jSNg9c4OaSQ8gerAMXkmHLrFDIIeAVH1w
hT1Xg4lY3eQ3Nq/T1lkjGNLOsg1BpjzL3FvMwta653zOKPkLBVQZDgxXsFBB4s7EXXUjPZxG7pIn
cy/IHMdA0TQ8GTmGgLqF5ctQVtCqAKzs6idLa7xfpNrmEzizkdv+zhS7ruj6xRQxmGpnwCfXzT57
QD6uNqW2kJAe2ryMd1E6XAto891G4rIArYywOxmbe70oGKyY9ld5HT2FHzUIS2BkGrVrd2jBLKHJ
NncR0sCeYuQSOhyVsgTs7HV0J8NpQF8XwFGpVr60cUmfGHs418SavgbxS+ZeMS/jgMEZIds0MS4V
lHeLscn6S01m+rIl3uhqyL8Hlz9Gdh3kPbjNiKOGoYA1qaWqXTrUOH5wRYhrEQZ1n+jHTunrgppy
Mbkop5OZxHKhn/1KWBuh9/Uah8jdXKfuwsnkKjYJbJkjLg5RJNq9Am/PPAjuaTa+OBKSqd49MzXj
95cz1B8Q2TBp07u8BFanb8WnNnWIXhnWeDHgIlHL5NC5zE/rBtC+skYNUSx+kLlfrObO4mKs2jcs
elbSvtafJdK4edjZGStpnpQv0pmtrWuWsJlFOd2J9joTaqDTEL8Bh8/NGuranDxxtBsrEXNYaEog
wG4BAjnRaLMc+6XImyJwDRkGWK5IuJyoXqs0ILJNYgB1PSXP+chbZBOnsJU3diCEuOYp1AdbpK+d
w3cbGp2zTZMMAhOnPTKfl8bhP65t3hI9EUhM5LCsMZJxvOHV9m2IxVlxwOpz3EflRQdC4YiSi5Bf
ZRVnLXbfbUO7x3sb1bQmaGRg6kyV5TLrWTleVQZpNGwFjTvxwgURq72QG4bFFh4xa384ljHhLWhl
P3VHEPduhqshnV4thepycIfnNkTrCQ2o2UiCaFiiu/OYzOyk/QlSgoB1oq/Kcvql6/V3ETNUgEPf
xBglmoDNneoH/2a+oim9H/ReI3zaQwEzeMRuSIQJdQWf1gShMwkb6UnYlBzJdojdGicSqv/qKKaO
5WaU5g6jknKmrLA55kRl/IyR/ambf8M4/2A9Q7gFRuF2fT+3jo4zTggOHX5ivsWzhems9RwFBSND
3GtaRCbgHpoaTooZs0OKTxoPqzbW3v1GeKveaAhcS7LyyOTPXeWzRzqeYKbD2CvQDSod+hzEvVSs
9LUbjH1EgCdGtuSyvUutcLpzQp3ZBq2PkFBy3Kgc1xpe8PCQHzst19eNd4/HBYWhPr0Mo7GdWx1U
eGyeu4GJiKO6wIxkG4zKNygU85lPHx3jtnvPHUZk1p85JPce3T5NMFfFYRihGtEO9CMD6NjXqNm3
Dbrxc0QeiVYSZk2401K12k9TDu9WRK5XHh6zHm6l6H+UB6BfpUDwsCufOkAB8t58fH+lA/hhPQ8h
7WGKe8MKgc6ndlWvxe60H12iC4o0vWiiwj3fnjjk5qpclFBRlsZAz+dePfHbSv7qlvrqBp2KxVFb
g7VnczXdVmX+BXeD9ErcT5n30hmbbvPAf5RyVMUp8Iudb2IscCEbLjMt3RY6gc5NaN3XrZ/elS3H
tlUvI77kxVT50AMZghu1b6/iTqlT5a0s2LNLbxSkbfSf01SeucKmVMHWQlTI55pSwgOp1lN6Fex2
9B2EtkGQn6ufFJEVrUL6aOp+GMQ10Gtc2gl/AZzkUdmfpYMyV/sGa1cfWrRl+qpj7SROQ8uYbR7l
t+tevVkErVHTQqwb+FUMfd5E/tyek+uNDfpWwKS9u21y8pooI5CHKnP4b9trBE04bgvoj3ByTdZS
gtU9zcfFvxmmZVWzDoeV8ZT2ScpxoL+22EssDdN0g8jaeo5jL8Xsv0ZJLFC5gWmXbaFWTUgjUyh0
EOmiGct6V4/t0+BW88ZMrWQ1NPlphDLG7JjpnNXk9YaTh2Bjr8/wER6Z1TKJo4RjjUWlj00F6PDK
atr+NFTeQy75QuWcL4rKaE6d31VkeK89LvpehSdLx3gD17FzE06A/MCMXTx+qd7ARdxlLJ/2xovl
wCys2o+qxskFRRelULHyG/dcMBFbVrNoA4rWVYh0cGDEimfONWhD/abNtAydoSO+8C5r+nGN8TfM
xfDkz9ExcuhVaMvWmVnFgdIy8BhD3RnkD1DkjL8suZhHud69YTWXus+AYZzoJZ+YfwquSxEO0o02
/Y3kB6ehZZwS2xqWnSyitZaTjFAb3p9rw9EsupexG8KFwAY5cCc9cNuJ9dmaf8TobRuLmOz0z3U4
QOci/65HtLW621H7aYQYySnaK6t6bjLIFB0Hl9k+oePY+w0MnyiMV2HS4OLRmwvXF99XxQmFOO4k
rW9aQWi6BxPmdc78ZTVEzs6H8nOHUPHZuMaMR5XGtL3kC3DFT5sjtkRHVAK+rsfQw9QmzZ98hzm1
6ZJRhBfInVNO58FiemCL8D2+h4HCqhKEal71JtT9oTlOfZZvoGXspiE8ExeC9AUsIjNGqDourxlN
02sh7d9mHo9C9GeqVGyL430WsgdHpwYhqF1noufovlZnzFHOThoLytm2ADmxtrXd7YyRHPRifNSm
2Tj2cIFMeMDrMtkWDSVu51u/Zmb1C+m0r1rZzeBcGRcDvjcTZWYN6anx4n3HLA3M7dMUXXcwCItN
Y29aa13nL9u5DHwRc7QklxxnhiBirS+bDbZKOziTXMoz3UTfX33kDnFi4WiROK39Rnb/mYnsq2vi
maPf3Kia30UkhBeSt7525vYjsgAh0/Qqp0+ZoFlkPJmlFwUCizIQBia2Nl/z0AxriE+ssHdplz7z
+z+4X03V+MsIvACYFtC/9fWFpmir7Oh3bMeH1nR/q7x79ab2kSlEGJiphk++S3CWj6NUHdIOCOPK
3mGOqpEa7Ago2UQeeIu+mGtafp2psxtae4zSvoxQeUEt4Yldp1myQ55Pp5Yvid3ZDaOD+cPdZE0b
lzNIRuWmYOEOHe3N6pM/zM0kyHM9bkodWhvy97j5lW77Ss4UaLQsz7VYGyFXTtZ03JX9bSEG3I/l
l5l5cNPHVe8lUOp0UZHLgO60usbPaBMEu9D4cc1fBpreKp794wglbSkNrBGgXie1DqfXj+9GezYW
aRIfq1IjtdIqDg5qtUzWxaabbH0Fbc6mulBBL52NocYIt7GqJoKlfjB5YRzWOP0zcdfQlEYoOkl3
jBFe+3XHCr+ZqvQ3Luur6VS3s6TG/00qp3BAcShvacKuGWiTejHm2N+DbARjS/a4ZyfGanTlU1w1
91ZPEAQ21XyMZKkKuK4eaDl6b/voZLRCNePyIJl0gqus7ICn3gX6N6Z/Y8XEamSIMRLuBHNqU3da
tVLVuZt1Yy+LYa2kFi3rjKKsarelNKhbwYQTmfDrjXLlxfMxKViAwriWK73q7iKP4PZIJ3YBxpHh
a+3KzzXkysNbPjarZmgpAbroXjMo+pUsfyIGenVKGKUfaclSm8xPp6vPQu+2hZ9Pq86g3s27zAEP
shAL5TiyhOq+i6yvSuwji1WTnECXcdifD8ehFDYy98H/JSPlE/BL1N4LE5TNSAwcmpa9RVMaR5QR
Y2SeEaycY6WfE9XD9jB2VZQXawN4wCmc+9H0r1QeytGqJkhxgutaNeZrOyZPMCwpR/GhsrsBoYZ0
TnK2HkMrfRCsKWvP7TdZM2/8yrgLuZIjFg36kgEZ0ZSrNAWNJLEzTZqFWY/WEhol97yIYqeCF9MW
oOZouZMy3kyDsXa7jqoEsNEns2BRaflBjM1PmA4/WcusIp0XRv2Q133PSYPkLyzfzNj5SUb7tx9K
/PrNpaXn1Qbze+ZlE8YKNV27E38ByTKwr2QDeKadrXJ+im33JXXHrW5auzqmVNU684D9DnIPAUen
54Jot16/OPwZQlvVesUFA2uIwRdru+YKq6uvRmIbmH0JS5DDlu0AdS+OCxKXd+XrHPrLZprFJu6M
Z58c1rr23+P+yohP4oOmIFJAtCMFohgPdkHuaWkCcBfes46LWx+WZwyPBphXw2M9gMV0EWLY0nWO
CMcItAurhwIhw8Kfp4Ps/WUy26QosQsTk4OFTwpjVm9te82DZRefTUtWmaa7eO1DSNOHJ18AL1s+
sgLbe1SdQcFmL1lymUDjkQANVzxnBHQiN8FezLaaT6n3Sw2Wak1q6JiYZ8dwyQzFNzAFc++rcHu9
5DEXeJ1lZi9ELNGmI/UJa/tSW+3JbkYvYNZI201o3UKrrfu8d9qVhNOjPJiPY7c3e6bBEeOURvvG
yYGoR7DVhWpwkISXarr8tIp5eZ4b9KXuDgietTExKq5r86Y3+pdCBwLDFemqSN9oCLtb36EooVBU
qFWuY0D8pBJsJ/RoAhyg+g3bj9oz1n0jDr3r4odSkQyZsWZjaOGWAJp9d1SV6I5GmfRHAIiZsZ7S
ttBH1KLVqnFXtKJ6SIWWPdBWX/++bShb9I/4FHHZdEK8IMM4MoLG1tvNfx5mR20cVsQa1ufbJugA
zCFs8f7vi6QqSlnHvXFlz231AA5TP0AXe6x0zDtumyziXU+1r2//2eG6V06A6ZpPGy//fSGAdFT6
ytR2t/0gW4+XsSa+/vqqtxu0JdsYQSVjaz7ZbVvrtF0Aw87GxuW/2/LECwxMfc63PfDummC7pADa
dqbOYhz+c0Nvd/GEVHf/s11QG2Cloxho/Xd/o3ZwsRAH5qTm6d/NOdFqpwiG0e1Fb9vzciJ6Krbv
6UXWlVmH9ymZnk91CHGqrFR3d7vr+GV2zYCbV8mY9k9+E+V7swZLlJHquXJ03oUMhCBHftMF0h2P
SmfxvT11avw2iCDr7W5309xPNwgbxPKfF45CdSCrENDs+rZNjutcZvyz6+2tPL96Zeoijrd3UgmR
jXPoRQAS7K76utjSTmvB7W6C8vSofPO5qDU+h66frdpoH2+vY/BMoIymPtxeyJaQ+mrph+vbo11q
BxOcXlQ1eXm53dh53ayzhlMLq6w4DnqnxOtCFW1wexhGc3nhDZNtQwYzq/h1nyKZY1hXDLX+fZ2s
nUb6AbkBpDDXXWclZyD2eF2qMb9nBH9lDlTVBYs6d1lGyfCQYam5bHFVeJya2glC1DdP1F5NECkn
f+lA3zjvbPUaz/jZubntvsnRlotc68sP0VS/hMoil2zkqzekxfdYSWSDqfUjZ4jsuVf+dSMVRcFM
hQlHGQx6xcIx6/fhSEWzaA6gVVByC1xohJNCPyCamHJnYO+53MTMQn4ZROytbq5/8sa9uDD8vxKV
vnsybj51egKqt9Z/N5ndLrI0n9ZJFRGN4hv1hTB5fDVzlyXoGrh82xZlFZLKWaP4Ger6cnvAiAyX
RSKsVre7tweaBHAojXKNcoeX+me/KhpXDhSz5e1ud32B0jW91TB6OOr933uQ9VxCn2aOZqu6jIO5
cfW1Zhm4EF/3ub2+z0xwM9b28M9HvT0g27DfyJaZ1m2X2+uPmg7Pf4iZ95c1fDYU6dt5yIiLZAR6
Ji2o2Pa1nRIJWsVHTjNt1Wlj+oiJQRI0ht19FLl2Mu1KRcyIL7MXxn91YX9C8PZflWN6RCB3yGaV
m4Oq+PVek6W1d03lrWleB87/wmQubg1vKhze7BIrl9heoR7gB5qz+SLdynkfHbMMokjND76RlGvf
KbDbKdrhDna/tyG1OTwTa9ourTrTX2AUphgmxfe1nj3I2TRPVlVgtGA5itEEs8A+i+sTBw6DoqjM
Thmt08bCa+GYZSLf9DUuKblkwFVkajpmttVtLAmrQAqG/70wiqPRT+YGZ5voaPims+FEcQ9ZhhCg
ZMHlLLuTkE42FdL+rWWn8YVqhJLOcJ3vKL/DV8L56ejDF20XTQ+3XRN71kBl/rvrOLT/s6uFzPlB
J+N7M3Q2q2+fPcKeSg9kn21UiLcpbsvAGbdtAJ6boa5UvFLEhS6rRmfqF6pLYbYkK6fhvDKTWV1u
N8TLuoGFncT6dte47mcMKHEjq7I3FUsbwd0pWDauPtHOTOrxn+fFKaCyZ4bNHUPwn5k0P4yqQPrh
+t93lY/tDTolukFvW5KiAsdSIQZGl3CxcBVeQtoZV7dtqvTCC9U9HH0cN5kJsd9tm6uspZqwZ7rd
U3FYnLAo297u3V4IfZq/TUnPg87Ma9xubGGHBDdzDv27DT5nwyjXMXf9/+3H/GNpYm13vm2qfE9i
6dZsy4YI9THPu6VuKtgVACjdWksFvx1xkPEKNSJ6TG3OwLLM9uxyWYAIcN0INpkF/9xv6wYDPnDc
f/a83cU4H6jpevPvS9weKO2oOzuM1PGc9rCBUe3ZCCd9ewPupZbzITgw/z8bI9vRt5oBxH974m3H
283tAXSojIOvT57nCvp45ju76NqA1nFjnQbwn3NU1NBacA38ADVsGfLY5b1ZYVRhz+hxyp6Bo+XK
X2mW/iWJEN74NXj6bXvh+o/YfeiP/rXcrWtkMVrcs78s92WFK5Q9kTYdTrJe3bb3MR2R6qtXpjgu
5kQj8aopo8vCJnLWiJW2b12OpsXtz24iuVSOA1bmtra/bWrSjEdv9//587b138cHH+FaXmh//7P9
dvd/ttmmZ+yKOlspDwyV3KtpH5vTf250vb0kPf/rLOCLF7Frvxkp4gO9yqoPhnY/tqicT82VL51h
dDvhWGLjGWm88gsL1w884F9EaTA+Q+EhTY/1NDLwZWry5JXES0KNWTBhZWir1pr2Hi5b4ZRaS1jh
rH9yPE11XfxOFaaefWu+RXarwyAtPTp2pd2p161pDNiK6ozuF7qyom1YSFrrDmmXZxaflW+8k0+u
PWCYXe6lic1g4s4QEsZ+XRdV/jroDNEmLTfWGhKuDycMeIFi1b8OTVTdGXWTr3UEYruyj4oXb5p2
gJHy01BWieopDPdFPKQPoYj+bm83mx6/YD2WZ7cshlMYMWUYr0+4fg4YlMy0UriB0onEBjvJrxRL
0uPtxpJjf6xFD73W9rA4+H+Unddy48i2pl9lx74exMCbiTlzIXorivJ1gyip1PDe4+nnQ7K6qFL3
6R3nBoGVmQApikxkrvUbiV16AUDyoKmB3t+IMXA5p1Ng2nDg9N3P8NctxPAkz5+TJM7W11vHGrBg
XWrrRVNADej7cYNui3MUURpBQLNaZO9FGJagWICnbjq7OloUBOtNRQYEdJgczLJCKp+HlrpqmOrF
qzVStw76uPqexckzMI/uHYvmQ8N69KNqTShZqYeDfTbeZDY0gRuJjfyUjnY8+C1JD0LG9vSJbp/A
E6/hKU/icplVoDCnKvlNgLX0SoTXjiiWEnyQwVm2pLtvgyepxUZcQ5B6b5t+4SyrHIhv15vVxtea
rYjEQQwxpnEiLCZ2kd555Mtq6y7oZWmT2vC6Eljq7NJbRBRUyFfzYOoWY0rJlWdxTE60NAzG8Fh9
Z0svbS+XqEo8K1XPuL0M5v90VHCWMErDuoMwxE1+vcbl+s5NSr5ZvEYFpGDX53W3nNXgsM9elKRn
d9pyBHIJVudXm1019TwiBQZ0B0k4mCvqqZRte1+oYbmHy/LMnth4kKFVoTdmnvLKQlI2BE9u8UXc
i04DVfs5OJB8LefgBOtWy1epBd41rjXvMXAza5G3iCOoYQ+PCnon5jktVLc+MR/GGJSNk3nSx5L6
mvuRtixJtbI2HhLutQAgG+17Q/PneRhDIAIpcE82c9Fzr5NmaMb9WLokTi2VHSYkO/bmiLpreh3e
iF5Lo9I51Ja7pzyPwGgQxMe8MsujBWKNEnoZvBVWsi3T0HgqtdyCU+EhBzImwXMukUCYBli/X0kt
tSKpbvtv4EUuV5rMWLN8qNQTtSUy7lYRP3QxDCUEPIO70HXRjVLqjBJJbK26wVR3Ic8I4DBJQ0U7
zPbMb/VqSGTrqPP5LKwo0u6yGPu7QJash36SLEKP96YodHtVNe443CSTB0NjDcqBUmdM4hLVrakp
BcF/yKfDZVxd6hneFtLPK0RPPQw4JHe6iwUh5HZq3AsQic3Z1Br/PjfRrAgQeluIUBwYoFtmc2Zl
P7GAEB66DhBtDFB00oFkQLqN6zQ6zrSttzPTuDx0fpcsoiSun9QgfBf/akX7IzA6/0fId5Vk+oDR
xXSNjVTRTp+uiS1yCmWoV0+jNpUPOvdDTy/XpE6s3Kh28vOawgSXEsXpDkqVs1PqwdlR8qS+1akU
JIow9ZYRz4YSN2y6UtH19ZRFsDaXmmAZ90XSYFKgw+PDVfem4q9H5Rkf9cFDhOHGkG2O6dRwPdRx
gAEwqNeHESLtoulxXK+CXttnqRotAiOUniHJ33Z8C38YQXvSq057hreQUhav/jLUTZpbsXTV/f6U
O8HPoV/uqo8yHutZEZFG/K6WqfYou2X+4LWfgqD9rrSmeulRnE89X6/JnbxbVaULCGUsWpzFK7nn
GQvjn4KorC/EaaQgCBBMh9wJUZi0b2V0u3ZlNO3XxGmKBq2Ep+rvrSJGGb7cjhopa2eQtqnh7aCM
6KuYUvGWqry0Fe0Q30meikYl6W10kafRFP2c9EaMakylMdZiQCVaxak4FLZBrcxqwpsc5Yyf40XP
oHjfGqf0dwPz/Mnjp7GOexJzSlKkJzdV0pM4YxX6VFNM3V7be9dT1rZG4V5c+vtY0KY/x9Zo996g
cdAgO2x7B3EwEPrke5ToC6tI0C6pG7jf4vQ6phood3wdI7pN2UCspcVYJgBm6D1IiL/v0rSWyU9P
p6oE4kuciUPl8ewCnuTfXNta1R6KwzWOzDFahgk6ZuJiKI4oNX25D+lKijRVZTJd2dTIPt2DhZM1
S4deBl+Tw9VCrq91ghNCBunJk/30VMSDBUfc1ebOoCafO9Z1i4DftTXXNGtOpVWbiwvFAWnl9FSt
y2mkaKg68GEmS44VPI0Ep5nnkXLjATOE4kaEUJmyVaWhtCRCVYcyKsHV3IswMIM5D0j1IXdU9RQl
+oNo7gK0W2sdD7lwSIfnSqHUyxbC2oheyZBvcdIc7zDK1u+rdLzc2on1ZteFTY6eEhdR8RgW6Aqx
H53elhKjJpgZknbs8FV6Vl2cSf76bvXp3bIM85dUkvrn67sVt4x4t0mFQHMBS38llNATHhfLOvPA
RU9i6Rd19ElP/RoWlQ8TzQFCI3pFx9jHzOwijuX0NVbidC2iISl2TJVQfGJl4YSsdaEFBsEJbbd+
XpHPXvSVNQBl8pOZi1DBMWMphHWSa1B+KJHPEqMvF1qaD3a6sCdfj+BkSFVwAm/msbXo7iL8L/YI
yO8aqbefZZWXH5we1pHjnIo2eqym5tSBZ1NGlNPrJrKf+1oLZyTig73orc0QT4whevIU0NO1jsVO
30n2cwlpbJmWYb8UV6lqRzqyCcOjI8XO0xjuxUvaUivvUXqlAji9lBuGFHLLVFqJcIiG1xHfWTSs
qvyh8tyFeEmnpjamjDhfN22sPumwxqLAPtSxRsVDliEXY2R1wCnbOnSFQe0lVEwXXKh+PwyxjtzQ
r+5eAsNwvWQcx4FJFIl9g0erZsA68dt7z2/ae4yWSB3GgENdjxDJGwxkuuH7dYTSuI9dqMUHMR7X
k2qltRAtRVhON5yquNO9xDVdmRgzNEWclaMZq7oZyts+hW/PAgCofSnxa5URyWw00/vh3zV+m/3A
wykBJ+hNXgM6bNuxtiH6d+GjYVZvjialPyJXBf5iFi+aahSLGmXCPdlI85CPSoEHkmN9C6ViLoYW
NnU+tZPt8xjjDTfIAU8So+zOY+60N+L1TEiKcWsW390cqKJU9CzGpMjYVZAqF1lg2s8ABw5iaB2q
r60tw0FUTYU3RUZH/A2Z2xUzi33Un39DxB7q8jdkCWsq8TeUsIYeg7R4A77bLt0i0pexHI1rwAHJ
XEXY41GEbRmlc9WX1Ue9rn72jo6nfQrlSC3WFI2SJWxn6iSaFD7J+KTP5UEuj4Dhu02hRNUa2WR0
RKUgnlvo5r0MQ/sMBFr/w652VSyNH3XBNIEIeQihnKtHxy2PFfnMrEFwodPS711S+Cv0shLk7+Iu
35OZwzJqOvsSNog8YzOs1zP2AYwuim6AHYENtFsn5jFWtIXbS8GespE9i8m7LkR7YatggSA6p3vN
yBZZ3WEZ4TVcoTkBxi9Ob19u0G00S8dVS5ns9SxL3us6WNApKkIPFE9WDpfOtvSVRVm2KBJMHWKI
6HVaNdtRQEBFP6RAhRLYMi4946CT3zyY00GEftyZuxFzSRGJdjFCSagfUfSxUKZOQ6jv07VdhseR
byRLH9ebmRBgh+n6mCP0fx94ACYrBZyFEEK3xurRdOzonnK6f2nPY2vWKGr1DbUN2ObtD9TGeYYB
f7nzct1de0gHrWw/Tu+jjiJHLcntD62TZwhAN99lVJvmyDgqR6RTcUBr4mDZF1L1VMrKo1dGHZI6
GGUNqfNshHiohIoV7Zu86PAA0QZU+wfvxB4DMnbq3UEr7/aaWpt3xnTQVXCLRnY3hIE5KYo1ByCY
O/h/YC1LPSo36siy4jq+qapgKdds2USbuKz1QeEPQZOsRCg65KD8QLbe2F6HWSCprCpLbiFvmndx
4Va3divNrgNQlmFpFg7v19tUmlWs6hFSn7hIdDRN0M+j2HehXHAj0abUaY/ZdZBsRNhmrrlMgxw0
hIw3juMZzzZbul3nAAIQYTUM/gKlGnktQivKHmvKXSfIVO49DPVlVTfGcz54ENics9KH+oHSBRL8
nvwHMCx5FZY5WxrRJg5BkFZ7OFfQlhkrj5m2dMcy39Rt+goWGOq546pzRbbDczekxklX3xpyCxBn
sKvYIGMG5XXqzMosOst6IM9lqkML0XbpcPNXbVCVnYiQUjROTvomhouWwFDkDYvWz/cJ40wGFVFL
i9JqW4ikdfXqwaG63IPNBXDtYnyF/GLPSofKdEjpX5kmoAC91/tr5LqXSMxVPSoX1772t+jXdWKS
+zVSXEfNqbtXO2rV0wT4a+Tl9aa+SXDnb65zeg/0o9dtvG6IDjAbo4MRuecmGdo1cizR4douzi5t
RU/BrAPZwPBrc1oy09+IuBrb99gDmI8/w8FNjOwgzsShKgY0VdS4wUDszw5XkYP+U6xbwTqTvWQb
dvhQXm5zvUNbScNCCSftvun+4iDuxaKgvfn3v/73//u/7/3/8T6yUxYPXpb+C7biKUNPq/qvf5vK
v/+VX5o3P/7r3xboRsd0dFvVZBkSqaGY9L9/Pwepx2jlf6Vy7bthnzvvcqga5rfe7eErTFuvdl4W
tfxogOt+HCCgcS42a+TFnP5WNSOY4kAvXt1pyexPy+hkWlBDM3twSP1tI7HWTtW25QEDvFYMEQc7
KexZWoL3LW6koHNYqGASEC+9MNKP5Whol0MyKkedqXVLbZjPGrUk/QgqP19JitfcXMeJDmpuGGhm
AZLJeUBS1EjXRWp3ByNN+oM4036dTSNQTklZxoE79dmaHFxV2dRBk93lAVBaVx8+RU4qbwzfGZb/
/MkbztdP3tI109Rtx9BsS9Vs+/dPPjAGcHxeYP0osXE9mGqSHbtGjo+4W0znsLcr6htTS7EwBpzJ
gG30SIdMh5/NYekgG1hU7kGiuDlPdNlA8Kav7pzAKpFQoK13TQM4qdz6sPr+jPOmfC/issF9xn8q
gOvfBlTDn2T1KY7q5lGDNHWOwHKLVrupw4PiQjEUYaxQVOk1CfH86RoD7sHCi6sS8n5jPIG1iGej
lcY70Ztm0af79/mn+0uavOmaEqKlq+B66ro1Yh1VeyD7/M8ftKP95YM2FZnvuaXbCpQvXf/9g27s
1GbB6qUfZEQ69GL4/MQn7CUOH6qBlAXEPtTyxGd87e4yZFGrNN1exvlVA1MYHdGtr4/lnrQOfNiI
L1xiDg2mmVNja0/4YXHquvp0aqk/R+WG+dEWrLsKL3c2aFZpi9aux+91fTNU5MNHDGKWcqI2mybR
7QfDVU6iP2GXQ8ZczWFyuuaxRN54VrX2+N2tooeeHPMDc8CXG8bAD86yowE0nPUxuqWj0Z9ay/L3
TZcfRIRI4HD62d6e8HlGga/NU/em1VB+BOaizV39OoRLaz29XKpKejkfWZ+ssxCUh490CBL2QX+W
3eJh6BUFg7eWXJJdT3+LJ71Y1mJoDPlVRv1/DVjIvITmEBxTOKz3mo1JUJAZCYapXP13d50uLzW0
EP75q6EY6m/fDRR2TMVmAjRlRTNMaBpfpj8rkVJEtJDXyPl/zZKhMndyG6RAXAKF4+XcdA1jB/pa
ngEPA6Uuui4DRNflUBoY7nZQxcvKx3QwSeOFmDApHRcru/YBTU5zqYu17SqTMAIX06zZQugWvSGu
wXeO0y9lq8yOPjSOozhrquaxtJpgc23PEYi+jOj+7BTj0QH7eZEIHbYg4VidMzVlARcFeL3BgWqT
8YXsfLLxAcbPNa8cXpxu5Ckk9/4xcrrLMGm02kPSo6Dspo6876pQXroG8gr2FIo2cQDyi6CPnSiX
NhFeB4sO0XYZPI27htc729Odv9xU7ds9u2v71unro1WpJmphVJ6lqHvWSzZ0OmSHPUZIDoq304pM
CpOXSiuPAXo535uGZdEm9Wrv7DKTAtabcJEGGOVOlbfq9EdrlZGsq6FUFyIUw1QHInGutOTgXDR5
+FYnpza0k9OAWcsJrsxjm/fy1mkyy77RzLxfawlPMTFEHOppsG9mj02Xydtr+3WsuCcpVG4gGdnl
fiFiwCgn+eXMHOPorEWDMu8rfD5yxwjP4qAmwbcx0YediFykxU9u9CICcY1voUINnqK6ubZ9uU+f
RvLin39Ahmr85QekqbAaHUXhEWYa5pfJNQL7nrh+ln+D/Jvw0E/9g/DuITlPYSp3nLlRGSn+gL/s
fr50i7DOjdcKaNgO9VXSC84tsiPtWQQRj8e5ipjlSoRS31A2cPsz84WbzwB+fxSZ5e3b0jbWgwJi
1EXqusNMEKSthrTyvCsHc12EzXPACoCdOsoiNdMXSDHgFkDRtWc7JWsi2kwlc27DQVL2TGYrEY2D
3tzElC2QZmnz6jxg4KMDfXb0O/C7C/GmmLZTKPymvyBB0967WePfdSFIm8zr7sWIEnFrMItxthFh
YZn2tiv46ogQft3EFw06xEDGdI+x4bzW7OFo5sNwHIs6x1TKl5HEboD3+zZA6bnoqiT5m5Pb+npw
MJ73cCFbZwMOFF7fK2ffqhB+kGOFAtoAx386C6c2lELUAwkMZdhZkeJskVBXtmrsnwT8QAARBPJA
tFthiFoeeIURBYnYD52dbUbWaZQmhhK/ooo837IlN7FScMbasVYwN36KukWMFr+or9RqGm18B1NM
nr/+vTgg23sXRVZ1ENF1BOQL/15c9eseYkTgIeil8YtHB/DPeVFMdtBLffadP740i9BqUd722kvf
dcoU06joc5sf1zlVnBX6oa3s0jxOv28wp9Fes4CwOzSuzdDoDrKSJUvPjvu71vIDPlQjfGp8MIF4
DWXfi6Q+kXJ1/zDrtzYdTJLaQEozc1R/VLXyLTWd9NUDkT5LTV/b5moYztUp/TaooXUIpxRdAO1q
kyrRnY0Ey4gfM22iI7XvTR9dwlaWSGFPprKztFW91XX53afxMoMpyLfgzoaA/P7rJPbCS0v458nU
VSvWreRjLmzKsX2QWN8gfld2wEwNyO2iEXEU3kRRu/kSTEZwF4SGsc1lsHN+U6NnWqEDMsfF06EA
a1RnZp/yLhxuY8leFSwu9tf5j8SzuQxG5oTL1Ncy2rcxtlJCb9MFEcyWERiFqzdv6M4j2ad40dnQ
nWpryeD5izItvk15CDEia5RgXpclgmYoOh1NV2ciKCx1I9mY+KqsuHd5kkJLnQ4ivB7KQl51Wuxv
rk2NGXUrbSiD8UmBIrUyLG+h67J/pOaHjr6laSdbChH4QZh91Vo6TJ3MDtulX5jyTHTr08Cg98O9
LHtHKSjClR1AztNaDf+5uEQqPUlThCRIaUJb5MsDAGtWGa71XFjGOzK66UceQdNywAnCxh3WUlH2
b5EU4EXUVC4uwDrCtW1W3mdo2VEXIAsChf4eC4pgITcRlLOpUwtqi0yesxSdognLIFTizTzfiFCS
425neJOsSRfV+Wzs4sd4ytOORZ7Oc6PSqiUGeckiwKhl58cokMu6iZqAOBWN4oCTEOri0wFUt5Hd
IDr2c7hoFCHTrbmy9Z4KmeuDvu71Mtj6QfhCuce5daE437bTGelFSm9RPixERxdl/dotsZBQkhGR
cTdgWrH74UVVlwUiUs95q7o7r0eqEsgdKHc9HJ/GVJb54qrhWRw86bFxgfVKbRCda/Q2d8pQfrv2
ayUE0i7v1bloU+Xqu531IQsFq8MFLR6QUuu8/HttwE13QBaC5afATSaxm/FNSd7/ZkTuyQjE5vqL
pg/Z2XPQWZrSsyIKDe9TNPWx0tAufRkCHtdo6hugruDImbhIhTThCeoBJYbp91bEVbrqLSTfxe+N
vWF9Tqt25+rVkh9pchxqRXoybDSxUAeASVu1Z1lJN3GcSU/4I/b7QqMC3U2jwrzDKafwIZlOvXEI
NtKvcuWGGqhzI26tZnF8Uurm8mriJduuzValC3JYhCEckhXW9eENOndoA40quRULAn86IG7VIg+2
UADOnMUBUapjn2cGeojVraHpI7t4qrUoY9YqDHmWlZdGIG0oE6pFhMdoyCMMAZJFAOn6lGttyqZF
6m5RVRIt1+brUF/B21F0xInST0Nla6Lj5yDi10EGUaz30Z5zUF7+ICMJxsb9sBIb0UWzBpQWT0Z9
SjPu+1xRdog/9s2MRaI0zwp1+KbFwdYxx/ZR9qxy23r2p3a918ID9P+3xEu0Mw+fmRxrzoPSF84D
uMKZE3T5WUQoaL8olFYOIlKxQpm1TZHhX8PQ1oPxlktjvBJhAHkMtQZLnYu7mUM5bC11Ql/DOFi2
ShYuVBW67OiWBmIZg3FbWgqbTshqb/z27lol8h4R27PX6KxpKO1lxWFwSahkdUrhXAp+WDG5R6bg
5t4dPYpN/jCANDfbM5TqBsFfhoRRC3mV1UbcSfxHWr8+jAiur/55Nan/zWLSki2LXTqQDAMhmt93
6nCyUw+6Z/wNh8sbsy0aqJ5SdYZXG23zCiVUMDT1WbTlVqUw6cfNSoSiY4RS9+WqXlLWQ+bU0r0B
2CIdZ3bvJKhHNtcT3TQSDBw9FTA2cA7omnW1EweSbsUyM+TvoyRVu9SzEKRApqjaydNBDBEhEuRc
J06vF3+6RtynH8rXf/64FF3+uvi2eA6hNm46ig5V5+vnVYHmAaCida8q8nEglRWQQ9N6QpkO4iz3
Yx7rgVyfS6ibm2ux71ILtBunWlkS4AZRIBSVw0TVgCq3FlugzGMzaiq3X85aNVYvbf2vs//5uE4t
l7XhjSt5woCQMrDJnJjhTmyLRejpYbQTe2gRRkCVP4Wi9zr4em2dIb34ZfA19KqSF0L1bib3irW3
syy7tQdEUyH63osDDDdcDx1NWxmF49/Ho5Pemkgt6RiRvcH7ldAMSGuqB62K1jabSN/WI/YFmgZi
rzWpO95U/Ld/mBHCbEnch9tcYUo2czT54GanL97AlC/5vbISYdpbD1JmpXepOhZnX9Yoa2kJclUZ
QiNSUy8uYTgigtC5w6EL2+FJSz/CZExfgGqlYMbs6ZvNraU6CeaZLVdb0TvoWIb5afkI87xnO8E7
EDeTkwBW9PQOLqE+zVBtetc4aXGuWuOYeCDsDSNEV9mLlXnZW8YuiXP3FIQDWJGoCN74cbwCSdTu
NTnUNibSUsvKCMtvtvUm1Zb/9uVCbGGf//n7r5pfv/+aZZokSU3VUGVVt7Uv88WoMWtKIP2fzJ5l
x5Ou2Pqy8kNIPV48b9rG3Umm5u78trjzkTdZiUi010lj4V0y9Yo4hGwA6T3X1l2nUwpCQ/4mhcWE
kAjkRvCCY7XRWqM/F4WZnxA/mSFaPJxFE/D8dtlKuAeJUHToqnNvlo26F02W1bX7Cmd2EYlD7yo5
ColkVUDrO4tQdb0l1T9rlQGRQ9Ah155ZZCJ5L4MLMch9P/cI25FPGR6DVvM2RWgBPGgRBVzp+NXC
aLZskLxsFy4/efFTDupspevlzmuQOjV4LK3CiQIA2vHnAV4thOgYAYdrB8J7gNCnK6zpCjE4zc03
RXNNKmA5kKLWa4qdPJlp1r/OStEjYryjbRv1SwsijhMuxUCpl48o45++5AFEeG1D6XgEyrAXLRmP
o8M1o1BjW75Dzg+JB2g3qILa0hN+Mt905v5bETX1LV639iPqKMmdbPm3WEVKT2rj9zuZuhikuUZ6
UoYmWCEmsqg6hWdcQQX2zFwd3lX8Q3BtNu6lkEPhdxn1l7DYibYkd1ZZnQwrN8zbneRKDYodQ7tz
YtXOb66xOLuOsafRImTbd/SdaKFiOLW+bOJ8khdb380fr9UTcab7DRTbDEfZSw3Fc6pP44wM1CNy
TyPLA0W/VahkzMySFZQ2heIg1+BuUz2/y4CcbofSCKybusWhtET14MuwsECRXkYumJXi6Oq7qCr9
W3FA+Ts62sNJBGQDIWXYuv+UNeq4Sccu0W9EjxXY/lzRFVQFpksdvkw7m4oBM054BpgD3hnCh4hy
E4kcjzykiMQhiZ1iiTBQMWljhGdx0HPImE2OeF/U+oe0HH5Ubqs9ItNvi0jUaEJp/BT5f0YVZmmP
UeR+6mvdTJ2Tek3mXm6OWyRL5K04q7t+vJyJtmjsUI7sYrAOTVxsLcPGMCJTXHlhWg2KP5dzdImi
VYJqL+KHrbqxCxDwfdIgB4+S96qQBvfYdMm4kKhNnlFPDOZ66tePqUE5z+3K8LVvg4+Q/eS7kSp8
nXt0c5BXwUsnYNNRIdhlRV4CTyrG56WQ7DfTr/5AP9x+SZ0MU5FcSR4zsvdzF8GU/5DNg+z1+4LC
1jRbZvPIpMpkSvc04X6qBkam66ddUVmPeGfJN+LR2+UNIH20J7Yifd1LyJMCEoq34tErepOg+tkr
K+iQi97rtaIXIe4NYov53d9df73AV2sPbEipDru0wOEjrZHuSizdO4QKCgLizGwwzWYz3KpQf6ck
lh060CnVoJqxX+4ec0DVM3zVukedTXvTDHNJUm91PcifRzsYt72VySg+EZIplBe2h26CCE3Pomhb
1MVhrJXs2TCyGQxl2F4GoG2v9s21ZlfFymhV8xElurPYCA71CGy/Dqp7PD+MdeUhNeTVofWINsY5
kMx67Rm+vkawbitXWfpqSNhvUH1VDrqG+xCSd8bCycz2CRDdk8hy/xqaVOnPoYhEKZehNpKxWZdL
c6NWrYMOX2CcYwmB+mHW7FBbYLHXYN50UNUwOWh1Z7+pyXg2+VG+IZn2Yfm9+QrVrblxEnd8dqku
zXLTbB+Rh0QdyVGb+zhE76poSFLIEiJb+J/ot2kKFKmzSv8IUlde9Y1e781Ot9aq1DtbxwZLrkkZ
zrFdJ+/sAr/jwcRdyAmyYNX0uXVEJVECLTKMJzTmvUWWdc05DbMYPqxdP1Slyl5eTbsnJi4N+Yte
eQks5M6rvJMgHo0v/CXlOwuAAxQL68Po8OhtMn/rUbRZFx1/Tgv0+nbIhuIuzYs39JAU/Hl1GeFB
pdjCj5jAjt2NaE/62lqV2Hwve0gcr75nrBES8x+65rbnxw2gYgjXgHPGO4xwkRKq2uhdLxAXKyIs
1woopI3Z5FADYm+pAp7cIYoIctYzkgXmvd5z1JlPnTM2H1IULpsGfTczC9X1wJ4GfeGoOSeZqy21
Rm53VjhETIheDmvcz++xfWW6RErpzSjGpZIDO0HUHcV56O8gICXrchAhwkEwjEvDn4sOxVKAFIpT
OQk5FYMup850OdzVdBcFn24jBttBjd+NnMUbVXIwXuyoULqT5mqDNxZyH3bygAcu8nmSnn5o/ms3
+uN7yoOZmmQq36nFmK6hv9lrXfLUk4SE7aShXbxVXgmwjWtS2/6jUeXsMU/0aNnw1dsZWt4dJCW1
5oh09aSjS5nHYpjATunvBUdRKC1p0ypFtJfNeH9turZXo3Ivogu9MQ6qyz3+2zZxE/EKfRu/JBrU
BDOwjbkla95D0xbVsU7skyqF/oNoMo16W0XKcItRpv9gO2UyN7CpWInO0LCTrR5SDBAhOl/k48yV
bslhNasg5KNEcdTisb41a6lGHBXrS4SZqb212J4oCLi2U1aL6nIIWtmpbgsMJe/Vxvs0rBlamJPO
sxZZwzonTYfnLcVmtbCpQBvDz4MIk2jg/wesYU76SDu5SoaZQLCVDZd8pWhCV+2bJjv1z7bR5Ifu
oieNaB4XsMrId/9hga7+jnHQbd2wgZYAHDH4cSqAiX5/nhSALsYsTLFRqn2KMUvm2nzbjfbKJO92
V0xgixHjFMeuf0ZT3zWa+sTIenqs97+N/Ot1YiTYeu3x1yv8ui6IpHLVlel4gycB5RS36SivOHu5
ao1Db5vDUbSIwxDnw0oCAHXzpaMyY3YBIlFs24k8h+AOVddwD4iZhWd+4Mhfl+5aROKgVyhqMlGU
M8XwAWy1td2g+WEPcMrxsDItG1vqxrm1hsDdBlp4F6ShcyuaxJkUUK5pvBHp8F8dZLfKJaJW8Ged
agEDUcWNlAUrKOl8Di8cm1wrNe59mGU71g8R/hfqW0me9yFQ7I8RibLHUkE9fUC9Z6u4kXFE/NCf
q7FXbfKsc7AK8zakMYwzWrz5fZSnqygxs2cz7cK90ZAbFCFkc5VZC7Xksk/z52FUg5k0KVLlzVGK
U6CqAK7nZMNMfuadkWHygvV6pR/jSkI7AtzRok2ULlsN4/jdUFERHCIIeWSm7ccmV88axdb3pKWE
glRjeW+i5boG0szD9a8jyF+ir4Fcy6rscmU54l+8M9UkObAHzhe4ciRPPMt+CCqOqr42dVOdoC1b
+tq18OZS9dwgexMbpy7OlG1IpgR5ysp4kZEv83sjeVckmFhiBO9e3jYDrDDLpHxV5Qi7+EnEEjzP
hxdS6oCES/bKah4EL4M2CyS727limeL6jbcPhn7fy16BkRZVlFqqJjetEM3NoVP/8BT9SJo5eiuR
zsds0XGfbRTWZixKo4ehDZS5yx9zigOnXqaO1B4MPxnWfS2r2yFo/Z3bG9k6s+GCkm6Ml2HpBXf8
x5p5q1FQHrzErJaswceDVgzjPFMzbePJ0vCCZdfMynuHnLlbHnqw2HjL0a672CBpfs+waeLqC+TS
fg2TowLZpmkGAz7K3WrcEsSwKMKUK3L+4NEePet8hIo2lq9e3MWL2LQBkoQF6GMlcmde3KhvqLDH
nmy+BzLugCMGsbem56jbqi4D3qxaPEc4BCVmZL4ncfyRSl35YBVF/p+WvsbvKKFpqnIUTVcV0mmy
oSv6l6mq7iPFwpppeJSNxIEt9mRrDRNvin6R0TooG8ZR8ZoEYX5jSnVz26KFf9eryrNoj8YIxRzc
L/ISo4S8jzZiIyLCoDI+h6LXzOpdEeR3zmjHe1cJuqVf9giugEib9WQ7XrVkhGOco9Xj2JvcsIo/
KjP/jsiU/Sz9f9rOa8ltJFvXT4QIeHNL78lyKpVuEFJLgvceT78/JKuLNZzumd6xz7loBDJzZYKq
JoHEWr+xFYganZJsKf78rutK3ktyRfGmQVrdt9LHSnfUp3Lq90HkIbyoDd9abF6QAepkUu/ijR6u
iLzqkLqdi/d98fpPgas/Bmi3bc3Y0mvYHDIKWoYWrq24ZWdpoARwxIa8fE+mW52ycGq3xbw8BZLn
y313EG3Xy7qD1xsNVQmUz+8GRIiZm0wRgTV6aMvE7oHRmhdU4auHMtXLhwZJTVBH5kUK2+rBR3Xs
kGEQs8hlVT7aVo1Emjy9DMlyji9O0P+sAziyUE5/W3bxGLq29DWBAzKPwlK5jNbEXkQ2nPLln9Mh
d75P5y93nW4anv67RI9k1AbvjGZ2t7GCPj0jOgpTxjPTr2UZoCllmclaKqv0q2+Zb42LIXpQjMGT
g4+56B6c1N7EUeUvxaR04O1PV0v3gPle/RpkG11zk68ONPg9VeISbVqavTQ8SWN+FkjwtHRPVmgU
zx7KyPtOQcpQ9Hupd3aVqnjWsN5LHaTVUKha6XXNFpyd/KEaus+HWx8Sht1Sz0ptJkJuA6LZ2Jjw
5tQlFmlXAfxWk/jBQSpmyXZD5kE5Ob+FCY5QBeLBEdvCXQJyYa/xA91oYdMc/RL9DNlr0fMJsQ0a
krB/RPXXned2Wr2gMe3OAHc1X2UfLdwEVevvqjvVgPMMaZVqNeAzh6oSSHbDw/9GG9xZE3n4EWG7
tkcbvP6j8YInrR3T8DcGHWxXp/pZX1EXcJvoQZ5amR0gH2lGD2KMis51TJsgwx9joib37/OcqPQX
bZeqSy+HiYtjBCI0GRg3feLpTvjZXZb7LWKcE4kXTzDI0nFeuzO+kc0T9t5btvHeb4sT382CN3Ih
KPpJfXSKnVjbyRo0jiRUrSe7pIo9ye/8wumMXz/wT6WQ0dFNpUdbgWmFenKw6z3XPnkF+81CjYe3
rPD2gRPXx0qOtLVFJm9G4tP7jWJCkqKGgv3qW0Zx+dVqonxR2M141qx82Iyamm81F3pqJMWIOobA
/2O/UvZaqQRHGY39JaCv6FXrYiRR+EygXJA+0f3vQ2QpvBkOPtaTPXeaAg61V7bag+VHOARhWfXD
6r6xZUaHFqvz7hj08JPAJeTdfqpPdqnfo5DCAIig9zNdGfpZbUB/lwfDvLRd/VbmTv+1tYdhZaU6
ucYJUVIr+gINYud5iDsUme0smMu1HnxtMkwwNb4eG9F0xhJmvdc9YqlUo+0RPalTlJNp8Sap4eSI
KJJ3ZD4l/4/U6JoT9QT+FDmS4jeQ1IioOpXmgFz+B9gK9f8FTkPdWXQh2oHgEWZM1Ao0PFl6Y0ct
yFnrecWdQUadBzJe8wx1zpyht9Z9q738IeTb4SE5t0T0JfNnWN/sB631ftSj0mDnHugv8ni6bgxw
VeVG/cXFseU1r5Vx0yQpOqJT03EQU5dwfdhfR/lndalnnv7zPt38t2efqWkkiFXDthRHVq27PLqC
0Kw5mIX0DHMRmx4XO/mhGNuz3CXRrurKyUfdz57djG2JribWzxxcoFfzI77FDgbY1QGpnMIgHLIi
Sn9+PMszzbyFJ7L9vnQsoQ18jZ2WNvDVmFVurc7xaLRiNAGxw4njeF+T8f0F72DXN1n0ra5afY4i
QXqBYKJuMt47NrgFQby0pzQolhvfkiHce2zKxSRsmyKyoOA0RnATgiCQG0nwjDjUTJ2q836HtFvU
Ufyd7iBi7KOFqdn92DQPlIv1X3CoQObuEm+TCIhm8OgxNf7T5TsYHekbVwdOaD1rlHYXUTNE+Wts
ILrsj9EaoFi1h0825jjwcFo2lCPr6XAdSfXBmYvOLq6oRI6DPfcSAySpOR4FzkXAYcTZHSbmrtl1
BnYSY41LcM2vaas3k8kx9bQnFPPYdNpts1ekwjqgKYkUt6noL0GCl870FvQrybHdyIyfYlIiBUyy
8JVC8fN9UhV5/Cx9W3ux4pytfnxWUfr92XTd0lYrfiWFl81hp6S/AqwoLPSPvuIGhtSBJhuPsCqN
ZRYF5rFGIm8z5pG8jeTIPxrABVb6iPiJ4+tffJeEWgzI5kCKDpv7KQkjJWP3nAIX5FnZDb8Qrg5r
nS8IeDzwHi2CrvgsLfGOfp9EIjy4TuK1tfiYNAikQIklUQlx9joJMeTyML02Xa/kqlL3LLsmJRIA
QOtWR/YeWUI/+DLW3nfFsJVDp0XhbsxDh80uWcbKZS9b9b23ETnIAgbKzCgG55qDTAKAKACTXnLc
UzsZ/KYkKRjBtb+ruB2+QabqVyX5lI1thNbUXWhhdvH06CsGAO4JaH+5rSr1Na179yS6xEE0nSRe
kXgPD3f9eqWq8ybpymU6PEYNGjQC0E4FpDyIs9tB9EVem2+i9MAdym55b5OfUlzWsO90jYMylXYt
EzytaqcmVuKm+iJGh0Y2DqXz5JV9tVWTSHuNRmdFkc58knvLfyj97ilWe4pg6KptFHjJsMdVbSk1
fbDK8jLddOTfF+JXq9hDunEGu7k2xWhiIpujDGsjr38b06tZ78rg64Fx0UVTCpVjAf7z0c1+aoMl
HSr8qI9ig+srq8CSi+N1z6vamJGSnVfbBclptjN4py07rOeolPigq7vhG2+Z3mKofP+Qh37yZIzh
535cwA59aiRPU7zRJM6brh7iQbOPSS2nL1HjL3XxiYIk37L1txed1sobczT4H5D4CAzVNXTeyM9e
pBp/uCl2SJt8m5AfnneR2jwNvZ+vc1sLV6JQ6EaJBtFcx9uVP9lrGl5yWRkm6sXzFQQD1ktbjBou
peyNrV3iNhJO8DWvl2FdfDXq6OJNuc42zHcm4tBvXYRGGDIhwblwA3eLLG21DjxHf4zTGFFwsCo/
a/wko+p36srGW5o9kgzGYOHjBLmhu57PQ3CEUsRwPsWkRW29YRXzRZQcwL5MNSIYp6KokFaUjNQA
hywx2pZboJfDDxvvs4F3dZf/nXNYjfUpxlzn0EAhX8a4zL01SQmDHC+rJEMnw1Egy8dskgACmpA8
4SG9JHX7LCIwgOaFNYhf6hxpdQgkwVbBGeyxmZJvIsJCJj832uGYc09bYAZencvp0Mlmt5D9RFnY
io80V2SGdFqmhneHFb4kfXDS1Li4iIdPRosJ+UV8jaexWwv1mU+tj3l4LrX/5eHjyNa/P/8nuA2V
H4VCneJYE0viU9lHMySI1HI/PI/OrpSUrtkGCZgkx9HbBbIG5l4QI8SZ17i8AOlqHCzCypXAkrXu
qkldA7B7VywUchP7Ah11qufyc2RF+Hdwq1ojSxKuTDclKzyBiQXIOBy96oz9LkYsOeQieaz2JnfW
L1B5vqR2pJ5FS/Yw6UjD5ygga6OYqbvjvo1vRWoZbwM8cAug3EPuVNIpGtt+UgtTT4MjISwe9Q9+
3VY/Er/5aaDn/laSWQO70A6vIcLYGIjGl2jwulMWGjmqMHZ2Kh3L3YRKV21L3k7x5pLgqhTtU6/K
4yEOcGQf1fZpKFJ1HuLWujIdqgo5z7qfjlkh/QPaKFJCjHnd+seABcJjoidon+keTC7FKb8r/NpT
Nbde9UHHUUs307VZ5M2Db+bHGCjvW5wgajwBDOW68+dDl/kXKyweOskPt30fmHs3hYsiDjw+QSgi
wMo+0+MRmmVB+7tTed5SoQkK56sP33xZa3K5R7+sPlMS41HaBMMS+atiVUaufi65O0HAKuwVPrIU
H2zHRw60iaxH20VIFBjcdwXADKKok5eJhWUam4tVJtuv2JK0P2w7yGZFV1bLcGzCtQmreM4doHt1
TMQ6St1v//CMYV16RefPGu25TXXnt9FKD7xJb2qq84vBgrEwROq8rhUEdRPfXiMY5ewzJNQ3pi3t
UB9OlwryN2OM+6YMuhpVYIwDWnBxq8xteANP67Oag9+rAB3+aKLuYlNs/UXJiZyN5cwR5ceeGB35
HRoCQLkN/0RAgptY1vqYWY4ttIX40Ht++CAORYF8txQB4Zu6IkkqsZBAN0joD3XWJFvU5V97O78U
Zpo/A7x9VkonPkM/k18ySfmSeYp1UsO8Og5GeYEIAKQfCw5e4X6FcpMe5MB7xIxp2HpWEuizMsj0
g0QC2lmOOLu/dSZZ47yRy5VoSoN5tnNeD0217U6NWff45qbpmy6Fk/dq4+9VpzkC07TBP//Jw/Ed
zgpf+xnlvreGuPrOzxEcm4gkJumaKUS0Hb/6Jlm4bLTu8EJlJD0XcfjC7qQ6Dchlzdk+KTuMe9ov
ss2dGmh4siZJ8pPnbveQ2K127HtrY8S6jxKkWZLQ04GgT4M49nYPbW9Zu3yMflBjJKJTjGHrBBFI
O9EOVAuT5grTLTwH2mVOZvkL25hmCfSex9rUNDUTQVZHaWD0jPkqcPJh3tWVlFGK09L99dTScaZx
2XHZ827qjTweULYqzX20Ezvf2aXVcCmG0DjbSb3m7XOpO9rPrMNATA7rH51utJexTvLJAKBclcHb
WPI7DHnTGZqw+t3pT4gBdi9V5DuHwh0xTsEtZNFHeAo3Ibf0QGrcjdwFySzn53zB6Dm/pNOZpSuX
hJv+XnSJwTarknWHOt9cNAE3JSdJKX9Autxnk0pZGcnttqtwfRVNK/BGMm/R91BKzeegGbrHBKuC
eGrlmQx802vRpZR7CdMzDqDJ3s/iSGvXrW9+v3Xdwm6xjpYXlDa4+sdMCxNJULy/kaS1d31RhVu7
cZ09+ctkE+iKd+yCoFr7pRadKCXiaZRrxXm0SwudQxnVmc67ODyZN1mSJfvUHuudz89/0wSZfdCy
AU/WAbvWvqhRWgf38YgpBGLKeic/5/ED4vugDuwxQag2DDetXpbb0HPqM2IBeAw4cfmmuulRLvil
Y2e2bZS0+haW2OuC1EsuGmXXDUAqedPmTTQvsMpZKmRRt4rJap0hTY8MxDhsvDm+Q2VeqnJp/rLz
5ElhDzGvSCpeOk1adlgb/tYhlfncC9+8lk/Y+VF2wYiy2ZRDfbL5Ka0j1e7WvQFWRrZscgumr77K
RvVDNZPwd2oeQWmSyOXHfDGpPb9ZPjr6RatUjyO6qasCgfeDjdWcE1ITdD2pusAwauZpRSWgwLgN
p4v4l4xm6cxJ2ZOYyGGvoBdm+3HUjCNiVMrCdzrlq44ULTkQm0Klo3DLXlUyciWBb4zIWMrFjjSl
BVy8+wW3ghslVXveiCvzIamacK8FCITbSTucEmd6fTGMH6GSe9Ay6mGj+HWzNj22SEowPDSgdP9w
gMlhP5MMj0OCkEgcIyFbpm3zSnqCAgkRwbRxtosseVA7vISavtrIlhdvrRGZUWVEOY7/l9F6kGvz
7OgIiwRd4SFBBr14UAOU6HPg+H3guM+GrlcXC/WuKA9nnYYmezGpqvZ1fAzGQl1TQa6XAtyFB0y2
MLug2AroVxNO4Ax4tCcxWjUo61iG/izLbQpdNSNligGZUbbxXNPbbts0irccbSV9g4jxi6pLfykc
qB2Z5v8Mpnuuga9v3ko5ti/kYdHAMrdt0A7rvo3SR0/tHPKVTfWH6eBRhEToL1ymfxVyYL0Usj6i
WBy92QP+rlmqOZdkOgwK2lpqyBcVuw5VQoUWAd6xtPKl75bORQQ6jomAaKg7s1tfLmH6URrcWKZV
RFhs9ObFvq59XSw2lbUHqqHtxle0Vv2lneUpVHESgHAG2T+3WnxwQuebFWnOMdB4v/arp1HTgrk6
qoexcvZ6Uro7y7HR5YOgMh8HXwF6UvcbJ65ULA/j4ZxPh2CTDkm64uU42OS8KSxg7quvJj4SWtn3
v6nPjSCV2ajwtl1KMV7XtZMtO3Lf3C5jb8Q5kxu1LhkPPfeRjTxI4SIuTOXFDD1r40b4n/KV5/eq
xF/BzMSL0a7YcMm4Mo8u6JFEM6xVaGr9ojMiXC7kwTpkRdO0M0pyTwZqhxvRdzsolf1nSGWr5NWQ
E4aAU2FlVlWvdtVVeL3qwZe2zLJFmxjaJXJ8XlHBQoDnXofaCEUAQgL4ntjbdGrRYcJcH7tS4xWQ
DNVTQp1pViB8uRV9SqKZs3ZExhgG1wUXJ+sXtagFZoS169mPnsYuOVDl77IkDVDMs3GnS2wEkW/n
7j5MqYlC6tgIRl8RrYrfOtkHsA4caAIu2yTA/R2o9HbfjJo5j3q7XJpg6A0/oCDpJdho5n26DcaU
30MuS9gojZhb+I77OFjdo2d6R7jRHirhoUSCJWrWqMZnD+TToCRLCGZKSi3BxGDXBKW2fMF4KDz2
5DVIhdTlS5Rn9smJ9Ge+P8hiDrB5oMvajRedrYZkz5BeWbSCD1bwFrcoWgrAglQr+kI0DE51/odo
mL4vLzOriyYJyvESeS5MKqXuYSZo4+XaJxvmWo1tsBdTiBjgbUE/G9JB9OQdctqygYtvLTXAJByr
ODRN/H4Wa3m0zFrqruhPVJNwPTHXU+5EfK9iuV3FPAmPpYFlKE48KH0rjnsUB74GzraBaYU1xHg0
SpMHQBI+YE2DL2XGbVFInipjj/MXf5mtMWmeir7aznZqhFxTFtrqvNBhdjWxSRW+j9ajjCtXViBc
pLvaRR4GY65h9fDg86nXgzXEG4lXy0L1Rthow5RCOINgXbSGrPOYBrnp5CpcnFB/ayH1Hf3256Bl
FFob5Egcm8RtHkTWrnIr9mLTGcpPVXrtFG1xqK0TVd5h1TZBvSRtSokihwnZSfGbG/nRN0MiyY8l
Q/2F+70yr0PXewKLEiz1sHTPpsyXIoi+83JFAb7BMUZtDB4tU1McsCkAVWs4ZAfgtTGk9pa5SxGG
7mL1olWPgV5BbJTNGIo5f+DQCTGYk50y3romZsPpqKAon4/kA/TIiDEqkbQHcSh8KIHstpoVrorv
fWXdwDDq1WLbx6V+jesUfMF6UlFoDzurHG199FcVfYeNyjhz3CF7VnyzeuwqrFv7JHvWrXbpRLL0
MG3U3aZSXjUQqwcSBO61aeQJlmhDF64SNQ8R2Gx7aZlnPjaCchxTi83+wCkv24cp8oz81gLemPX+
wUAJCGv7eFwbjmvvo1L64ofI93QwJPWmrJ7xoymfM9BIuYZ6U+5J5bOjdYikDUPDHZamTR14rbSk
ZtzaPeGS1B2hbrmnNDR/KuMYvnpJWG4DGbOkwvEi3KUp9+hdFWzEKIwInKt8PQe9wqgrGQsyLtKT
bOvyI88PYCx091YLb9FH58HkRXNvSSOAwdbQNoZWoYLmyiaMqajaJACYFvDAzZeEVMIGJL68IK/P
KL5J6zzj8S5FlkGKxS/XOjDRpZirOq23zpW8WV7nNoDOeNqT55uC2eFVmEmCjBejUUvuT0eD7NoE
psUDC1nHlQhOu5j6Zo/NsQiWPcxNS5yi1te5fY+jMgXttQjW2lrFosZ2r6OxWeGMaSbF5jo36Ci8
tZSExD8hGrFho8IarbF02xiW055bb7BWGF/kBzvagz4JnqVq3ipy9ywpVvuclP0XWFTOMdPTflO0
kDclre/OuCtvkVF14A5JgXntq5XvOEHkp2tXi1jBSafY7Mq5irM7b8wAzf0d0prdWayRlgi18f4c
rO20nydW2rHFCyzUdsN473kQv2G9/ZGSnPqe5746A+VhnBPXCDdBb+/qekwujRG9NHLkvcJHRqhH
VzC8QynptYzwSyLXPqzEKOABfD+K2NmJ0Uwvn5Iqay9eYGtfmu9VkXgb1UcmKu+woEOfs0S6ucCV
LaTIiZT1OOycHE1kDI+tP09x7hh2OjKl6vxTwKdTPVHwvxtIH3jGowsJ84vJP4+CLDDe3vG+aHzb
Htw424mWZHT6OcQiQbTCMc1OOK7/IVol/2jo2wFO0T2S62NZNHu7p0YnVg3rEZktkCmL0JS08+DK
7wdd2lpS551v3Wz4813sei8i6NaPtqay9AcqxXcDmRfKGLzBFrgFixDyEbzrmPah+7ic2/LCaJSK
8gIffhV09fBmj6a7GGtAzYOSykdZJd0Fdnphh7wj+0PpY0YGCV4cikkJRJwham7z8055hluogIg+
5eMszhKEp1sIJXcDIliMdo3kfRqF7ONRwu4qshLkXq+rVhV+YhUy52EDqZgEyzCmWBUF7wf0FNNd
PB3E2W3gFncbuIv7ByG35UcA8REGQ1z4Nk80bzG3K/2DkLulbnP/9lP+7dVun+AWcrd8hb3N+8f/
2yvdlrmF3C1zC/nf/T3+dpn/fCUxTfw9lHYoVo0fPIqu28e4Nf/2En8bchu4+5P/75e6/TPulvqr
T3oX8ldXu+v7f/hJ/3ap//xJkXco2R1q2RyBELZ2wfQzFIf/0P40RCmKWbiqv8+6thsdQxaxyrV9
nfBp2l9eQXSKpT7PEr1/GX+76i1Gpu48Lm8jn1f6v16flxlevTs9ZHd+u+J11et1btf93Pt/ve71
ip//JeLqNRwIo+jwS//4698+1V3frXn/Qf92ihj49NFvS4iReLroXZ8Y+Ad9/yDkf78UmPoGLV4s
D/RwqE5N71vLEkQ8Bqw0cSBHMkBPK5A7NMFo4WxS2O5CsqtMXccV1olV6bCjnIZFYD94YOIAryAi
W5c7Nat7fSGGPRzj9dg5gvmFQSe62tGJ94XDLjBXc3WtDqh76xSV8Nku5pQZgF6SnN4bJFz3XY9m
/Qx/QerhmBS/nxr9GElz0SsOqvU+8dZ1nT3Nc3G5lOZlFX93AzzIcYAz5mmSRGtqUuSj5CR7BJW5
0Yu0PiG2lD5KZF8OhlNfxJiIKvjlYm5V9gto4emjCFNRfp35JFt2IgSjDrZIKVtTVhUBcZ6B4dJD
ZXZb6B9eHX+ai2WoLknUv7iyM6C8pLo/vFQjAzcJLo4gscCBTWKLom2plo8InfM+fBvQP0JMXSIk
6wnBH+46TcwVBxHnfKxiFBE2cjrkXSWH0aKVIVUAcSoOZAmtEOoMQ7fDNSiy7SPoy2H9aQ7I0z/D
P/WitRjb816Tu5lU+Snvmrp5ajHTO4mzuIpnbYsTzV0/G6Jgwf6U79DdhL72D23kodbw5xoiQhxy
Xm9RgTLb9a1PnPmx1W6gQf666xeL5JW9L/PR3IlB0WXF3SqRh0nUuTPATFInNKaDVqJ+b5bOtV8M
in5xdjsArzP3ojkKATxxalNMccvwfa6YVumBuwi0Ep/pJOlXQACwJglH1Zmhr1ddsNkmSYKthcS3
Fgg1aTuzX4VOVl86T64vpZJbO6u1n0XXrR/5rWckoW3eNQgVhwQ48srUvXY+TDNF3/UaYqVbp7iO
bXnD9TpiQM7Hryg6VzirQNMVZ4hCPbzzde+ou4jwOfnsOnY9F5xdwd716wG0Q71wiuDoU8PdybWm
xSj5F0m1kwoJQ/iZK8nlv5zXWJTLcxHu1mXb72sFIUivanG3CbV37nQkNY5NdgMa9e2g5VW/Msjm
i65PIffMazHuhTZ07E+hmuR2YrogYiNfMAvcJvhG9i4HZAxRuoptc+9PoAisDeVvSYY6UFdAcfiI
8E1FwUm5S+bq9g70EyWAz1ei0xr97AD/1SABssg+sEFoGu0xc6JyNGUA+aU8BlRR9yKvJw4WAlob
M67bq2hePuLXwytF/FhTDbvGAbXolqieVEjH5dXDpFCwCuoyXPhGiIwpSMEUOAiey53rlA95N5QP
ok+Z+hpI3f68Ike7Em0xfLdOL4dnHGa8bWtW3aGF+3xwuklGWbRD19f2toppb9ani+sAySfwAL3V
/PC1OqBwr7ZzWfLyxW2FJg3f17rrw05d27vq6a7blANpLak4C0+PBvG4+PRcuT5tYBONc3IIyqcn
jIj8D0+k60OmcwN57gF6msPws+auRMU0wWAMsdUMN+oyorzCIf44G4DbV7NbWwy3XXSdcdcvmrxB
t2uQ/1+rrrGxtNJ535UcSMyJHkjH2yF1q/em7tWzBpjIQQyK/uvcFjbO3BvLcXmbRlbdXbR5ocyR
U0KnFedmLIVApy9UXQsCQMAKxnFW9aYNqIzu6tTqDmmY8mIaVMU2HONiG2mxLT92BrkDGUuWuYgp
p8BIUBWGybinoepGHvIkumwfE0k2ox3yIJUiJ3MHoePZ2FvjhseccobMqp7FWYKwujpi5HvrVw0Q
colqoF1EqCMDqp0pfW6sLT42FD86bwfSevxLQH0vAsmZKgPTcKDj6Kx8XE30VdMl+0yiJMPVbh/A
L1ENbyt8HP/1g/lpXICO0ecwWNXtGAcFGh8pLnxNglClhLGkiha13yTdDxtPhHkJqf/ifsQGmjXe
xXbW15LLxIV/Mj2FEkBTIY4WOxXppNTbaOg1ddfhwgzISIJ0eO/LIFZlfRGvxIzrZLEOZo0k9Qof
J49prRIdM2UhVjR7fyNC7qdMa0OtDfZihhjFPm4Rq5bVm7iMTe6BFd6t/K8zf5o+PBElKr77Zoiu
h1HF56KMql2v+hhuw3N5FrFCruVfY+V2NCjTAH2QVGxZLIVHkuAMVGorQYaJaE6EAhmv+euoYBuI
UcsG6CBGxdysoQ75LsPrss5cp04+w6BMhTysk4EvwE/dmmK0QILkOppk+T4odQBNlbIOgXgg1oxT
I0IlMHims9vArc+fRkFwKGszhK0g4sShq633AbgbP0cqfGPXUUS9TRCXuFtJXGJA7WQmBkTw7drx
9KFAX1XHAliTZulY1w7A8QKzD9/gQTn1IL95/AEoFgb6EgC+8lYYCiCrfHgasg5+nhQhatZ6SAan
skXxU3aPXjzKj0rAF3aaLlZN67Tc9uR7/9mqLq7cSi9JljVn87g1OttYK24LMxt8FibnUnsI1MB7
xXtg6xVk+2s7HJ+zIpv3kzAa/LnspGLOMvOmKEiL7J1NvHXFqIOpBv8UlhSjYklYed1BjAa6/GnJ
dEgpFLOGXWc/KSnEVBicDAS91TzKUlRvG9s3VwkJ+y/SGJzEc/gWEQP83OaBZaz8ysAxQ0edCpPV
0SjWYp88Yv+81610frdXhlTJDnyUZW1vhO+j731iJKjKTyNDz+Nndt2qU/DZaFmFFzVaC1qMInus
Vzu86aXu9NGkKOodxWFMrS3k6PxoSg5Ytd7ONpViB4/i4ADwyCOweKKFtoWKmWO911q9itBZTvp1
0nQtN1kmjPz+Hy1c1uZ1ECjrDCm6aD7U8i6vG+soQgbV7U6mPa5vE1RcoTbcQWHViwmunBnz2iiC
a8z1umN0zrPMvy6iIe949gcKn+JTWMDwN07hGjMRKw6gpuMF2KZupU/Lj5KN+rYeeU9SvJBDtF2z
puqeBq9U50Fn+BvR14O4PYCK+olBXPckuopMRyookY/W1NWBTsdW22QXOTVzXvoeNeOrGBPhOnZx
cyeBslPLrr4bEvcN7ZBu72BovB/cHhS6OBUHbu+SVO9vAfdR+Hi+TxUxoulmtVfMRBups2CpGmN7
XfMWk2Th4M5vs8W6Rjm8L3ZdQrTzxHqWu9Jb34WYlcwT1XNefKPUkUl29J3dSgHYwVHmVBxubTEu
IsWwhVTWe6Rom7fI65AIpSAxzBUPnRERJNYQZ7dLmsjYafO/vJqI5B3VR3UQZKKsVv3ZQmBwgaVm
tBTN1vHpa7X+jMy6NevQoFjdDbhdjP9QGG/v+7N+5+eJsi/TMjZnYpHeflKHvDt5qlcDTkqslcOb
5YMpJ+XMLcduK5riEDU2/h1teBCtAvfbh8boF2nk++dsajm65z1AzLxNKVDhODYYy7kDHj9zp6lR
GXCS7wr072COxsvIT0RF7E9Mny7c6363qoIEnFJRIg1fdw+lJftPEAHAVbpP4qCFZg2CyHB38dRn
VwBVxxHNfzFKtb45p566K3TnfYLaAmHA0JcfOV1Q0ZKlNbbIxk7Twd6mhzazft/ioQYC7zKrBxFQ
tMUw91p/2IjmWOcNYDQzmIumZMfaY5p/SaL4/Wq4uBWkL01rq8V1BOom00ja2JNbBlqi+Fnj6rNA
Yj07ir4AD+WeV/k/2/pWgyh3FB3uNElEiaY4aIEZgqPJvMXdwK2Jh5a+8g2Mo8svmmLnx37QvAdY
xRSbUOWfGwAfF3VXjSuq8P6Tawf+gxzYMxzokn8bFXP1xpmJ2FizvScxH3L//XwR4SNOe424XeHj
+mLwtgagYLR8AaE7RgA/wEfDKyojhP5NyDtHW6qXMDM8hASM7o+yDr1dOGGsZyK6MQNrPvhafxGH
GtXUY+5WS7Wsh0tqQvJIQhfrnulfiMT0m1sZ5eHasimjVZLRzyLx5/gYFZ8u+YvRmJTYp7nNNBdP
Yf8pxaxwQ63ag+EUQ72J8nIHXBBtKQCwj70/j4Op4D/1ZHLo7Mw+/S2GrkGTX3dc2MHyNsfrsng2
tN77OmIAcdX/j+vcrt3/98/TtKM8xxO+WBaxgRNnpa5bvFm2taux34rbVjsMBcuw9Yq1Q2xq4a6H
ApxOA6KrE6PXGBFeQMpZKrUDl2SaIiLF2qIp9aMMRMBD8KmOimEpOsXw9YoivIeEtIR8hQm7HUTv
d+l8AOczy3Vt2DRjvZT1ItDnJDX0XVAkBtBt7vm1xyPvINqOuL+LcXI5g73Mi7revO9r3D7YkuWT
TvxAvLPdxDaukDUWOx998jRgBiXMnFK99qco7+jX0yQbv7aqkW/FfDFLTFD4+iz4piCLMs0XA12b
2AdTHSRMJXv4HBiVgZUoDuOHb9ldUwyIvgFVa+wbodb+91ixcBx43y0TRbTSfMolTZqLMx3QyvUs
nfryWDKexNk/iLMtWwIVTDLTjpd32liiqQLjldIAwOyHZpboL/3W+6SjFQMtiPG8jDCoOyqWl7/C
NZ7pegLGudc1AMzhkzZ1Y+saYdJLSlQ0jQLqPRpJEgDmMXtVFZLwZIEQHJ2C2dFf1xjZ01xCy3/y
ICu9coj42ersY3C4MDEal9dZbj1WrlluPzUhh2xbD0GTtVQ511EPsbKH8H9Ye7PluHUlWPSLGEEC
HF97HtVqS5ZsvTA8LYLzAE7g159EUUsty1773hNxXhhEVQFsy90kUZWV6drOifRKoMR6dRTvjiRh
EmqREhkbYMGuY7bySMNkTNz0BKXfeQLNooPPs3kqjWj+6KTJ2gOUZlX5dYZcZ6e2pRXza4VGq3VX
IU9mOw4EjbUtNKBcV5WunEPIobAANKCD4lAx9auLHOuA1DC/gtT0YCbCPFtd60Mp/FmhV+zaapfq
WuNsueOu5V4QL3ELVYfUYP/MkTaatYBOt8slXfP2YbIIXN8JYDEVMOxHsmdt0C5rSHxs56VuH4bc
9AETL5s/yG258tkKUm9fJCwCYQJ2jFzvJ/3Y6HeA+qNvy8CWfnEzWmoC7pb2ixQOzDciQVo/x9yW
uDluttsyk15mwu8UcsXjE1Joz2ioNB7bUjnbsrOrXZs32aMxgbMMwMcfvweMMQQvmghpGaICUib6
ZDiIvIgM0BQuX7l1/n5o6yEFk5eCb0PyfphbuoCnt8BYLwet15anwAONof8F+FYrPEQW6NLRxAOW
r6aCfhuJtSG3y88ULUdIkTd8OJbtP1np2AcBiqcjOknxX1UbFQh2jKGECpa2+hxFJaSEyKt0CJ3R
oZFokpo9H8du3PKD2/+oAtDatxRHy9EYSaQOrdBQy1IR6NqjtM/RBo0Dnyxh7MYaCfsJz5Fl70AO
658ss/Mj0MAVUp9xnh8lEFFL6ABDlFNPkn4WrOOui/FuVXiGfa4rE13rg0IHoJaS0kOwRqlLIMJO
LD2IAZPXMfvmOoGq/IwGvGfsOssvXZ5MC6uMw+euAxzJ6kv1HNaxs4CgXvEcepm/KMsogIqChAqu
g57djqOjCWWD4GB5HJJvuk/bTpJwHlpE9QAamnfDm5eC///OzbIoXnoDtuSt7v7kHeAxvIEUeBwH
3tnVbCconwHFrlAzPA5RvSbbCMjlBO1d7dZT8r6EmKRewUZD1zqwWLP2G6PagT7FX6do2/3K0uRJ
osXgavY1u0AvM1uQvch7e5WbgJEHGtSL9me8mllfwqluD/gDSCiV5OlXdLfJhYyC8A5YwOlTZbRX
skcsrzdZaDtIjOEisWw3nQ04UQuezef4hYtk/DlMEeQKcFu79lU77aB+Uu9MO48+YTsIDL1buD/j
F9aC/4QiQW+mrm4CWpjXN2vwTaLzqVBiBQqLDD1QGbJGje7hIyNaDbK1Ul52BhrPuxQ1FC6NyMHT
7O0sKpAqJVv8dnbzzmfJWJ67AuRYceReBd5e9/gu8js6oIndvnOS0Ny6GS+1WPV7Bw1VEl6rKvf3
FHuLAM87MmEOMKd9Fn0CuV/xYDVZsg5NwP5LicaxxKiqpdN72Y92TJaTrcaXKGmS9dRA2vUWIXWJ
5H9GEE9UlsTLPBbqxY4MNHwUoNrcgt0mx6/IMMUl1DsQKQJv5UALa+mKViATS5sTT29DyB9G6G8w
YucYgDO0gyw1HOQNMh8/GgjMK6Nq0BSi9zTvpum1UQMej7I5t3Ga/2A9Er68DqpPCsDE/eAbbDNO
lfGEDNYcwdH0s8gViIfcBC1RBerDluZbh/zcN5SerSOYddtP4FFUd+A+3/ECH3tplqrcQLtuWFEs
HbiZfQOFHcQh9fS6iyf0VEJhEZvSe2wul/3UoCwZ5vaqVd74pZXIw5Uc2ZFJtuqzx4oVtUCDHhXb
YciprKjL2WeetfBdF/J8EAzMhNUbD3Go1Bqs+6WLThnQ4tJBuKZ5MBx9ANY8x10Ep8DW2gwtBd33
HPdGVAq0h8J1T/t/nRaRAskL2mHR91qr8Rrr+zXIvhzUcDIH23o0LhS/prAtNrKKFAhccZiAuz1O
kBvNfOXtyMQ5WMTBX/lbSJHw8ZgpYS8msHCsbnNvcXQWpXKbvC31ISz1L0Zg5VBXB+UKS1Zt7qza
1i3unSrDRtNOk23DoFAsWYydppmhcb4zp71jN9+HKg82rDcnSBFAHzAdc3klWxv00/ImHPifNlPP
RYcfWlNvMbRW1shh2UG/bUWFxxtB9Fy2fFfHFFAv2oTD8JmqlrN75o7+83wub9qco0mYluzKzt30
ZffZj1cgv1w4bMzOg+p7sU4NtHpCePDjMNVdxlBLzU/Q5tvS6C201fcxupm92WlFGpGdIt7iyW4L
Ji9v8XRJCg1e3BoETJVmraZDWYXuWvbNtLjZ6EzzZ55ZGYDGlmIcH7yE6Nd/ndf6A5qCKHJI6+g8
Dqm3LmstLPwWc1uxBfHaFtWon1A+cA917dzNfw8agvUKbdH4A9z+RaiyzWFk8gsP9/O3qfOQPB9s
yPh+C6OmXlhsMNeyxZ2N2AUqyX8CUN9fIkCLgWGFoKImK5dRnUN9GTyhFEWTvKgH+4L2/jmplen5
tVRixda4DuwC7W5VqqAhFZVqkVbuCCVUjCPI42x6hVIi2Qxtex+Irus17lZaPBUeciMnbKGyiPwb
sNccxEPJLxuVt71RKH5Ph6ntvZU3QEr+ZmvQXocSohkt8sK0sS3uo9WghcPogGw1+FYb5LyLMQSD
oxYOE27K75rxhQLembve2oDONl+S7bYGcnLAPUnPm9cgh1tYwZlFeNXUl+rergcUULaZJht6mb87
8M7xA6XXfn9bvA7wM6jsDl++gO3AoARKGE2rBlLD5spZiT5rz77IAiRrtT7oADJRAB0S772JQvVE
gJWdeeLva92W/30tVbZfgjixDj4TC8915Cc6JFZpbyMr7F51bdoSpEhsCux9pyVt+j4P7vtc6BwV
tGSGaLC3oYnoeYzEFWrxhfUa7aEd577EVuZj9O16NMPU65NN2WNwP2J9GnWV9Rzn4nlMY+86Dnjd
q1Mu9jSk1p1g8o7oQpNn6uHJkwBS2NaRBhQkwEyPXkb7Mbbb10YfRIfbtAdqqnHQDLbsIJ23siR+
OTSD5qID+fVSt6X0pTwkcc8UZrWluIYN+vz0GiY6r04DLpMHurJlhgX0wAVAFsDp34u8h2pupo5k
okMFVqetN6UMZI4IQ+YRSIsEcabTqWNqePWhHu3EqzdW2bs72kqk9IijUzqAwzFctZZlLWibQjba
ltDZzXab8cFGC9io+i1Mv+zWAg2ggAyBFuwdaRiaRb19Y2ZQYtB0Ymh3fSUMK1WzdhwGiswe4oIb
A/2Tm0YXSKe0yjdoM0g3ta6m3rwqYj9GCwgalPTiJfqUvPUHmDwNyVuh5Dh7bzB5gtOjSivmuR8c
81Lam074JkPbENktdBFB0+hpqsDUFVpg9Pd7y3kKO/YCQabiQs6uZQuQ5LHHOocyq2JiS2aRQ4iP
D+jDHVnsPo2lKfeFWaUr8jqRNNZRkKCOpi8QevXrBeYlR+/DBVBMfHeB2Jf+BlSmQL2izaU9OSJd
Yoi0Cw1zB4A+ZbFllvYHQxX+qQtVvJJOHH+v0cgxMfCfQgjO3gysdEFqUaafR6O5UgAAlB7ILiJ+
uc2EPKD4XlvYBAeh/SWbcmcDcRd8rRyw1mdjDn6YGF+7XoNdbgeyFRBeAb1tsb3Zg7gZNjWAkshz
QRzsw1QaGgSm1HPRpwu9qLeF1ackxpfJ6aKmWnRan4IObtkhUUWnTQIIVqsPNzfZ1BSJ1TQgEUSO
j0vM61QNCsXIQq84a9zT7TB0vTz0FaBLb/YIaKQTH0G0t/r3FC2H/STfxZRtPG7TNvhOysPgSmbn
xphVimfhYVerQZO9zrcURBY6I0VoCEWzM95tbuYIgpLgtEOR9bdF3613s/+2aARBrL6Qse8tGTqn
9J6CNiBO6LvbcUxf5i2KttPZh/0HGoW/QPQLeFodAXwZ28TJiGyxHt5iPb1aLeKXeQdE3nk/09fD
CgAn/5jwvEZKp2geZIYGPtOY0IyS1x54hGvvUbnoTAdhzT+QsPM/W7h/IodnhacpaZoj4wBCQr+I
P+BvPiyE0Zo/jfZCOl96jlOz1zmhZYQnGcXNcUpLSK4PaqnyErtiZLRfWtyfFz1IXC6N7EHnYUbY
fYl8epEeuB/AF6mWmQSXozeocoWKSnIB9Hjcu74ytsyT5dW3gho7H/Rh8QB0y5o8TMXD/dhL9uXD
JKttDLCt2uW1bcB74Cvm7e0hUDlUJ/ACif6gxtukTsGf0ma8y5Sf/Uh5ik5KvL19Ar9mgx5TRAjD
5E/N0N9R/uxvEW9r/GcEmtggzo4u4JXfpZ/BS5HfE9ChW5uobj05SjZoABOPBKgohekeRnBszTCH
vOKAekINY8NHsFd14NvdVrzolyW03g+EhEiKeF6U5rcrWlQBLUmLEoYCjZ3evGhnQdQ9gWgJoMV4
TTG94T4y6+IEbQPsQCBONg/RQy+vxBtrwYTcCRhWtIns2tQkZnGiJd7WIRMEPZdeYlj4M4O+3wXo
EY1XIPmITpPL0ovUQnqdEMWPTu/T2yB4gdhxuMqw0ZojnNbsFwIgnQBIu40rEzRQveVTQQcgL2WV
WXBARk5R/vRmdMCDDZlLA1sXmo2iTb1g4HzQD+TIXZXjhPSayvNLXoFLtNF8b12djABU/eloXAN7
Ce2IkFGbZ6R9gG+xdkRJZZ8YBw/xeUSqKi+lKR9e8zsD9/LNiAI16d2twl6Z39r0GUqh4CDqhbmM
AzXdWcA3ndDADoqw14Cij9dNZgDPZyT+VrXdxjFb7+iq0PFWSJekmwJEikAZWfHsjg3mHWP8e0A/
BL3KDK13+4yhiZ3+ZYBZrznQ/8/dCKaPmx3cOGs7S8XzX+JdbWdxUALZKMFFVoLeI0sb/Ep1TpLG
ph81C5SNHQjaIXcRVNa4sN28hWRszZ8lKi9NiyQkkgN3oumqBbFsKj8FpZUBvkMa2q79vyfVlg1w
XqHOSFKVoL/VBwM8lYAXQj+jnf61aUcCmTIowgyAPZnQQQe7cWX59SmRSl2FPhSjs5ZVCXZ3PaID
AP92LPHSqS1B3pmXDrViGoHSEXwcQPZBEjk63kzJ2OTHoTe/kokObheUe99k7TxTxo3YF43zCxI9
3RHcn5Ax6sa0hzho2S1BhO6gxjRUyLdrI3koks7mcBrbUf6ryEwTeJl0PGHLZK3rqR8WhLW0BnTf
4L0cHhpTDJ3RASxp4C1ITzcz6HuTblF13euERkJiu57MS8o8SBkZbeDhnmww/OW6JlyrOvJXScrV
o+wF8qhOcGUmsFxirMAe6lrGkZzTYJpoqITQOnl936l3EK0Ol+T18ag5u8r7hs5i9eiAC/oBcgBl
0zTdsmyMSz2AW4wiSwfd2bUqzD2twxr8dKQzqDV5meyGg4V+V7Bh4hMBx5HcJ6w60LIUASQkCPuM
+hON4gJElNhy1idaDTmrDiT2tQKNlgu9URt6eI7VYxs2CfY5RDMrCh4xaKKgRLob8EXec9DontGV
jVtzE1WPNcgxFuYAZbYSf7QQCZ8IckFyZUbJuOuiAoALnTrFdtpaxrGowYqHYc5KwRdAM6RnPJTA
11LZaLYxbG+VtIm1zML8t0DhQQQgrPONWdRQAXZQfTN0CS6cnBFw72EZ9GN7RyZyuhIENmZgDxuK
IIfbgciJ5pPttojldMDo5t0d2U1pDJCkgWYW+vWtU9PVxa4S4TWcDBvUX0RpFeUMRFYWOFKnMPmR
41kOchXtETLAKbRg0o0L7eAFGcHdjHA6nUNBXVmsuw5lKchTr4LgWZStutxSAMqw0RYQxsaOEgfk
iKU9QghbNivcYPk9OTImUfMurWcQZGQHrywL3PgCtrXzLrirWuga5E4MQYVwmpZm4yXP7eCXC2/K
w2+1X98NAxLyi3F6qbDhw1+1bNFB0te/Ujt/coa0eOkM/Neif1l9xn4gXwHiK69dXyIhYDvW2Rfj
tFOR1x1qMxigysv+uHI52u+v7OgrG6K6q1SJPEuZvaBo//7KfZc+JVVuLpPC7iH9XWxAYgY27sk2
tnapjG98wPc86FIGMuzGX4PiPzih578/oI4OUcEhMe9TEJotPVlXXxzZPWvQNub/A2ojVDqn9Jth
GeZz1HvpiuFHfx9lobFF/3ZyiNNEnsc2mdZOMJWPnghBGC1s6zuENF4/hoWPYYRR9L3jSAJ++Bhq
Cv74GLHtl799jAYvNmeO9+RlN+L3XA+Qr0ARIn8EFWx55S1uK3pkByYOwPIVniruyIS3LbkKJO+2
NKTpYgJWiYYtH+fp6Ov25FJPRWMAesxBiuxNdrzquXAgEG/lV2y1AExonQfoCTgPfaSTMBBBOpKt
iSKN+tVcVyA5fgDCKL+64et0SIKhnhg7yCbYnXnqWvv1IPVZCvi7a/RAl+qRG/cTcisZR+JUe0DO
A9Uey9ybYKlckWCDbSG7gBLIdAIbLDT1zB9khroopGJ0FOnUUFQxKXWqavOK95ZwGVcV+DDVYDen
XjOo0IG1fY/3Y5BBx6B/3N8ckEZAtPkWrcZmXbbhDnKd3ZIjf7an4l2WgvsKDBM+yFCBsyYvOK+D
PRX+cjZBjtcHvawbhusZODANQizCcPC3ZWw1fEXi75Y2QlPB35KwO4nF0xl5GVjcFq321i2wM93Q
QnUdJGGXSfBHRiy1eqRc85EobMmnRzefjjTfIn+fB4HhObLiDUcjGWBh4eCoddqCQ4leAee3QTKO
cQWdEP2ySKVyOszRdsvR5YvS/O0QKEOtVYW330G4u8Q2OEAKsXoBsGtVZUH6rOKmQqsf7MRNm8YB
mCzqbLb7SjOM+aF60fZbvMXsX3h9G3APQ+5l1IztdGhThm6RoYuRboPt5o10XO61E8AOtFssslzc
RRYeXG07oNNCl3mCIIxWI8/Zgao7Xnk/TUo+f4gavETXFg8ZdvBXA/9pHXdRuPBjz175hUCBUwuz
DlyO11rhv5TKGj3Dno3KayM3vGtmm/wBLDtrA88baKY43cnIsF8jpRqWWXidYwJNRFrHBrIvBaDp
Qh7J22bOQYG24lMUCZvWIHMPadGTyLEGLcmRBwMeKc0XuShTKFh14qFSdQ36HQCVah6LhxLE/SBr
8ZfTCPbZZc17aBqGobepbffVm2JbTVPJ9Lf5OoKcHhrs1g40aYJm2Xhtpf8pciYw90q7PuGfImfO
ctMRzYm8k66MkxfVcQTruvnNS78mGgqPvZ/7t2D6reGulp6GYxF747JwA+PRiNQfZ2pkr7bh7exD
nJFAy32UzbiVRcqPYvRBuqO/tMBBfFLVqB6cvuXHqlMZVA3x5WxA982xe3lnpy9z+G/8kIALdOrL
wTXXleshQQQSk+MkBTsq1rorSMLzBdlujr8NkUtg9YLm3dy8mNxVK6CQ/cFh6fUzPHFXrc8h8WVY
4kKHvMwe0b/qAfH4r4nOwOsWLMEpn61L0sskY5VI0Ka4PijQfo+OBcDumfv9ZuYqim9XyL3y9Qqe
A+yWZo0LliwS2Zpm3IJdI3+IhnxvGGDZRPdSsqjzMdm0UPmElpzP9u1k1nemLtUaIg+OZgeIga70
4kkrP8kAFG/cqaHbqiPIkUt7b6GHbJ6E9uJuJSFupqwpvIMcabswsqD62lYoRzosF8c87Ktn6JHN
9kZBpQiCRPa6Tpv6a4V3Vcsqy0+8CMFWlCsgjbW919PRARXdpteQXH2I3O4JIhflCtp76cNgIt1C
Z2QbtE1pG539v4kzSqQXChPU5eMorGXAJ9Dt6zuas5161X6xmVBHZQKzTNY0y63lOOCOUgkO/Yp1
N4EEO4AIjwGCvE0jE2tLQheTx+8cqzQ/pfmY3seS/SQzRfmxb24L21ZfdJQZeFueAw9TGvYD3jXR
zezgJoB6vPNAtlKI1Ygmxyt3oE+SQKh55QF1vaUImmArpDu1AOwD2fSE3gV765wH8FkUA8SXrsHa
LZ4Bl272Yd+wtdCpLw92p3Xe20tsi150/N/sw5RBfbYOF2IU3V1aDP4mZX25LguRfwaNId9BlzJY
irDNPw+iQdOyF3kLI8AwmUIkJbTOEQVbHHw+fT7ckTOtkulTChKyCK9OA3S2VnlUskfWDfF18Nph
16eubyIN57aHCg/LbDFYUbi3+dZypOx/ksMoQXd1zNnYHuZwyPZBbwYiVABj1WBhmarxzo7L7rld
uaM9PJuGbCE4NWZQM8EwqjrNMGlABlYPoUpaQVwBrSw0zEcomEXO8IDKdHD1O/dMZvx1wVAUAeRe
pQ2W9KGClkMIZkdez1Ivoa3aTZphf3d73CI7kqlFjAwJtADePYbpaXt7+IbjWjf1vgsgnyAFFjgn
yLzMz2qayJCDjkGGdLLB7o49pDVsel1ly7ux/RRP4abtRHQhU2f60DsWzU/ykek26Wb7fVI7TvXR
6oafFP9/OynugBYD2wM+Wid95Em98RIkEaAelRx4/V010dFI8Lb5UIRt+Vik4T+WfuuqvSZe+HiZ
PINOkM9D9/cheW/ByFjJ8204pOg4s7KoXgXGPrR1Z/HI/ekeo4j6jPu/jrhXFIshc+tPgISwpZML
dvWZpTaQlW5OIILrD4OEWE7g+fKC/DJfGQBMfJ5qCGmosm6++7XYSwt420UJODdICiAUmvPvUN4R
X1zmsWWKctu8ZG9o2keveF1ymABY6gbndUm0lJ8ifHfjVg5fjJL1oGbEmUIP3gI6B8OXQuKadDZo
21/jSj6BJjYAYelybHOxIW2wEGmVs+uB4qIGcfKahk3XQCgcipykFEaaYVXOvPObnaTFXCQw8DBO
E7wLnv0CssELnNghnj8LSHXMJ+9d/yPGBODn0E8x30Qd71Zi8sJ9HATqiwc5624oqydplck5A0P0
YoSuxxcKi6H0uAdHMHQ2bW9RsT7YJSkLtwLNiis0JtvreKjwf11lU7fiZQbdDxqr1u5AK2Lb6xGi
QtAFdac1N70tsEw/Q0dFe+KtB+iqvdDZm/1mIvvkWHM8UdyTydGAkRF2PFWjPdnJRM7/T/uH9fEd
f/d5fl+fPmdAiI63tQfmbAJ0tW0sw4Va+NuhB5GtYt2lK1LwvteDj9JFkXxvuBema2Dbkf9pOpCM
6AlzDJ8SCL0kHlRhEtyl/1zqZnlbbp6egNLXHXMohGs1BLt09LdIVsvA8rMN2Ug7oQPz6d2QmQve
M/Bi41HK7cjaozRqzrixwc/shSP97uyBZf5zXPPXB3BSvYbNMDIdFrRldwZriPs5/Tdsasc/Vvs9
jKaXYYT/Yhfffj5hYwwFpktbOdCk57V3jWVsX4H2HNA/jC96aZ6yFswWFClt3u5cl/vgSmTYlOj4
ZopBdSgacN1SjDIcd9FIoOkYaixzjL4C2Jedd1cwV3N4NoTTCbQR9xRNy44B7lt8Lg6ZcjyMHlAr
dmjkuww6mE9mhZJE6IXRmYag+ts2eRs/GFCke8gVXynd45pmnKHrSZYLGk6TxXcgYzZnbzYKAGHG
otiRl5YUENw401AvqTJw8tGSBeh1si5qz04UghbFCJCsEEtGeRN9kE0OmDjk4E6US+miaoImXhxt
aGilYjgyE5pFfS2Kxwh1owc7m1MpFNDUoHy+TZeyNpeB162tlkOlMEqC61ijVY1ptdBq6EE74bUA
Gnc92B/+jBj89tiMeNR/iAByCmlxXfL4yxoe9u+rMebQh8c7S87WQOIgpeJyG8dJ0+73ibEhIv3Z
NvtBqg+S/boBC6xTGNbWqW1UJRhYTdERXJ88GqJkMg8JYUOYGjE4s+mGqXmbRGgdinoz0YhC3yYy
tCOcRIRW6oSVly5Lj5Af9B4ADfYePMae0MbVnEES60GyvPbXyG+Pa3K2nhGcFVJWrXaSqSiyu9LL
GFhpMTuNnWSNlvpmQ9N9U1rYiTbf59l6EqQ0toD3x/dkMv0eL1Ugft7SJxh7vzsK6AEvyEtrMNTg
CpP1VzINlYEOosFLd/QRoK5dHxzmmgCA/PuJwOwD1S/jE1laM4fq0/Q9TOJ+Twk4CYLc7VR31ZzA
G2Le3uFBeyUnfclQjYXoeyKu9AUTaYu2j9+ny7yqVsJloG8uUn8f4zkA7K6/b4M6f3RYUjzmeE/i
YzpeoprjO+4we+kwIXfkBEJ62nEQJSxpwtt03K9ykLgqb+27ZXLH+QOBJhgeQitAeiew74DvPq1R
VG6GMf4OGtxvbgd9HxCNBPtcQI3RyzLrBRPJTxNVZfgrJwFoplgZZsL2jobgW0atdiiLWxp6Ia+o
CzuLsGqyjQ/WggEySF+6NOZgO81QwdCVxVZLuWg7kLXsnf33eNQMzyxoRLdH6/IICGsKpILO/H3I
AVZeXC15jILGzfEuWdhQJtAbwKpZxLiH930JLo0hvELFK7y6FqoseD0Otj1kbK/gCEDO30Xr1+AH
J4pgYWLdj923STlOsswC4Wr68F+hN7jJ0tHswI1ekmJpDVrSqRto9ukr1D1D8raDenfYo+lN7+xw
X3Ih4xe1exo2zFwJsMJ+jrHzwGvLn2H0qOgdKGgHefvXsFqvRkDmtzC9j5lXIztd1Ohsebsordb1
YFTu0wHACQiTbdspTY/QBcuOuWXYWwUUwkUMJWDspeU/dCFS1zVzyq8sFl9jMVS/6gR6d6k3igUf
AYFuRPmrC+qvyhDF17wuEkjjpN6DYvgxV4bILhCoeL1KbY3vr+LacbJGHawB/fFLzc1X1hgoTQ9H
YLaII+adGdqQM63M32w0SVNw+JEFiY3AX2fIvT1AJKY8OCjZQJjHsR/IFskv7WD3nwYLj4PAgexw
M4EL6xYP6StAGqWJt9TGaq7z4blvJ4iWlva9o0b3wPXLqgvsxsZKVYIy9iQvKLaPQLv+bpzF48nI
dWSytg+j9P2fZWqeTLCc3E4815otwb8nv8WUSaCe4rZ+oXdkelumF2XVQ2xehuae7EPgXwT3gX3I
pq9dBNmBW3qX0sDabjOIndtutKHOAzU8VRGUKiAVYa1i1BkhOZdMdzyU5pICnOApbWt7KQo0qzcy
ypZyMqPNFDv2nQHE7XywAiZOgbTXfR4ivUUOChkgt7Qs8CPbkK1H/9/KdOIIwnSdvPQD6EJaJx03
ZSHx96tLAwlIqQ54aVRfwJ7rQaLSMQ6dHjK2qYPRe65AS3N0fKj3Ca0dbeWTt+wkKPwnzyjAhFX9
qhQ3XvSJn1avJxb4cVMJQRDHQnWxsDLrqfbbdiU6aV8GC9oCaRPnBxQMwOgQTsG6YlBFSKywWGYV
yHcie2rwDcRZ5wPtDSAPxqaFol8ymtb6v2MokA5JArYToaNvi9GZyL8VRRtgu8VPtOXsSzHdM2M6
kQxZmjB1r320wyRfw/Bt0ZvTN9//mgc+FLDcj/ZLA1mGBYiPxIPgob9RPjA2A2gMzywJ4nVXS+up
NLpveTmGv1gMHjy81f0A3TNfjHqSwf6dBPDteEZDTwJmTcN8msZxngRZ1XlSUyKhBbiJEfbpMa4d
Y5lNQ7JEzik9RuEIknbytGGiXk/JNaUmEihOPh34iAJaodsqSwON4LEF4XVogcWnIASDhpHL5pNh
J9WyrKR4Uflw8Rz0ei364Vsv/fYXWqb+Eb7jP3kZBw+zP9qX1DNT6D5JccBftjqnirO1tH3vgSXy
OQ6j7aTrR3QYShUAWyPQN07jjKNcnDrjwaIK1LuYN7fwhTrQqDWhON+qYNoSJKgcoVPeN8jozQgh
DR8CJcvfbdIFAwWJUlMwxY1vcwl1ROtR3H+uB26v6Oyn7Qn8G2hPMT1jdcuw9Lb5CJZ0YG50kqaw
AQosHRdUZRodrQ80KYS20/pmm5LgzjJeamy7D7EfVNglm8aIv2G0mofjkLsXNeQJOnfjAOkCECfF
+kAOMNmFC+4UYvsuGm/Lq0Zl/fkW7Hia2DutHt6FQcg9Xo9O3oAL/BkEMcFZlpXDFy3yAfuAh88V
Y+Gdkti3rAC/37gc5GNzCHqupkUShwbuLipfAU8EUYPb/WlkWQUy6zXdmFqy26qz74qszVeDDiZP
mKECtzAlAIKJnIM/3Pxo9ZxxC2SLaEvXbIeupkeMWIG+TDo1ifjw5iLjYCU2UH3AZugppIH3Lk70
VilWFOjEFtqDeOXxPbOH2TavwFW1ayDTZotFXuWQm7As+z5Op3rnxG22L7ijLhOEIKERl9RfR8g9
ekZk/PKHeueWzHtpvXxc0qTcTerdkFlgHgk6deFYcp6Um+6Z7gh20e6QI3LnSSFwbfdBotYMCn2L
XHcquLpTgQ7VWC+RtArO3B4s4Gr01h5cGwL0V2g9ACHjaxx2TWAukVUNvDlSPou3yWYZD1voo0He
GOWcCzDD4yVPh/rMXCjUS5a7EN8Bj4oZN+pQBuaVRq420Rl4S7Jd5+r2BD2VFiFHYUTpxqwAv/PC
pnhdJciydsU6ZFJjyw/jdWFjozmmDISEt0uhtoRPAwTNjlYbVbILk0TeSZAqrH1/iNf0iyr1z8qM
iwcoubETjZowaM9F3YH3Dz46BLU5rF0gLtZJGbza0Ll6DUvDn3+L6KotztXELxRPP0WQx8t1JIZ6
fVtoCOU9h2zxmdZBchj0G8pLkGQCpUql+a+sNP5HDol37/QQ75YhWOvJLl3HW1qNxY5NVIyfWSK2
rfKtr9lgQcm6aNSWwlKU0DMLG/tm6tnhv5admFEt3AE0XLRsHg7FgRMssDE6vkPXYLjOnandEAsZ
DRPk1t8NhR4SZZnZ1OH65g0HJCXM4p8Ij4XPPTSFDjLFv5KGtkC2vHR9NCJob+JojkhRAZeoh2YC
7KHUNP00RMkgPqdVm87DSA3mOaqMX/NKqHjcJVHxjUaRdJy7vjWfvGmaPreFbC8GdMTIJywu7pss
uCPfCOTifaM4OANwRTBq1Fe8YO1CEKx8jo3JAKZIbciX98z65IIwkOZ1Ttc8qDZekq+aovjRzf+p
8M3bDgmw7l1Y9A9DXqSg5cr6o6vJnQAb5ruE2RW0dMAXNYegm6bmjnOlUVJkDBjA2NrQsLfG8q5I
gzsa/R/Wvmw5bljJ8ldu3OdhDFeQnJieh9p3lXbLLwzLsglu4ApuXz8HSVmUfd19oyP6hUEkEmCp
VCSBzJPn0CCBBfoCAYL2SE2a0vXkrZvED4OiPUnbKrnTVNRWFNzeYoHRQu6GF/setfsXckFShl+g
QbGfBzRZrW9RCAAEhZqEDjKL6mmSMCvbvQXo8gIMEz5S2QVbxKUPNHNh29rC1BwOka3aX9lyDK5F
mgdXVEumuwjyRgudfEoTZXaikBfqpQM5Dwfhh+w6OSUVHi4VfgPTvIkPpiTdScLdPGi+llCXMWJQ
2PqJcFYouAKGxA918+jgy/lYC2RdBLQ2tT+9/ftoSNfSRRC8aPRtLNN2x1AtdB9y543HY/Zd6D4y
B27+mIEu7W8OSeU++kNeTA548ba7YsCmS82QYrN054JHZhExaNoLIyzObqpZz2a9GYMsei7Kvrz0
UQictjJL0fFtAuD4Bsko63ke9N7Eaj1GJGsc8+P0ZuxNH/dIxHOU90Ee6dNBBgC88XaAyi86KvVu
pTPIvLsXbHgiq/dXZPFNE+ucJM+3QSqghufYPmRd03rt1Gb8WGdYCkZN2LzliFVppm3/rJHGKtwh
fnEaBDVS4LOx05bYHmL5fTCKCsV2angAsZtp+Ojp1SNSHu06TrHarxQWgil8RF3ZeF268kItVweb
wtgk9dIYDOA7VK/0uvfeMES5fOnkQEypoR/jfa8XG90Hg2kECmvEAlAI36oaldQCrQpukHvk7T1w
RWEv0Lqm/lV2D9QfgNttZVr+eKSBqRrYUHHL2D+UaTQcXFVWUTaeuDjqjJohC3CfBu3JGKG1DRYO
8DOWeXciN/IYtTDfNhJksXuAj+TSc7ISGc9Bm2oDgjTOF5Ghd1ej9YoLsC8a0KxInbKuyPH7LJQ4
6a8RVpj4tyAEBId5an93a68+0stJVpF/gQzatuF40y8rM2w3YNKrVvNSTw1gXdocydSBpm+jexZA
0giP1jHrvwZpsQfxjvbDcIwThEvHlxrMAksX9f434M3Sdo7U2x3KS4HaVINcB3WLsV7ux57nN2Ng
i0UyCH5OVcVpEgEe3UESaGp92J3aEfUq67KDsMClOJPMABYKXR9NumBX1cWBOlL8vNZ5aiPHbwZQ
cpX6cC7BkPYsfxadIZ9Dsw/BkQtWNL/0reca/F+b2Oj6DTmBtfV9jMlK+9n4bofpritFdCtLi9+b
mQVgfKqDvqqKo/u0zqsTnjgv1DlyXpxBUX0WPUtP1pCkKyjjQmBRNX2JN+CCTukQaDEeYapn6BP0
uBDuVEI9bE3G1nkFJC69tQe3vKTAjy6a1te/8KrXVnlpij01E2QsoI7ZPSaG2oIBZ7vgYIb5EsRl
D2yF7u1d7sVHVJ2yJZZDC5nU9dOYhfysa4MPAl3AACAk26y03AsPuWoqt1q56WHJz4hXQhMtrJAM
AwprBSobfqDmh5uhZgNYDNxoBCoYq1dUdoBhq8i/+QwxdRUxj/WqA9JKepfeF/kJFXFs9eGBlARK
AOKuWzLlETSglCcPaBLl38LyfQ7y0KA4By4icCTjgaTfNUimrccSNSB9Xhp3KKU37tLa31SIUt6Q
RxbFFhAHfr9AdAo8u27MxgWeNsOenG0Lhdn1UAFzhaE0olJzIhxZre28G7NlwbRN3zovJjS19gno
mBaNYoZxxqA4UhMiNdajI+v3ZtgP0SZCqfKqL2u2KwQEw2ivzvBX7+q8i1a0kadeatJufXa2my44
IqgTLyir1dgNqIJj0W6iytMAUs7kobYt76gDtTVlx5IAlFw9Mqw0gOyUOquGPtoOwABNM80D/pwT
kSKoEq4SjmWPmQLoxrM2ufoJ3mj96N6WgYAJGIJjb3pfZ1MbM0gi2Fm3DJtUxkuXZ/Uq1ppkM7WL
cFSc5ZG1n9pGgJdvmYsLTZFnLLkOvcT+UA0G3m6aP0WJLUjq+kMaHbOwS05Y7bwfRi8G2OfPNs8L
MK9XR7LTiCbwLdCo6kQ1Y11cBTYf2wCCwS5qKa1AMxdkc1QH/v35UgAUtZ5pQOgMYXSkUYG041F2
PzqD89DXgMkM0Y0E5dwDWSxt3IM+Ql5rZWotvVzEhXSP5CGQkVhVNZTQKq1iWFGhVLIuwSFFQzmk
ZA8oxvIX1ERJrHH5N1dyrVJeI0BcKmThfZk6qJQey+zYqEPUW2jLgWfADI3Zkc6oO7dlD3Jiqwdv
48eYkNypnzyLsQCfz5+n1K9VbbmGlFa0tdMwWZFu+D5T1WEFficrs9K7swQA/+ykabJKddM69iz/
UQeJPBmdfD+EsS1PZGMe+PUcOz1S56g8JNgaEEf7cKGeHhV0oHQGr1qm3c5pqrF1+VEfypf6o7Lc
RpqBTJSmooPWgKJSeVGLXGngyJtp4JTR+jXXPP3vc5H944rzXOavK9LMphDWEbXYeHziYVQmqLwl
BK/30cR2x3yMGzxW5l4sJz43qRcJcZ6a1dl2tO7cm3Wwx6vt0JgxEDtkm049AFT2sWEcyEYHwQrU
M6sDygxAUvrMG+wgwNtVu8OjBvi9F2vPRVPmr8Lynj38EF5BBT2dAE86nfzWpQe9+wSpjIPqFmrk
v5nif9wHEmCo8gJ/99qRjnMqe2YviOgh4ynfVNCpndghLBfKLkWhO5cGf/KT6T1Eo2k9/21Q4JnV
xA7xr4P6uLCeQ8uOTp1A8aXMtP5KhyZyU2hlLmfLiEDclUVqQZ5wJfqqKzZLURhbI8IelXXG8Glo
KpdaUObBNGVrgKtD71VQQl1BxfSuZcCNbRKACJZsNjKUi6pxBahBRbFuUVO/D9w6fRq0cStKE6BW
ZdetxJ/tXZi/210wtu1L4OuenBx7yA/77P+7PS9Rv0bZqynxpbJXoLyEJvMwJctK0NaepF89zPmz
tDXLbet4/XLOn3VIYSIKG3mbOSkm7fAlDe3+SKbJzpd5gIoyyrmNWpCcuFU8zJeWeOBsy5IPy3ma
Kmg/T00dg5FOU9NEOqicr5KZy9FAhWDNRgQGU0BSLmnB2FKr6gx1AH1wmXrwhBr2qGt5zJSN/Coz
gIIiECRbmmEaSxN8zNKB3QcFTWrSjwOWp9NMs2mes4ySLd437pE6gQO7i51UnlqU8a/6zMWKWy1k
ppUHXnzFYCM1q0weeKZ3eTqAqks1abniiBC5ti5IjmRjHggOAAq/oc7JTc3LkArfzDZh/pyn1Qbv
87Q0yNcQzIq7OsE+CssgmrYFozV10qH5mDaosVUYCqyq+kZz9kWDlR2tZ7wQOAhq0nqGmsxrOxQi
ITUxN6kXtWy4X5KTF2LX06KCeBv04ze/wZYodPX2BEJxrPGo7SojndEhCgQkYpNqS0MDsKzjtaGG
UHueIchB8G+11d0f9mnmTxcZUj9auJ7oNghxtPveDe9Nu9W/uhBi9QMn+p7JuF1WfexdIAHcnEDj
gXLCIfe/GeWZHByoEi9zF5zyZV8UZwEdkRV1sK0FjalXKDuXK1Z20dnnYXbhI7AHSG1F35n50BbG
+M1CUfoKOrZCLZuDLVLEiD3UEO7EO3f4mul2vYgSK7wKwewLdWALgNoK1aGhxG7qKDTwLwcm6ij6
8uAaHNSKjoJA9XV3R7aucYCyG9rhrkRkcGOFWncTpNy8MSr9tlaL2hipJGp1jcY3GhjzoQgMkcfQ
dc0Doip7KmqZC12oCXVn5wDy86mT/MlOhwGppYMTsd2fdjUt2KG1Q240u0/+yk4XSEaNH1GQM3X+
MRzVu8gf69308eZ6G3IDJFIcxyLdztOawNSfY69bllrdnxlDQqcHJv+mDfC6RqFZdFcnPmC/ORQb
+soXS8M2ime3rlDG11XpV88DCqDrxHc/AXmSYPKntMUqSTIX+qF3SAbF2KWk9bLwreAnUmeAcafJ
ax+9oUavfLSlHNYcj8ZTqYv8aCC7uhk9G4tKkA8swsxrvltmuNTGNPsJDu4n6Qz2s6/1CO4j8n5h
mq7voYqqbV3syW5j4bXLrtGNr4Pd7jtmpD91dzzIwS+/ArQJgS6wH7qyXvCuHe91U8TbwC6TQ+nW
yY3t8XBl+G33FUj67VAk6Q994F9kGg9PbdcP2H0a4uQb0j7hzs7Xbuvmz65EOFC5Ws24j1yPH8sq
cpZFGEtQYDv1MfKM8b6pjXvwdDhfodEMNafAbk7QDyvuQNP2Snb8MYjKtGV3FqCtu61qDiB15K00
H8V1IMAML1omonNpcGz2Lat9rZw1iyPxHeAayGQpB7NmwxY1lHwdm4m4ovhFXPMABV4IOBSI1zvZ
1YD2mrcoMnziMb0hE2q4NGSmO9/ii17Ld6HWxJtOgT7wr9ZuTS+NFggbdwdLvfemjgDVAmOQX6nF
WZCfM5Of50Fpjrf+wCOQeH5MJJAwXuFmijcaQUSwoH6fmHxcbtSLzKu+E9nbqPg4i0QOxyZbCEdR
vk3Eb9ORfOjwqV304XisgXWVhneAhM3CYWDxyFPrMmEWRkhjIDgQbwjjEAqzPqNA44k6ycS4cTat
9t2/BsIdabLQOWqV5yyJjsLOqy95ZBt3JoJmp7/Y21J8tsdm88VJ63f/EgCgJbFX4HfzxQ9i864P
UU01RbJE0Nbv/K5IgpxcBm5QwiRQqVoG/oWmasA9EdhXfDH5YwtJpl2DEu5NM1jGlxEP3lC6/BWv
MNCn1Il2GqQz3kCl2gNRBgqS1UjkdPPHXo2scwSGQlZMI8nBCVAERiMtICpuZAzRcffXSLqm7gKi
SCMd7ulfaoCPyAErPdRehOssrOw7IMTjDf4Z/qlLIvANQ7x6Z9VWgbwAt6AWLnXoUVugV7XM5Duk
izZD4Y4hahL5GhxdxvfYRmUhELPxkzPq3co3O/Mm70Jt245tc2BlM5yQZ4f4uJuXdyUe8yjPa8UL
lhEPQQJw74LfjbICY1jhFkpVxH6pNV0s//bZRmn9y2cLC/3TZ4s0DSK7qvaLSrd4X2fL2uLNYSrO
Uk2g5psDlX3VpnaHOpJ6X3RJ0i0QWQWFHIXrvMot11YExoDJyJC2XXs91xZIYwvsWht300PMbMn7
AN86Ges8wjs6dE6jUvHq1UFI3d3UIcTO3aLfWr0rDhogIeeOyf5MZ3SQcQ6GsoCx1dxRlsFrVOvB
IqvcfmPFobX33ILfeYMqaRtA9QvkyQklnsUzeQy2ZSK/aT2i+qdbQo89PPR4lFhzWv9TjH86JacR
TpQCcOPI2XQ9x7YfbHQDgruO66EGJUjXpYIV11bdLIwGyMAWsKAH5gAibSfjF3ILdNCcOkWBCFyL
vUYUNc2lUW5tiFo+Nfxvbj3u/K0AFBEyVq58rLJsi1Ju5PVw521Mh4/bTDW7tFjG0A15TkSpHxKT
QXZcG/UX3el/DLHvXZFo7m/Apo2KdeVvGT5b1tJF5kpNm0mxJf8hdt+nzRE33o0ZKttBrQ2G3Y0H
zNgS2cVoT1tbahZ6HO+nja/qRcVG9KmJWGa0j0sdmegS1aUeAVfDyGkXhtE6a1/4+skhtCteEi3b
oDzj+n5FqNMcwwZxmnQ0mxOKTEAvkYGo+gSBzsDchAWKynO37zbUTwfNjb7FrDC3vTAlalhwiETY
nvO6zFHKnzpgkPFYvyBjlNfvPhaTclnUNbK/yps6pBv24L+E0kJSIHkLrXV5ll0AMCH0pZZNDonG
LgGaH6l7nGLl1WzA+NYsPIQm+wUZK9VDZx6QMvu8dG9me2GYoP6YeqW1MgoADXusDBy8xo813Wi4
hfi5SWzcc3TKvfvCSmMonCFuTgfkqNIOId1f7Qb8QgK8/mT5NJLaYxIZ0Cxf0lzzGAgJIRSvDmbm
Wmu7T1l6AT1Ys9HBBX4pjMA66/LRUHAvOpCZzkbeWUsWD2IdYaXiYg8SeKcxzJbkkpBt8EUF/R5u
r+cZqkh/xO6Eg6bPk2KhQZXs4KsDnYWJ0wgwKTAYsZ/z12RtxsoGfFd5Oa4NpfN62JEPmWwn/zWa
ppzb5EPNPM8cezn3MMPNVwaDoGTVIWHUiej9ECMaWaFeHu2090oQDoU/JltKPeTuVG6+aTPtJ0Ug
PwUpkyiCyg8HeXoDNPsJe8fP0cw/gps02HPCRy3SnoCCts6mBn7AzuIDlOKH+FwOqQD3ktRuUYRm
LsuGm4jxpOECjJHirQ+TNUCKAtiPCMI1TsB/yLh8zUPWfKkG5O01xvU7LHg8cE/WOv6PebLHS6sF
C06Fan43WTO8XHE/OALfRdwNp+lUs6R2MCqsqURSopJI9dCBdUBmDaDF67EbbCITRXugw3gB8PIW
Yp3VvTcW/gnFgtWS7JoE+WJe8fImCazx6js91i9qAAdXADJGuXO0UV/84OWQ0+108RjmY7Xowch3
osPQadlJV4fZRk3ZyXrppOYmHwEI70R9rlmYP/pAwd7VXrDUzYoD17KqmEgfnb7JHxF5BbyxkHfk
GObpBSgp74ZaVVy99aIcpkmgVwda1ZTjPlRz5mpDiwdRt6dmOjrjClgge0vNxiuQHkSAe0PNIQpq
7MYqb2Wpi4IrNNoju2EtqReZeO1Q5qC3oF6PtdG5abBCpV69N6sbhAxuqRNL12hROIO+yzTNGsG2
nFQoyKgODRYHCCVlSXDGbys405nWFV/Al93tTCN3xoVZBi0C8AOY4I0MG8MMyszqjA4hVAEOQYTD
3Pyb3zyMRpALDZub//2p5kv+MdUfn2C+xh9+1OHWndy3xn3AIbKsQSUkX9DpfADxh7PKraJfQCgh
Pc4dbgRK+jLPfg2h9tztqRnnJp39eYG0QUbScMFy+F9Pw8uPD0ZXoU8yGeerkpFVpZ0vmG3cjjLC
3k19iHkINScXOqUhRRE/Q3mz3GtWlF8bSEM6SAWdhGLspEMxOECBaEGxHEzr3dbRWZxsNIganQd1
BwAbLetNJRPUSnyMpRF5DLRc75rn2T7qqN0eUzyJ6KpzxwB6nY51yUV4HCtzyVu2TorIX05X/JgY
USoUboPDu6Nrp1Jgl1wa8WqaigZz+ZK6Hb+ZpkqlUax5pJWTi6/5FwskRFswTMgDk7o8TGdu2r6f
/cVGLr1nuylubIyjg/g4m21MTTPPSh2zrQRL6DK2cceD3s2/K1oX3FQcTOrUDJzEv5MmJLS7xLzh
yqOEvNqON067pM7S9vy7HPGWrOz08zSok1AKRBEPIl+AiApZixvPsi6gSSnfitG5aEwv3mzpXriL
EwGLF8T1yY1ScDP5erB3q/6RAOkEQw8VFh2RgMk+m8iD7Fk53qDKfKEP2BCkTnwFgZ59G0exe8ED
aU0tOmgj2JxTq3lrhzBBpq8BIq/wy3rpsQAsBm4WHqvUVvv5kr00H2dJbLzb6KxNbfbC+ZAu9Dxz
X6becKsb/n0iZXLrOE5yC95rdqqb8UgmiEMktw2A+DcBnmVQzevDJbm17S0HGdOVvOjQVPUusfLu
TK0+ipPbSuTPuSvApKFmJlNfg7OCaWa4n21tblVLL9aTLblQRyozFF3kKOIhG83JS8iJho2drOar
hq60tkkPBup5vtBKzb1r9MBrGR4+cJyP3tFmzS0Noz8JuIgSMqfFp9mNEjS88fQR5j8hwY6yA/vX
ZTaJoLr2vstP8yeTbhAtDNAkoiYVXxj51qwKFprG3E9/VWkGgJGaoKsiFzr4IzhAaqM2pr+KJnVb
H6J7WSaX82X1Rng7rQRuff5L26rVDrrXfZm/OARIwfsv0/386Xrh+Dd5+EJzTf9Dvy9U1HW4mZpj
YR/AsNGpYppu75oQSdDyrP8W182DmWbJQwzJxoOr60DoKjv07Cwtby4j1uEAf3r1pgGV0d7LCvtR
guiOnHRmGsuG6dU5shxtpTl5tpAQ4Ltve+OpawZx7lSLFf64AVYEzMmlb9xXrK+uHkivGi8x7snU
GqD2CrMwOpKtb8Nil0W5vpwGOGZ43xubQEoDTJyA6GFd3cZ7mhycuMkBURFjQU0a4OPHojGjvyVT
OyKUmPZttaXJUW2SnWJL/KBO+rhaZByRwg1vpqs3Vge0WcTWNJnnJt1Ft4sL+dPBj+NveeIaJ2r1
WB5uA9dsQSeCP2jU+vAWSJUVdZIph0Tmwq6C/kDNZCysnRshWEcu9BE6VMbp4z0ZNBcaL3456jv6
AKD10A+h7LGVxJ6qi571yGpvR9uV12Ls3oLO979A2n1YQxFw2IU9mlxqK5BuAaMZ+/6pqDIo8KGC
+gt4Cm1Q4mbNsWgjQNfM28ncQoFPliX4QhCjWb7vuEGhtptwejM2P0Hq49iKYvEJqGfFNcTEDetO
w8cuwuCZ8tehLl5lLfOHAkm2nawh8YMorf+gHCi1jTXgq11/1RDkfI0dACCTzv6ZWOlNkw7mi4yb
AXqgprhlVtRuvdLsD0HJEsQpEh2sgXb/kAxQxhUQ6PyuhkOj1P4ZYbibIRiMn2iwCawUP41UR0mC
qiOPPA3MFkaC4rOU90/QqACXM+yzW6eqz1PfRRoRAbXJjaH2ntxQHfE+26Dc5tmi+HtARAeQPB5A
843yDm2RDW+Zy4Eu9c1nyA6XACUa2a7um+SpbO2TWxj8FfU86bIAPPoiXVM/58aA1Jo1RK8fI7sU
YhQ0MmchYNuWpa+0OEaCKBTpE52JkCXTWfcX29/8Qt3Q8dws0k95No1ZwxHMYLtPWb0px+YM95oz
sj2l16ZeF1mytaOVKDP5yNGRM82SlvWO7H2cLsSIxO6laItiy0A/8GxmxcRnxVLPWCeWV+2BQoI4
b5pPfFZYS8MeNyDQNn3tSfl7iJOhSg0wBYcExM2iM9cKO7/kzAcPdsmT/6TdLWO5CCIZHP0EsiOA
yiT5JRsdJFyMbkUdyBPmlwgagtYqHvsVMFTBcXYLBodvhjB1l72Nas4OQI2jzNr2gXemWIOlrN9M
zRFEbDar8JFMt32QnTGCwDU9UScdOheEYSjquqUWzdYnxvtsttG9zxZaWrhppWgQ8fLMZEGcWZAf
OnWeUV2oVetpvYv9rFpSkw4I8oKYM6wvdukDsKk8ahCILW0lJUK2v8wxeagBv8/xt6tYJbRfixbc
k3ywi3stMY7EzRBAnXSXoNZq3aubAhp9kYpFdzclRLvv7W486hB/XePh6B55HfJl4432qU5y60kH
XfpEWydFfgALZbEKgZr7Qm5BWtonQw+3npm3KKpnr3TH1DWEK0rELG4bXW+OTdh6Kz1MoleZnfPS
8r+2CWhXx2aMDnqWins1kPqrJIeGjgm4kBUlbJ+kmIfVJnsLEfDhvOlekS3tlq3t82viGQbEXEew
jFr5CBHl5N3XgSKLhByjWBlInrZg6AX3h62vejqzsFXthPQQLsDZ1KvOLP7NaXqouHsoE1IHkGLK
cFsD0Lt1GhtJWYknUYNlBPj93XHr4zlzW7pIrSu+tOmfwZthVTMEXel/mfI2voWynNLgujq+7nxN
wbULMcXuqzn2+lImcQctvbDbNazVdjoynTcdSsKXyMuNL2Xfn4hD2xdg74zy7qteppCDRP2F1sXZ
g0DpPUq3cRZWBWRD8Uh+0GL5bpt76Uzoer3uRAVmIBsPSpRoZAf6yAFL0xMrq2/TJ1Z/CitA9kUe
GZc7KBbEj35WnPJc8x9iED4d8ERRd2E3fFX2VMfbwuTcPjAXVCm/20ckMha5UZc7PP76Mxb8/Xl0
WAd9aDvfJmYRLUq9hwgB9bg8GhdN6fBt3g3QNdOgg+D5KqilmrPNTdJhB2xbdduqQw1ifWQvYKMm
dcy2vHbrTRmY7ZJQboR3wx741rVZsCd822zX3Hjc6sAOL1KiaZ2VrXyrukVurV4LiadHqBnmjUgc
bR2ps5AN72dk+1svgKWgzwFWchvj13PwkDrY1KNbPFaVeLMQZXyLynqDQFz31ciCZAX81HCRnofI
npHXG5G6bGmKUVsEXmacPGJEoEAxtR1E5LDOCQ9kooOrosh0hjQFtFyLEUK0AK9uYleiWlkV3BGI
i2wgAID+jcXOCOTkF189foU0X0woy+1i28EjudD6ZG/rGt4SZQIN9LYObYjpGPFbgLvCM5nzrfB5
vDIcJ7v4ie4d+ZjX614KiVpv1ItDzfPNrrOfQ942Dx6Pmm0Q5Nk+zBwopanJyGO0oLge1c43hPbj
VeCOYuXq3rADhSBh1OngC1GuA9cx19TsULx3x94dbMvZsiwDXHxo7kcRoLQ/ibI9chooMITCwy2U
Qd5tpXvWgngvOFv/TbMisPCqVZ2jSsW7gusrQBY77R7RNXwLXRQWK6r9T5C62iHXa+IVBpUnEClW
txzBmMlGTeoAur3ZWUvNBQFCa7fmI8rA24NtFoqb2kP4sII0xNxkIFDE92qdYysEQtpj/jJRDOOQ
an1idRXeu06TntohCZbE6M1+2WVupafcUvJMiMCvweWbQpSwWOC2NV7BtyGB+TfTqyvZAK4X/CNS
J2rvda8C4ZB61A783bflYDS2TMnvuAHyahkgkYW94fjV1qHM08vhGXIx73YCYoAjc7KT/yjiYB1q
I2oMmibZ2V3EN0hyIK/njXguIlcOdhsUhSRpujOSrPlCHryJ7G0Mcb4FFlvZcqKebzS93/61TcTz
yJehSsbx/J3JQA3HWQ31M/pKZfW5Sb2I+Hd7+v7LqPuX3j/Gzs6tmqr0NLkdw/HQDUi6Qgq9PPaI
AGxEZVj3ApAwyByL8S0Pboq+C35YY/nTcjzvUaYGdpZhH5yAAq+mMTIrtLUYUKlE95s+2NU21niO
2JNaA0m14OnUIfVHa6nr3+aa6bmuugCZxD4rIe5jo/K6Y1kNgeJBvldiz37QZMDavM0ebb3W8Tvt
KnDTZNYmdQAujpKyOKMIXqwBeyqfKtf4TqWNGvuOx1byNo/Ro5GvtMB5kQz/TKpaA8K43MxNv+7L
DeSR+SZ1w/DkDCi9cvpnQr/neQtpOh4MF8/2upMpsZGJysD4VieTg9Xf672xQLagBEIEt0SOFSbC
wnZxIhmaTDUd1aReq0VtJ/Vir2g+Uu/fxiaMI3ORCRCoauKCZQLWlRCgNcveO5ZSx1JT2buKgTBg
aF5K6eXWT5m43h30aFdguA2zWx6qAgYZncDU7djfBWqIV6DVsG+0Aqp/g+Ymj2GaV2soSY1nlHyl
B1YkbDsWuXW14sJZtg7jL60p7rI0t3+isB/4Rl++8fLXcJdLwDfaxASRP94V4EfwEYrxs5PTtAHQ
A/0T3f5kN23Btm5RTepD/mBmV9R2H4WAMNIsSJQVvNk6koMMd4Qg0dxhFDYEP7QrGGzARFUAtY/g
yqJ0ou5IzWbI35tUeoi3w+fe4fcm9cY6ysP+07H5CIxOKbIVqG1PTu2Kva8WWEAjQpHNKzN+pjYd
lEuQj2IfJ250MrD4JD6DWHY/AifnV9b19p0+JhciQ7BEZ20BG4035DVk4w9U6YVXrG0nLzKbgwWv
PoWXWrl+zAX+islL1AXbSK+21ohQAiDcV/pzZIEbDvd1cCt4DT5uPPzPqJFBDipoOYIunXUeARWH
OGJt3TV53SxzQ/RfYt/61vpu8sMsGwxXeSgnLbFV0pM35kNotQ8dHYJsIe7psAY3SjcgTdIa0Tkw
tG+pFtjTgrJNjOyUx/wbLdNog+ChynXhWW1yoMWab+M3iGL4Yk1sXsTrJfsgPWsVXhWK+YvsTS9R
2qHsductZ1eyQ6YzxYvBLxcg7B23KJrJnl3IiwvD469ZgDJoF1xslzjl3cVDATWgBg1/jSEN4Ojg
3jDdKNj+PjIxovEqMutZYGVzBgWTOGPVK87YgcQ7p9eePCuKjlYcbUIzK+/TNG6vLHEBaOmgDNoj
5rKsAl3fUa/WOs0pDL2vU68+sLcaxR9HLI6wa2G2BslLRMjIlw4grts4ndBuqBWVPlv98x//+//9
3+/9/wl/5FfASMNc/EPI7JpHoqn/459M/+c/ism8f/uPf9q+Z3mOY4PDwvHBPsKYh/7v3+6QBIe3
8b94A74xqBGZ93ad1/eNuYIAQfYWiyBEbVpYInTr2zvLV6wKqKS/a5IBZbhSum9InSN9Lr632mra
x4YdT46oWNkmtMLqHKfdAWrmpBc28mzrEa8c5FLtBR/KaDupDCZR81sbdcQXDiDMvMyIEydeIRuT
QSAEzER0CJPgs42cyyxd6fiNHyBPDPSsOjgi68+WOvRxU21yPPTAyPSrN63kF5DpZzun1bFidzJW
AY/ktZMLjSVnmgBqCvriv/7qbfNfv3rGbIZfluMgB83s37960OPlWle77L7pomGHJHAI1JQxrjNb
K1+qBEkTtZzoRtRBl55dXcmDoeYJpdo6YGJ/96pEoB0y7n2ap9MVzYbVS4gVawfHqflLGlXmKraS
7uxCEvNYFuDJGJCbehpB+oyvl70pV/BPA+OtXPUASiNhOpzoNjOq4Uby2DrYtolnLkoa3H/zu/St
P78cW0fUF9+ODWgIc5jz+5fTeUnpATov7qdFOisc1OXn9hMyFPktFGXbW5TqP9LjMKqFtqFHHjWV
F+Ba4nYooFVscv//k3ZePXIj6Zr+Kwd9z1l6A+ycC5o05a1KqhuiJJXoXQT9r9+HVM/I9NmeBbah
ThRNOmYw4jOveaMGPES2VdWopjExpbXErMGy+o/6IK6dLUZkUXyoc7V5sZQWy6B24tSlMS+lc5cq
jbgDaH+gYW89Npuafoe2LXIHRXy570MyrDj2LfqP+9H9CSKbD9amy0/VDNdakZnw9owqoDiVn1en
RrU/rqE8zjGaGcZUiEDGsAjT/hHveuvxt3NN7U7a+tnFueO30H53mNMHy7vYDu72c+uYwE6aKHoQ
/qpXmpm9i8mrnvrtgUphK6wcATA2qswe/RHq4UXltfWTPmjioGhrE+1H92dPU/n92Q3ivbff641m
q6uRbvbFT+LyY+9ss7LWH/YDna6m/2FEmN4vI8JSVVfjn4VjtgMN2TG22+mnmYqZRV+QkkkeLZYo
7OPU+WbSkFfeeYZZ90HzpP62B2GmMs5XiRXPN0rqEaIpAivIvLjeLWC/u8Tu5rHf7WH3P4XXtq3f
b25vGSBAvHe6HHOZorvcn7Qf2Df/r/u+v1iiFvFRSheUzWK45cmZVu1SNV3tcv/LnAuj8+tsAW1F
o0g9mW5+/nH4L+d832GK4fgf5p5fp/3tYiIAZZuq7Xo6QnSe/evFLFKhamWlxg/OLBdasZXna/AX
7vRM8QB9V1o0ll79qVGtaI919zOESGHpTeaEwi3Cs7QRWxfu8dieJH2GbZ4V2+z60wMko+txwLyN
E/bdeHxQdNJSymnJWgei0JB31dXqXvOKzN+LLfsBtVL+PEB3JqNKgKy7Yg51kLctWjaxV97b4Fz+
/qp4zl+GmGE6quVoOpK7qmn8dlWIqMyk7kv7QcUu99rYDDOQNimAsG0ut7smamLneTi395m9luFP
0ssNhga7XPK+D/08iLEuUvK7tHLsLODgZrsPpcgVtLgrGexQwMZCngMr5OTS2hCDeXJ0htZ5+XGW
tEGnOSrWjdNWGmrjHFGMTElO++aw7ZtcGErpYvxl335eu5Wavp+8nbfvW6RLqG0qn8Qm7+07yWo+
Mg3jK6InOUpddnfej2QdHluxwIZrP/rT2Z4pJQa5pneVDvo2BJZXhlN7yHW5nmoLoMq2X21mmzmC
oiKqKWT8CPa7gPEt1x+lNz/qG4GkhYhM65ZMadvajk0LDkplT1kOi7A0qZF3nrT4jLl3ezP0GTLz
ax9fupXzsayH/mHf1bB0hSU9jMO+uR/QSihUqvb292NEt/5y63j4bXga5gKeZZKFb8d/mocWT2W5
W4zuIU21repcv+RSZJ/rCdBhPNvqHZ2fDHgeAGD09dLPLYoY9PfjTy1tpQO+qahkOHb29OszPTGq
JDDLlVcpGRxXtFjsKRfUpJCr3TfdbI3Sdlgfx9RBVSSpDxlKoC9tozTXyMQCNd02yTD6k+tsKjfb
ZiUQH+1caz7tmxCN/nzJfRMr5CgDaha5BqN8ZwRlsS6jbLX7n6jXsMWJjIT4ThyiULWeSxOq23fq
tVUhJIETmPadeo3bXHMbG9ZP1Os2mWU0TNXw/S3291kg5oD71gvnk647w72te8ltMcJ/nSHxfDIG
HadwVa2uQCg4T1rSneO01T6hKtIfmFPj435anqN/3tLrmnoXvNNIBrHvt83+7cfLGslKBXh7+v6y
7dAklOLbKzmYK7hRrBuXbkyf0Fw3wedQrROOPC+SjgC0AidA/SL7SvhU+9Xaxc/FuOphrMzlbQ02
9DQ0o37eX8nq6QD+eKVJrZIHr50hJ+OTNcZzoGMaR3EabrK7Pez7LdEvkbSMIdDs9c99+4H9vJln
GapqfH8NNztiYiVv3YQKSm0O1SsC8Be7M2Sf95fWvHqfADHaQe4sKfwJ7FOdXminOaNgr+mGwSdw
q1c3kxcyrp8hMxS3KtPh/UJihOcFBtdWMz7R50qws0uap6ZaJTYB7XjcN+2uHM5yBDi+b2LCbNxJ
qR7ywWjuqbBrYaOWzoPeNeWt2jlHbZmdh33XnMV9GOvxejC2fbrZSZw7vp8eT2V9o7f1eS/WYhqE
umFpn/eCUbp3yLZ9/eyAjR5VCOEESy7SbZ+UWrvPhEVRr5FnIxbdt1Ev3ox8deG8yjggTTfvOs2Q
R7OUCnigFbkGWJyHNhuah//pdcriPFdtd6RgMUbdiCVenbUP7cZGAQaJS/JGRKmVBtNGWdbcUuzb
HyyMA/Zz7ZVZys06evLz8tFtmnBdmuU5LyBouJ2t0WshYye6NSFoNCykm7ihVbYhxKL5YhK9oAM3
jVNxLfOmC6Smevfok6ZHw20zHGea5arQqc4DSXQebZ1Ggd2k7mc4VVFZJea3ZPAux56OzP504ADe
vZmk2RFA03r4+5nQ+H21JGowVUNlYbA1TWNO+XUipAzV9fqsjBjGa5RYp5j20k4ZQG7qzksH7YRU
GBWRfd+Id1Taj09rb3cY3qCSbzutdp+PNfHA1FVfGkYl4DLz5ccZYPgTGtVxdnI2iZVdZ2VAZJX8
Z/SiXVRlSBA/2v/CwhFj3CCRsvoeRxigj4PBXIqbIe31u/2ASgfk7u8vg/Z7XLpdBkslbtj+s+09
w/5pPXDmGZy3qw43f2LaHW9jknLLqzgfI+JFGcDQV/Qyf9z0ZWKE5mx0v08G+zPaEpD/fvenLXp2
dMry4O8/sqn9Fuc4mqu5Lr+cy+Rh/iXzhGmqYTSY5TffA/o1dgRK6En2Sk243IryqO0Ux86L1eO/
du9rvNCAUv11d4Ju4/fdqjFkr1ht/Dhb5r0TWllXo9EU7WXOyvGyZ91Cy6UpoyWVCAfT8gjrQksf
lKT78y+MEMxwGqB51Ilmhsv214/zaizy/kM6vucPPyohFms6abBJYmHYnqmy/etwnpZ1zsRqFacl
huplBQamLOOK1bZDoEkByXmY1glD3Y1wMg3FHaA38eHHGbFirvSH9NmfkhjXRh0qQzbPWDmlCEyX
rDmwQJv00VKr7mLaju6b+0NCI3ix5+QqNVW8qv79/HqyCnjCmvZZnS7/fgzoW3Xh16/Lzes6qISY
uuPAyfr160K1qBY6WcnpO4fLaIPvFRlq+961ntQ0LtFQEdtDsSYSHXD2j0sNpw2Bar+wUXFMhhFh
PtWhbJ3oxnFByzklX4C6+9P2j+M7J8wV30fz//qlhiX3mtaXpl1ElqT9b5v/fXxvbt6qd/m/t2f9
+6xfn/PfLFf8+9tTrrMvggX/W//7Wb+8Lu/+56cL3/q3Xzaimgh0uR/exfLwLoey/1ctbjvz//Xg
f73vrwKT8f2ff7x9rbIa1Do1gi/9H38e2mp3mueaxJ7/rvZt7/Dn4e1a/POP67esfv8fnvH+Jvt/
/oFtyD88g/qKbeiW7RrU8f74r+l9P+Ro/1Bdkm1Xc2zd9iyDCQQVyz6lYuj8g5jX0V3HU3XX0FUK
N9Dm9kPGPwgWHIvCjeapCOA5f/zr2/9Zifz+s/3PlUltWz5+GaCO4xmgW7caJXrIvw/Q3slVpZ+V
9TRQnEMEAp1eX0f1GDfCL9qFeB2ecFoJcaeyztS4f7pQf36Yn8ui2m8zJIqwrgZvC4yPx7extN/u
jqa2ms5WPXTY59lX8SHuL8vppmoOdn9UsbPDZNt+xx38//Ntf6t6DWZsod3N24qPQ4dh0e2gHKMB
3BXNWEmOeLCr//CW26z261X+9Yv+ZRGHdeuOvCNegcN6rzl+hvxk7C9Z2Ocf/v7rmY7xl7cDxAIE
G5sAlXYw/KdfZx1ZKi2YtU6cmPLiixQMq2Mat3PvoX9Qu911hrFiZDQUeGh79IhJFfm1V02FnzpW
5Tc6LrNVvUa5gkgxI9cL0Hw1gqlrm2AVFUhP1xh8A+eEw+qoL7Ezaj4Qd/WwAKMacvPr2JFu8sOj
tgA8sE4K2l5G1R+LmitcIEmZ5pDnlU4Pq3y6Nm0t97NVYks2yxquv3sY+S+UKrFMA/Sq0R+GpDGD
VZ39eV6SiAVk9jEgRO4qSy/iRoRo2bwUnixg9IPhdtsxUBbncXbK+PF6yFguAI2cpgl50dihD52g
bwxRWjvZ4k0uMyPPeEuXtcTfanm28LIC69MHJq6D0kY4g+j22pmaQLesC7SOzpMO57zxbgi1C9+r
jXergh/Xdq+GPj6TWYdSSuiW08uiTw5wb67smmsO1JU4LGD0DJNCDiTBNmM8H+EmN8CngQ6IPNo6
mp3vDtPzLJFkblvxipQYP4yOyhJKxwvy8EHV4Ppjzy4qZc2pK75otf5uKDxvMvgl9CIDo8xLUTBt
KY9UgVav943WHFv0NyIB5jfisoFFXj7WygUFnirqe9z0hjbAZF2jcIb/dttkkWk2r07SBHlWRM6w
vBfr/JzaRmglc5CBlV9ozuM93B7Hmqy8cNZ3w6ieE7D1lXwbZFeGi+tCeMyx8B4UwEZotOIn8BqT
5CmOfdBr1zwY9vhstdW7Cl8eFmcZbq9TGfMzvsm3S3Nnd0gLFNLUfLmiL2i5odvT7rZTJESZrlox
h2utcEqDB7mOyjQaF4FTlVM4KBA0sQgDaAcfPqwkV81tdTiv6jep8x3Ps9sUftWY7wqGe0cNCVGz
Ugu/UO5iHa17GKrfZME3QBae/onSXxWGpgaVAeNUL8XH3IB4mDfyq9egyaSkDg4dRXEBlQhgymq8
q2UGJihhzOngaDY9N01rWvAAfBD8I+NgrZFIU8cEgESuX4NNPXV2VwRpx2d2ZH3vaeLBXBkmqMbS
1vMSqqweLm5qU/qlkp77Uo1qHY3ZqWP8dEUP3K3cGH8qppaqjcV1JxgyPAFFmP2H9lwmnS5+c2Gx
8lpJ0PTM8TEXA+nCI74eKu/eh1o6oeeq38M5/T58wWv2Pho8X7TcHkOaAvfJgmrDmEiwV6b7UIi4
DAjD2iBWSFOataB4jIGx79gFum/z87zUTwWWcfgZJIFR9q9aZye4M45RgwZ1YDrAapEyWPxRV3kD
pw1qa3gvlXrwlxRJzKE6cPteOrqTnwcVzERr2NFYiLsMzYWjHCRGOf2zQoUEQC+Xbx95alHgVTnW
PlSBVyB5jISsq445EJMMYe/I2u44tEcYMEe1Sw/eqKJxsHDPdqaen8ZNEUxvoyJBQRCLeO7OAq9R
oajvldY/6lN+g7BxsG7i6dr2sDcU5MAcbwpx8OzpeXS4xtISCKLUInS84V4sduID6KZVl2wYAGR6
xg/xiKvfYCF9VPUVznXdbAbMn4GWlGsYD7hEMpzcRhlDIt4ZzTeMBNvsuTQ+iE43UZVsi621dm81
ygHa7nFMCwsjs+VD36LgG6vc4thGHtaaKX+fjgo1WCQUnKXqrwdrKPwBlh4EEb4UbV2g/wzsxHzv
kWzDyp1fpHSZ/NHUqPX4wW25FABqn81Vf4c3y1zseafVsB8gXh9tPlg/s7PGozkzs3sxTkfkWZ4V
HVVVkS2Z7yGIvz1/RsXYcpoXKPzP3bg8Cw8JPCW+VdGxDtRsdoIkn5+HCtqIkz0OaxcxqRZ+PZnv
erO1n6dtjhHVK4Iazx1IlAQ5dU8Y702+kPwwGpnLzups3E9mea9RAK+87pu3OjjC0mAFqebrJr/o
OnO5pFIczLEZfCgEC7C/KgmoKB9NhZLXKq8HlUtRUbgIhvxKplzWeZvcZ8SaW2fzCceM1LcKSmXJ
hC1VxvoTICF4LUqFVdOjIqgL/T1zFObOPHsq+9txOHZr/2EpTvPI/KlAdvITN5eUw5az9MTrdkmW
jiUGSR1kK7ibKvCKALrW/QtqSgkSY0gv9gFvtf1rJ3M0fJ326K2R5D2DRWMdzTAQcGT/iRU5CdDh
iETOD+7FSxypsgLSKK9Z2l9TI/koqKD4mWMebWctrhaW8cGRkebRsPfmtAx73YiAMn5eNRuK/Dar
WQgt+VTvFR9Zrs4vwW76GQLeMYqUzTQV9+4kgGK2UgY9dfVgcuQ9POcxaDyhRa6wj1pqXQnkuNAQ
EFBvpwreETeFPk93ZpOityzpM1vkr4JJb1v5KKVeG3l/byrNEIHueGSNvuQnjMN8bC5EgRiMOz23
s1MBjYSAWuQ4vfez961P6mMlWAHSSm1DrVZ96fIV+jRrwtRqI2VFx0Phjr1ws7oK7H55hicU5HZG
J07DzbxtKx0UOSIw2RIfFnkppidY2pHqFLe9LpIQx8E1dGf3o9gwvoPuIShjwSF1xqjSxtJ3SLyC
PpFlpFq8FIvqV2mtUVuZd3muayyAM5zf+arp69Jf4v7U6iNl11QJEaQ9liNhTZwPl1PeD5e53TFK
rcNYV/rVii8Auo9KgRSCCeDC+mTTcsYEZOKtZv110qYL2WAfkrYyaMQK59NG+3xKvNtVzHDBUoU5
1nyb4370izIBqzlR3CtLfBRdgy+V1i6Xs7SrQ+4VT+MK4lq31zgAh/dZaYqBFXllrcAg3YefojJp
08/uzBajigrPizUxL6TOJxqnHhWD2gg8ZdosQ+8HO/5sovcTFL3yqvTA4lNl4Wos4ylDsiyBJTdX
k+sz8T0oo3sW3mb7rlu+K1vLr5X54OQEcHyVNqzEtKBZu0K0wn9CX7tbY7LrS7kWHxKFyWecdSXC
IS9qzWAGkHCiA1EdbK0N2zrrgtmhLGjLePY7rYIQtlrZaXSnLyBu64scRRIECWnZWW6wUGNz+8EE
w6qErA4Ng0h1ff6/WAzWdGFOSrTKr8x206W99UmNVYvo6pe4YQ5PuTY0QWbFb8DaZ8DK24fIujQY
F+tkLrebXYk3Z69a5WUh6vYJ2Mty09hIiQ0a5JeNzNODBnu2XFFflCTug6xvT7Yxq6e1BSjqqW29
OZbiPtyLY0MSiq+j+bQY2YOROlXo9GNyIcCDhaLXtMjwYlDvDeFPOxriOM/ujVkaxIHGhWDtzbu4
OWd52kaWc54b53PsmlZYKpV+bEWorfPX0eGmAkewCfiWZyZggoI+7g8utDM0dVv11OvNQ10WG2xI
fpHcmlHTfs0qBkQ6pl9MSrz+sjqLn5cqzLZ4DT0i3hBgXRzNbVhY89dVhTsyQ40n0Go2Be6Cu4Up
t8M/mQCPD7+PKCYKNJYy7pcY+Qk7D735QOFtDMCGlgnc+wnBdH2o64CKTU3lfjS2TAJUqbZgaZdg
izIr8V1pfU1KfmyJB1hk1fW1VWCfC40sC+RMBaqxsmhx4w7NFoRz+rFEWTYjA8kr3/RsJfIsmiEk
t0Q2bhH7MZwPf+3AvjiJZKXXJCAsXX3ODMUfErj/JdlX4JWU84vJequqMSTYOq+uGO8QJGAasKoA
775jzBJ+QNCf6Grqv82ChXia0cqalzHQ9Nrw284kFq7EEeEBfG3bhBV9WQOGcY52a1uT+liHWtU/
WLreYVdRuqFI3CzQQCtjyhkYqca1itcRb8fioVURkMjH+KlohvToaSgYiIGwRUcG5DDmzEcQmD0o
OqFbjXnYoJhhZsVnDI5q1rbzDr4dSlD0s4kSV2N9HUhYA6crvSNaKD1KwSz6pvO1SvRvtbkWF8Ii
tMU2CYS/zu9Kn8g7znRKbUsWgUQgJVCL4aW0xwdn6/hpjcN1idNz4mI0W+pxfy/SJRwdbYpSJ79R
kuGbJeY4sloK1s2SPxsq0peKDk2SGPXGqsuDXtoyyFyjOWj62F1KQgsUxhS160k2izwiprSxZZNa
kEu8NleDIQ1sOiRTONhLJo+JgxycmEcsjt2PfaFZoTCVx6ylA9OONtlEJY+lsdr+5GCoCE4aKwnp
U/IjiF1aeYzzk4cc+rVhxY/xdVlbFnpqjcCJuUgBil3kOWIbamMFMZLCY5JjxNI48KXWvj6z9dlZ
+3SzAD1M3mhGCeznMF1yZpvxaJgvnjv1b3PpPdrG0p+JrBq/nFFQ56rZYQ4dLmDEUTRFt3Gcua+9
ybud1oSMnJJBOkxLAG68DmBzuYde1XHWA77qzp8RTMF/QdODoQTqN3nTuRZE26U9Hat2/gweDgmb
lPtMkyq+mnFN7o66VMjVZbj3U9RALAo3F5pzP1VkdKZA/N2eyeJkfzWDsoyAx08ne7DDtRpdNIiQ
7iXbZHh6kKjnRBwmx0L1adpGWglVR7PUo9HpEe99mFIyRgFahaQY8vxKjqFminExzON5VYj1085d
DvxUaZOEVCBOQM+swHaoPUjqDXURKSMdKCV3gr5W15PnFpfN1F73JVKyHjpqekzMl7VFmAKiDtUU
RatZDe3a+FRDsxcagMuxKj87Svo65VFBSVRdAepjNNla3VtjKuQFs3ZRaOZFp8ZXg15FqzsflbFz
qJFU9+ravRfLcjZZggNPwMpMczRU04bxS73wZMv6k7qAP2pq7Yz5wX2TKW9tUmHZrZN8VSpk2sUM
6hE+INh5G2UMb7OMlOGt1tgLI1Z8VacC9bS2pFZQa4gWZd0BR7ouxBPFC/B+HywyWeS6cMRsis9Q
CqSv1jQeYImtAW/zWJtUDot1OcVxNLquGdqDoV2hUHUpapT5rQ8KElTH1YZoF2uoY7uUwLKF8RnT
DkeuzoqULmhw6T2Y7fCOX9zDWKWPTh1/qDH6DOyyI2VP8ZZJSiZVR8Fgz8KBKTXFObOal7a39LCs
7eYQu5FOPQpgMqAxgLRgXtz1Es+XoEz4BFzdq1kY9/jCAjiBiyPUJj/mLbIOpTGfTcSkqtJ2TyYO
sh6yJKcmyeF5UEnJ+dmIao27Vin5lAkeAuZc+WLB488kQwmdojpUZfes1tRP5jQHnZCv6JLSWEna
6s6WJjMz1aRoaUnvelh24UBg72MM4B1j0Px2N971xgw2Df/nYFDtDzZB0kGrlaASgwgcE+ig4arn
7E7BqhPZvH72q3z4Zqd2F+ZHp24o0CEnGOgyIUZyBjcsV5hqKBwdSY7GQO20+KKMZzR54xA6eH2y
m8YJqD4jHpR5hy2/K6xO0FZ/QZm5QIkoxaSO6S3P3WMMVSswU75BBzQEAgizS5lelTnhD+YkdCb0
h3KSH526V0NsovJgrJabwsHHcaRTQ7BiIzRZrIfUMsOBllgwSbmES8YUlsZZUNSmhEdX+HC9RkAY
80zWBnSpoCR4WqoFt3GtmU8KIgPYck6HpmyNF7TnroZumg6rImpU1LHjaIoZwcMVxX21Vc6jlT84
iVKdG926NzrDuKwJguJtqi+gUqlxc1BmTKjQGyJidWItkAuVXyNBdKlTEutkqLMMl9X4nErxNMn2
FptiJ6QBjjXHslyW2iQOtHxMbmfveqrA8AxTeR51/bbsEOOZgS+YSTcd24rVtVrUQAAARwQJa9WE
xH5bq+3BA3VDmpanZE0ezJAA1Cihbux4lNMA901r99Ks1bEaTGLNlJl9XknhNTGMAT0nIjk6rZ7R
hNUkjaCCaXFo9fJKlFQy53XBMmx6idFP8G1ddeHVpxetpxAsO4Y4I6m6zYv587h9eE+jUmxLqq6i
SY5TPPbBqFdlJExKrZ31ArreiPQZ2pAtvraV8qksGGeymMuLtWBVKJGXmrYLqFvirEnCCq1xD60H
zrpY6DF6mXesnVwEI3OvlsbWQdbeB9eiMWmZXNMa14TIcosDEo+YwpoX5SIuQZPep1g9RNJjxZyw
GQj6Ao18fghs1g+T7XD7FLOvLUVNQikNHxyrHaQ5Ru/jIENzG1/9YGRH0H8LdnpdGWHfdFUqCt54
8osdm5TrLP2Dl1C/LWvYNlkaFiIhNfqEX+V0lYRk3PNxhoIJXA8p8YniY73m3Csoh9a2PQZFmgMf
31xR4qHfpCAY8wzu+ZKK71dr6CgKlnwyoZjXpaHcjvjy2rA061qrgnXWizuzVT7XRZglANp1tX3z
BObQUyLKE0uRdpG82so3HTWoo1MyASdy6f20Sb2jlSeYEY40FRycEzP9WC5Leq2J6tRIxhxfhShr
mO4zo4aAQgLh4b8QdF7xtZ6Z3zfw5bF+btYZT4g2DkYLXcPO6Zqgm4nYCgRt5sECGQMMIJAOlBIv
pTxnMf5cxb6xHDTWwFopT04NUTczJivo1TSNsCVhZRRV7QubSpDXbBMQ8m5rbfr7K6u9+yRdSGZz
x+VF43Ga5rDwluo+W95W6eU4JbXXtoIJbqp5zCblZ/CSVeABYlDkqvkVSFxfd7Yi4EptvJm620l3
W0Jiuw+qqXmeeqyQEkE7INZYJbRhi611+yA0+3ZSKED36rn0mqAaqyflqxXHlysCi0FVYn+5pNZ9
B8Stbw3QlIp5sEZIS217HszurbPOiygSaqSk5NKKPwNePMSIGxNcoU6IsqFnDYQFSKEltvtizMal
XWKG4+CeV/faFboVABwlXmjc7xPfArmut0KgIZN7TKfURgdfRo0Yv3roquJRA6y/SAN8lwjcc7lE
zcNsXxkwRynxzwBUrIoQ0WHN60V8aG15lbRxE7iD9qS0KjO8TEK0ILiQWPCpVnqf1OnZEo1GZSBt
iKWNl7jIfbPr3lwdF5IZeTQi1LdWz/0Fql6euFf0Ce4lmGUdqHoLidFfdfE2Fwut7LY52RlfDf/B
NwqDL5goPKHP/DQV5SHrp2uFnqNfGF7pJ23eIjtUvSEy8Ggq9ScToCHGxOLSkwOG5pZCrOW1ka20
D/DAcEZlsSxWuLILcGfqWB8R0USkPvOuKsaC3xjNF0NRNb4385kweFg+VJr22i0ul8XUI7qaZImF
ScGzYSYfqjXouhK1bVyq9nWHFviFgPyPzdBJxUrnaHa5JI+ZYK7P6fXoxZFGWlvSHworeGmBZT6A
gPQejRimHDBB8kSUN+JOBVrpYuDeEnPDuz3aubAD4EFZKM4Lt2TgxfF4VFVE4CYAlUGb59N9M3Yn
x5lf9TwOSbRvoTYrEcqmJpYp8x2JJE5t1qmOK2pNun1dyGa9XqTzAg/6o4raWahXhE5p2kyRWd/A
cR9Zo7H4GnMydzUZCDrbkiWVZSa1h9zfk7wyoYpggtLrUdlNlewz/If5RlpM+xkGjX6V5HwGcr91
6SS6RNAMcT561EbDvbcKKnpLMiMwZS/tWddxGrTj3rufqqNavU+j9xmP0TtF5za3PAwSR2aLXpDt
uE8KAuCHFNMfv/QWWskJKrwERiuV6dINIMXSTcwXaspbYosxmxWLCqk896Y0NMNHx80te35CyF3h
jBGxW9hk++iNBI7mPI1a8iC6gQLqCJN0aS/2gKXDbNnXprG8tJR7WeciVDrnbs7r5mqi43APbW80
1A/VpGUHKTBvtebsJR+6BOnEUh6wND0ojZpeNvTqfFXYz1Y3mVgr3VEWyI4ituNLdFcKkxZT17X6
SVTFw+iMqBK5w7npS3FcZZIfTe2Yu6tyjSYCrID5q1Q6ekMU/S8J9sSlZaSBMldeiGwVuFay+WFe
WU2wA9mg2yzyMeIc2zVzncajACiehPUMdjU5G6aVnJSXToSL1lMqEO5F3FK/6rY4dV8LYdGOFGkf
QACwGsz2TWKxZLtDcWMoFIAriqpRaSGB78ao+9RISbfOk2UaMJ3nFAKa5x3Q4KM3OtNGVPnx9oke
xELtS5SeewuTnS7NPu9DV8kDUny1tFQfnUMi0JSy36R8KzWTQMjwrtTKvVO1usfxbLzJ1uSAg3pP
OzAefLsdX80Z0axRpaCw3efkK99Qf7939fyzyDTqyl37bUCYxI15WU+mGEBDkgzjJT3uowEc/ZO3
fcZmC7e6YgUaSOmia7aIiDpilwMSbOqGnthCIbRHLgGBax/gBrhNeItey2qW5i0OPDgBIRNrB4hf
6xd67r15UMMg6ZhRW0IqzwsigNypkP3Shm0iyuswNql3lGN8P5iPBoXFC6dZKdCVEdNPH6Evho6g
IFVT3chbWZVXOdD6FhMpu/ItH6flQluyIazrNbQdh3vQqFbiEz4kKERKXZNy6vFj9jrSJ3IvIkdV
idxZ/ZZprRZ5qedcjM6F1ttfV5l6F4ZMVB9UgBGmTj/f7H8NctRCBqpGQ3/ODl6Mtubg1mjCEgpk
KksEehuwzw1T9yei46A1XLzql/bZ6ovirBUnZ77XQV/5eV8hjprKFibN0lwsLrN1or3oGUIsmsB+
blS4k2FV+TpYsNtWNZJzM6EmQK0hTPOErIf1EVOf+Q7Yt0PBospue7V8L01WmdkWAyUFF2dWvfzY
5VAwVe9olOanpkjn+9VaSCWzu5TKzCFZ86+16tAm1V26NhpwvyF+tUbFod2P6HlbvS5TMlDKxlgn
d65r1KvXwfMVu89vPE8t/W4dKwKl7gVDGKpRJFPocWVShqmWf1z45NyTQ35pCXI7dDbDrCBpZdG+
aiwqC3pn9NHQtdnRaez/Q9h5LbeNdmv6VqbmHFXI4RQEAWaRoqh0glJEzhlXPw+8Z2Z36/e2D9rl
tiyLJL6w1rve8DEwgNfklD1bRsVKMwM3H+L0BRPq87BcaLN2p5S1yIUXY0GtxP2aMVhuS9H03bX9
Pl7cK+FFnHv6CAyRmxcMCzyg/0+/jI5Cmy/UewKS5BAXlsxirhEFM90hjktBKwivhGEYSuvQAT0U
Vd/Zo9F8WczlHQGbORW8F6smgm8VoBY17imQGa06ahzpbmtor3IkzzsxKWZeFO1+DnQuoacu85Ah
UoZjdVUmJ0i7BCTIyCS0pHELhQGW5PdvwpDnD2MHFIsRjweudcunstgOkbySqVhXo5IgW7WYf0aK
uPMbQsMBxk4GMe4bDd2LR3WzoOBjf1BLFZPvYZ2Xqk+MarMue1Uj3zp8kHDYcrj4TMrASd36/EdM
2Ynp+M7X8fIejNjaBbl5nCRYRGUmvaUtivYxTZcUUGwhUhav6ycBghoDt7BMYPip5slBSaZvmYGI
A8tu3slgS56a5M95yLDTkkfAIab8bji6va8Pe7mytk1Q+B4OxVRHsuyNMS6N4gwpNtaLlIktUZOx
0ImwTaKYRbNwJ6S1pqILtqDjX0vSLxxd4wqlsCGLilmfaczVPVa8YVfpXldY50EG6NTnkSbcJCNX
UBK3jfu7BJnMrpwzMrUwRcpnHzCFfiioNNMllP2uNAKJtsMKm92vXwpu8Z0i5aG8hmnw/38riyww
qVFbEXxY1V3I7qf/+lbmh3zp19+t2npWnn/9C5H4EPuynUJWoLOI8l2r9pFd8xzB4/ln46yNMAz3
b2JQats5Pz7kkYn/6qAQlpAHikdnk638XrZgoMwwrdkBK6WUJuxpS2sjWcg18gDRXnBnhbXwdq/P
ZD03jUUWtbEkzMvveWt8JZcJj5Rt1KaZW06YJTTDPgmt+cx7iMjX6FjX2trA5Mkuxd66E2U4wZYZ
rKdAji55xPQ47UJsfrsvtLq4IcI2htiWMN/n510lLvTZFK7+YCtJah2EQd3mWlu4aKFekjBpQRKG
lxinCOSE/VHUw94bTDWDHRCF1DXKMajV1p1SnqESzbexHDqXuX6+gq2b7LNs9KyIT4RsaZqXTOuP
VRHnMFrGTVnQ68mUTBlm95Gl7OvIRwkcJfdZViAWTLDklyFmLG6zJF9QQSojTzDrntrCP+hJecVY
gjGt3J71Omlt7EPhnDT1Hkwqh2/W9+s27bWdIBMCjUeaulXg/a00cVw6rIIDYYl6K76BFinStfTJ
KhAQRYY7aHBsMf2pgw6ktMKTJ96L2bLTVeh5ljJG97lSnPrBMOwQ5HAtBY21Y4qPkQbT5UEuMBa0
aH2GwImzjJE71CpTn7iFLahgxMGaLlTh5tTNVFBB054UUSY/aLbqBUazvIaxGuiD1t1g6cQ03pMb
RnK5BQCM7kLRImUbJZXZ7Aph+ppyM3mCUGGbubTrw2Dc5g3cjyhk2lzl07iaNLC8vG/7tW7JnZvk
LHbYWnaVZhWZcyGjrzIJ1nhyyna3BIgkZflJYrnhlqF5X5YDyETJFLeaGE3HCw2pD7V4r46am2a1
DhtZz+CYDt9yPKy6Ikvp8YKVMRffsaI9asP00eHQSnuoHjQs2Zm9OQBDgJGSUi3I0hO0vHAddPkD
i1g7qZPkU0Gn9aYN0Y7pZ1OIuksXibTdAYAlLiaOImJ20xS4iOrSYGzzjKgmI4Maz3RrV8NHZav0
xtG3VPyojBTQjIZ8U7eZuY+Bi7YQw61djwPStlKacDdovA2WPxY7lq7sC7Fo6EEs+aB3/uyNiYyx
jF+abqL02qnwmbDH4bGpVJ/gQxgsuOOJZ0Py83VeEZxAkoMBwwULZ5wOgnsJHNLRJK2/B4HtnEHQ
hHtlMJ1eoJw3g2y8tiqj9Vpoo4dKJeZHqCvxAbuUiXANI7tB2alXlVFQAIc6Q04G5VvJp6EijTZa
6fh6Pg60MassTupHq65Z4VpUPgaEha5Gscsf24ohUklq6CO8/QSkgLmwWOOkA3wZPzbLP0rQQfgI
FgppTkqCR39ivtRSpN7GHBJBivn/jYMJQL4pjRv0qmIl9YjG8evHDqiQQbihR5k1jMRf/xuHs3zS
/EJcj9Fzl+q6XWLkt/ItgdFihZdGrGnbCOeZkx+o/YnQveE05KVy6ELmmMuft9XQrksr65lTGRoO
WO2+jo2N1OnmY5uYt3aAF5lDfR+JxuySZbwgoDLLzOAlnlttlSIiWqkBjvz6qEp8SvHokqJZr5sO
DxGz50EIYyE5cN0+mFdO5GTWhHT2urrGXhvYSpSmo0xdAjCSKOukzd6EaT6IolScYz0eMCs5DYNS
eCkOT+eZVyzEeCcH8c6Kq/Q+0ziOmQBnYK8W51mfw4vi9ftkNu+TQfa5iJgIYgQMdpdrC2FHwBMj
rAHAhXUdhfhPtUZ/1NSe6clAHBKkHcXJ6+6+DeI9oQazV2HyDzEoOddRtOnqId6NC+fLnznk+555
8qikuIOQX9TO2Ewa+hpgn8qOcopLoH3NxWLeMGRr1tlUf+IJDOCWnOTl1A5SguT0rKudDiMSAVE3
s9Glr2VKgiEzDC1lqdbw5TpUNVcDYh2mfji4BBCxIIKVEARkUJ5QwQQJbzpbKRoK9hRLm9Yw54Oi
6foxptikabJcU5m6vaQOqp0DAd8ZRXxg8rVvalSAqm8WbmlG8pYDYdyw/DRe2B0a7AoS6+wOfQR4
bkwB39tABTFmqrQ01DadrtPTE6gqTtQh4dzTOSCUovS7NbpUnYNplG0FUIxje/aUopp2tEJyED3O
cz/fB8AICPrhtuQKGV1NOIQrpUbyY4nWDkrcKi/QPvphylES1PjdEjk4jWACvEkEjGE7n41ZkkHq
jqYoJafG1N1pICApjXrqPMMwd2qvR3YXhRnRspPXB8LSl8l3TAUhqirKkxCXX1Na30KIzKys6U4n
PgX+hqQchZkTN2wwp2s4tTZpgLJ1LMBquzo+iH4DKBBPhj3iWQjRYjQ4ji1Rz3bc/T5ODGFOwEL/
VIzMRyasSVZRR5CQOqrDXvVpPWRyJtSucJolxbsr5WwnhL3Iqd8dRuhlW3PqsRk1i+pAZXYKZr93
O9Ybo3VU+2JYPNDWSbCN9H09WvjDjmoNdt83HjYGa8axnUtnkhLDQLDlMMHEw+VXEC1o70DG3tRV
JLxmXA21pG64Q59lmTYoVMwF/NnURn2yZEHEgACPmrwyU89PlGpt+ZCrWj3YdWbG5VlidafQAfcU
BA5WtWCoOabI8zgyi/XFA5XNxGLsD4aB5nNMMZpq9LtfjSOfpF1nuuCF1bwxUL4BF8Ag6DUPTqp+
EfSaHIVOI72d9+OmsnHUDOi4ab5Ylov00ZUowwwXAkRbMkLQmfZCUIgAzHQVWAd5OdUOkOuAQTXA
VfyoYKu5S7Dx0UVZ31t6eyA4o8USLT5rxQRKkgZInSu12xrRQC/UBqm0D4pO2s8988Fyufx//dmv
X/rlq/5sQUvT6gmwOsNlNMP3YFPrzSbQDHEPjc0UVnodu6pfZVtlnMR9tHzh1+/knDF/bmkLIt76
jnk0a1e99NgjYeUaODAV9B3eg7BEzUv/PEB3fwicakti8Tl/Nl/7D+sgMS4MnyQBx4cF2M0c9ZF2
Qb1ULAR1PVzM6egjpkSchyGhZ8ElJIocWGVaNaobYhfwQqw49n8bcZN6+Vr/4A/uiqvOt0KjxyVV
KuzsUb5EzWl+MWKbjQHJTjvnSxaHXd+MQ+TOR0F0hc1jXcDSB+S257ssXlkPjAjFd2Mrn2JlpVyT
d91wVZSUpS16o1MlTv5ZPiQAbdXRKO/60NEvwaOKzW313pdHDgSEuwr3CKPMfC81a3zJFdnpAjeN
7e4IMzoLyFABsHMs04vwbKxTNz74qQcVRr4nW0O0u02WHk3jQRA+eOuQ81zllrQrqD1gTMNntYVY
0jKKfGtTezyp0LSwAt6VXpU8ZFeqbjXfTtJahK7I2XFBQ9Jt88f4UXiFSgCUhOxhXXgd5gqP6nsq
72UR46/VHH61R+Vm7WKWKhmicI83AcNEGy+qA/w2ksTj1/4t623lEjrmmTc3rdSP0RueynHXP4cP
3aPk1njyucyIwaRne7pyq0Eh8ug4pTV0kf6kGjaeRCksDDu/iYUDm0R4iAV7jO2xX/fodLHfvmsG
J8ZvkXkOAx/gSkLMsI1eNTvMojfIXwqXYY8Qr5lu7UkX4dlMu/yQPUp32kM+rFT90skbgmv8o7qT
U7vvdiNziKt4MR7kyZFZOMJWZF1XznO3Qxswgw3jDX7I9uYR4JhG8iHepuOyAgI6DgymnxjY9W7+
VR+rF+FCjDQMfS/bzmt1f4M4uQ6PGW/mKWpWEGpAkz8aSt632gH7O0mfI3C/rTkVMoe7mjvuFTnE
EwdwpmyLktwab1A9mBgtl+rJ2oaQr5uVsZ0ysr628c3E3ZROdtwZgMxsVad7qFw81hwLLsG0EsRd
+JguvGqHJ9IwYqmd5iDb8S64jjfBi0+aF22NW52ftWirB44fOE/SRT77W2pTfF7zp7a1k696n604
BhvAErBVN8A7CyboS+MUz/XeBwZ86lzVEe5xykCf19okLIYubJLwNL6lO7xszqX3Rr5rc1C8cg0r
t3JMZ3xKXhGEXI0LHJfiGZtLsOhgrSZuFKxDc9V+x99pay+qTZLq1+hWlXO7kfaAPotHq628M+db
CPUwwD3Q7xRa3knhg4Gpucmv1rtGSMZrcRNWjExKT31o9yY+S8NGem9eRcwz2NFr4VhtRbJqYPeu
MKV9rrbmVQpXw4duF07tdXfZdVH0QMUl9mSTXNNhIzyAFcUtjxQ4SHxQXfmjeY7ffMZUa8PTLrNh
109l6piY8tjzN4EEbbohSeaqXKxLGG+BwfztDIB84hOiWY93CW4l7wJ2PB7lRr5mTKTvwl1xpz8P
rvHqHzDF8PJN+d24xD/F7yTUT4SVZnuD6Qn/uI11VYfbYLFhTrfvjPv0koJ1ub1gpzdw+2dRWSV3
sepoFE0obTYZBxDiGdhA34F4RI0cd1yJtvEJj3OaEMCcBqg1yqrlBHpAs1Bx17BoZOhgdmlBzXM0
as/M9onh8Wq7fAzfsCOYxVXzQcc6rtvJhp3IMDa1w3Wzkc4h7GMvxm113x2imofNYsql1XI1LdwH
27wrLyL5VYXjc2VFe2HwDG0FARp6nb5udv5NLVfqtBLrewiR43wWrjJzx/v4Bp+bsKDJTjOvIebp
OG0Q3qkbprEEUb/3H8HJPJax0zviuj0I1/FsHeY7gSEqFcPRwozn6H9h1xYfBJcuER2G8sCNKFG7
PWsPxtl4Ca5cCS/GVvkUDs2G/RfT1AMYZOjRVuGmfqx3kIEimKIr8c5aE2W3Cl/072APTTxg+GrL
LxJAP46VLFVmpBvpZAV25DHItXZNAE9hBQFYVBzLWpvXGoekbzFYC7v4VeSR3ktb6a7q3gjeevJZ
2tTg8JVRpq/o2qDJFA7/U7R3KUfZ5G8qzkNCStVtUzkBielu/G21j8Jsm442cGWqGI6tGPQKlhOQ
cs5xCLvW6V6ybVNuGCnBqTBY51vhyAgWlvXkKJBlGIBs5kuYe6Js5+vAaYdVuDagZl+UyZbd9tE6
SqJX7hFBaoZdeeNB9yy2iXQnPCfrdkPpLp+jr+AYF475KfZbnTP1jEUA3AVy4jIPnjBFEG6Pm3bP
jDPjLVa3HiHygBfvatxD8w3XWOW+WM/U6NKhEmzDWDEGFN7A+aHj+p/aCeNq+Zyodu2TVyTa7TsO
S/xZKB5rn2PBES76Negv+rib96nTeEjyEQB51TGw+/f8SX6YnjPGKO9AP+HO3OenTF03L+FjiQ3G
B1tOCux2r7wL93y6rrQj1oIPzBju+CDw64sIeHpIwo1lXfDp7aStzBitBdbkKbGnbYWUgp1ursct
uVyS3W8kb4ak8dxuWpi7ZF3hBPXpp3YyOg3+IntfdIxj/92KGx/sC0u0zMsfMYGHDXITXmY+6X49
0IzdmftIYd6Ew+l9uk/zvb/BjxbawCHcqO+qdenuICYW47Sa3ObD3yrCysKMhlDojTC4zU1AgZHZ
rY+Axs748PYIFKe1TMpsuRnutO6AxQNqDPlgfBesbRK0NNs4MpPXLh3XvXCdqDeilfaImQ80+fcc
zuVaQOlxFtwASg3MWgNmsq0WazZm7pWeucEIpp7vWGHNOSu3Uu6E4oqBFfSHbp+2jokUKd/J9/x9
Q7Bz1Ab9erof+72RuAu3MsE+12aOpIeukrumtqNnj/QLlUJc3HSVUCunMR9oJIXuSMFWftX3rXVt
441PGfoaZ1vpwgEF/UmOboCC+X1zF91hoajvhmodXLunBKMNBi8aZxTCIcfYmhQu5YdorEIu/Uft
blTQqRC5t4YZoG8CjB6SHeAc5RwspOgUvJmveEG1dvqF/+6rAXa36dfKa3HAamLX7dsX9b5MvYmJ
MJzSK+J7u0M2pazCeRNmDpGqxsZ6bbEmhFGU7QtlNeV3ueEgAQxXpn8XzNfis3wtQ5QbBBrZkUlp
/hVoa+Qe+Tfarkz9QltGdMO0RoaV6rjlwp1HwriiZiQr8A4PZXEHTPqQexFJY1emnf6TINjzcf4u
Dvq1eI5J1N2YDwHl1y5/RIO6UtoVESrpsdTI4EX35MT6qmKz8pRYbJdKWtUwUFbpjTquzd8IDi+A
Ro8juN4TrxNxKOIBrq8dJqcIdMx7Jm5++aT1F+GcXVHKjKpNOc70OoYq+g7Zc/7iYqsQRuwDSgnb
9PfiE7yVK6Yq404grpBZ+8ncYPvCx9fPK+2iHeHRx4+T61OjvrPwhV2f7qhbEfw4AOb5Kw4o9Vd3
aByJLcP1BKsOQv5jzlG98zfULQ5x6HuldjS32KWuuY2O5qFEC2ZSBa+MY3hH5RC8smdSwst3JRIY
1WtFu7zq866M3UVvm8BgX9fWg480htWGh+fJyOxxD64OTqFufBR8pZuwI+RVeWX8G7xKHFhUVDh4
cc7uE9NLH33JmYvPF+G1HF/F4tKnTvUM6hwIW9+lgsJyJ7YhUlOejfXDqFbeYqO79gPK+hbdPrWP
aFufPAxu1YQynoZmK9vCMXsYb/je9q+W4dQ7NbRB2T+X7O4HBC1MJzG1mM81Iz+3esIeNOQS8qEU
Ddx3+5DCT3YBgk15E97YoAXMcVfdZRccVojo5PzcpVtcsd960w726UNwKmmhLGqlDsLOF0DAvfrO
fIZGlILVXCOTIdN2g74vgSy+i875PS9bOouv4kV5AMzgx6KOokd4QevTw0iGzr4vHB6usE9fwe5o
FNKvxt9DIFmm7A/BJ6cxMd8wqtqT+YRg9z3+rjcxI71tuVY/fEzdHcmn56NGtoujdb8E2VZ2eRh2
uJ9pTrMOP7OYGRb90AarDPZRvYvX3FGsl+4ZqID7unsG+mirFcHTNA1OcKfeCy+ZK36Ik1sGdsNW
PSechxA/+cjbN6I/1I/6m1trwIJnXhWNM2zD3lHW/oe/b56Ceh9D5t3KB8Exdhkyt9Cperszt6Jb
vVg6JxE7lA/7Gwq9oNnWDh2IAVfC8fFz9KxLfWlvkDmfzMkp0D9C/GSvwgh1p0P4RlUdf3P6Samj
R076PgHwBfZXX8KydCmb4Gdzy7dP3SXE0elTe2Z13kdvvpdtLN8ZI8faGycJfeEnswVIF9b8GAJg
rg0FKrytvgoHLB4Ryq+tyY4cTn99z+jECQl5g+izjrfNLkQCf5auy2GzkMTo4YytdC6XJtZkwuCB
5wWn6SY9P1cSY3kH2IehLZpzLsbqNYXLviLt4cTC4SGFF3kffiF/Ne/Two6+44f+g0tAuEpu/pI/
TGTUck9c8OLaGlfOKDaF8cnU7aAcpl2MUPglwbohXc1X/rHxpQ0cctDUxAa8neJVuKUi9okpX9Gu
w72Nv1RaDCojFeakHR6RV4n3nPKYcCG3OJI+Ez8Up+INOrp1WPBNganP2r8PriH7yfaf0i/WcP9M
CY0pSbUSL9Edx5HMkYPkDPvBVfPUPGkvzRPHY3gv7hESnCt3eKJ3VY/5QXKN/Ta5iGvjuWa3VRBK
C5fDk8NSe6G2vvWvw4ZpzFN5g6AmOBM80l1PKe1OzzTs5HQ1hxKeZOU0rsjIj2Hfo7VjNb3XFzJr
yIZKIIXlzvBgPk/j3nL6k/8xjLjHuULmaaJXYH3Drb9qN8YpAfpn26DwoYkbkDHahPyygcZTNezL
b9/V5M2suhkVQOeKxFF4/MXC0/bTqbzjFIRzaO0mXmzt1ffabvT4BMSDsm4YCN7QGId2Ah6UP+Lk
UoALcVEy3Dot5TNawvecsixcj2vxszK9pFlzgD8JHOQLccEuN8axfGuekVPINJ7SRbgRGh9g681W
6lTPgAQ9WKm/ExjN7H79LhkxGtUI2XWaWYwdo2ZLQ95H0PSK1ywPDyPaGaAhkqI9WtlQTDBxX/48
gYSVJW3FUrGSfSP15jquucfRPPlOFCOYUub0WUiVxjVajfetN4K8E7Wc3wYmCd4q2FkVoy6JqL1g
KcMQHbpzIsaVl+a8nrDskTpPbIZh+SWGdrPqmGyg8Z4VaHDNQZVGyqWx+L+/jGZ97NRS97C/Snfj
kDOiVCko0zqtdtaX9VU0Vn+whM7sbOhcgLDwE9Z449Op/PpFn2+pIRDEYhDJTjoX1EKsXygfQvMJ
kmW9wfWJzV5VSBABnlW0pzA5gGin+VPU4gchwY22XA9lYEIakJA+16dBlT/lRGzsPKaZ082Lz/vd
RRXjvyrDlrai5/IF+m8LdXcVTF9K6R+JLJUpYYMO8dhzrMsNW0VEf8yD6FR5A185w9Rr5nocL0bT
Jd6M1AJkhsGZXz6qzdOkwl5dfh+ZYwVbpPkkGerBSstrPTb3rTAnnJHqqhjTt0EvgVCnp6kUFK9V
8T0lB1qajHMyBZtSkE8KjaeFL3wuqVeDnAzbkBePoYmOhZAXOfUvPsOd9dCaj2U3a24SwAbyx/lG
kOsdj4MCplB9cKLy0xT60Db6zsEh9sOUNWFn+SGKvnDjK/Whycdm26Gy4pxJ021tULoa42YQp/BU
C4hOEGNMnl91Xi8G0SpSlylmYxzN1BpJIKPItHrAwCoDDhJm1bMs+QPjZGVtyuR3RZAznEDy0Y8+
zZ32rQ4QHwWfXZd0qUs4QYKMotshYD/FVUg3LJl/8faSfthTqibOrqKh4WG1mFTKxg9DF31M5bwX
zHozqPhDFKTt2Dh62bIfbZuMdO2s8mo13mH4zGVcT7f//d8OQ78xzvlPf5flp1uSIpqYNuvqD38X
bFLHlpzmeiMmw7c/qo7YBEAHMSiGsBCU/FoH7RLRSv/550rYDv3bx4a3jYWhYZkawy1V/uHeJTZ6
OcqjVDNpyXy7RilW615kDOdJRws/i7Dps/qIDO+oW/A5GSfT2RbKVrWG3V9eyvIe/2Wp8+ulGLKi
qpbFK/rxBKREEyfoofXGF7FFwGgfWwjhKyxMWJF34V1QMp9cDGFYviPTs/6m+dW8sqiE+2D6y3L4
4dH3azXIElxUxVS1xfKX1/oPczot8iVZwFqPUjBHUBVzwS+2AulUvoVo0XzBVP/yJJTfLUAZiYeB
xETE3/zHk0iY2M1lKdQbPQfuM4bsZigaPEkqrW4m72L5+A2pfS1LH8OY3GtQolYjpT10AFQm6U5J
/RiKcWyLSGntRKbWVzW+yU9cZLcorur6Ect3t5xgprYZj7fsGIFXOEfQEEEOW0dme/nzQ/3dM8Ug
00Aiay6uVz/W9RSoJbdS0GzMjItQxx7G1qvhL5vn1yL9uXIUmb2zGDSLhiH/+2kRj9VOrSXXm77W
HvCmufSZsR8MwO+WHVMCwRpDfpnLHjsGi98M5naMtSP6jxH5OpbIISsqbcrzcPBV88Cz90pT/bLa
xbOkfE2r+jhPGGiUeuWJjX8Wu/C7qLPa/fOHJf+HexY7QJF1TRYtU7IkdVki/1h1+OaOEoZwtAMW
pWlgFLgV6HCcGLUQaYHlUB1lG5LotyNuT+ICK5tkzqSPgTRAcExwGNHHr8CSv8ykvjWL54IS4FYw
D8HZz/6fgdy//OP+1z8yEH57digqgzsuLwzxfn39Hy9XaSy9MCJeLitr1Um42iC4Ws2L7ZSU9beE
kfqi6X8dNWJGwC4DCHBgMnZqiu1f9utvj2+Fg1tUYdRDDP2xBAKIJZJgTvUm0ZieGFUyOYvbyBSC
CVVy5QUa+6klXVwPGGMMYfb552f32+2rWJqsivi86SzEH88Ovcl/rcERQpFTSzIgcx9BEp1uZhfH
NuF0drPsPHRZCYYgy8Pp5WtsgistdjIjMjlk7CPxJnx9huy/amPpqzUSANfgWKYl3j0pXbbVIu+f
HgjQeccnYo+MEsA07neLy1K72FD9+Y39D5+sqWN1qMiq+R/nEhxUFpBYb5pir3VA7DqpliqsNXfE
aqaN4RLPkrUl7gBGbvH055/+u3uRFbY4nokY7v10FldHX+3UjDthWnx6BKCJAYEbmzb2pMC4xVoO
QDK0f3nPvzu1VBHHJGLCMLoxftjJJcSV9aSG1pt55FlCuHnVzeL1z+/sbz/jxw0Taa2MTpQFC8nv
OOu1p5rZXw7f365JNoOkWOwLhtw/16QV49Uit2yKSnKVgRHAxClijSwwrcgv4y+bIDVaa1V3RC9z
QdTEMB7+MGGAqY+lf90fexF9KLbvzjClTKkMEINwCl+jMnDbBgZwr7CSO2G6hSV387QYRgXGfRn5
74vhmOnD0vjzByctW/nfpz3uqxqe55w9FpT9H3eKqpUdWccWzRvkdLvlGrfVNFvLkKBW8ZJdbzTp
DXU3IwfsbgKhYmpSUvqWVu78+aX8sLClSuCVGKZFsarJkvHz0Kn0JZSuVKpNlX8LAcP2UAa/NlqJ
Oe50GWv81hUMK0LlLyak/1mdwJo0IdYZuikr5q9P6B8Hr4Vx7FwnabWZyeEyZPZkw4e9KsoePRqH
bu3/rR5aVvyPz5z3Z2qkIUoEi/ysjq0miuZpMlGHqSb+ETCzKWWfyzp+/PMn+tufo8qixAPmNFeX
d/6Pd6bTwylWbRQbE+xm9mVPGBAzVP5fak3zP8teRTL+8XN+FFsCTtk+xJFigyVFK1iqA+ebLl+3
hRFaAA7dzBXv06jYFk08cm6XL2q8Nar4gbcP1tB3vStYC+dKydYKfCxJCfHzphKyyezhFeeTyddw
PhhgsFUqBjddAGakWiPy+1LMPfxDhfWoiTB6cffpLBNShR9cgwwdGH7n4H/KVquawJ17t8jC7DCo
TOik3ihWVqBCgC/adVjMH+jMhS22utjl0H1rGrP8svvoTRF6QRIGNMToxTAUeSNqhvaUUVswtvDV
zBfJgCmB7WOJuGlonWILDUl6QMe4I2DqZch0EeIq7joErV2CMvwW8cRzEp8JtqGZYJizZLi1pj2L
rhzPZ5rmyvNBWAuLAXivI7eJE8gD5hg+RvOMSfzdn1eK9JuLiYLS0NiCIswwwpj+vVbSdBYU2rRi
E2cYAsjhcO3T/KIM8tWsrXfQiN4Wp+SCnOfJyuJzY4UqJk0DUv9DEWm7KVeviNefNalaS2F5m4X0
VdKVlJu6xew/lb15CgF2KsIoxOCx7vWch+t3K0SJ3uiLn3WDvtpILsjamFKp4WPRMzoVMARVrPd0
GK5aa53mtrvKCZBr77tqnDMQyaxTXYVrFRlhq/INcRqtyBhywgEtZ3zJZPWAluQit/0VyVxQf8ZT
vlUU6XMKJM8XjBN+MImt1PJbl0teOTJ6jPjYfZ8pVhSRUJ2tq3qGXIFmYbW8TlkdEqcxumuoS5+/
vq/XD6RWXWDfOk2PQ4UMna9Nrd2o+BuNsWBXi29N3G/8kTNNUp8VOd+is9ilUX6cQ/kcaOpdgBW7
HtY3YS6OqF3w3AnDWzgkL3VYzoc2xJPHD4T7Nm9I/zI+LU0HzTfrpwI54pkIO7Rb+RlpXHFPD8qa
8hFc/WWF/OaikC3cUgGfNFiZxo/DxM9wLZXrCXY0NmRFUE87QpfxQrDAIbNac6PM+owgsEPJqKGz
iDz2pBkZgvrKsPnLa1mu8x8HqCIb5F6oFl4e1s8WBZSl74cyKzbYgUBP3yWCEC1CtWxtwpfrdCJA
Id6LK6Ec3kaj/ZAK8drUMGvC0FTXRU+SomIKwXZox79cYtJ/dh0KHZqo67Jk4or582yvA/ynw07P
NwGSAfCu0oQqy+AFcnmw98f6xc9m3AkNOd00Bj5boTBsu070/3KpLebIPz8i/G25z0yTMEwqln/v
53ZKzMGfOuxlzRuOAJmH/i8jG3PxDUHUYY/xSBJrCjlRKbb14qbRLppzFU/7OkpjFI36h5btU+QE
wPLjGb8/Yip8AfoTwhJZTVayBXPW/z+kndly21qWbX+l4rwjC+0GdkSdfGALkmpMiWrsF4Qsyej7
Hl9/B5R5q2yaYd2KG5HJTDUWSRDYWHutOcesmtUklC8GIPJlEDY6xDnYWmY+bbxWLLBsJP/7zQkB
asIAyWDR29D1s5WqjpsiifFUQWhtbxpdMnqvXmBQLbqkOpV9dkraEemPMQGLyV/+fOb9XkGTUscC
aYOEJnnFOqsz467A3aRF2FEcxk34lVbDOJ7o1m1CUV71eno3KYiH/vykF84pqnZw1zapJlQC4uwd
F3Wet37XJm4eI/lES1jE9cskWqAf0a3loZPO8MgNL2lkH1FRv/356T9KwF+vtjlhQWPjAKVfWOeF
mR8mRWYmZeJOFjl5wFI5O4SO9E4l3cK8jRJx7DAHMN62mEkroC16uhNlZy4G1XmqWuPUzj92wvh2
rPHyF4NDxyR/Gcc7o70G47ePciz6dvXZp/X7MsELZ9NB0W5ZvPx5Sfup/ikt+taiTXnhmO4DAzfw
5LxFmPBBUH6yO7h0Yhg0/QSHiUrIOnuqAKmw5zQyduMYroGNw8O3t6nVXtvovLGMsaNs5NOfP5jf
C2beHsR0A8j5vNicl11mAVhTcWKUQPx5Wbzko3YCybBSC+3h45DHXroGvP/J+fh7WWmqbMmNj2Kd
Jz67CKyaJkbj2bGrtO1+TDrXNOPbUKhXf3572qVjaqm0u0gIoEQ/b+NSdg1hyN92/cw6io49fM6F
RsONW2X+tVSMq9jUN6SkbhzYAmbNKlsZOK3acRciCgRSZcGBm+wnxfvszLpQLnEMNJX63dFVwY7w
11NrUPQhI2smRittHKYwuDesgTXAu4LMf2i7r5oXzXFvMKK0z041a77Tnl+P89JnW0DCuNOcPTc3
kEZCOYpdaQGXMDH60QGBtaDaOes6eS4NTLcFBk1wDZBIMvJLeAeoilP/NsAET7SLNy2BD15/AG8d
DSOgw0VtaHiPhzSGWMOdwA8XXPY0zDS9WuGMQxRStNnGq7O7xMREPswEmQ/oGKmDGOhxk+ATS2ZH
2+mDZaCUztrqgRd9/DpAPAk7CegTJnJareDg+v5bU1v7qgPJMOXqbIr3N4FjlEvYxyA5wu/09VC+
DcD9iLtxAXHJpa6VLwCeN8W8DfjkhJsv0t8OrEOSisHNW5rnJ9wUwXANTBa6sVe+eRF6ucBai3Gf
VqjRSoAontXu8wwSCaapN9w5a6Oov/z5RVy8uIgcYHwhdfj/ZwtJapYUD36euHg6kVTxttVYOzl2
88mm7UK/kTNYCva9LOqCXt+vZzBuNyMryixxe4OhE9pEpwXZwTpdl92eEuoE8wA9OJ9NY1jHoNWv
Kq+76p3psxfye6Uyd+g1xkQOzU+O/q8vZIpUbMSgWV2thnvR8rAaqm3tv8Tp+GzNVs66Tr5XpXUz
G+FT5/v//oBzFExu6KZDds7ZKsplILo4YDUj9P1tPt4V+rK08j5ZrPXfN8k0wVgZmTPQvtfPr9qh
jjNSLVkxRMyIQcL5XyRFgjrLPsajBuWBNSsyGjfshFz0DWc55PlFh8ZEr6CIxxge2Dm4k6Tkncd3
oSmfUpg5ukfYwIA8sNYQOH2+DF9abUhnMNnhywttGUdUDgi/LkbZ2e6Vnki8onjhUC4zXb8a1U9X
/YvHSTdg3YG9cH6b3CQcJFvQ/XLH4VbRWpDIcfHS0jYFCemgrEnC723y3QT80ivgqnoqUlHuwwwB
zJ9PDHu+As6XAz4ohrymZhBOcnafk60O4MkvYxeTMS4dQP8O4AcIlCXUyhDtFyapvKkJzBNHSoKj
dOqt6ny1HfOUoq3J3wcf60qYdm5NuRRxgwQ1HRDlwEMnNZTtg3VtSe96bPSTM9DMKDgZVKN4Idb0
URrNfVrkL3JQrwpA9Ysa5aRZfa0cIox8BXUt9RKtalqQ8jRp5Z0BramQ4Qwefg9zhu2BkxrrXBdX
eIzvOgMETGFXh6A1wFuoGyb8K88mIzoXT1nINpfTXkVxOqhgLfWrgNNhEVshrJ1vH//fFun64ygX
JR2VIP9OUu0n1bV58bO36bCy/uHtOy/tK6+eWwopd7ay2mfAlpy42/cMOVfzBVH1PfqgYHQtra3Y
wHwXHOlIaqeoyl4iv3ptg3o3qeZJCakym54Fu6zKe1gcXyaz6ilLifCugtfouyZBjrQBogQxfsHh
5eawyOKZM2UnAmW0It46Ti6nsOplZ6B7nNdi8hKBn0PABy9V4NbpcBLk/l1TM8+ylU9uA5cKDE01
2UZi8JbzNu7XVTGx2yEKAYi4SqMttCG78wdvr0ZrQggf8mp8UQu0Ol5ylPn4yaegX7gFaSyGc9HM
sNY4r/d1javaxL7tTp72Bq7tGdj/o60F61Jm91HxrdUM13DHdzEbyyyEO8GzmttXuWe8OF1zn5UA
9ZyCqV8xd6q29YCAQveyDf0eLFWyuQ+q5JPQ1EurKz0tTVDvU4/9tu3uoK0OhAXmbh+haLOzXdnS
30n7+yrOdlMR79Xe3hgBDi1UmmPGi0NHsujVlpBP1BF2gHUmuE3s6TUazOfUUd8mWHCR86Cl40tc
q5/sqS5+vOTVyXkWw57u/O5rKjIKK6fOXex0N6XoK0RDj35THFQ1PPoUW1kyrEeiWEcC0D9Z2C4V
1jz33HnWNUuyVv96brHk9U1tlpxbhKcsdc5mbTCvuGq2Vr6ylOgeZ/0+mNS3IlHf6FNvILZts94j
/K69x5q/iBsHGTPwaUPNrv+86l7a7PLi2M4Y1GDs3M5W3dSrTIDzfJJTkz+DG9uMk/UcWSyXfmAv
2J9eqRm9Jd+yboQv9+bgP37yCi7sq/hkVGk4c7Sgc14GFrYZNmlGd6kcu/v58+mFdP0aiHnzbMru
XlXjxzwVV0Ps3IT4ydB55JHxHNXTW2P7RyUznzMg+4qJa9b+LPr1wu2YgDimJIbJPem36XwH3zKb
6EOjhG7ZV+fvllWekpoTKPTLo9Nmnw2DL+zCWJBVXbc0HXXL+ULEmeHlBOpmLt2BTeWjhodnsoC8
uipEcB8FI98cPrmc58/47M7LvF61DIMJtKnLeYX6aeNeTP1QqR7NKxzLTxM6xgFvuN2QbZx91vi2
L33aPz/X2fkmlSiOTHNulEn4WDU590WkQepih6OFL+WQA2BzkDWaxjZQy5upyG1MOM6B9E8uWrHC
sn6aib6paW985nlVMe7U3HwCVJ8yySedBNxSMm0LrQ3B8Ki7WilOWGIDEPpGQ7MWisTBPhRtdfog
HyPRTBk/wuYr3s1Mc0eDutDqwK5E064OtF2Z2ess727H8M3X7bWsM5R09t7Bg03LRR9yt8nHrVrK
Q1F1NzIF+qKM22qqb5S+PMUAfFoFqykG0KS7JjZ3Z7S41Mr2RxQ1p67mVfrZzZBBMEm96d5KmJQQ
izuw+Z5RWDYIm2SYFsV3ZxfEbM9yU8J88dRnomy+xrVwK5BlymiMS0Daclh1KiE5BkSaTYkf7YNw
KXkrGxOVJG48cy/QBNmRX27SAaW0mr4USLPoLNbkYDUH0oETWKgZ9xFRkuSTcwaCF9iaxqQDRfLD
PVcwTlBGLdvI7xFuNj1sOkBR/RgRENHGd21KkWgQtzjj8xP+xEzdR5YIK8G6CQY72EIWQjJOB3tB
CMOzV6KzjqSxzYgFcpTiCEYPjw5n/eRkR1DnK6OgHrPVYVdn3AotqHExfuGO7CAZv0vsQXZYnxzP
OVhO9d6F+dGvsqNSN2gpPDRPJpb2/LV2tCc9wbeYxfljNOxgGS5sAe6WwcGTDRzJKzB5AymWgRtY
/K3Yu1YJtWoBBxiBtWmU3XxKDKI8ytE+OGLERMqLnNcBIOlb9K1bI4Z76AVXfdg+57Y/rLJ23P55
ubx4/Wi2rbE4GMhWzjasoqzLZhQsSHrtrSrBihz0X8aCxAtUQuYo1u0kD7zFT6qUS0UK/Q92r4gp
0CqdPa0VjDBU/BEXGeMfTZU3WZzSz88+WYku3o4sKkwmnLScAd/8uhSZiIOA18vM7Ufptn2LJwoS
fIpbl25KjpwO6GZwlJV+HRKLU2qfVwqXVnxuqrbgGNOFPd84yiIt06K3mCjg4UhKFKct+vdeEVd8
+wahAJs+Z+H50x2L/zoIUbyCRLxSKwDJDs3HlkCepqm+xDqRWo44eKnOBMsCluwRRNNDzlykWsYl
WHuun2Rvud/ctYG/hyt+kGMHTIG0qc6qcChkdPN9gkJ8DMRp367GXJyMFgxczHLZkjq9UBNlqVfQ
SoNxdjqp44uREcY+EbgT2EtN2jdpoCLkf9PrGGFOhwGfXK+FbYR3ZXGsnBwNu4lpQG2ml/nTzCGD
4f8a4pUTiUe2UnEqgDaM4LOiYwVvCXIvlcg3T+kRLswTu4B1w4Cjt9L8kEZNF107FKlkFUTgFOhC
1andrPSo8+kygHHUQAgnXrgl8oMUAgTqTVK8Y6QCTKrC5h6IAncQRvS+SaRBY56KoS83I5p/u2h8
8A4Sh7YGh4LZo92Jfa1iokxIg24HPLZd9DjFBfSNdBaJ4/kMPZ5gxgr++Rq8dL8UBlt0id6NU3W+
Rn+6X4ZqbaVZ3GXQD5kx6Q+pSA5jr25jjbia/6+nOt+idQW84RzkoxvYkBQz+MIZPXYwicu+UT55
WxerZMG+Cl0KcjS2c7++L7XUi7w0K95X7NYBaXp+tg6GfDPX7ZE2ftV84sVwsoMb/uRtXqp66NLQ
kqLUYh92ViKLCllBlrC8DIx9IaCnKZaXprmxA3nQCj5fvv7zgb38jBad/DnY9LduA3Bq1C1wDN0q
qjCAVSeoMi+aNz7lSfXecA+B6rT+81N+LB3nddasj6XXiVrZPhf/THUB1Z8EBTcakmBpEnLYoXHE
bCkJGlWrxdSI+xo2E1lwfXLvOKcyhuJYjdQIVT+P+jBHFM1R4UZVY3bFZ5o2VKThtJUj0gZLyaFO
kDxip9YhRvRGo8vDFDftRGGL5VRNW1KGm6XtcL31uNLIGqC3fejg6K64Vg5hCF+K4W291Lz7KsEY
18CES6Xh5qn+MMiSHPRsXJDpvkbQvAqaAJqwVOKVTn4Cvdke1/HsPi9roEkIAAkJIwm5SrIlHP+v
kQN1wgKO9+ejevGs5Zw1GAUxmkaD+utZ2w8eWWmBTN2+LN6T8VFCG4m9aQe+7kY31027ivA7Tp81
Mi+dQPCAaGTS0DV/2xnUnTIGhS5SF0L1ezTx8cmpfhmT5iWdNRhDVRzh/pz+/GYv3f2ZPKF4V+eH
j+r6p5VHlVWMIBnyYcwtJAdXs5TotOZbf5Vb+8jRbpO8PM31yZ+f99KK99Pznu+fo8lMutxSU4zN
w9ZJOMcip77pde2pyrubPz+XvNChJoVYIBJjW8qqcNYqb3qHQA9CmVwji+6GoetXIbJ1n26sXiUN
MS7FD4swN6ZP03ZUA7zsDswM+oYaH7Tn1fbCql3Df0ty6EdCDLeRbxxhVQ6pB+DUIGkdcuObL/Bi
1SawPM/6GqGRXOs6sryB2L0axmAQAc6xpoemBWkyxfesjbB7IU9tgmxHTYstGrdJjVub5LanD3OJ
cCKV2Cdsd/ImznEjlQr7DQ389YKdFw3jnFpfyU7EbNRYQug7e9rW7ywy7pqaND2CIZFSrTOr/9pN
Zk8IHNserbG2yL1uPOFDcu6BX5Jpwi24gTERL30dhnBsDEczCfZz3VxWxpNDRTzUnBtEKqz9YHgy
/YkYrOYU5e0NcQ/F2o6VwxBb6x78bKgEP5SpGtdW0OzJmG1urCogLQrzKwm9n9xiLl00cg6gZvDA
1Xou6iTlvkZ3WdBXL9hd5cZTB46iUc0nq7AODHyfGiLKPlnp9Usnr0STgRvCZlR8fj6xv/TJLWSB
EIl9owO8R3br6SutXpaQcMM5HUqbR3B1KF3hRUQapt7NEEaR60fpfdUy1ix0xr4pqR169CPzimf0
9oRbddOMlogPsHjhJbQA1cFmrZMOC7BmQYP483VxwSlg4rFA56Gz3NCrPLsufGVM0FQmMI+8dIN+
Coe7Ssd7qLQbM+Vdkb9VLEJMfcoIfz1WAsL2pESYPeZ0yH2MiIpstl3LKtxk96Tqod/C6rQltQAn
Lvx2Ij2Sx87YeMIAHl9AvGwUAigSdY6GVsl9DbvA/fOb+j3xG/QjogFtLqYc2j/zGfPTiibF6KSN
biTuoEfrkqY6KDXn1OREWVT6sNGkV6zyFHR4qmunAL4Ce/gMe69PNkiTxdswZhsAtdIJnE/WoUtC
DETbjI7mKsH+rTHrD9ZUeB2LbeEEV22YvChJeQxyjNGWiRG5IeOkguNdW8MJ+ONtMDTXFqOvReex
82xq+7HfpEH23sR8UFDqkbml7yNpBXbPn2gz50BoDWofU/nxyTFVL6ygaCOQCiBwY7BzPtVUI88X
tI1S9NkVQUoxfr92ZNnw1D3Jz2hEOLrDlIe7PtjLHvRAHsXTtVRhN/TBmzqW+i0DNKbbCcQgw5vz
OdsS1Zs2vvgTl8uYfCcfMlv3WXMLHRXuCcmKsqDHkQmuFivslFUEV5XcTi62Eeq45YR3LFYAKrPc
dpNYmqTtZuylHGOf6yTkGAF94XnyBTcl2ANQA9KX0KDouplr6r3jU7x7qksjQGsolbVaFihPFePO
scKnDBnSwmhNbdEX1EqO4lzF8tXuWYJF1L75lrryLKqZrHMRsq1K8Q1i6bvv+fvBh/3kR9bKN/Lj
fD/p7AdiML/NRWGTGE91VZ20tn3TmfUxN3/qQl1j+s8fNtTmFFDz9323k0XDgDw4QK3vVn7Y/7j2
VONGcjfwzSje0i3Ekl6VRKZI+0gcMttHiIAssR3Mr6Jxp2Tmjo7qtywfXz85Fy6dCgjSDBXRCpva
86nayDAhqRsjdYcoT8BCGgvwvnepXw9b9nMcn1AeO1MhxHNev/DZxKn2ibLkQtGCQdBBZ27Nd/Tz
Bi9x12WZzgWazPn4+qR4FDaI4U6WHBvkpK4cy/WEj3QRwlr+7Cq+sPrTKmGmQxuXCvG8+54xY2/7
NMzcuCVEssgi18xhmNmA7ldGib0qx4x05Vj3FtfAJvUC4KG16xU5uc9B42z1LLrx2lLfGeMcAdhJ
IITkcqnWrmsH7xpa5orApFPoEBxKbbGlqqEmrKp/3cX+8xfHUv3P/+Lr17wgeNUPmrMv/3nKU/7z
X/O/+e/f+fVf/POa5La8zn80f/yt7Xt+85K+1+e/9Mtf5tn//epWL83LL1+sM3Q147F9r8a797pN
mo9X4b/n82/+v/7wP94//sppLN7//uvljY8AGjG259fmr3//aPf291+Mwudq8z9/foZ//3h+C3//
deDPtK/xeOEfvb/Uzd9/KY72D4m+Q2f2gj91nr/17//6gfwHvaZ5v8v0kz3ZrOrM8qoJ/v7LkP8g
CkJq6LORwOt0tP76jzpvP34k/mFKR+KXmgV6qoYq8f++uC//2u3963PjcPz765+NaB/bk182hRgG
5lqXyZ8U9PzP7uqGYOVzJtYiVHwRY3U4RWWhrVqBNj6fLdvSp385gcKyGXQXUNtoiwauOhxDJdlH
FOQ7BjQdQdORt1FtDzSOzIf10EC6ZtCFsNpIwZ8VqUrXwMFpF93HSkPtN6TJShXNKvnITCZUeYcK
/73SN6HWTi8/fSQX3iWOp3kb9uv75EhZH5oM3WSvdnajH2prtGKAxDuvmrRlbjWbgfwC1ysR7Xts
bPbcCqAlSdpuUlGrva/xPT8ngsamtukIPHUzTX3MPGM/WWqxhX6bAruJwkMEUSUQHlgYo923UnsQ
jc0Wts3vM0X9bgbEGX88JGzpKbEHaOQSQTuNDDKzd6ECZNHmbtJkUbZORZeCOZzi/qAk+W6clNYN
p7Rcj/ZQLVRP70lMiH1eu/kS05dekVkD6U6tTo4SaHsxP8hGKfd0Jxs1U/cfD7Si1f3InoCwx+P/
fFva3AWmlC4LcQurmhQF15iTDz4eUPeym9EkfLkWzMDHQxe25d7wvCPia23jWU3Ihkak0YZh8FcQ
dbb+3uXE8o6mTxBV1TR7Kt/nXGUfEAV6sw9ajhmR3N7KF6q6h00A/E7ImzCPEfQOLcAnoy1nsEMy
vWpmOq6b/JjEAxq1PnDQnCd3gmCRfZGn3t4UBhm8MdzRbP5yalT508PH9xTYGLU52m6RZsE2NOov
w/xbNadf7fetqw8EV0UJ0Ic8Icg0hne9tjV+eZEDCdhBZWagI4mknHnxH/9vnCZtXz/FStltGq0d
yKUn2dfPSLTAUlT4E5qVsQ+6vUcvdV9zOaBboavohKGAzD2x50LaoMctoM7S54hoRk1IsgYij29N
qk56ot9eSe5QZFt0xfrjoRAqd3w/Dw+dYoWHNq8HLFkteAO+9fHg+wM/TCdlIy3jOKmBAqSvbZX9
x0Ph/NByUnSTjNGPb34r4qRjM3clLE6qUiW3EZuJtcd8ALqyp4ScDYPEQMAfk+26K2Hw59UV9/F8
KUL9myO+qm0dr4cALM+otPVeUXkbRajh/TCUx5ysSNDeItqhFVykiMpzxIWETU0R8r9DP07Z3rcJ
yM47R8N+LR+liNKNl0XqviaHpkknsaujJjhkoy82hgxPfgRiNLES2nNf2lQL91UYXydtCmxP+qtg
KB2XuSIYy9h37YisNAUEOFA9yVOHAiZePDTjVmnw5qkKhlulhFhajcS0et9as9U2k+cAuLE6xmV+
Xu2NimtoUH32zyWcunzI57YXUCiZwCdVBIrn/Il/b+/4uPT9JCCZVlY7rIMyGdxmtLZNYJn7iCSd
VdoRI6/OKGm93OBnNTdYmZaeqA8Q07EsFc1jFTYvYkqU/dC6ZBpqO8+BJd3a3aElLWUbhOha8KqT
kLQqOrPYEDLyUBLQsCoKIP51YzKbtM2VmaLB9Hu5EEnx1egDY6On2d4uLWJ1/YAMXcXI6ej7eN8Q
f+pY+Of3lz1mbGo2Q5xMu85/zUdh78v5IZF3LBzjLmYjQmTcnOk3L5TcMEvXTLu1V1ol8OP0iEHG
nhOAMWmZrU+U6alK6hIJkwVZJodQFjuwajHpWkuLQJyNgRJOqQ2QOVj0dtLH/zgY+yHODqKJf0g/
hq+e7dvYU9ax3r1HubqZQ3g3jh5d1VpPZHEin5EpLTO0BRvVTx6NvMeE1ReLafQAkLKdWozkmhFd
DyFRj8QLuyVAZYXR7YNS0ZdRGZ/ISF84pfGQ6aQ2EpS2bdryJp9ng6njvY/2velnhOOx+Bb+6uM0
H5MMH09VbwmbBJSuinWZYO3xJSliVWb3K/KsOYUr8ayIaQ5W7taRbTacDy3avjrxVi1B3qAhwf6J
euPX+qMXQi1gnbizjcdagyPcJaQxynyOK5uSuy6GnqATjzDp48yvSdeMS4N1o5OdrqgZbZXWjYJY
xQAHR2UqW+tGm4Vj+KxWESj31Qh8jQ+nt2LLDQuYD63VrhPFEMtMwiirRt0tYePszJbTKzPuksFk
bCjUazRtX0GNRFG3qcPiXcAqMR1y80grE6tqKMnIzKxrgWl9TNtyWTctCXYOasWCfwHNG6qUoQQk
goP98+JpYk5UeRS79Ro5brFxBlIyvBh3uTrK72wONqESe8fJr1Bd+aq3klY3R7iQcRvvSj2WKOqS
tTV5+T4OZj0E7ThAfX1TEEJFMMiCnfpt4hFtlBNgpGsBJGoJJY6qeVGFlC9BV323q6DB1g/aUhmU
Yp0q0ZxHxYA1VoQbgUUMjH5cOyqzrCxoNTf3puuhmnVkZQw2DsqSgZiTTvPAfoH4ZWuCMk6zHjJC
ES4TiYuQ4MINe3Zexqg82CH20ilT4FOSHJbISNzQyd7Tyls6SrJSxKvn+fxvQTJ6rQNxFfy+1rC5
tzty+OyyWBNikAEah1JrS9Yt2yEjtcy+htDnvf5u4GJeiBwNdeB4X3qhl/eiSK5Nu13jQyZPxyGF
sTKUzbyUbYwmvx1oGT9kLU8XPwlJFmEs+m4Rsp1fd1X1ZSLjZpXHyIEgu2exf41jfNXbGqSmoT2S
2pdslbbI0bx/sxrrMSTJmxtKTMsz5LTUzFhZqcSoLws5bXGNIbAgvyhv+PiLMDLIqBctCTsUhSqN
oXKs46uSXdNTkt9awZ3XNP1t7ztfyeDBXTel7RotWZz3tGHs54Rt7tLMgMO3tWFu9dGZGCXYzxFy
hbXX9nAEU8Fsrk70L2kAKTX3noMwdRCm9RiFIuJBOvNHYlOZkFN+FTuYTiUVGTXNx2gzWCaaNa5q
OxO7qEBwWv9Q4sY8tHOfqvG2jWNpO7811lkGU24Kzfwlr40K8W437xwj6ZIcQfMh9iAmJGRrEM3I
OJbMmMr3mytbltxCTqae6i5W3SttKK8dnQMTRiXJs/XO6TVXg82/rFW//zYC7+2d8dHJ050ztPMc
QWHejuAisqZVx0TlYBcQ/WTyVjvA3pDsPJsWYYYFMmJh5kRzaxAJlTpbT6GT753YGNfSDsQLWDJc
3fbku7luwrasSbiLywHQ4ghLzIvJ6wHX0YK1Sy0eiHlIr8nHKRs0BVX6HRUXpEpq96h+40O/J/jq
GFuMVmWSfjEB7CZJmm1qsk+WnTTTJeaU+qPO8yOX+CkcVGiWmFh/J08B1kUcbDPL2JSgz4RvHm3Q
SlNma26aqdoyjqG54IS99b3MnSN32fKSXeUBU5vT93DgZu8Ds/nSF8dpcAS5FDoxm/21Ixhb5w0I
vyaQG91rvw0JmdhB/IwRf6HY0YtoalC3prHrlAbPfpqtYoGjxE/rL1pOn17voegmTstsulBbvKO7
rPVKZh56SOEQMORKWgZPVf7UjG9jBrDRz8QNpvlq22UoSwlPfND14XEY7Oes8O5zPdEXsum+N0Kx
N/aUVq4cHosMKvtgOq4xetswUJZZ1AZLgseWdrVrWq5g4mqLha6lK6NmxGzE5bTocWyCC9VCLqdm
Y400LnuNtPWBxKCu8BEOBGKTOUm2iWl/+aVctx6oK8uqD5DLHkuCq23DBCcJ7krViAAjwOrKzEjk
GzIdvrs5LQPpvOftS1/rD9xvtoZMidSx2h+F3u3KCWHQFPZkqE9EJVNz/rDbpN/4aXYweuhwipDX
MvcPSnwk9bG/qynHcqMS0J+nO00P76IKXJJQ/YYRw+uUfS3aBmy6RxnU6YLzkKBhq7gL4I0rifqQ
erEK9iTbqeSn8WlET6UKQU6gkRK+M+2yWRQ9etUiaKDKtCpCoRK+WuDz2WrTgft+cfTiG83alX4c
XYnC+N5r8R1OHnWbJgY7OSu89kZn3Fix+KI3Zo/MvGQdLg2dJSXbq1MPB8UHe5NBDRCSnAob0j1t
62FbFuisYwtio6eRUmYzFmqCcKfH0BMIv9KWngNuHrsdNGefpCWaTqSJECg+qBSSvhM9lMw5Davv
d5X2pYf3idRYfbBwNm3NzL6RcLNY4K2DUujQL7ul58+7Kmtm24Pf9EQYbO2auBifLfdgTCuDBuu6
COpnO/dvyRnVvdxblBC41lXAmx5Sc0PYe7Rq1CnByi6/mUahX9fzhLLXF2kup1WS3GZD+Yh/CHyy
pQzLyrdYyWkNcMd8byGJGjJeFSQhbVuyRrICZgNDddD+UrkLPJXYQnJnt4qs0s1kM+6qKvMUl/Mh
ZS0UmIlqrxhBaTQrOwNcH8eAspVM3OaKgQwvoSZu6+qG1I9qObTM+vRQf/Gzblgbmn5LGB9lW6wd
SsV6SIRxTZLsq+f3Rzsq7KUgnH5tgsxex/FrpNnWqgutr5YJC1kN0pjCivgkbcj3GfUu+vfQQurY
MhL3sU2VhUomqyly6IaY0ecMIhbHyady9DVUX2Fzk2QGpSBpv8rwox3Dr30Ih9rXtUcSlphq1/s2
6F8LRCU7ZXQRdYZbSWwYyHR/uW6iMD94/VyUaASYx33y2tbBlUzla44BndgmQUpmTpRGS3o6wQdS
KWsOk7xFUnyw22in5T96EnhJiKDmwAFJQ2tn+A0VdwoEhYn5K6bMfg3D7ouCdpoOgLXWakDlgWWU
G20SWzFM1sJhfR9bEnkLb2KM2SKcqTwgCmEU7gwdKVqgdjMKVIMJyJB+6cSU8HZawky04pCAuHjb
NAGjnAEGn5AV2Sf+Q2aEsNZlvkbpc1dkxbsh2nedvYiZkjegbkx7/NYN9UzCtbno+29J69yHFeOK
OV4oQstIlA9t9Fx6S0V8Qye/UHuDW9hgM9X0FGZek1ubbBwSO8MZUd7zhymbIhYwAoef1bqfjbJy
qQ0Ax1WHIq8hJHPTNIM45M3XMOmzXerP4aIKCYACoInJWqX6RMbZSCwJt6Io8glfE8MyopEPExYe
RDBx9weHTPxlsMxL8jdMVnfCdbnLzlpJBRHiUqXCtiTKHxBl0SofGAJMU3FSYRJsRKqvadJaSwwI
1IDedDP/N90lZMAjG0IWFWQFiYbwPmlgr7qBjPaxKBatCJYj7NJADZ5zJeH+quSHxCkdtKSzlShd
1EOOi2rgcqAswMaQEJpapMQaFfOBjAv9ybnqmGSvVFsQqYAMwtI9AKcxwxKrHlgCDJgdUv9mTvBe
PERd0CMLBjJqyZ+QP5Igvi9C0t6Sd4VeABLKaBEZOrGlpvXFAmkxp8c5C2FN8ApSFQhA/RjlNh1o
74Eh7LgepHPKKCKXRuUVpHp4R6XkRjZ48RJYSjPn+tzOHl1PCdXldCdJVm8j8OsjwSyMVKD+znSI
LK6BHCrZxGQGk0rjqnqXM73pB26Or+A7vVUOpI+Qp5K48JhM14n7hD8Mg+sJjpvXq1xsOdDr2vOW
/WiO9N1KduRouxZDKazN1BohgAkDgq8V+FuvluvCIC1IiuI7jnRmq0F4581XJG54SLBFdIBlYWxH
L6B9onNDih4L33xMOi3eIlO5Knrlte+h73rNtzCYVmFhu0xbritIn/+HvfNYjhvZ0vAToQPeLKeq
UN7RiJS0QYgSCZvwNp9+PkDdI3XPvXFj9rOBUJZQAcjM85/fpNOFMaTvlCcLVvpKjcXzFN5KEsZG
QdZv0Hu8bdjrXXCtR8IksHIPUtf4ipjS6LdoNYcPlhaRUj1aCdmDrjXKNV5+xjrAz65KXfxOFYM6
5FQPpOYa/ICs8j+NWn4kYnp22q5BZLivEptzB8E727QMojJgpIupBAguI34OafFmCD5YV/XX3Jse
qzYI6ZoFOBp6OD4r9bGrm33jFWfdZDWfFf249zT5yajGJ0KSb61rqpvIjnD5Jo6mwNxomKxHK6te
zMh8wLDZsLoXyH63RrXh++GAyZrCGbOT6aRPrcHd0rPqj4T+KGp8U5zCzwXxEUHonLyRqlVi4pcw
MWTBl4DqRulioKqRBpiyjqP2XSP2bDOoOSOtOHRFt/eU9qbO95pRvFd1/lpA51tLrCKtvv0uC+KI
Eqyk1lTl97ZrSr/32uc61z8F2pNiYxFMy+ajaSc85+mtx0pnrrl6aJ4J8pfDevyeShxqJanoPZEg
Gqmdo0LmhdOQ/asL440FG2QIfGy7Jvxc2fEBShXszrHDGryP701HUK39offp1SlSsDIt/EZG2j2g
4oyL8mbn5oeiiKdi/j8rQ/vJLhLCqxjIXWjbGlzdVcOZWjuzhlXPimNF8qvuIfOIhm1vtj80czxk
/IrXUr2MIalpRlIeUpap67x2g22dexgRq3jQUQdvszIetmMNcAa+TwWSjQjYJkm/e4qBEAnwPk6s
JKsBCwBtzhPAhBdRlXIIFe8pplYwKpVZmuChQJN74tkwNJcaRQf22raYugM8AUIRmhKj41S9hTl0
UweaZ0DcktUiNnPjaT2iqMCxDc53GnKXkic582CbbSa1L3Qw8XNGJLdLy/wI0SXax9jEbEa1OQW2
JKXG5oSmcvguWpvQuy713QJ1a0nQGsOxS0hJnLB6VanpsLGtXtKtVsZEULWavlVj88W1WNEoPemc
Y5kRAEDCoaEQKliOij9xGa3inlh3jVJi6/ZQHmKY6p5MX5uEcEeleawI09vYIsqeRvXIQISqusHL
f0af9lVRfC1a8cmjdb+FNfsDa0xWEw+ZHV20EhX5lNcx1LZ+PLtR/aONQm9txqaG7fWIHM5Iia9k
kc9aS34bhQePPMlMgn+5ECp3ugtpyhM5mxtF6MmlLFNyP0KBcJs5hBFUtO4tilJKDFpNK2T4zq4o
7djPjHBYB1Kb9piZirG9xrIFS9NoiXcOFmZkVaiDeYFGV+I0/mFEhD94bW6uswmgsmVpyf/bALSF
gNqVY8J6GrjZk6a+HopnXe2CDRQu7HeVuFyJPrlPihdQgYzPQ+QAOGixRZ9I+vhK9T5jnLuqcj5X
DsMmzIMc1mdfbohAHTeCTqmni+gUowyIEkxl23w6sUpm+Jpwgm6c+i0W4w+o8cXRya2jU2b3LKfV
3Mu+3JaBau0c2x78IHHeaqvyG8cNXnLXuDph9zaC/ZwQtOEvaOPvPA4K8erwgQOddOcpgO3i1k1y
qVgj2frIKFg035J0ClY94lGoi5hzNK54TyZi4HB7Kla6S0VAWiEO5mX20CiaebHxDCWwNd2miZbt
+K/s2zErH4eam3u0DcwMquGqKtFLkCvx0S3Hb21SVec6x1/bRU+/mRXyG6cNVoaiot4cpsM0zmCl
2a1VDdqq3vgqjk7YQ7OKMxJ8GyGb3uLKyYmrTjzuWsyHOwdqOV1xXLb0bk3e4/Q4FQQoYu+TqGX3
EOeqr9b6gWmi2ljqIcpNi4iSjzpUhjMn78dQJQRqFZJmhkfAjqacHbWPT477Gf5VsIO+gfO8UslL
11ifBt0obl6JOYG+MSmct57YqSrtBBGm2BIWtJpcMtSPY19zh95I72uPwU9LVvsMNNtg4EMQRKNW
P6BHPIZT8lhO0aWVBCAxe6S4SafKaO2qgTPqUIN67dju7Pi9aoX5UOrdJ8rl4Bi4Hz12sNmYmCRM
kBdRUtKP2AYfQ6Ur/CkWcqXI7tEswjvQ0bBjKITW2rpP2Bvjfy7d58DLozVEEhLqhvg9TlEkUCNt
vIkpfkDZMcQRgBe3pOY13/LUcHdzt5Aon9HyY9X7HNvkILbwVoKxbFYZ1rKdMYWfw4CKQ01N/FWn
nCZLRBSBpeN3FsevJV2CLUbWoUxPbQiIKkvnC6rMxyaBjeJhCmpkc75wZxlYSq46KFqAEc4Etax6
SAx1oAZCfaQ5/V53zenQD2enBcfMLCJsSncwV1HQHJ0UX9Rax1kL7SfRHuhurdBFFNuQgFMQQpc5
AV4vQmJLQ45uS8hRnQ1wMCX3ZHW1jooJPyEJkMqAMwYrlK7n8pLSlnhsIPV7DhC4PVeTETk4MsQL
Ccc8nNaj5t1UOM4oKTEjJvjHVs1LjY5y07vyu2jgHHdutDeC4pR7xGQMBjyRAHxF2Mi0U4sxsSEP
p7PvRAoXNJdMudG1xKaRpymz9xHiBKzDXJJ0wgL7uXpaCTX4CApNEHRUkR1rTuB16TWQ4jvFVbRL
4pAAGO/bWKJEhpKuAyXOJN4YF7v6PRv6ZKPEcUoB5rXcg6ZDpu29FgakjCp/hCBLFNdkcHsSUu56
3dcQKl7fTCocN/e1Ev23gtjQc0q3e0MqrMXVBMmJX6sXVU3fowTcaaEygS3dUspmv2qCnRvZ6sZo
CbUz2ulQzlTsHu4IJ298JrA+jeQ1Fma2pf3WHTUL62umEj3Nq63jTfraUOcwG0Fb2miw/h9DXEMk
4ZVZWTx1Soy/+bD3TCJMABazTV8yCAjgmaSbcXtJak/WROY2DWjX22Oebr4UQNWvUY8LnNJ0fq3i
IxV3IrwKtRxObYsnYI0JOFJ5Znqid4K0OAsNhxIZF80hqipto8fD45CG9iF9brNU+niTwxcwxCng
Itm2aoT2RlP0hynxMOXwPqWZ2WD6VeubSo1UJGfFTtdVOjdq/J1lg9y0bkyYkWM8pFUAsQu4eRVr
rEDKnqiJxBGPqTKwuLcIFB1kV9PWx7+oLtIfIbq7dd7it5a1Dr+LE96dNBt8t4dbkyUWhemDFKZ9
k3Gpr3PpPFqkeMDGIbyAgpBBu1v3UCaPCHC/5wML9XGc4850PXxN21vdfQSszR+knnvXRpF+buCB
JNViNaXEK3Q6IZHQspzxyeinao9DvoX+xGhunaq9iWnK/DhVbk3XE2GbdNi3Mz33WUtYRYm7REWU
rTlUL7Ut11qI8d6Qa7c8S3e17pwzXOnjzntPIywM04NQuZtKszKgzxM5UZj7cGAN2GnkEE46Wa+M
tCz+sQTcaVihRGbqbdoiwY2RUNUTgbXb7jWR5Qd5wyyRW+IiauMLgaD5D4MUWUtA8qsLAnxJrxiM
bkfSLb7vmOpGZZ2dpNA2pTJGW2k5FEVkMPUDmfej63IDBCsBg2atSBVNQuGCSMdYHQ/DYxEw/LRj
gAB4bNZTA0+C2Pg3Z0rSddtr+qZM5IW4d2B4xHjbeOrPlh1G22QU565LkaVRONDeGOvNRLxOVnb9
SUvlruvI6urGz3XeNOg3lXzdKrE/2pF6TkWBJlPM/gn4cG1KtPGnAZc3SlKHMzUpX4GMzeMg5IM9
YJXcD/KN1YZCasC3rLOTdTvMXaHcPoZqTChohm2YPpq71EyY/CZNEK3G+saGpK82deyXQ+JcbeDy
YMKDPOmN7DYG0gFjaHeV6eupvae39j2pW1JZ4MwRjqYAiVF+aAHqUc/Vj05jHgaTTjB/vtmWefYY
N/KOi0d/w12W0DyH05lU8o125cWxsuRdokylxmMyI7ko4n/BAqd5RAV1VlGYlZblvCUNJIDOTYmf
LcKrZXbMfXhQUzJqfpIaWxWo6MKssaLX1t5su+b0adzSaXWpY/4mkXF2g80PIIG1EnpX3PVotlyI
FcPPKjfe90G5p+tO01gH1c5Hgp087lxFw34nyW9WgR9no9c0X5JzNmrpkwN9NB6z87JRlEQQHB9Q
WfREcZZcCyT7knOtNXQl02yDyz499DjpjnVBMR8LPaZz5BYn6QRr4sP7rVPaX+PCoXcbSePuqRWj
Jn1FWAN0IppKPbWj9Tlsc2SZ5PkkUXjLrUS8ioxz3dJ8zzFxWYWtBY9k7nRq9Kt0iKOEth6N6VbT
Ijx6LguuCUNdRmbylwFN8lNH8DnGHUjpJsdvSk/ZgNSJzjsqDaAX2sddZdnGeuiLdh2jZYV94mBH
kY5o+vAYHkkotorxBhW7IChF2UrPGPyKZSCLuPcxl/QtwTGHriOYzKN7YJchESS2VfilJlHZTixQ
ahAiUxtO8FJQ7+RiF+p9cg0V9zFVBai17BWWyR7AXWsCftnYQ5QoIbbx3DlER9CU6eR3tk7iZVBd
l43qJH5MFFlvGfHBLE0Ix0akYrLJMAsmR7yUl9SvESsqe+oJHAxAcarImJnIwbVTG+M+ZrMTyTgQ
IwbkavTIe/KZy+w68iAtwzsbglIgz+t72BOuOdpHDD3Cz2NLB4RMDzfP9a0Gn2AK5alNspewsqyz
HsXhjk477k5q9s21zMoXWYlo0g2nTTB5+kYfkldIqbCKU9Wvev08jgxMRVkdlJfEhLtRKgTOgzsP
+7hhcteNgJtM9tEu00Y6b2VwD0dW3uFAMpbm9fLRyFp3rUnjHHap80SS+HcXBrNuvpQGy9pSIc6q
xB0Vs7pz0rrYL3F+jNTbxbYQRzN27iE1Qq27xFcbolorVabsrbH8MNL4h1Op7rZSbWwBndr0rXia
FZMmt4Asyp3kaip06y0THkQbkYBiQj9TFefc1FBRsKk7uKn9JY9j0KXWu3RChmjr9lqSw3yHjr/r
sk+VRnA95C89QZRihTc6IVR0uXug9meWYeCnDevXMszXTCSAhcW0LRx9XDci2Zc6J72hWlhlPQ21
uOYjHbkx+og3tgzvHQ0y4LupUXZNBT0wJ2WOWexaD1DUo645hVLfwoINkJMSs1xHYChlW5ss6jaZ
4eJqjJX7Vu9GjpQEFl1MB9qANKtZHih0drd18RjGgdx6uMnt1bzTNsqUf7GJDdRoDal9ei4yi35N
DroBru4lB8vIxVeR6VTbYEBeOz1S8geHNqEbo3kQHJBrrMugrh8dV6VWag6gLShOk4HfTLeOQ+EB
xdOOoEbuWN+q001GmYf+/KFociqlMTpG0Pl2eCCBcA8N1F6yvDQbvp87riR2XessUQl3ytovduoq
exVnjqCLlVtlYdAeWIy7UgCbqa7tF8RCPPc2ERRuKR/MsYl9wwhgYRa9skIswtINCbbo4oAs5Pww
lkm8i1vzh4dfOpyAfN8PBf4eZn2ErEZmVq69pHhcbingp6M3b5Y9U+3wfMWlFpaj2jcrZG4EHI/N
JoVHf1w2CxsDagL5fJk60oSO4BjVRkKotg5L6UjFQcMnLliwRtRTsMPytsrWoNH0hXhpeX3ZNGOF
JbrifuLQafkmnNGjN+ZAnxqGS/Oj5akQOLrqvWGfzNS22IQ4lDnF1swkTSrGDID4tN2y6vQlwXQM
ykRHzxs4hRBAEnj48WBQ8U1dfwTh7n5uXrKW/7Q7s89yJXl26q7dJj2Zf8tTHpkDP5U0/8+l/k9c
asjMv/F2Z7L236jU/5V9e/smoPb+ZGYv9OvlI38Rqc0/YBfMAlZ3ttFx52yBv6jU7h8mOKeBUoYw
DbbQe/+iUlt/YDRvzZpFA9USGodfVGr1D13HdwwDZZxksBbW/i9Uau2fWge+Bl99DkPF0Ox/a4kS
rdRNqCnKvhUtrAOXug/G50mJB2bPcKsJhGdNRbxb2MyQd4ZThuyDdPPbb/YvuM7/8jCcJQQI2cUs
av67pIkFUD0Bdin7qsQhcsp099QG3ZuDrZGXtxACEn0VN6UCt8iFn6cquOzro7H/D4fxT8sGfg38
jpA9IOZGCWRx6n9XVrmmlhBLhiu2WpNVH2Rm5k8UdAcFa8neOQxD8Tm1g7sde4SZ1gr9oRayiNAh
TOXMDUbfXwcQjP8ggqaT+k9FhmfhsQXpXkWcpGHePJ/G3yRfY9pYlebUwd7ppxwwoCt2ZlLdtCJy
z8KxPIoSOHBFFCnHWuqE8U0jtJVEN8tVRSYZhbdd+BD67V3QhUeKZQ8yT1afHWeXjoF7Zgkp95Yn
7gMEm/P0P5uMCRvGA4biJWwDPx8KmoJeNN5kFU/HWJleA6wfTmNQA9vFSnEJJ8ZCu1Df8da0j+aD
FT5WxLWtCaHYsSSDHiEHYHct//BmvqhpNOq6ChK/aRu4Y9kl0LLGpw9MxnKdthdVND96bOUtOTBW
q11+URP55BZ1sFUmWuhQ4xp4eFjcO+Ex6Id25zq0QGn+nsL0oLl4pfdkb9sCuo5SXZ2EKSW9m8kQ
nbI083ZehWufUWUYTevDcxD2EDa7joxv70Su2zrR9Rz2rQkK7LEusZw94tsBO/k0OdRRvrEhSAKc
kI2iOxu8zg5upO2zhMNKxcdUqeIAT44+ZuS9t/MJyaPxMsSvwrKn3dh2AlCJacrGCiKVzDK031h9
G+0mRkQz9Fqwq6b4PRcwAUaCgYRXfTi5vBdeeK8MY52YAfHmPUDUEyKIt8ER9brpyWROmElqlBm3
tIHLNwOCIwbs1Easwo1ZzV7351AAPCu4EtidhFto4t1Y63cZ1HuH9idrCOsJMxV7By6FaidKUN3W
w6pE1GWJ4RMBIcCOU9X5ADPZsRyrN1tTt4Fz16TzFaI0CcUWXBRMWV+9Mc42JQSGtWKoD4CcV6CK
d22GbloBPF0LHNEbg86mOrB6yp0vWvkUa4LonHwim1J9C/sSSr+1ccjmnCkR3AAjDJ90eKedvLbg
LqyaxmOBIGDKJWWWbR0X3/4gHy/dpDVbFwrc3RQ5PJE64qoAMBvrulwlwv6Oy761nhIN+T1tygwh
KfmToONZp7Aytu1g03SVoIMQtlsjRmmRmKV1yYP6bKUD4YoVuVwUclCjMmR5nWHRQzS7o0LxeTQV
CtfVsqsmQ4c53l8bAdV6UyV0FpbnFKt6m+JM+kIfW37N6GaHjYVtVdkel6f6sKYaWB4vm7bLPyHg
yn57y/J8On9++cSvzy7P/Xq47NW0YHeJYu27Js4h1PUx0ufRfA0DLByW57qZ8b7skSLhEF+QveoR
/qA+So38OEAlbE6/3qgN0O6Kmr7L8vKyYYUZSTAK3s4l4wHIddDYc2rl9fLBn0/+3C7vij2YwxIC
xc8PQWfPj7++Djdx10AEOh/wb0eCEyCJhZPmt3AQV2alIcOdP/jr2FxKRAJwlkNYnp2Wg1++Htyd
A1t2q+VwGUKIWCWk1LQJFrUS770z6FDSFYV4EWpvoCfYFJvcPKFFUVuH1Yl+l7sFBb43waxtVAMK
u5pOaT0co7F/js3mh+hufTAlL8imzrmwj+in+wenki+m0X20VI/oNkESLDpuQRmhh4Z8vTckpqrc
F+pBYWAnGiJ0r1k9x+WFj6ZiY24RR7SInOQxAblNbOMG68zbT1X7oIeuB6ev+8ri2Xc6Kla7oRyJ
ZiWAFZb2jiiWa5RPwTnPCXt2L2Pppps2QVXC+D3AoynfgduRqdj1HpYMjTa9hrsAuRKijfbk4b21
I6TgqowBytMoO5j9JJ/pmMA6bL43zgSD09T9OgfPEBZ5mE6I5ZOkfc+afISiQuxrbJTeSngoSVUQ
KlphM2VdZgTcoCVogWPUAeZ1E3kqzQnRQaps1nU8ub4DLsLwK2+Kpb1X3L9fqu5mRx18NcWQ2/ZH
6oT22Y7tEvZpnmz0aETMi9xYzg7JnW1Kv3bDrdt0EHsJo1fbrcD/YQUhetqkxfhpssntMnK93vZz
8B8TXDNG1n3mnw76FGx0E3OFuPtRD+LdlPKtV+tPllLnj0rvVHtd8fZeylQX0j8H11x0MI3DQj8p
TuYH671ZUQPU0FYkAkRTRiRf/60ZbaLL605bG1CwfdtmHqWZdYoABCFdHMeGO6zGi6tvCXzu6U4r
wJMrYSfkS/Q6LNpu02R3moEQQTWCHUoyXOKiP4pKO1l19UNzS5wKaY+U1Y3q7nOM/nOjO0l0gIRy
FNCvnSE2Xu3uW45k96S56J7irBqpUEky7gxqYFPsDC0m/Vmz33RRvdsjxAZ6Uki9pJmvFQ/efFGe
NHu8ZC6UTDIWroS2RCs5K5x19D0DHh9QZIIV5LtupVfGFvzoANVoP1n6Oc0mTByLvYpF6oYL+2Yj
IkYrwXoT6Vm514stasBT1cGrC6cIoVSbKveC1cyhH8EHubxSXKa2CaV02A4AZarcmCF50mH0kMXi
O7f4obdsIggcOimldZa12KRO/gnsM2E1Vz/b1rXoH7FF8N2xfRQBJFmF6JW6L/dGlAuftAwAAjf6
bMTl2lZd6rdcjvBrbgmmc5yJ4mToTFAjUdRe5a57Rc/OcR3e1cjh3sPl1jYeaTR/HgLDhQs+jvBy
kq3Sh84aJgcrP6QrYQPRA+/LOEJREY6PNbqyrU0sJOfc+ACZ49rSTyM0ZmZL4fl9iYZWqF/HCk+M
yCu/m3na4uSHeYzoYNNU8I2aNH4aPFKevb43Nt0udy62UUK3bExmKBoZ3ehh3dopq/GAuveoC/fu
OtUduw5gKxBxFk5fxmC4qKbzUqcMTR694l45VjOfgBbgfYxDfuiJVN268dHMPBduH3J5RCbDJO5L
ruI90o9jdIki+uAI7EfHYhKup2ZjFTpSvP4Vzz9r7QJYJQZy4B6z81VabenaF/TM4rMNZu+EKPH6
eB+N09lux5Bmp3rOYS+Msu9OtXzUiazxXcjQeKCXX0v4xyt07i9JizJqMI1nRwIhYtYZB9FFVbPn
KbHf3VH9No1wSYJPSmQfU7PG0gOH+qR4Cj3CtrG4OKNw/ZEP4rUoCQ1S4713mjoUz7Zwoo0RetkV
8gcOfvk0imtW2SgHcuK7l1eW536+rGU2aymYZmlRPldMMvus1z8v7wpKUfuQc1vAyxAvRBYxOxKR
IIfobst/RlO2SSryq4TedAaen7OnpqteWmhrFAFAPSes20B35J1koFgld6Muw41TQbZV6TCtzBS7
R1f9cPY92q6zEVYOdmz5Y20GB1E2zoVOvHMZ4CKtCqmNWwcX47jM9LWNyGUTQCC6aMpz7Dj8D+cj
MTFB8228NRhVHX6+Xk2B/2BO1XBvys6CrB1/hK3Mb6OBMSZOS4Dsff9tiGqahamXceKnWYODKrxz
JuNC8yeV/FtgYdnqrbh4pf6ue0O0VpTxq1Iam0wPVpRIASjk6NIeKu5kldm7PCeb3CKsW5fd1RVQ
PlWjhIFk31LHGBFZhjca+gaTXmtctbDH5jDLLm8qBAY+UtBPsQ96AUV5sGpUDFpzBR99sDJdPTii
EedyEpuIpj6fdeCmziexFKhIwywK6Kri0jA1MIvcqg/WpdUfptrxCfeCkASVszMr79DCu76mzYBz
Jb7aOfRueuH0cqfqLS7Co2EGLcDekAIiyUe0IdPVHF0TwKk6hiL9iGyOEWdMo+n5M4IrK5VWcUUk
ddEIL2TRaL3iu1msrEbFwwKCSut8oV090vFCb0DF0V/1Wj30qbpnXpqOkZvfslQLDjlr4bVp5fBd
ZGUx9yt+pU3Thj52hb1ehFbaHa7Aw8PV04f3wcXnXahc6LZ8QRSBidY+GUKKIaBIHzLctFaDoL26
RvyGKScAdOCmZ6JTNiJTy0Ogyx946N0t782ON1wWw3HZ9POeUjiThp81u02noXleXjLCzmWSoqKL
qmNplvwg814S2Qhpfz1enjTLGhnashstr1PI//n+f/lkY6KzNMjyJlhsQHnBr203U3Vc9mI9qf/9
w+Ut9fyJZe/XZ5eP/Xq47P36KugMjFUZzOTlDy1fwPg9UzYOhI/XCFMRLC57vzb/9jk3N5HV/avP
VQz8MDdS3ArxuPn1VY6eVDTu5r+0bEQlmp97P7/r15+Kde+vd+LUIYLePFRkLdA0+fn+316HyONp
/vJ9qWv3fx7R8nj5vq7rvtbupPssleZQnvlvppXFQL3sZn2DKFX/lM1OunqQ3NACo103jOzVxsyy
LULtNijw7tt0atY6Jd4hCXFMw1EQMj9sqE2F44KfhuKOr+IDSbDhqpZc1V1GR9+mKVebhbhMHRJl
sxXNtnKD7OLiyLoFa8Vadn7Yh1p2wdqJCO6IqJShHMyz1hgvxLeYO2lQSmdWoMPUH6xyY5NtFOe1
dpiNRM74KYI410/ObAZjJvsOt+9zEsXZuYzqaK3CZG8J+llLcPSDW6u3xPFaXAmsqT5PHN4qhP20
nby908rijAr7E4W4PPe5Is/LnlvrLBIKj5l2fkGbN7nhHhsWD4emiv98Wyg1opaIg9+mmgbhzkDs
wZFI60ss7PwCmR9Hy4maoElVVI9GAE1OIuuGy1Qbtn7ssyA8t/NGA7uAp24d4HGhUhtMe5NdTUW5
wNUUxxBn05MeQlKbRn4jvpBynulFFuOZ0XQ8W6F4rnTLYVzmHQsBCyoD/SNAeL/JiNZTnFJQpmcg
DGP84uh1eZGui+tvgBDbM/PvEeG7JHSVq8Zrqj0JDychVUQlfYsBAgWezGxkcV4iEAjE34IK00XU
Cp9rz453oVuoZ5Xc4fOyt2yQSapnz1Jhh2Q59ZKFLxILKoNTgKpLLzbLu8rJy7cgM/T/XM86VQKL
UUww9pBOnc2kOd89yvmzY9W4/4etr8yPuvlKob4ApzShtP56LnKAVpBANf2AvIBVbwIn47xcWMue
2w/hNrGgrXaaPrFwbM/4t9p7S9CH84bW2KVJ8io9Uy83mO6mlnZ25peW1+2hNM5uu68juFMRSY9g
toMfqoU8WCUV5VS0J0WlHeRYisNSyw3OOvlq52UvC12XAizOfU+U+MLCriL8PO4sBeWPpSDfzKpX
iUq8tgfp63RqEQnShrL1LD0bTvulNugMjRr6I57FZqve2HAHiRtwk7PzP+9c3r5ssJ9O7O7Z9Kx0
201zt7kXHtQCZmKkfuo5EjO5fv4N2/miXzbYURdrqWl0s+A3o8xOTjIa/twoaJMKVkA8/rlLc32a
q/Z81SnyZXmhmz9S0Hj52xuXl5ZvW15fHjpqjJolhSbwjxd+/dXlzb8eem1lbFCOk8X69wNb3lca
GOJN3auRkFJArz5Ofzv0MrQpAUxv+9vx/TqUX4dXLUee9SBnAb2A9fLKwAXnmYm6+/W+Ze8fh/eP
h8tb/nEYv/6nfRt/zzo4EElAV93MVOZdxERWmT6lnXN2B3IoBNYYiPXj/F4AOO+N0vgMZVC5JjVe
AyHIj88qPUY1H1kXL0rRmzXyGhQeYujxu1orBIWnHncDjgOb3Mq0I4mb+hnwkXRJae9Z1UdTK29h
8to46i4Ds/D1Ov2OHtH0XVS/DFJUumbhQlLj7jRD8NhSNdS5toy+uvkuLjJn5crGRQo3SlrSOlq5
dlZv6drO7NwvQT6pF7vLPkfUNbhWcaUMBtIVHuoHDmImv7MctEhR3iraPZQTUuIg/yrUyX3to29l
G23LetRuDr7jdV/vlbp/yHvG2baFYzBRPK2l29d+mqdfIoVpWQ5yOJPWpMJsML53ZvMdSxLzMCMd
fp9ghN2OybU1+y9N4N6FpdpbxVyHUdqccByjTrNOGVQqybn0Gc8hHxcakKo7wPd1h7XSRd5TYKn6
ukgmRiLh0gAY8UyewhPrfvhHdolHBPypyjPfrNJrcX3DPYJb8BH+ngWCHok17Mx056mFtSmH5obh
sFjnRTuABo9rzWzinexskhQb9W2omq+os7StOVFYSJNEwfKzTKzwSTTpDi8re8tFchkGpv/CTO59
pcdbpyYjpw+u/QSgw61sHsm6G82UEozOb2vXD8Rt+HUaIxvvlXwPg3Y4WRLFaHxTWrvZJWpwLDyT
LAN3kpui0CMA6K68tl+TwHbPQz+Vz60XH1vgy0PRw5LtchRDgF/WNlKgHmllYd/MjnKpECYMkkZu
+760HnG+3OY1ZNa+sC+DMmg4kAU7VNTGMctzhBJB5J6qeHjX83DC0ipEyjtl035sh84HO0tXjicl
CR66smqCrkF3CFuLBUnhBxEmEJTEvirUdp04iraNzL5agZEpD5CAr507dAcbmgOiGhuNU1fq+2JK
PszITW+qWZCjyxUF0mYA8g27bAq7rYeAaxtliuWjXH2j6lsloy39FPLNoRLuIdVgOi79sP9v+v6n
pq9n0hn89/5Z/4X7QpH/vem7fOTPpq+men+oxHCikXFwdTJm+7Y/m76aRkNYM+3ZIBHjZtXG8+mv
pq9D05fQUlclB1v7e9NX+4O4KRdDOpIiLY+4lP+DfZZmG//oc6oehR8e3C5GsRyQ+U+HO1E5TTPi
onB2jazzY5pgx2Uzjqk8arOfkg4Atc7LsEfROVcK1V+WUz/35oexzF5xYQkxtKCS/81CaDETQoBD
3Rz9BPD/m73zWHJbWbPuEyEC3kwJepZhWalqgiiVJHjv8fS9MnnuYV31uf13z/8JAo4gSIJA5pd7
ry0HE66lfEnTkesu9Xe5RanTfufp0UGdEvrV5fwclUMIrVcTfuaCZOTvqr6gjeqCrVRWXCdaC874
osC4iDGoVH6Twxay3i/L+xHVQUYmL2MBNQ3QkIFdBHdxdZQTve5wpS3UJ48oZP81q2feZ5ziTgjb
AsOh3DwM3NcveyZ5MSMkSZN5nQzUSmzZt5LfmIuVep+a4SaR/SG57rJ5rPNTWxwnADF5UR2tGT5I
h1kEeea/FrMsykRQaZQc0dinJf7pYkktFZu9sFKPC4NBclZOFE/rju5Um3Trih5bYjng+xTjJNcJ
Nwc+fohAATqBGNqBj0MbN4c21TM0B0cJUpBDgqW6cSmo4JMKba3Yy9Vyh+teY6O/WqOhIFhBdTLX
NRpMeqwIksBCiTnt77mYsjEa8n/frMZToKH/AZ+kTNpz4AJjSruKp4bcUS6j7BNdz+um69G/HLMw
RFdz7vDOZzNa3T/evbps/vuU5DEu7yRnr+cpX5hjq5+51gA4iJ6Qq13mFLPTj4aV5dCXxKzcLCf1
kr0j/Qg211VyLhcHkHNWjaW6KJPLHtf11xdYrZYfEcHlilYep8Llm29D4o1Xl3m5+jpxxLVy2S5X
/uPyl0PJ2RiQyDa1jOfrS+Tc5Th/HuLL+/632cT7aeRAi/58hy9HymwYptqgO4AZxIf5H97pf/fO
15P+8rm/HPu6Xc7JyZfNX2blJqAnJQl9xtYBw+brLn//6+Ut5/7jusv/4s/N4GSAbP/7cZSSP5P8
66D769ESin/YdVK1ZaNulGXh+zGbiR4wt7Tra647/nFYucFeHqK4sg7wD8sjNRMwKWJOK7h3XBf/
WFeaWO6AM7Hjf5uVu8pNck5O5IHkIa+LljJwB5TLuTycnEXrx5H/53eXO8qJfBvLjJ6Vfsy2chXY
CXv4LmeHJBrUTdIu2o4stJ1BufBoW251nCFRZ9hnYPrJlXLiZjpDTJdNci+5totHCxLJAoWgrZNx
bXYEEJ7kpkVN7OVJzqrUJ8r7L4fR7VBdTZWWrvOUaFMU8Lx3pwjP8alp4mCbxrSQ50y79RToDpU9
/Ygb8y1YKoZYhEgQ368/Nf0PLB+J34AN2wzZTwIu/JyxWxgUbe7PVYG10I1PDPZWm2wqQKNifcqP
hhN+GsuAXpfnzmpMtdwPGirzX87y8jFmk8GnOW6iTS+GuGlOMhH3ebn4H9e1cjz874l8hXzt5RXi
AH8setSVEA39+6H/F4cxXKvfmbBh5JE9+bCVh77MyrXyMKSmMe7+P59JrsYIIPHMfD0bAALbSp8f
K/kkU4m6OXr5lB/lXCdO+Lruz32um6/7XNdVtU1B6br8T4fVh4bnp3z19RD/t7eRh72+y/Uwcp2X
pG956hbH2aPVNYlHly6epnJOrpOLPMHPGurb7XX9ELW4m+Uul1m5KZHPVfmaP44oF3P5hJSbL3vK
Fy3ibeXcZft1+XLMyFQAiljZetE6ekGlQuoeLHpNfY8mJT9FS35TjupA62JGuNQTf9CCxViJVBjq
ku26dIG/LYTC+oBLKj+Jqh8p2tW1iz/J5/ncbezImbDPIC9v8vym9bxyP3TaTuKyiS9/N4B1rqv4
mLbvtuIetLQiWcmt6QkHmINM53EuYGmEOFJXSlt/JstAT4sWxiY27lw7pOZQY/esJveYNpm2ynA2
qI5i7qKy/Z7FymeS0/Gdtd7blARwhaMKJgQfA1FvLVEZOzAYHsHRjm+BgjJ7NAWZOq6GrBhWdjdv
2jr6TAXDZh7tvdEqnW8Fo7AmbfNqajfDBHmocMw9dvAzHInfKcGF+M1L0r9s+4YuggBAeLi905Rw
DLdeWYz4nmJa5GtXIA519VtupBNhw9WNOrdo3OpuDfzwCZU0yvB66wEG9+sSilLuKdPG7GZkA2P8
aGuLsrYxDq4+BmCjayQTEb8kJikTe/lNPC7UdOIPitDGRhvf1PapD6tzbUI3rckzUSH5OeI+Z0W7
pSHTF7wjrclYTdeWG0AKCDCeOeianQfqcPva7rl69QYrX1ei+XFxkY/IaNwuVLgtBuAOI+NBN35m
g2ccoUgPLxmAPTeN5kdc8DdFXL9ZVkCcGDWffn4I8/CY6NUpqabfFXlQR6XGWGpViNCsEZy41gHd
yCICx4MCnlGHBJ6mbnNLV/04dtxUa9UoSKqAlUgmEmNomIgZGgW5AztPb3X3ZjawiNu4RC0P0Hvk
6G9DxGh2AxEspj9em3jlq6rbaQh98MA7GwN4T0Hb34qrbR/zsexlPEyj+1ZEenI/9Ijd++/ukzr1
w84RMQ1Wq/xS0CvVRbXNIvUVdlG5a+BbZGFU+O1inPFh+GVBflXlrCav8vzOmkxfw0k3AHZZmUWD
78sda8wDBrkaWXuoE0bJ4eBE69ptnHVUD8Lr6azh9G1GK6/3hte9hSkkLGrx8Lu7fpWn94MKmBHO
vHVvaScc1EPqBXeV0dknNwz82RPpgtVPKDnBdvSybZbDd6lLtfe7Hlxvi6OuNs9WH2hbhCa7ZRM1
YbsxsRvuvPRcJ6guLSRrvt0maK8oUftGXnnrHHPwui15RNsZPRvTRsLihmCxELQ8VgyP4PDBJmIG
cb9KxrdumR5sikSbNl54VOpI6sQr5irCRaxCJSnbcxGEFQOd2T6GnNU5zjbn/9GmQDgCM4Xckzz0
tPZXVZu5J1uLxnVAVmKq9vnZ081jDTbkpCcJcaY1nTUz1D4nq8EJP5qZb4VzdZ5g6xGeBWYg89R1
hSl3wvTzUPGv8vs4J3OhKyMYoXF+RsIn2NGA+vPZfVnGgWd4QwhE1QPcdYxQwyVlPuMDqW/qpHtq
jMgFa3rMl5iy1dxUM3Z8iw4ZTeiazJpb1T3iT7B2k5Gdp5Hu35Ca86YsrRfKi8W2WWaMEWl5mEi2
xwuniWIeHhu32y7J8GFCPSd2GxQgGo7FL5Wm3CK3JDqi2VhKsOutcNrit0WE1FcvIHEhInY4goN6
gOM0vxs0RmyjBVwEj8BX3JK7W8MB4qGxNiGF+9YE0OSeUq7Gg9Xg5LOG9QyOdmU1oCWjPvtWqlAJ
RsrvJJE1a8Nsb+vRMyHCdzVCTvR6S0Eoj6pN37uOGAsrGfcVPy5WjOgXMvNfRRndxsOytxMYLQVi
lKCydm5H9pNSO9tKY7SCRhqSlbJ7LnWCN6KgxKIIemjXGcbTALQK+653KGKXkQ5lms9jgkQGpfJu
QL25iqIMjFEOm64qzci3nWqLl7Xfkp6Bv7rb1PV0Fxj2d1Rqmm+mmMhyjzjMcnlbk9D7WDvVK/8+
kSfCONXoqbiTWepAZZejSX80jamNL+EpgRk6NS1WnrkgRiIPX2L+prve+NBKZBZjN9W+VjN4T+Hp
aQpAlTlD5Ppzh1wp6ZyVRpReGmrkKtAs67wBlP67lwXFDufS3utw8ORBhly1yZ+MACAANV3SXYsU
xqaa7Wyvs55gmg2Dq59QytU12QX8wfinMUCYxDMplY5fi0TENvdO+jyQvkG00QZE4bCgW44r/pOj
wO0UNWr4yTq7fXdXTwBGa4drb8TujkEgPaTdt4ZWlM+jUQ243XVd+k4HAXEEMmev8zyo26jRLRsz
m5kiKesgSGxoSR8aNVn3+tyeUzcmVdhMHuA5r7nbAa2byYyLS+y3/PHWfQhbaxT1bzNObomfKJcO
BhOURUijeIKH4HWx59I3J+911lVIgeCBkJ5mfjcHH01vnQa9KNYjllmGj+1feZMpa2eaY59/CvVn
egKrsNKfiikGyBLEDRCBk47JFm1pwAD0BHemi+p0k2gEmSPDfKtdRHuA4yCguqxqKtXdzw6RxVNR
vlFRyw/LQIuot+OtYtkv0zBvbQ2gKWVwkbRHgiy/sNNmI9KtBbao2dFbb5+LHkJyT4ao7xnRXeqW
I/VnK13VUCH81i2EVDbckPd03zyqnT7dMdK0dRL0vyX/DScNRgbaKAl3w8fQx5swwCAQY14wHFBT
dPAsLmj1WCNUpPyuH8cUemvcm+RLJPFrkCfY1BPlzunNH+YwbSNtCY+qG4krAz6aDjFvmUHDNkq2
M+MFtuF8E4hvutKGu7IAYjdX3PnGjvp7N24Kt3FXhhv/rDQ4JLNJQ6FFXIiYAIJOU1YNCSQeuYxD
teuTgmBSbdNzPz6Sn7yNwCffghFC4mjp/cZEQdNHcIxDA2v7rJZPLS2Hurabddd1Z8+oiV4eIG93
enVPtsErqpdTGeywvOvczzD/Qt1r13CM8jp96lMN97XOz2Y8TBYUWNjyN7E+/IC8szGBeW0LFUUL
Xh0w4EF9o+nRozllA9dotx2T6Gc6vWKpPs769DsbFYJ1HEVfFaFG8CraV8NMHRKDcNnmKHD96Tds
XxDfABRXumO+uB6Rk4Ya3QWDqzAQpWirGofHqiiw4PawVHxoHcGhpgmtNuUNceUF5ghcgyXRuI5b
QisxDn2EyKFHYsM7+lACEj/GRLE2a0M91M60XQgG3nOP2+Twhm8RxCJvHD57nDxmCi4vBi7URVm8
TZBn0/LpT3Vk21R87VNd7UkYjA+eocJQRpg4aqfOI/4IqAnuP0yOeqr4HoK4Hd0HXzffx7I27ls8
gZs6I2kIgeg674fPQmVkGjgc3zgqo9B9psdW0a3blW21mxk1p+OSP05mAYuoqG5DQ33Ux7wHQlk8
WWTJhO2A0LJSV5UTfc8glK/cKdJvFIyxaqz3+yiHblxDbSqjJDrhrLpLh+M8LcoKS8/3Jo48kGy1
jQe8uuE5SHPLdvm6gcr1pUeeFw2FyowqYUcxdzVsW81qER7UI6oA9X3o5nfFGrahQQ6UZpSPuefG
u6zLA0YyQ1CMy7xWETBwz1swtsbJslEH/T6xmzPj7Jj7DOWAqRa2UTLcWfHPxtWxjur2N6OAaBKT
KUB7e0qpdS/Jr3mBd94N5DcyVh5tXGvhGmWkW3FAZbjYR2miKavRDSI/KrV+XQMRLu0YJWac0jJ5
0PQREkag3ykiAxKeLJXugMSzRLGNFSr1DahjKg1jAq5PTU9x14c7p1k2YzjfBk2kbosw+xb1CykH
DbDbnv4Pko/qpUO7rJupz9+L1oHWQ5odKXdM3YK0NPoALPmshiXA1GD8rXcIFbxBO2jz8BvOIuV4
BoTb+feYT8arFdU9SstKNCwnYzNqzrJKyra/tdcQzcgxN4OT0oY3VTcsG69XQxKOb3Nv/OHBXr6l
crSNLQNh3NTeImqtIauFh5CqMAHoxYdVotMZu8VaDerBjoKFAKH+V+VWMwN6mwjwxqDDfK9Nm6KN
FyNrZSQuyrqf8F29bY0c152tVczQ5VqzeShUjvdpK/kaFQFCYO/WctqdCdnLRevMsF/44DZErevB
ftTcF7Ml6magk7wynPm5CWp+1f5FI+cA7gEqWUdN7wa1veEuHQMnpnTXJJtML19LU/+IYMiif1vN
5ZD5swv7K4XWAUaxJVVOi/YD/sJd4/GTKdpDI4TPagLEpcI4dK6Dk6l4jrKSq8ZpODRTlt5e1mkO
0PilHPPD9VWhHkQM6YO2qMSR5Aai2T4giUzrGjqaES1Pbf3UZuZ4HrVx1zmNDhJ0RLq4pMOKoISE
EwlflGoIFQgGyzGpe2czDN20ItbBgnqIuzi7G7QpfOjEZM6Ch2b0gVsQJh6OyOnFhHLk4ifzQku0
dP5aR/AXjP6eUA7173X94uJiZ1B/V7ugeeE13oPVCu57LsYKmTJ/Cp1bfgfINdfxMYkJpdlq786I
suRi20XGOWmc+H5ktFauuq5vbfNbTPP3KFe5Sq2fYafBCSJ9eHPdF5SkfsBIFfK8YpcvG6AgGDRf
rmuQ9SCgn8sCwhhvLDcEESQBj+ASOqfVWq6SG2OoKickmk9ylZVX8Z3jKOsxjJIHaoUlospzp2nx
w1hPv6e4JndGM27VOckw/lvmWU5cUPpkiAKHvK7LBLYgaI3MT/FMKquKssuNAW8nBa5/jsVE7gzH
leGcIAWs0bV+UbgYw4IstFFXVC4iLrHclEuNUz0z/UouR5Wl0zKazknrikizZTPAG+C/05tnIv6U
e2I/QrFg0L25TOhavfVJBI2PxDJoKSGw56kABXHdb0oHj/RI5GnyQA7C3BNC2nNe5f0drv315YrC
1YYiKuoEwru9B/IdPpiKGz7g/3+qgLSd5G5yYtclidRuUe3lotxXc3GVWvWobuSr5Dp91uHalykZ
HdMEHTj00LeBNEQ3Sr6MARQpaDyQG6zXnXy4t0fQl4mr8jnEbkE/H0iTiciEYw96gWc1xqsfL1x/
ePy7vRJ69hl/q3OuiqjeaJEL+nhanLPcoHV49NVK+MXEfnIDSAXzDlW3byTACmn4R922zXH+Qdqn
5TZYN9d9ARThYElbZ5fpNS7GGVPhogTRQ1WQ/j6Zc7oxnACmr9PVAfkkVN/auo4fejExu7Y7UFMi
J2Sa1P8fw3Uxe/8/VAS6oYqB9/8sI7j7NXz8/DcVwV8v+ZeMAK2AapDobWumg2TA+yIjEJlXf+kG
TF3oBgwZkexiG3cxB/8rd0v4yHF4s50cTNciSvL/IhywzD+S3lV86o5j60QGY0cmw0P4lL/4kKPO
nDCYVsZtRP8/EYUAR5QEQo/iQEiP34+JefET2DUVbYJ+gSyURtZNA4dotejNS1AKz5MoPNhUIApR
igAWXonSRCeKFF1DVajUm3YFM+pDi4ZtFIztphfFjZGe5gIOCvw9jM5eK7bl5Lzw3CYkIAkALmvF
GbWTtdPcI/3f9nagjqKLgsoiSiuFrLKoy7EVZZeG+oshCjHwbZ9dWZoRRRpNlGuwoTqbBGy82inq
UYNctiU2qX2lhvFsGf0rtPPym+GhkSqmO88N2oPXj5Q3Bhr83GV5rJv1PdVDCsCilGRRU3IUEfgQ
FAF0HEc7BVSeMlGCUqhFwa6Dqqb3LpQdcD4qCA6FBmknSlgFtayemlZCbcujxlWKYldJ1Sum+rWI
Mtg4oM/Vi/FI34zajKjCTerykI5vliiicUm0m1oU1kYqbJ4otclX2CC4AeyQeKu7Rbx2rN5b26JM
hwaO957szG9EES9Iz5Yo6nVl3m6MrTbGOw3syLak+hdQBeypBjaiLMhzo1qFcbFdjCLYeuZPW6EI
1BJ7kEWGfRpFeRE5p62dFlF0HEX5sUjv0Vr0gDMpTMI++u2049skSpYKtcswoYjpQaKKe9KeElHg
bGSpUxQ9l8BEe8pTwhIFUcdJyU6hUxSN+HczxOh+qdKrpitdEPqkd+5wHPo82cX4EGlBq9E6WYx+
PaDzq5oxvUUFnGxc2ncAsgG1OSm8p9AD6Usq1jlMlPg2SwfyPfhuSrrFz12wrjJQo0uZU8gdB/4H
7tzvwrJIKwyMWXauYDGRoNndOE8upFcapzg87f63RTfyttbKHwW9DjpSxbAFcGmTFhCNx6BSv4Um
OvcQSh5fT3BawC8dKiiBPBZA3eHdugOH54952JwMMP0lftlvaUXQWOjsY/yBp0lDDQFr4ZSgsABG
BFtQM4kgN+PwxSM4xfdqg8u2g/AY5Ood5sh2F7V6vgm0abht+BWpDXnkN+kN7jXAh3ZN1KxqZAeb
EuQqaBv3zFnjhMd0GI6ZtZmHkApLCqI4Ttobt6TY3xrPRhb1b3UvU3NfVFUZ1jRsrb0Xw2NZphNk
pvDUaEp1mKPG2Y64RJBQjsurHcO1tUKAxIoR32pjO64zlXp9pXEPcYNhrynI7ExDvWviftwFC9kU
bpx/45lc3uY6FDtyKPH3OIm1Q8PHgE/u3kRkmOzF7aqo/dxoKF8uypvKcG6nuv2vuq9KUKDBzUKR
E8ZpZq0iLYhOLb06f9ajcq0qXYk3wFV3VBjfdKsKaNrEE4mAxBBYbVrD6exw2c42BUdlyu6p4bV7
2yEhMK7M7NbIcNX2Iv+DCu0AM1gZNlbbQkAayn5T25G+DprC2SgDwWvkJ2q7ZiAgOclHHthB8Aqe
MHnuKVmVYBX8QY9xqee2eyxVsBOkm5/5nN1s8E3o80yFFjl4CWssyiz7MsmSBH9UcGgdAEQFP7li
E/yijV137xnTLwZOrac0jM11Tr6QzO3q0UBaFgJawE3vs1KZOzfMT9z76V6aAeQ0DW6TlNDIiVTU
9HIQ8ros5y4qHanluWy/ynzk9uviZU+50mk8MZwpRiK/zMpNEw3lbTtpZ3lIuYtcLxevR+yNtDwa
qf7iflx1FCg2EV1IacZl9iq7kHP/pL1IHa6Ildz8pwTk+prrW8hDyA3C8Ict12I4RcpA5Mp/PoOL
GETucHk7eZQvs5eXyXe5zBoeygSYcTv5Yf48tFyWx/jHz3o5hNx+PXH5mqkJSn9yGoLXhCLsehy5
X9sMT7MVFqCj//4e5S5fdC5/vES+yZ+7//np5Gu+nOn1zC6v/HJ4eR5klnUkvvx9hlUFT89qqao1
uvJvghvTrlu0NkKQ8+Uk5PGvJ1p55qHKrGbHLfAttAb98oLLXhPVqTQYGDcx0rVNuXThTQLrNilB
cJZhCBQ2ijGST9WDVBhJWRMOpXb5KoG6buoYFiOeXjnKVdf1ck6KAeURrlsvEqaL+umLnCmIalgX
ZBhOdVqf6MkkKm61eHDR9clZpcbHdlmeyT0FKRtTXruuxII4HNLy22UXuUG+LohmjfCtEZxA7A2n
XrGFA9ErtQ1iR279gLMz1zvVKRIZkqtqeiLMNSZCHaM3Wt/sMjz3+ZFIoLvYC6bd9S96UeRV+p3e
6TqKqPLUeAuPq5TfjDZwcXAJw2jb4ZfT/uJOTpJGMb9nlIogNjoQtRYxoUDy18Qm9/AfF6/7yZfx
a1SrdCio5jiEFU4Aa9rWOZhVsYrV6UcRec22aVo0Rt6CNdk0xjeo3k9lwGM+pm5LnRMBlx0TXtUN
vKVcrPHpmhBt9vO4M2jiHF1ImkfVU+yj58A9C6a+hyIXjkc5acWcW2JRW+X5EJKoHPLFAPXynGw4
qmJOLlYYsnaDWx4wjkYnORnL1PPhR+eET2oKSOnGLU6YqEpIofykJkFDRzlxFtgUY4C7VyiDpr8n
UNl+VxopK8CVoPB6gRFTmrXPzdjGp1kMMcwKI1BAINZ2Fij7bEpxfyzFwTQ9ZwHZYYE8FFZCOvja
qjMSxn10zTg6TmsclVAhnmFMCE8wdFyZjZ7TgkYTZQ81JBf7FssETFXxvSXTY45R7BCRz6FvjBTg
nk1Mgz8SRXtQ0brPC2PLIg9WM0+OOVIxQ+bD8Dp38kRI3eTcaFtryGnlPhLrJ8YKV5mmErdAv+WY
i2jLWlX+mvPsiEZWad1CkBlQTvIbcGXX3T7s4e3QAJh9+f074kcYO1c71NmjFKOpgvbmSM0baPy9
WrfjTp7D3FK4Sx3GtFejmJXL2VLQNKCZJyVOuvhFrJqB5r1GXcSP4b/6F32P0CpJCZCcADFwGSHN
zbtRKcgzoGzGNy+ub2t2QbKojMWRlShw+lx71wtQzv2xbiZ7i1TRcFm54m7oOSXognDb0gpEzybY
drr4SF+WbSeKN/TP4lURC8mpVOddPo74sqUIUH5kD97rKl/A3chrSn48ecHlRFcSBiN/B3G1ucHB
jMC0SlXTHyKn6zoqjvpmdI3vgZB2R5iOjvQf0XPgc4d6/ffKqQGEPXQtg7zi6pGXkJy7TuR3IBd5
VtJcTUwoVmg6yV+tjmHNXV9Orotzpr6NYZj5mIHOF7Eg6eNo/aRu0GDUcDW4lunPIjZYRzl+JD7m
r8kfi6XwQRshiQwC1QeR+Otklgw/sS6Eibnjsji6ozEh2x71X51KaK9EKstJBEZ+MwX8XlRkgr1p
FsA/kWvEqbmRajn51UmxnJyT666LHQmfMGeBpljwvXrL3g44kAQqQl/Po9Oc7N6GE1Ul1ToZdcKy
Q0trYUGbB/mBQObQdUKWhWSLAd5W2Am1kFKYrsw6/6xmOuqKuU3MZj2o+r0bENqqD459jGcT8Nms
9+uUUebTZCQ38Mafx7FjtLGtso3WMIIpTxZqG6Mbgbihw8IDFfkv2R6y+PVQUBrPlpbY4ToMTz3S
rwaM2F5eHZ3B0MEUZc/kyUADEteBnLteDA6kz6PJeG1R+E0Qkikn+kZm9jFppXH0msI6OWKCeHur
1B28qBLzQiefat4YHxkYL0LPO9o0rfckQm6HqH/tQdxuwyYL13UGXKceBFNS16ybuM+mi/WuMwt4
0W31UKdgjczFIcclBrNrWQxpznXfrxvoEugmUM0OTlls2kVP94xA7LWKCKxEZ9CuEDmd4mbRIS44
moGKjUEuawHcdy/lUevZfXAsCuDqpubWoJNRy6t/SwIdmAYbuEqvRhJTLBjustwcNk7rnd2k4b/U
NM+jvTPo9vqXo5slq0nFcdfyfcalRCmm3uSFsw6dpgZcEvkaw/YYnDHsC6RSI57u7YgvItJKUhMY
26nIgF98uU5uXZIImGXbPUfCOLss4UuAj2sLcaM8teaPxVTmo96G2gluqhNzOHjsI46T4cVSEEWQ
wofAKyMHQCX9byNPrHCTdten+k3plfcNdYGNSi7bSvkdtRwU8cR3rQ0BIYwdkRyjvh1cG6o5SXWh
uFPKCRmmIWp69ZfZwtN0IU4srfrkBnW8b46JMFJkYiLnpCWV9LDuCLzLPjjDPWiWhATwqCd0FnNa
0TDec9mBf+8hJZNyaHocx6MYaQrWWCjdvQpv9PLZooqwAhUl2KoWzo5WTAZh7xgosqwpMENYXr6V
c/MaKt1CZ3vR/MUh8cOx09cuIjZ2TskQAQU03yYdw6IGQXFux9NBfjsg1rnvMhoCAwRXuJ+PuAjo
bOZHOee6MTLV60qC6nMIqfMpV9RoJ9fr4i4r564TuZt9fa1clkdFxxLtKo0fULzRl/3krKrbKYAJ
+/fltXJdnhATz9C5X1if4Jl7EE5ZvRapGZh+0Y+2FtC6PF1uvUVLH5HqLUAkHomlVzaGXuirxhEl
NGXeGoFB/rc6rSwyd8Mxf10qMAJLNrrrfhpsRjRAyAKuIPjGrr6FfbHLXW1DycIkPRCtSVOEhCsa
A/ntzQReOGs+gwl6zVh572Swu9TmReDWUDu+2RKdSSG12ShqOh3HYVEeFz361JLdBETzvTVcwo/C
Mbh3orABVajA4Ec28eE08Q3qTPtFp/aFlbXut9pgDe+pcpLbRwM0v62N2XEImuCp1voXQu2mDzNq
Iz/OA+euDqv2rmj7QpZcPkhcfiz0APs62XpI12ILxv8Ip5p6zAd5dNrUpx+tl2bbfrErWAggjABi
3cmj8q1xqceWeevF5XhvURdeyQ2dq7xFiBGexqrRj5bJcE8uRD8qVqxzSUBRPHnLW61NzrYorH5f
t97yOlYAQMSHnDu43hiKjBviNbQzvR/+ELTXz67NgHo7I2cP1CYgDjXWTv0EKFCeLRyw9eLZ6fec
QDaCQ5Hxarh7v1tkY8mz6udoWkeJrZ9GJ3MfLARAl9M1Q4Z34i42zkM4a+AOZpKmxRcwo50dJkt/
nYukwzdZIituu/EtjwCHi+81woUOD84wjq3loPEYpne5Xs1isO5hMN3rc06AmN2hIhIv0KLyzs3U
+oXKYHloJ1IgkVyFH9Z4+YHx8JrIlFqbIBK1f47T5VEecKys3B8st7uL5go1TEnOrDxFyy1edDUC
NEFE+QbQWErCRYIpQJw/mU9epI/vi404IAXNvdeRLLxg6rqRR10iR/PlJdYHdnAvLzv5QrNWP6lG
64+mOscnvKI46MXpY47zAfeUr3Fp+xpwRFxZlYmAtfQegFH2sJuM4hNB0dFMIv3bxEjhlo5yeCSi
fnoIJ3DVco8+LA6WrSTfldhMsPk24Fa4IT20gNb4D+blZ0woQAC/+3sfF94mMuqF9hvVUa20iY7k
QpPHITFrOzHC90ZrS98kIaAKpCftee5cSpviOBaIs2RUhrfMohIGJjGn/VBE56YJY1/ugUED7cUQ
vLWeU20QeI8nOgbaPWViSHni8zTw4Npy7t7DGZi6yKAgySev71Ui7i7HsFEW5J3lvi+1A1u50pKb
gqzGuyxayKoR59ETSDIsS/vhtuTUE0vV3eRzrJKOApdUvsvEPQBH+EdWuoSMT4px09oRabQtQY7y
EN6wR0eX3cgdiCFq107XxLdd53i3PCKCy14O7Mxkdn7g9xUaY6e9TUFvcAmS1zFCEf3M/jqhUosY
rRuNW8Mcy1sitsAjNaP2g7rm5Xxgqfu9oqAZUprgJkbAsa5BFP7IlZM8H20BlkkOZHdXDY160weR
ug6WTP8YwDuKz9zOE+BCtTbvOm2ubsyWoNwu7FRy5Pl5BnSYlO6bnzTJKUWOnfrohFHFs21p9/lS
DI+Lq6DX1ez6J+APlDS9+VEbuYKShWPUXJ+ngnPE4B4rr0oXPl6O5kVPFZFmr4GSKRtGs9KToynm
HRcTKXokgX9AzF/JXVMDOB4s8PrRKs2B6J4g2xuIXh+RufSXXYqSmASKsx+mQ2oeOvrmTtfM8YRu
DmzAUNXf1Kw+y6Px73nugc68UlpB68lf4kh+Y3QPAN2k5VO0Pwwoiqb4xAadWgT8tvKgzWTM03hS
dottJE9OSEm6oJX/k9T2teoNynuimMU6XGcIVe4wK5ikHLnTJs75e5mLieyBr8fW3Vd4N/Gr2Xb1
dgon7ajDjLmfWkVFLFWJltE3uedC2vGqHzTtYSJMcT/OXbpBA3SayPl+guMGaE0ccA4zUOpIcxWh
YBv6zrod1TC6mYgiIDAZbdTSC9WH+PUq77s69MaLEylEMBZud0xVorc0Rxn9mLLNpzbcyi+opie3
ColFfhjaMT0Q4zTvOsSXTwhv6ROKgwWYfF2Gq94DlXu1C4/r1tGV8iYwtQKDett913LtJHelUvcR
R7DtO4yCJyBboFOVqcTs7rkP9pLDy68M87OHdKZ7jfKW9kBoxq5sbwpLi+6sJCVJN8+6H7n7AATT
+pwUQkAHtC33xFvqx6o2o20AqOtbM8638lhRp/5WkjB5ZnzB2bVTT1LYwqPbCREec9bW5xB7+2kO
tO+etZDVZkfTKVmK8B7ClUoVkfORE7nYh55y5/4Xe2eyHDeSbul36T3K4HDH4IveBGKOYHDUxA2M
EiXM84ynvx+Yfe1WKqszrfdtZUZLqSQxGAE4/uGc75BPcxHr0fTx19a///EnZHj+/w77oou7+Z92
40Jodsf/9934XfyDkIu34t/B6tYff+m/yerWvxRyMFcojb0Pdjlr7/9jstfmv5TpgShGIofTXjn6
f5bl3r8A95iWdohzZT/PRvy/l+VK/MuB/yNdNIGudjxQ7f8vy/L1m1QlKAYUPe//+39RVsmVJC7h
iHO5KPN3k33NY5XogFZcCJV8ZrFd3hFRYp9LaaMO198nAkbOgLyjrZt1IE6teLlv6jm6UBHfPn7F
fBQDQKaRTjXqMY/yr8T8jZePX9kTviVDRBQqVfhD5ebPwmofS8NQ16jA/bMIQrHQjsZni2gBaqwc
fJqD6hZb0MbIe8w3di6Osi7qp2kavlVZ6lxcZ3hqmza8t5pCfgpYkYKvM1sGR950QkB2z3v90HbG
9FS4qJmBI+MwwKgWbZo+D8gvmY4gvdp7cnScGx6Z3ArDR2H32AKIm9/EdkuQ3TJGbwT0HXM2gHuJ
43MLq7x4rtM1SDLwrF08FerURQGQUDLfH0GCxezAnIchsIznPLHfJIi7x2lQzSW2DV50/cMpw/HZ
zdV4WJKM3DOIWmVtza+haVa+7uNV82sPG0Xk9F5Z06WzVvVR1jrIeM3hOYctGtaevnrUrViIkGwH
q8iAjy9j3CndmzcPHRq+FtG0SKKrp4b7CltUU3TzSbDM49k57SsVFj9xjblQnFr97C0Ew1tWeRgG
RMBtmpj3CAWd7djAWImHNN2FcTvAsHSeHTMKDpbKE7/CdX9flOi1yBe9Tt18pOQGc9JO5yKSwNft
wduX/PFb4lINh81DbP0iPwepsE6UzdCGCTw/3cn0QueBAze4RDYqxdFM73KXh3dguk+YdoGxWx1Z
YGSwGzJjLzDa9qPOGD3bbAqjznjN5oWqqtP1haB5Zgb15zBHBCool3AVEP5Y65FM5LLb4ALzLhMj
Ud+aXOs0eGF7BBC+8xIr9dVsiocW/Ls/Dol3cNk6bIh27AWMqn87IP5TiMBK5//TDae4z3j6uCQI
2Lb1+w0Hz3fMAKM1l9Fxjd2A6hW/0XCV3VRuYEndtWYfEZwSP0NsFnhC2m/4mFuioZORiVce/AO2
3xLWb9h+y+O+F8IFB6zQUnAS/FkuY6wKRFIaw4sOo/EEMjPZ2zZZOlk1PvVprk5EuxCKXbcpwdLO
ay5M4xGLy6UZEIJr2XwpExrboIZuncFjrTP0GvSL4euoxqvD1CRX+fjN5XMDFJ2EL/pHpe15i+5z
vgw9CwNhewpLVQogM/ECvNXEY3WD4eOm3LQl7honc7Z1qed91/MXIQYNW4ZhKOitdjzJitAZBb5m
09n9ck+C2R0qCiw6s3uqh4E0qepe4OG8RIMEuLmm7CRNOIEFPXX4UL4bwwLcOTDcg2NEd41akpew
766ziFxKA5IUPXOA2pcSgITti0w0Ed6BkQc3VAWZ30PCvsub4tkiv2zU4fzkNewIGvNzaiXqSjjV
2WEy+bA0AVt5gQcrGb291gMg68p64cleppiXEgDaIhyfpspKjhEauk1Inc+cejoJw0UVMP7KA0lu
WYJUt3G4uWPR+rVEsNDq6DYXZOr2yBAvYZhckb3qncy/5TkJ9vFY2NhLNB6LXLxpD39MWSzOIe37
L66zxrd1aXpKRjI7c52dDKaXGxcnFFqZiLDbdtnNS35RLQnQXlg2xyaVAKUAMZPGcOIlseGYy2bn
EVtFgA9kKnwA1wkq2y5w6bYrisNj4qL+EcO7q5F9x0lp+B3QdeB/pLDl5GmuMUrwycoLRMKjB/YF
oLS3bQebdASbC6Tvmm8oykz0AGaGIBPiv4p6Ju7dYvg2LHAwrvyjGHJG6NPGcTHxQLbBDBArpguY
k303KAOS1ayhUimdb6fWYuHdJpuMGpQunPwDArTVxVrmF36me6LMnpVD+GKi4uGuFc4tW2pvnYmJ
W6ZiXhL++zUZ5QhPNPYTreK9FTTojqzPQz3baMQG4ZtzgMkFuIjTdAlpfLq7RKZ5LD0it+zAfYyc
JN0nIyxaL8vdDdYd7xra8X2DagHXzSeCFNUJeinpuDJ4s/UMNFBDQaxEdEDktK58n42e3I8scus7
Va1GfZ0+2YUfESy2LXSJDXgaqm0hG+H3vTccJtwIZdW+tMidnzyXWZ7BEyBojfluDpNdoabiZCin
ZxRvP8tJqPulx8O2yFMrrR/IiSt/Wvg50zh4IbKFrHFsi4YsDo2h4l2dlJAhmy1BCr5o6+khUx7p
gmlxq5LG2AaWqXdBEX+2RIE+1Km4HSIrRTY1Tzs3QsnfzoPcVA2JpZ2gdW8hqhtDXBzIQiFEsVpd
pTRIeUHScstTqobU9swEvDnWRsvgh1woK253hQDNTRIcEXyYImHFlJ/CYf6uqr45KhmiryYgvqvB
w8fN/DTFRXygwXjVhhq41jh56qV5jUyv3A0Rim3bbj4Phf7U9raxEdWSH6bCUNtxfR/Kxr6YiTGB
ZC+OSbZYBzt4cfuvjcafaIuHzjT0KhN0N2EfdptJdh6ddbdjlHTsRzO+lhFq2pWYdRgr9aOKSbiV
P/LFoi+hCe/rca9s8WuMIWgnbYCMJ3qPW4TQer0ZiyB4iKDfizXAHGlffOhjSJ7rGVeliptBUWQA
L7+SMddd5i5ma1rjaxZ2fVZjg9V5TI5EiDhM7w6N2b1WeVlvGw+S9ULWOeJJ65DOCfaZ2ZanZL1z
LTXjI4LpxbotxAJe7O38yQ5Q9dDfoZ+c7Fs3Fvge1zsyl1gsZ+ZWrtucKxrMY0OONBqn/laSqvY4
NEwe1NJALibVuO5mMuSCENdD3f1EJdXecuj3wu3Zs1jVLWiE94e02SPd0K/C1Yk7CvpO2V9nJgy8
NlT+sNGcmgDCGUOKF8j0yZmNi6rIVs9CStgyjk6dRmvp5nm0qY3B8oWjX9ifOscC3KfMFvdal1sk
x9bWTQjxwXJnEbyN/bVdIgTvkRHhJ01OubeYzE5Hew+z9dc4cv9FXQrM3YvNy1DInw6n8TGdiJtT
An+0o0N3T0zNsqUqCfC/2AX7SyKsZR++pzot2NLg5wvK8psZqOSMe5340rS7FBwmtyazrUvcYxcy
KtYbdA+njMTqU2faG9F2egfqs9obIxO+4paahOqi21sxhOcWHPVuVIT4dooIFUdmb4Qxz3vlSKjj
H7Gsob5jokRBljntdUgI/Vz1lZV1X0Aw36K887azWXOb9KzDEU+yb8/ncleK6jaaUX0HYFb5bTi+
9R2JeTWcTnJMO9IfQjVfYq+7OpxphLqzorV5x3xzmMd9G3QtGccRDwiFoLuWeEMMg5tRGbVNJHDD
Yiqp5aYIpuFqJOOjUSK2/PjVSDTpavmNDzxqii1ocfWcYTMFymcea3uIsQOw0crDacM1lm7NgbMc
j8sp6a3gEXS9bZLN4nnBl7zqJc7POt93k3nP9GHcLImld4vNOA1PMX5GIPDNTFsyrHqeIlSf5ua1
CiACsvZZswU5avswqXYOidQYPdr4JPr5q8yX6GqhBdyrSmAsstghJS07q7rnEd9Esx9FT13n/UxR
6l5SyxAv7SDOvaZqwiOiqVuad5FUvue5AtO7eOHlJEfG3D+n0OweBsc+SRDTMPEdgJhh/amthHOI
VccWbgq6AyjEZTusH3s8WvFtGafP6dij/GS6GeNmyG1962rjVM71vZLprxgY+TGK5oPJtaoAqj1O
UXQb2pSHwSJ+hE52Ye5doyNBesRNxk245YVOSCt5c2d4aJlbGE88upQzi1vRmA8mx+5RLW22zScD
SRKpcicCnL6RD92ALXQel4hk56rB7+hNvdqVeY9nDxN/bOvpKTZhmomEwwIAnN6k+Fjx4Td7S4fy
U+taO92gu9Vl95BPK4jfSeJ9hHYbUgBf+sJ8L5OEP06AENvVcL5EwG/TIb8kParZmX+BDObh1HfE
QxuTCjiH+UmOUz3Zh67FA41NpQTnvzaQTewuT0W2J4jT8j8AmVW85Jt6WfptTDW4NQE6Yo+XCrBi
Ph2jhXiWxLNC0li7exJ9in2FjnHrVmm1sSoSzPLZ6Y5Lnv0MAkf7xjCM/NEU+3oYQd8Eb7GZLJwj
cV99+7gq8zCcH4Y14Nq073VVVw9RHeZ+O9nV3rKn7xEdkp90iNQBN1nY1qi8CQut9jiPvlh0d/6I
8pUgVrs6k+gMwbxw1BuvjJfXVeOWHAJ7C0YzPyQDydZTNhMpLMezux79ndcWu7CvIDpY6anUo0Mb
WqHkGAOeW7K8lIVctm4Bd4KIyfVKX47ayL8HiGJvIFF77AO3xjvNZlqjqaE0bwfnSRoxgmYju4SG
/jH1lnlWTfxTxeV3WlyF/ql2ocTTNwz4vJMK4y5s/gxb9OiAD5HYttHuZ7ONYJXlBA85bmV+3zk0
3VxunaAXm0Ia2aZGOL4LrZMcBnEdeuu7mKlyQqV9OVvWDgIGMbbFSFZurOWWZWK9HSJFXLhJbWWj
nNuWjkPawGBluzoiO0KB7lajzg/IwIKr/epxst0IiH6SDCIMVuAbfO/h3iy9U0ak+Ge7jCewdyYA
7saVRAy8Wl22k48YobBh5z0G8cm66YZSIzfQDiNJmEVe7+OG8oNnhTz/cMVk3rIhjNCg1zgYgQNK
q19OsUlxzezzG3jN5jntrOfOm4lhrrNriLDiSgCVs6PBJ441QQEdJsRRu2EiDq1Sv/hU4jNx12Kb
kynL8vGkFjHuy75Ao9XiYrCjHPNN8jlYlzYWgcN+4qx3gSYVm1X/vNV5/T1IW3DPZFRvWuWSAp3M
t+444Me6y0Z0GmWkkSY1RnsVtnVXQge48MLeAlxFj7DK80O/dDSJlm0S2+Egba6prUP10KEoI08P
kJRdc3vLPFafqXKfSUoZQHGfpoLtQTimVw/QH3/wfhYy2qPzmdH/AQ4gqe1cxYyZoiJhVUX++2XK
7uy8qS6jDb0g19PFhhtzJ5jI/1HNsc50feDsd1ngmnvboXPA9dFtOmr3XW6iSHPnVl9NDMVj4onL
x5cl3jVKpfdBJMxdA4KHGJ/S99zSPDqY9w+JNb6zQBvZ1VIwWtRWsGmMpxGY/2VEaH1o17Eb+AIG
X4vOqBUY3uiGqBUKHmKV5uHSlMoDNAgM7kNrF09J/Ifqrhb5Nhji7KxV56Apr4j788r6SoXmHSWb
qDg2kyfmk8W93ed0aBwEfpiUM85uUYAU6N9kkKQP3Cvpw2RGGER6mkcs03s3tKr7GgDFNcAqa23w
pVGLGlF2odRPL4XHw65BAOELcwnOTSa0P1pd61GiJz8WhwSyjVHkTwxAScGde4HBwQh98gviOnf3
qgi+BX2XX9ERcGcVDlvCPvHOvU0bMbg1qXss/15GBPtUuv0hTmfgPXl9Krkk/UyXwa4mCele5AtC
+SyIfWR/+SVl9hDKKX0yynL2M2DZPkEFEy5accF7kt+P69DLmOSNwL4JbYsTHuI+jF/CqbDPgEIJ
0EJe88IpvZAwGL5fR2KDn83adZ+jGjyAISCtRFhm/MbtrAOPccyPkItiSw4Xs4QzYDWcjXMCoVzU
r+VCsFBs2wMzs6E8GIRCPUAKeiYg0dxLKM5HDAiGP08ldoHUO3380Ikk1TrUBfm41p30GnH3ca3g
rTzRDT+O1MIPVZUtrMIZQlYIGy4Lo4wtSXtsQYZ4Q50M2SgY7kmlns1ifKD7YnuStmexRu/GozdT
L7sspRTKfQQ0d1H9acFgfW2YBtw1hvMUuFRpNRtVVRrmXgBnvtasC38mS1TCYOJYAirbMdyzePA2
mFYaSq+tDdLnUtoI72d96m0d3g3Ar5kSYvy3ErJXvDTw2X1Aivc6UplCfiQRT2x2Sz6p1gMoQUFx
bKa0O7YNUgGX/IQI2vJdzvbJV1Yd34x2aX3MjOOdNFGLma1H/PIy5moTx0QSDcETaznvmipFLC8H
Ok9bczpEiyCjUBOSNWYoEGPapAydKkmTcgvHIL9kE3xDZc14h7POvXx8UaXVHZZxfEZt7V7YqmNO
z6f++FGAeAZBvyHRTFBqxVkCdvKXRZxKyw79tjCzLcI+zgskpHkiSC0Zf1a6eJqICBkLQ/qcqG+h
bIkDYzZOGnSv97ojEBB5ZsvQY6MG6Z0Mm9mPmUwuV/cQ75W062OQ3Po2bT/rrP7UVOYdmj79qcjv
wH8MOKmS8JYXQtzZRrw3JwOZbQgPA/Y9TVXaeg8LwmfqXe+xd/WCAHNJr+iJoXfF8lI31X0TsRsl
o+mrrAT3N1s0J3YzhMKhOtkKZLldvgTI3T4aybLN6Rv7/GvnMdBpW5pbIy+P0EFAykCiObSrBAhd
+1vcLj/JAW32uv1iwOxZCJQ9SbwziOHq/cyaeZNnAG0T8IeHpTTIRkeAcVzKcxy2REF4tK0Sy3hl
mBI6wvDYgc+6Q+X/NcLNR+Wp3+y1xcszP1tL6akgoymIczYKya4hIDHgKX9GkWyDbNgk9Oqqtpg3
BVy0eej4tLwM81jV7Dlo2n3GMQ5xoQsvKrZJVrZXNg7stj3CdTpAtsM9lfKnBPJLIhB1OaU0X0K7
AmNUFSTAVSWJ5+vnT+lGGrqxaN9R1RdyIYqDZy20QhkpngJo1JzIz3NOETbnGNGZgl6169Hdh9Z1
yVgvzHOsdgj15d1ceFj8RnUwdKFoKmjyGxzSm1a0FZQJuLs8K++jeTemhHvxPsoTleD00JIuh3mx
OgQNpJXcgXBgOfUdDsNNC+9sL5h0HjDIA7c3R/ucT8VOeQSOM0siwHbkIGx6iBEkeWz6pmi2ho3U
q/EGLD4Bg8oqli/OSDszVW6xTQzC5cPerf3Qw1toRQfahHFTN+ze7TRpjvHMi8Mp1rOhPrdBwbsQ
MsWk0onPOynM8DQO8ivwveXWKOcJ+VXDPC8EyGDbfLS630iD6V6HSOuo2uA9TQhxWodFlZk3x9V2
TkRhPYFXY8y1Ydhu+Gni8tx1GC95TIZJJxX11chCA83NuHfKWf8xTOmD+itrj6cKd/duGbIBJQHQ
hxw23AyQ5Jx/dgiAOIW8SxvZUFopp3yXTYwk3hr2vaS7QM3nnu26y7cCNYImIW6dgprHKAwSSizx
MNc62jq5R/kfq0O2arxch7GNo5jvMH8HwVJHcF+qsdgZzms6ol1n/ys3o+UWj8NY78PKPlN5qX0W
JAMIj3z0P0ZBCf653UiI2qZ8i7phfIWn9IL31F8KFlFJgHtwKB5NkrZIqERrndaaNlNAJbNGxSiz
gH+TiXg7DCHFlPXSVUKfQtXF7PfbmkHP4py5Tr8iCjRipqAfk3tSmHkO1PVNdvFT69Bo6yV/KDva
XA0E34/iQH8etHdr0oXeIag4QJvRuPQlxpOPiUQvOcPdhGrLS5ZxY2VjcxzZf4XhlyRuiVzAabrx
1MTEe6kIVnV1fByUDM6aSA+IUDSVyomeYdmA7qklsWuYTyHo9NFzO6vSH0dNprCoKpQcfLFj9y4z
w+7wUbRE1vTolq2x15kbXiwunU54y8DUqMv3oWgTXrdXw/KLd+tMACYvGjGCS+Kdoa38qtcvhWN8
dj6SwJoo9IUekajUH6kZ9bHrxCP0mmjbyl+e0clj4Q6vMmw8phlEN0e1C9Kks8jsaUP3wpj0IRgV
noi0qgk7dgBxVSGAI+fVNML6UJZVwvRgCh5b4nl5/n8v604/p5xc7Etqd4vWtzymi4KNEE3Zi7PU
vtElyOyIomd8pK1Dxd50U0leaOMO8ku0dD9SAI4bqiJkH4mD7rHJpwNAkHGnJzKcPZhZeSewKUsn
36lmrrfJVOYvi5mfa8vLT50BTaqbeva/gFk2aQX3jRLoOCA63o3DEKCCNIO7pG+Yz1jAMPtREs7s
LS+4bjd5olkbaHc4jrC8Hrokf20IgIw803qp1Xvrmc7WDV3zYUlqsmbibA/zJN+nJf4+NTIFk0v3
ySEVjCSIimGHGOVFWOUn0+Ny1hLQTdujngyn5Sthd3iD7a+yTNF2J2PFuja3IUiSDpnPFCh6yA85
y8Cz2YL7ZK4pLXPrlB3rSLa0VwJuHsI1yyvLzOnLWAe/gnShHWTqdvVgT5kcpV+LynoKE2Y3aVFF
O9BXDgQVbRziKm4fBkWMTGxfuTsEKUdGD/ywS8EjUtUusdfD/7L8sIi8pwm4gq8HM9wvqVftkwm7
ZJJEX41uhoMzwH4UWZb6VSsNGOAuebXrKak7KkwHs81+CurqW9XDEtTBMm4//l+emexF4Zwnqrg6
ECRwuuKiqxCaXFQPq0fO9z0I4GtCbHdtz6AiouEUGpF1N6A9TZx5fOA+jA/c6j5rMdNXnt1/CqI3
8OGdb4lAneBXDGtjRBo3E9Y7Zc/MqTW1fF9ELWF2bfLFLt/nKEzYtZUMwQM1ckbU0SXso5pnf47l
dqRjJJf7kfaNISwrwKWZ+52TL2TnOR0+5iCZN32CxUi5prtFBnmdZ5GysiH0FgIjBUndtPdjnsur
KX5ZGnn1utZOEyp8nfYvxLY2z974hdiDBwc4ItlN7rKdY+/HkHVMv+PF28Am7Z4np9YXhjkPxry8
j33RPRGvwQBfb20FQ6RbAfeDSGCdtM62qeUbRvgXJ3RIAjd1ukchh49q1kbtz+GM+HGS96qN9x1M
zUOchPeJ3T8rHPwJzcdu6AFsai5zxzHeg7AlCNcAfMUkMdnWNj250d519La8ly26z6NpQlmdWm4f
Ejgu9DcxbxtB2SUEV/A17cEdj00wPOIL7ZAAJLySIX8XpgD2T7nDKgWUwbgXBYpB1JivnUFpzvLd
86dk5qaPB9YHRpYzEwcbSEMSZxXZhrHFLUPpAmQpqWy9ccb6auZpcEeQnb77+K8wNK5ECBIm6KD5
2spMDkf0HV/H0PsEwAnftASE4NRRyGqfLx//9fHFQPt+HizjSNpfeAuLPCLIJHqvpUzNDSa+6FYF
46kthxmByvp7wLaj29gO3QHrMYEusk18x3HEbixdQFySCuz28YX8i3Dfo8f54/eCBfdg07EhcRXp
NmboJTdK/+UUEs6WTkVy+5/f//gvrFuwZ4aVqeTuTTLkLZ7RXnK2nXKN3KRDK0maHSH/VLU7rzVk
6ndGYZC4QIQC/77rh0OPRJCB8LYO5MCMBbCd1urVmjV3jwCDiBPjiIQ2ofwqyq211M1OaIpfM56X
HWhLMtCsYHxOGU1eh7jakvDx5BB6CaouTo6EXvkk9lZ7ZvEPOe8sbMWRwjm7YZv2fBk4ryOdFxDJ
+FNpgkYd489yBPOK7Jd5csdSYqZ5rhnlYNI+NDJm/N6oi5hYreSy23hld3bLnPX0+F4U3xxneMPI
vOnDRhzH+mAJMt0z90smbNZqqIqb0LmSzEh6XgqGVwLaxd0ZPrXsUVPb7eFx1MmaRYSugS4OYF9f
Oug0DD1g1iIbIjXfikmTY/nai+8u+yI6KXWGzutikDfZ2gxhDlQjvaHF93w1OKQ99nhbrAS9s06Q
SU7DUalyuleNgIzofFtEdp6R324WkSOp8NzHDBMDj+LmhuZuT9vaD8GmMZmtqQAC1KCNU0DWNcUq
k+jI7h8DRuJYHAIgDll/M45TNkVfJBhcdCvUBwlFo9Ep5nhddnUj/kE0DN8KQg5harYcuzWRO+zm
YtBfXsu/aWZrV9geU2MmSqP8ng32SOqbLHExAv8xAodknh2vw95KkU4blwRbDdAMPl9YRmshDTVN
CwfwiE4Z2+zZWlEP5y7OKPhRFvs8mhz5ji3uE3XeArTUfoZFtY2X+H1CSArwdd83ZuRDriBPvHJ/
LHFNClG2mra98Smr0hsOhEd2x7VvdZaJ/WWq904TXCzpcheENGfKm4GBoQCoa/vFY02k3Y4RTyRG
VLP2T52+k9DF1rQN14GeLDbMjmNSVZ1jHsp5K2GEOlVBouwIx8rsuzN/+nkc6tY3+hrwLayytmgb
+i71HFmxtUJBzR2gOkagpmKc1nwhK+ow2WMMQbb+abvmkbIdbiyx1gS/nDjhGcZHe6CafALgXHf5
Uj9ZDRjqfLH3XsAiSRruo3ZHNgqhWzH/Jcx2CCsCw6J3McmHvmH6qIJiiwK825l2h/Aq/ukq0MBt
3G9ZVnp7d4IPqttw2wVEKgVuc7Ds4r5lwCNxsrKlz719l5qvLCW/8b4SvC0ngwvc4aIqwX8QH8aC
vjd2bK15xpSMUSqSjzPcHBzufD4Bkgg0tAWrgbQ9RV17pOdE3RqufIuKoX064HYrxmNplNl+nJOH
1ll7UkL5/KrWessEjQeOVY7pRrbNM6lj3qaFtJeobjfEJXtD1W6xeJRwvxAm4YZpRqC4dOUAcCYe
FaFbX8MmTsG1JJvUYtiEfSyvHbFFU7eLkTeRJVP5wkgf8TcoP7AziIEGAe8xa525X7PDhoJdWcF8
Swt5Yx1a0MJisB6dKl75tN872N+xqCntAZ+zEDZJ7a7e5wQXWF4xtF8cLWDJfiq1dcxyZimNaMIt
C/fnXkDuafZ5qX7kIRle+fyGsukt5UTbuDbUnghBTdY2zn4MzNd6ZuTDBGNTT/JzP5K27L7kvQBM
XOwDy5uOrtvdlTmr2sBhEKdmSCWihDdBvalGuzvFzrCxFop40xvTw1C9NkhewIlGHm9P+zyPcUhC
O0rKEiq4jXFl6xCfploYtGP7JUnS71B1CMPlMC4aAEHxGB1MT7/M06WWwTeYoIjeWUftvUk9mYzr
oXHteuXR+cbpV0hnERQM60dVhp977rpEW+RtpROFerm8AgH+6Q6gK6vyArnzFFbNtxwz+naRA6uG
5Vo2K2MkshhGNPDL8SDsB2N4EAQi0cYH8Z3JZ5EHSbclMRrRSFJemZe+ow54DcthPDmd92tY9M/A
5oFbZ8Z+bLAe/YNc7q/iNNeV/E9oV2tJGNSfxWl1mUsvyarg3KfpNibjrnKqzkczmoHRCeXBIvCc
sQQes6In4yYD3Z4a2BaGfttj8tmp1GkRSzrRIaQ6+ocX9xtoyiICy7VtdL0OIl9XaWKy/h00BRUw
ciN2CWfgcvKEtxBruo6haEdqx4ieeX6m74CYkU8HItEfvMjdL7EPZXXZkvrW+eMS0KLk4tr1KFGt
+ekfXiDq4t/EhoCwXF4eMaQcheZv0r4hKp2+1WFwVrR5MKsaqoki2qdLbBxqXrgPCgUUYsDG0VzN
apnjS0uWt79/GX/RGPM2uaYp+ByF9LT67TMUqm+NEOnhGTUNS4ol9cvY2Za5/Vo6FJ0EnfJIjBCT
YL/7B3nj+k//WW3pkSPGJ+NJExf+7yiwOsSXgzrYOZM3K24t68Ikjj1Q/BqI7voThw6Br61betu/
/5mt9bP/7TsLmLyCK9d0lO2BQvv3a0N4JeyNLLdZQcW4BE2T8D9ji8FIHLswPswYhBrRTi/F4v0q
3aXZeuph/qj28t5jYhj/yqFjbmc9MH8rJskOvr9kSTPc2Xb5ljsU8Wgd/kme+nvoGpc075Rnenhy
FZfM7/LUOWfko6mMz7JvmK8Yy3lcFQQlS4dtKtXwIFcPaNMcEeipRdY+UdnZFQEume010GhUiclo
ldcwZeduEB/c9O18TK3mseqq7tKbRCg26PdcaRzYGyMiX97z0esPY5uwcGA1sSGQo7/CDEcr52KY
rNsE9URiHVhN31F4i5e//6T+enV6tkND5pmua7Fk/O2DKgsMa7zTzrlnbrxpuYE3pqx39dB/bSWV
ILyqzBduAjQ8Nfd//73/errxvV3C8uhJbAtJ8J8vkiywyFinezwLUNGwtts9Is1+V7nBFlTX+A/n
1V+PKxL1yOWzbaJIObZ++25OByQAtSSmeMv4OYLLReO9+Zjuk+bza6qCn3//01nr8fLbPWBrIFd4
6rismAn8+cdL67xm8lHa5zQI3F1sJD4l8UG0JFyW/TrsWFcEccnYPzSeqqpZyeaSp23pMQRc16N1
46qTDKunD9Eo2QyJX0i6KiAPRmmrfcqBtXShfR+2NWFmTHL/4Sf46wHqOQAGXd4wAgj5Kf78ExTx
ACE+c9RqIHQJDmZ8n7TNg+i98Dy5ejoKYXyVLMIczctFUIWNMZ+Ysa1yxNFDIVIBog76eJMpkrMX
Ujw9o/psxVX4shSfArteDn//kv/D5awhHwrB287z/vf3XFtjbC5AT8+MGhjwE0PKbqcujigATxj2
xbZYjQ6MwsPcvPz9txb/4czjSnYdyQAaFuTvz0OX4S3fO7fOHwmtdbHMBFSj3Bma9CIk2/ygGeY7
0XnVRiUdu65VU9tM+KbR+A3/cLWL9er67erDIKMIsoQu6dhyfbX/hoEczLiQkXbEOXNqzqtVPbSs
mp8Hrj/CQKpPdOXccNSHhmuU/3Bnu3+9tTUuHRtBncvC5q/HCrsuDwyRea5M8xszwQrliJy/2t4h
l9l/UXZmy40jW5b9lbZ6x23MQ1tXPRCcSZHUEApFvMAUgzBP7gAcwNf3AuN2VWZkWWWVpaVMikkQ
CbgfP2fvtZ/mlBG05ZS0QKNlhKNjDaPOZ0iSuF+91CRiVjO+CcPbz33tXAfrSOceZDpAXjGjZojd
bNimDC6vo23c5oQSo4nsYxz0xikf2uHoOERdmIO+65zKXXUJI7cGTe0lTsHx02dZYRhxtmUr2P0m
N9gQTByssV0/DVa379uAKJ/dfWlwJrOBaR+4e7tBNWtMMREUiYn0S1KmB8JgLzOqr5keP5mzL7dZ
wKBQGdE+JiqbG2UN1mE8x5np7tTYQl9stLNhDdPXUVl7LUOVpJX5k9Ao3Chqz3JQM3OxgGGn5ESV
9TpxMv7gnyuveO7i/NbLxOB0Vhl/c7v8Jxt2oGOEMgO2PQ4Q98XsD7dLlXJ6nLTIIbnS9k8EWe5Q
GnzLEuk/Dp1O4AwyjHxCM5AZHGSk062qrHrpx8g56LNguEwLNm7RFZt9sQsMRZ8ALSPDkkYc+tb5
BKoI7kY/m39z4c5fn/hA91hlKY8D3/Lvd+IfLjwuBmQr1IDHu0zUQWMya9MHPCfnW1mKrz5ci6Jw
vId8niOsTwUz6aq/deRzLxkSxgsSGrKDGOShfCAeAWtz4FqoB8lWZthpHciao6+YvcZMqzYDU74d
ZD0sRw2zBslYywjeLGzS6crQSpsUOyb5JCLER2NsbvfKquPcfy7JqLFZGIPRhCae0kNmtnyySxIN
NGYhEA9EhOh5PRJtFTosmfuWDh7+yWCrffWtBlNKmVoQP5iWzVT3Fq/wtYzGciVwg+3rDp2XY6ov
f7Ok/dWuE+js0awihsVDvBBt/7iI6K3Eho0l+Fj4+4Bmz0V6XbtBzoa/KCisVdyVE404RoJ5bYMj
anHFjwmiiDxo4h2p1X9zPX/ZUl2Ytjw2WIhY2+zfr6dNJYNLMc1H3l518CSSCs/bjLUuLnDikf0/
An+rQ69B9zjqzTaZUapXHoO3lNywc5/i3P6bS1rW0T+ts1wSCaKW7roBu+XvBZQ/m8CkaR4ezYTk
slmBCaVfESnmDXli0J4xkdd5LixY+v3TwSU7qiR64GSBPQv/5lr+Uu8v14LW2ABJTPHq/Lbml7hz
Ghnp0xGeLb5A3AkH2bW7lDHgSvW8aZFpIn1l7rnuXM1Yez3XpqnmGuckrU9teWOuD4Cy6+01WFAc
FkgUT/M4f/2bC/3r7uRSUCyHEsxNHBB+P5oVVpLCAvHUURMmBnWBHamM9TPq2IBzWu7vacAqlhgZ
XaMo2GvBrq15tAPc22ctfbJmTCgKIEMSC3EQA6ZzIfzyXEzqIdmOCH2fGrImQpa7Sxd0zTMrRHli
YonhSDUbs2cZrnPZrCc7F1DVA5Lnu5/6jPyzniySPvWuRGfVVME6qRCEO5lNc3ERVidtVG7BT6Es
JPncQqlvS88h0c0CiTSV3qYzybVsMAudHKBgJsq0rd373q6XxaIi86o9zQISQahSif2A69tn83Tl
ma7oSkLcmR0iK0jMC2vbqSAuMBa+f2i6qdsOU23v7geQmoEe6lerO8+4JXGHVO51npAgDJuy98xP
xkQ5n+Xxp9JsvhSSI26cFhsAS8YBB+eH0NGDDNbsA5IXD3HidIBv++B6X0QzmoYn3R+eQSR90esZ
b4S2USitzqmhPUmzw4gzoqXw7Pghbj4z8M/wHCx8JjHt7yfpNBIfIzwerEEAqxp2AtjOsXExipQ9
roz20nbGv6k5/nrzOwYnffzGgWMB41hKkj9sBGmFQwY1lzymOVStXBAWRFHaqI2PBxisFAMENf3P
n36HjG4X9jdDCs/6vd7sYt3shjERRz/PYVfVNmT6IThlWlUcssFN17Nv7boupUuDKqvEzPNLr+D0
rn/+rx8q87cDjk2Z7vkmOyFmMEf/yzNVYf0wWljZjKa1l9bzqzMPEVuwQ8MW2e8O+4a95G08aHY/
rRe/xuxxJzq1F7xmubZNiH4Qla8e0rT6RiFC49jUwgah46iV1E6wrtZz8mgx/lvXKLMJsRYAngk3
HEfz71Z63/jLj8Mab7muxc9iWpxRl73pD++nXTCptBFtH5OxTdf+ghycS0c/ljKjr33/Gsuicbx/
lldFKBtycJQXkXPR4YRe3T/1IyRPq8Ivi+1kaa/39PT7h5QqHon7SOEpHGKrSFV3tJrmIa2LVbzE
rZtjzkCh6yBbIEXv9dZa5zkGiispAoJg6eOUudYxdTKthJgw/vunOsoULabxjHPcOmaJP20cV36U
waQd05rsRUfKPhSljJywHAk2tKIB2VJhlXvbyfeZ1jDXzuzoWCDXjgDfzeVI1ki3fDphFmIgcSQa
MjrePwtkyoFSr3Q+4k6mWLX0x8rpMMuI7LmLbNzSURvvOYsW+9G1d6avI7MZk+e2Z9NiFUMx176U
sL6JwmYXSEwYQMmnpIydnddiZ2OWgF5cc9OVKZKXuzPzl/0KvSCWu7gPnRE/UL/EJjWF3d609N3o
CKS3yvYy2wkFuEjHrYVNawUbPt6XUV6AgsoPJsONp8wYjJcq6dcSLQuMvZxRQcGA1ZhscQrwBO0K
VulwKn3/7JXWmt5ztG1sQg2XdXRSzc3OgIg1ce5vgcMkezImEfniHWQG/lAxez/0sBND3YOf3OWk
xgQ5dwPHFybzSITgaWrdWbPq/kxsJfpgt0FyvwQXi45eU1cNtyhq9Zcs1gPo4ROSmyB6xvMf5i3P
kK61FvuSbLR1AtELtZ/9EBPQc20zBLN1jgLLVa57uNt12LY0gNyMrjRBLHrRVdjbJ+zyuLWAntKk
HKsE8aqlVbsEtuIqlhynAyeut1J+xzu77yxlvCiC2VZ5G2t4QGnJT7VTnlG5LGon5+zkKM9ifBS7
DpHrDueWAaKJ81PQSmaPkfuCYAzkD+qaXV3ih8xhcHR+qjH/iV/pEV2xWtGGMuy9XyTGwSztfcxh
H436bMLwEccpVcRbEDXTGm9V6bzaVfnmyxhhaZ8sIOXSPZi92GqD5+zB9mPli6GL6Fj8mwRXnxjM
zwhnqZ0rkE1K2OleJhvFN816Md64zFXnYo//1aHUc2SHvniqW1TqGMme7sZUElG3xtgGLyb6LoYw
9DIdSr9zNfbX2pghwmlZBXoOedVQpJ9RwrYQW7mN7u7iCIXtzR6YMGmpm34Xybsezy4hxkaxUwn6
vkkvzLDKkhpbK8d1XAbcr7P5OKOMeVFoxIlULRLESXxZtP0DRh6D1VZ3l4gRSAY9cYtgascbuXkM
QYZMbsvUz/YSjl/gaNXegv/IvBjz4ojhj4STKcGFHVlP6AX49rN4JunEW+sOzGAtx+zl+iCD2XlD
P2fkWR/syW2eITOQXClIVw1SsjCtmQlrVSz6I6y3JIatCh3LKQKCYm/HMOhsFS9b7xQjttWRQIrk
TLMkOdgZq5DUeSAqq9e2wsrlukM1sh4YYD24JjB736N+Uj4bPqlRXICFQg9nwUntpvxnkyMVRdtH
1m2aLsoUDCcFwspzUD1yUunOtHqLDQ3IIGy9zNr6tU2qllbHB3+QVJlu3L5Q14a1X9mPVExYVgL5
UHW9cQksLcMT8YRxp1xhhmKNkXIugPkFNFTsUZ34+ZOjS253qvsE3TjVdENBlXAHkLipvHZLmLlP
gIs0rg0PU8txlpTgPDsSxIAtxaToGlrtnPn4iWOGZL3+VjcjPblKveQmhHeFmX7dNfEVAbH/nOff
2RiYsEItOnYlpx5Okm1sYttEzGvvOkwWQzQghLoFoyFfaMsbW72drDAnCvY4FvGpHI/ETnpYS7r3
YqrELoVRGsZNDo8SWdIJRtmT1EeHl/Q96eNDgE/mmAeI4CbE79uUsfbKLYx4RVBB+anMP/WSxFPc
VqcUNfl+AGTIlDE7gQTzQxEAN0+qBl2jR5AOqnM5Pml5vG1ARHlGHVzrTve2o9Bha+fZo13R6usa
Hvy6qey1puNJ61GYH9Ky0g/xVH5iy2ehQqPKq63T6AtkjyEJfVtITRxgQRqHdcEweBf37mqMa3Wf
pmYNKiLbl6cGD266Ir5AaxueZt25BJn1kcfueiL1Y4UuAJe0MzqbFNVUFTPvRjhbn6aScrmN1m5l
f41asKfQEMxt5zvUzUV+RXXP25A1OthCx2YCrHB+aSSEYhTALTZfGEnSaNPnYE0MLImF2JY3uGJK
0glavBKBkZ+E/mD2unXh2IJWDT7NVQkLJz+yVrRJprXx6dnvxk6sa48oYgR0MBOdOtki3dLhwfLS
d8VE7kY+HhyrxXO+/NMMhdPQWGgtSHd8Ho7xWbEKbTyWUJ816Lk14yy0YphIGquSYznPLUtlSVbg
bSabaqcGGHizcDGcDDkWn6j3wzbSjQ2vZLZxPAcv5SQXy0h6hpGLKm8es3c9eHXzi5323hcX3oZ0
2gK/FnjXbFTDMyq18K79rfOUMUvivJeei6qQ8I5DoHWbNtLsh7Kyp40YxI0j5Q8zbff+EMwHQ1/b
lFIcjMYfyDlwH5by0fOIKtBrw9nbvXcp8vhi0uO+mnL6MtlNtC7i4mxKPdibotTD2UJqG2NPBL6t
DGh1atOns7uHAh2tPFqX9OI4dSR2GroTbYZODgQT6u6hzFtjTa7J830s03dWfnA14XLd1VdLR8HR
De65q9qTvYitxxjdTpGf68wWBzPvGSdHMUbrobMR5qlxb/FdjLJRJ7eqd2mckDM5uKfZL360XRZc
ImRBFg2eXTeLWzvCli/iaCLAfO6PqRGtk/lUTUFzQV+GpNhutAOTZyAvugg2OS9HCqSBVhAEgSl7
qgM/eXCwTxiT4Z9b4a792YKSHan3u7McYtPKb8tkI2ZJwmjnrxwweFnQdeF9GNI1hOj2Q75uW8NY
j0hbN2NKj6imEU3wKzeHp6tDnjXJ2i+Nx4buSNZ/151tixjBFlFwSNGUrJKoIdxVx3BvV1jv3Qbr
u1osjDhE8QkLi0Fd8g1p8bhvOuuGorVaTxnBidECueWQh04ea3RotL44k17T7FLTeU8jy3pwZrkY
lbKDqRdv0ajsLfNQY5WUmBc8vD6pXnUn4bnPATzf3M60Y1S2LZo9TqB5o54rS+qn3o7XDFGnsJtg
LJeW3BvYfk1K8yd6ey/lZOqnYkavoqL8UKTEgBTYVjeTRwArcpKtmrE3AyjxzkbfYTxRQ3qk/2hs
MGUUC+a95MDswJ1LX1nGxVHRPLrObMYW8taD5UPik11+6WcnuNI6cVMElCkTQQSWjP1aOXyl+9c8
uo93wEmce+PtXocimt4WgZWcqfctlnEk3ZCMwZTy5K/BauqoC2M0hT0352yvbbvrD4g85Dq2/OFR
C9RBH2P9oes1iRLegTLkuPmuSrxrpttip5UFppkZ4R3MAoQqMv3mDflMkHmPY5VgTmHkbGil9qzH
drPLLAJqPDtDfOIozOBknARj2zwRsLSyDM1dds54HzV8r3HIPw+WfG5LUlINFT3RLUIP1eTmdcBk
TXsIwMyUScR8ObB0mXNqwduENW+YT6nU56vZAx4QpdK+TlZxxYnUu5r3EYHsE2ir3jkPa2thdmfg
nGHWznRBu9w4iByesW5zbxSLqQoHmGxwHg2uVGcLf+jebf1v0AFMnGOntmNKNkfTkljQNhvbCcg5
MqA7/RIBS+AEiEcZp2IuWrntpI5wfD61jrlJgqZ6RI1dQ83zR0YB/aNvld674gELZmxBfSGrY4w4
8qlx0dywmhzS2Md+PPYZBvVo2TM4ao1lcszsN7fVqAcriSS5kY2x7pCsHWXTEkVfTre4neutbc/R
m5ugthndlaqz4RYPZEU5mbQu3syuLJB+T2li3iLLvgbOiAdEAaec8FIHaREQdZWcUuR9D31r07+Y
xCNJp/JxGFBEDs1sw+JHs77ctwpNeKgEDBfZo/ztPWt8GpUwLllvBa/sPsHGmdDDY/TZTg1AggF9
7Fp4vVgHajoQy5N84oT9CrDTPmmljsFSN6sd78znER43MzpW2yjTwyZAHVoJEvwWpEwjEMdP+WgD
aLLG57IDWqByGJsFxm7ahv5z4X+JZgcAihE8K/Arv7giPNYilHPKtr6MC3oT2xN3G+bFOmKMCBw8
kXazyapcrGicobmqxkOpd+yTwgZRMwwjOIBhU/fUA0VrAbgo8nkXFAq6QVHbZ7aaCT6EiQCpqT5o
ZQQbpipmKEXZh5o5TgfdwBURjY61zRDpPVi1tUXMk59Khk2HzuvO5pi0x5Ehi++IG/8c4t9sQsKc
5wRsBUg1RhLHdmKaul0d6c8VM4DTREP63t6aZfK9GpjhBjhf4WNG2RmLNUuz6b4wgn9R1XQRGq4u
mwpuqmSG49HBKCoTsa8FXk9jpxW6DLuFZSQz5zVN8eC0spCbaHE1YdWX16Yd5A4cOj4rkt1ZSIYd
/mp/S7iSJIdLvptdb4EkG2amCSh3VkO8rGHVpH2C9GrEhK117qSvCyJuGZaN8F2xoEzbsihcSttx
40YKeXvckMBtV/KiQI0fjS46ll1Rn/w2/xZ3rbYr4hFHh80UrLaYh90RSR362Q2yrYRktCBMaUFd
YOJsK0eKRyujkIwy8W1KgolSG12WnxJQH5V4P03mLm5KdDiAlO40xIR8lqlDw6x2+iPlcHqGPttE
c/wwtonaYgIIVoJRCRJwMCcuQ1Yn4TWsUFGF9C2wm43q0HvC3afReIkRXO5H0/zwxOQ8lLp/nnx8
EdLGk9JOmdonyDLXumZ9tVEcb1xOFByahjkceP32nnhVPkuDabGt90o93UFQ1EY6D36wMiCz3TET
SM2NSzSlq6FNxIPm9C8tqsVQdqLcNL4bcWBP+80QG8UDLeRI1eNZOePR5wxxbECA9SjrNih+c6ha
rjh5mXk1lC+fOJ9zey4G2TK9DH55hClsX/HlnmpA94hu7Zj8S05EWdBuvBi6fuchqyTdgOS8tunD
QrRXo+mnz/0WTfmKzG9xlQjRbVxr3jBLAsSdUzwkvPPgIbYkon1Vgj94tx46aq7WY19dc6xCayNG
fdniqliBxn1te+tlwIaMzQjeN4kMXhaBCYNBFLLyQ7tN8KARdfmg+J6HQDmvgNC/UqusWtsvdthq
KXNpauwKUWGgKbKHVpak/XLKFNX0q1FaNK51qDxjKw1Gr7PD3qUvXctgKC6tmVDw9sVzZP00gHFh
D28nyipnr7e1+RlgLRTFb0T7llsgtEQLmwX+SINj/2ha/gabpbGOZBdvcbbtY9wx+WzJjT3AjkmC
5AHn4A+7p5DzaAysXKN1VlGHIwjBNG418yW3aIkZRu/+mEO3+kqYQ/xQJxWnHd94CQp3JWP3iwVk
/GqmxUHoXnHK2vKJ2DSGvZYN9yUaHxWkdRRYGjDZnMBrmTb+Ie3Mk+xB50tlOe+DkTobbXIObl5Z
V86iZ2752pXjgTmVudZSPMb3Cg5UfWikTC9SVMf8SAGCNiCMHqE6EX7B3ax7H4lBPwpXJkbvHlmA
mnhWJYrVxOP8WiuWnUBab5J7fZXEU3ew5mHEWaVVm0CfNiwTKekC6mROjEAHo738AkEuAjLgT+Oa
jEcLgwNdiTGzi7Xn0HmPJu7NoUdnXNXYWQgw1cvsOXAXe6VEOIjad+e38ObRvzWhpUUdlXPkYpjJ
HnCNKbKxiTNveyxC8zz+9FzgfLOeBXQEx2TxCi4LuvzRZKnYwxLBej7M37QdXB4cP8FFmb06uspU
4Wglw/qO74IqADtpRLYfm6SnKZNm7V00yaA4P7o0L1e5A9CFEMyd7Qm6sBzr/KohV1pRdgcFxym2
IHdAz1thLF91AwmGUEePQ5e/952bPlDKE1jvWuxd1E2HpO4eVRdYB0t6bCkTaYw0TenkLb+mi+kM
nTdeWw5Rg7EavihbEF1PakiY5y69T88Tm8BXHPTGxaLSKYQ2idT39x2/7yBJ1KTiCU5brYUvjHsS
GypQu7Eo1ZsrzQNhdNPg6RdMtLozNodqZGQ2ARwCuhICNx1vSDy9lSeYlOpiM/amdYhYZHvflQQc
6o+znxsXJQCE9ELDsa0Uzw4HUX857BRd9E0oqAm+6LmbWyAbviMh+waK3A/QX+Hsu7tiGSZCJyZc
gWsDCNfumJ9YhwZ70GqGmLGPZoxVRtR+5fcwv5j9pktT4yxVezHV6B60CQM4vfRbcKyvIcQWl25R
Q3cKp8shy3W5lgYBSaYrn5vClE+FyOgC2x2tRK28iQvpiDb0+vgs/Pq77hf+phnsdkeAO5pydokt
HV/jhbCS/lAx9ahFfSscWG6KdAkVsSFgMD8gaZ6e0gK8RT75i34jfcieitZ3CHEpjDXLx81zJ3AB
RKWEZsYSPSeTe6YSHaYrPeS1JWB4ZNBOH9GsMqRr3WnluEryNObT1cLlhnGYhDB8kNaj5rPY2qb0
9xGQmbDpcTRyVnYYRSx3bgsVBqtvvwN+CqDLqWIG4dIOa7ZcfNgq2ZSj6W1zo2df00gf1YPU/aKm
H36CO4vULo6Y5lhcdFG+R0H1tXdomkzFiySc+5M5zLhN0T+C9WhOpjP84MyfECiIh8RC/Xtlt1rb
rlmdJaCSrYVre0VbG6ZCbD8Jx9nMLJzPNYsRGUpHh6Jpm4z2t6ad0lf0Bm++0WzA/IqfDv3OOP/k
V7517ns9ebBZkA00ZWezZ3zg027ZO9X8U6V1grWhYHJFWtJrFH3hRPRS0jF6quPcWqdJfiViSWeS
kU7bOUkwmKo031PQnxWZuCsti6Zn0eg8Pt3k4PFu+1UUKQfkHT2pxI3lIx6vV5MS6MFqzpqZ6juj
Aox7nJKcALm2fc0d8PFtLtov/mJFiFQzXtu21h+VUYHcL5vbVMuPqodGZqqs2OVK8z4TwbMQ6mbt
Uk94P3I121uTo9de9kFGAaXJSzzeeihI9c4rorXlZYiCabGFEEhYq6Dk5xiT2vwsUE8foxQOezGZ
R9KjXfw8yGQPKDlpdAWFvkrM6lll4+eo1sZtAkL3HBnqZC2tEXciL3bA87suazFd0NFNF5OlbK2N
hFoG/fQp72P7RjaZFq1sLq1tFdVu0TGE7tvhOcGyuXcHnYdj+XJqov5ZDw62W+jXok52tVcbn+JE
bTxTL78Ipiu7AkwFkeRG98lrywOF/3pwcbuvyISJUH3pEGpARWrvRjN9UUBPXpMAG7gfQKcv107R
5edyRkYWlM7B66BPcYr33e5UJz3wYb43DpB8tYykM/wO4Ot6d7N74r+fP28kU63wv/Mf+/UGreUO
XsjJuZg3/6X47P6gG2w2K0ncLtlpFSQXxkbrjgoiXafEea2dTcAqDB1g2oM3FmflX1P1jI6d0DPy
1VDN7uz1ZnPZXL5ccJat3v2VEUarcTNuzK1zbA/pLb0Nr/6b9QH2hqq3Iay9pZ0T4hHly+yp7Ta9
w+hjk5db/9vIuGqvH4rTdFM380V+EYjW8ZngifJgP4U0riOCWeuN1m17taOXj3sVJQgOEv2STOUU
Ok3ykvTNlhS1FrcUg8q+8Zs9IMRhF2W9jRVfBGFmTdrBV9UF2x2hGn3yRdXlyIPqbphbW99yCoEV
5awGGjT39nFVn4nWVe91AwygH7X6YUJyd+uV/joTNCnVUHzmkwxlUh1TY6bFZzrJoSOQIORO0uIt
t+3P1uDSMcsoN7PqZGH4qLiI589i467w2EzbW6fWODKPtxxwVfR88x7xVbaNckmNJCXx/qG1G7IM
wX3++tJLiFSKiVJjNJKJowe17Ri1REfdv7x/lktujb4szwbjtCOTr7OWnEs6t9t2CQwMlnzK+2e/
fSmYjuxnZ1hnS6hVXXpLiFrc8tFgXrYdC//p/jtz5Dph6gg6xEtcT5RZZ48B4fb+m0Dwq2O7BGIt
V6CUqf3h15vKowmHB6dSBPbcP8RLzlq0JAH9x6/dPwNrsyz77NkFrmVj+Z6yYr+O5qidw/ulOymh
SjYz3TA2SHUGdXeMyGHaTV0h5ElvzH5Xg3ebHXK97v+mJFD212e//VrWAnAyRCHIry0+zVWbbAV5
yRBOkrRbs6FBhNLa6sjJh1QzbJ1Flc07dIwmS4+Z4BBiUG0WZEj9x4f7r8WeKGjp1Sftngq6fGAe
S+80DZb41tElrjHRkEhYOqv+4JCuRx1EmtjyjRTj/V/awf/9ffw/8c/69kulJe+A+O91Mwk6uN1v
X/7bC3b9uvy/y9/59z/z57/xb3DuRS3rj+6//FO7n/Xlvfwpf/9Df/qX+e7/vLr1e/f+py82dyb/
Y/9TTE8/edW6/w+2X/7kf/c3/9fP/w7Z3wPN+wdtyfIN/vkXl5/gX/8lrKvq5/cu/d53f2T7//pr
/0T7e8Y/PCD9Bv4ahFymv6ih/4n296x/eCYmQyboSNHA9CPZrGrRJf/6L7b5D4LjsMIg4qOetGwE
frLu77+l/yPwl5gAy3E8w/QD43+C9meK9mddnu17Fgpw3US76P0n0kXHnNyAsnDYC0q1hMY/s4b2
zLE5DZO5CvCodm+d9pEL68nXkXg19dxtKlK/AKZgmqp8goFTDaDX4Fefm9q+6p3/ghQXu3BFtPTQ
fox9cWamzPlQc8lNLxTnlkOho6HwsoHjSW9DdgJkxUQjGlf0p3ZIlBBCuVjdq/lTGvQZnLv5YiTa
YxNAh28s712O+ScvMB9JLmeuHSuiQoi1827UNJHq1stJxWi9cRVjAqXpuqwq28gy3jOjasIJroE+
fop8nD7kTz8G09NAQ1EoZ63N1YuYk49EuBfXyb71KriSkvOgCKgZu4rkEXHJDTJ3mq5EO90zbWoG
8TYnzQtx2k9D1H6RhdhN+riROnk2JGK92lZy6738Y2A/D12neSvq9KOmebMaa15mzzUf3YWU7hhn
s+J1YsZHTpgn3ux606TJ1irNXRRJUoYqVHpiQ3OOWpxkliB7K4ZoFxsK2uQs9XVckfwCyQiGYqrz
skWSfdHir0CRbVbEcCNqLBlwFvkGq9ODmROX5Lq8q3YOjsle5QwhQr3lGooBMShUlT16mXVsUtck
LscA3T/Yo/s18rrvqPQz4rlnAg9B/yIkOqWIHPBumNRh9ztFgwjjzl8Nd2ZOBa05T6i68jE+AN6l
mZnbj+Tgzbyd5n75h5Hy+Cxx98vWftgkoE28Dk1hMWYb/c8wWaeVzEbcWHXxKGP2tnYcQoIGUhco
Y95UyAs5y6lhpGVFgySV6tJX5OhZc7XhFC/XVuPyxpPpl0PxX0UeFqqgrj4kgJpNAe2pTjkWeNw6
/L8DZglh3pNG2NXeZ4Hx9hQU8fdFco9QJ3jJiGLEBfwQ01+VxYiHuUclrzOsS8ps3tqdT5mDE1sb
jO+m+G7kqfZkyggox8Jt75nAwlJsAxd2JM67Wc/ZPbx0H4xH5XO8tCTXqhzvMETeIaE3cX9YoiAY
Qz2BPNQaNsf7j4Yx4NqYrMdy4JkRevDSjvHndC4uecr7a/AC6c7jkFKRmEb82NKD3sIdKNZ2CeWz
rfgxm22c2Uk4Rc14MIvv4xCFTYP/A63AE2M1mHBPuuq7EEEd00pIQj7Bm32BpbPbJGn51DDxpfjf
4f/8cCOXc5y5PHgtc6eE0rF0nMs45R9jgBjHNHlVhFl/dugmknEd2TlPgv7ZYI/jHoXDa2gVeJmz
rbhFvKFuwhIC4yquBLBpFb8ZNeKcrnYHblMCllF1v6nMJT8EXSzir4HDc6jx0HHg3rVNeQaiMK5g
T3F8ylZDk+9jYz7O+TdUQVvmNKHZ8lr3XAXIiw9bGOtebe05fUnncWvkxs1PEti66Kk4sTUjQzpa
HnV5aO0RhuISFGJ5+QbLtrVy/ewbYmVoUmPgr0C/vFVw//acFA+e7b2YwoKNb/cbfqdaNQHIuZRE
NXpPrKdk7SGoT1S7cphLB55883K+r+stXON+3CVyOvusnrnrZSFKroqowLCUvrFtS0Wmc05AAQsZ
YNf2UDYsLJVXBmENvc6UzqZZDAcmHaeGemELg/FpgTuFWQx0H5VgE5pQuldKkLUXmMszuxBcp9S7
jBmLZS3Eu1kHHxx/81AD0iuTdlwjLUC01US72tZOvtRGehSMQZP5KMhO3lgtP1CQvErJckRLFDiW
siACZhU/Dw3SVvYJZ0t7K7K0YjPIHyxeiJVT+g9xdNKJylsFqfWMDnczdnSP/Pme/UBiVZZ/WIj6
KICqmnxTh7hh3sHBdpjfxBDp6Y94q2TyP+m9A0OfLAXDWbUwR/Cw1H1Gs6XkYEqkMMtbqRwopz32
Zh35QNTZizV+MxgVip7cBwtlBzfDMre2ddVK3gotqs7kOXzPTUAdwDjWSZP96KviGUIGo1rnTXWI
KGcvn7ecAdBiT823JoevXUnnhdOgGboWmZmkVDF+MePQsrldlrUklubjJPKMMXj35BXJsy76HxAQ
PwkXNbTfdSwWbnzz8h/3u3wM9mQdg9sRAxKwnbKZRJaSlnrj1dfUSrd+qVhuK8b5rcU0775hOQlv
yUyvGfgByr+B9hMpoNYQZk76zRqa6zh1715f/T/2zmO3ea1L07fS6Dl/MIlh0BMmUTlZlq0J4fSJ
Scz56uuhz6muqgMUGt3jRhX8yz6fZUnc3Hutd73hT6gyKp3adyaIJbht+i3CacSkvTEx0MX9SJXh
nHT4+NQkuSL+ZLQshpsSWB0v3mAJJWVZstuPQYt7boTXuqzB99d3PeMShmTswAFu6mUYQGZYuBRH
nFOT+CNqzasxPYAX0vE0KcRrUVK/Y2WuW8WDwwifG7byAY8OMFiQjY45s6imOD2avK/MoL6Inx9i
n9wALtYSUNWc8GeAoxai+AO5KbaNYLgTrgeIqaYP5CcfqoqXf1dsF/172OSMVapFbQW/pgIDXWSv
sdmYibYyW35bb5oM5WrmP56RiOMBvhPpg03qIdGdFmw+vS681B1JQ5UBiyho5VPXVnbZDoM3zRsk
7g4h9uCcxKKCH0LabbDpghMVT1g28Cb6FnJIjGB9Oaq6lUp7Ree6pmLj4dSBiGQ+Drl5FCyGq7d0
rr7iqLAGgaQbPAZs0stfprF5g6KbrIe8BXOFWQnR+UQW72w/HXpmy0kZQkFoYLklSHBtYVFcBIy9
0KnslFpi+pKnxJ+TJretJRdNT7ifS5eokHd6XQuWLkv7cRLffleOSZYdK6BCwzSuw0zQXJ2u12o5
4jw1I0kVm7GKWXF96LvgFsVPP1UX5NruSUNKWEhqZi8GvXGGMDjCLwtJO9G5/mKAXSLOWDl+DFWU
/Ri9VMIf1gqvFIMP+Eykh3ahC7JBMIWVl/orVg65mwiUWVriwQex9JwIXq3AgqiR1DMfeebLGnBI
Iw9/fynHHJZF39XWYqwySiZXGzoTh856aeBq51OBv4claXHJo3Hq+vlbHPfrqjJn36D0hr8X3kv1
/GznRah/PHSQcKMo5Cf6xUlaP2q+/PW9OBPxkEdowCjMyMM8PcSxipmCIl4MgxDkYiQARpqTkHMd
qhZelFErdRbodrtetGKLOjxukVjz7e+Xdn7EqJpo7bWmfvZSgueOoNeoC2hJ8eCaaIKRRidP46Bq
I26VtdasTaNiGhhLmi0oxHbKleEBkGhGL/uTHrlDre6lZygtxQg6Q5gEeEirJSrCOIGE9mTePQ8C
8Z+ZX0vG57geaHsXlYnd2u9/KBOWHK5ZpF+Uj2Y9NdJjjSdXVOKWE0sPvDeSACdqGBdGi9QzzPZj
QlpYJgOHort/bHWt2RYtMcUVTGyK9vqxDXDIQc2NCz+G3WsD1AoPY8UNNXXwNQHdeJZdAoDTIQsu
NT7kVm12X3ledVuy27vtdMLUYQ8+jJFJaizW/JWrFt6RnWhrJVgwuuvSFWnNcMEqFowBm5Bg7oAw
3N+HiS5T4mjpn9/vIIYnVPyYCUpTfImfWr+OJSLFfx+lOpEF2ANitFBs4jwiNVTW3+FWEjjBYrWn
VnvTRa32kKYra5gJyloTFVia//G9PDxkHE/C72cDZClGg46V8e9DNWEsoSfUjgF/B5NOeS39Ippp
aJJjXEcOZc6ceWtgEf6UyaXoBMBoFX4jKS+/3yH4nZ3DHloGA5Ksl85Ihc3vF9h2fz/q+uJViYIA
t8tGd2lUMAt7MsVCGYQvcw/UjtS+2yDLojfEfBn/uojspiDULUVeqPjaP/aAkIsNsXWQMp+Z9tej
QK2wHWwExfr92e8/aUvI+UC0EhbQ2OzwS3hCMBrI8KPXK3ilLX7DgN+7oI+7H6hD8CHF6j2p8NZB
R6vt+wCn585su01f9tpuFKCmohnQJ7W/RE0t7JvnYpP1aH5KpU83pd5KL0KNUEnOcXP+/XYxwYUi
adfVe2qzohfllzSKmaNMRKcB1uX2COsNupKBV0+k9Pdiwlhv0JNTsiAOrEqGdzREz9eCoAA3zSgQ
kowxCHN9W5l92hgWvvwnfOFvIOZ/ZC3ml1HW1P/rf/5TDzZ368jDyRTVWCyG+U+1cmoK8oTjT+s3
zzpbEtgx96qQyUjVzggHrahqIIg4EQIohLKcXv8vf1+VDBFdoagr4j+EjuaIlgGdWOvX+oBWtdxX
OsUkjaASJb84cU1aElO1dSD9nyTr/9At/fXWdU3SZNgFsxHDf9W5UPwLajRlrZ8izOJMN1YMBV4I
ICDPFx7cpIo+KcWPv7SCf6NL/x/7+n5GLAfIFdHXfwGxJFWXUBL996mWq2+yp/8z7PX3b/yNe0mS
9C+E0vyfhOhYw/rmf+NeCMD+JSuKtFChBv8CUv+Oepn/EiHaiwBmuokbiwQg9u+ol/Qv5GqmJiJx
WpiAZsr/DeoFTvYPOao4P4XI60ILLanwK/+xmhKmp3RmgbaXxrjzE8SwPSGeqxbtBhqZKOWgS0O5
Wf9+KaKm81CKnCHs1ciNopqN+ve8nb9AWNMBJoDA2nJRzSxKLL+FsF4P85ffb/Mh7jk50xBjSjny
lUoo179fWvKZ1hGOG399+9fPMMRnaFERGgTSYREjQvUzf/l9JNcDP1QrA6qpHpT2X3h9rBPv+Psw
KGUkn51OBnx+I0uebQhkzC3Jv9roC8PX8vAYqObAzKbcD7ilLk0oEBZqWd1m5s7TqGZUrEkh6ilF
nruwxs8KyY0lmUT+KQ1ejVDXRDpY0jnG5NPMtNph8+vWHMrM//qwWwN50JnK9VFY8KOqYS6oCjo0
2gfcyvGBr6Gg85oesXFFDbXSMbGNShFaqTwxCakXjJRmbHyYzCdy7flhXdU8/MXJFYmDJxLI6Jpf
5y9E/vsIRYW+gl1apo9p/fsFuzCcsvroMHR17hPi5f8ODmDNwTx/rMtHEDE871y4Mx1uAiuj+Ygj
ChPiVcSm1le0xTZWkgV+jz3uwvqwUh/q5fmMSidpnutfcL+dpwPwElVINbjSUGVk6//4gn4i/0/f
QoDL1k7Wxyc4DS2VpQxoP3+B01f89Uifgr9/JqP7o15mejcPTH5f+e8Xff7292dkslny8FQ1ErjS
9q9hQxNj+fBIlthjphd8qZFoQVx45ER62OVJQWHiYOZWXuXFRU/s4buCpY4sFrCg8QgbaJgFCh7W
CRDCPbIIbdK5wD/GD+R9pQAFH4Fme+aR2S5NjNZIPAPucWrNG8VDg0ljX3uBtqn1TSLtgImyt+QP
7GKL+MddGLkx/R4O/smqCx2yTCA54m13UYvvHNpLwvyN+FXUHSMjQObnzTqkCLZpK3sb9VL7tLBz
9MduNX2KV4aLLXMPqp6ziJKIqSy+kSJygI0mrhJkbGgtYP1UDhNhXd0+UPyyCjNX+0FwgiSmtOTS
wsMQ9Q+DmuySXZTY0141TPogi5FZCRqRcKowyHMidZ32y/jJe6UeNH2Mw8FCYMZii1XqNmVPYX4W
30/aEqs7dC/RSXsVTKott9k2F0bJfBK686itqV2qMDqgvcs7SBEkZUeb/FQkdn3m58U71o3uBzmL
VrER9k+kCsyq31ssLXOcYeCnkn/kgILimCfSW9nI+dQ1wqChW47REYJHRu7sD2qSvvoiEBGzTP4m
+sG8tCd4HHbSnOfI0hH3CSyMLCAi8aOYZ/xWmbr1fgiXFRAIuTzyGgCmPSvDJjvKV+X2hDG1YA+x
ICvHD6c+Abo/kFRdgvW06kCkMxffd8QyGvfmuTD8Iicj3oqoGJ9OL7rpRdtmSDNv2ad+zV5BWw9x
jyusq7cbs3rHTEn3R1i182wd/vIyB1rXHexQ6+4LLxYTzsMy2qVkQOKN7jyxUDcd40XZChCIbd4M
y1b9UH+GF9zUHhttXayalQEvMXIF2elkJ/3Oa+/B7RAs4y8IR2BhEbq6naywU/jqa0IRaQlomk5J
fum25etwlO+wuKu3ajYbtFls3dYo9lzU9o+WAtfaOpNqSHDYKqaeTL9FfpC+aQrL0OzHvdq40Qqz
pvwF6hsSfGRxhoO9j/R0yT89qQiE/5hrvN4w3/SM2tVt6FR/zK/wRdnUP+q3skYr8G2e2HdGCCmX
h4st4qw2nK4kyENBkHsHDlpxrBV0NrZ0QzlS2uZ6gT6WnD7TUg+whFbdYczcguNAs8bJgvH68SSN
jfBM1sPTw6Ac19zamwFE57vbkXHR7QrYjTeClyObrLNuhxehKxNeQRoT2c5W8IZzfOymMBUBJ61y
0zjVCxQeGO4me4a9MH2DCF9vfBUnZnXYIOOO9c7eEYxwkJlcfqtPNE80zC4Pqq2ICOIDP1nyG7il
OHJ5OhJuMbKt3gF6FD/+hpCnQdezEj8/40rBZ15/TC9wwT/zH5Mt1BLIRsKpceDv+/iLxW/jdbF9
kLzEbbB8uNjMeBDMwTYX1+gdWgEmyUt2y/4OODCtimPc+PTaBK9yLTHVh+kjiqviJVhLwTJr/PQo
fJVIu1KrF1wuPfde9gK7hz8og9miRN22r/S1Q+WIozX2jil4Bu8DoJGko9QSiA9qbTnxMw469h2M
hl5iFmXlPAT38WEwLoccW7lhbinNUiQJMHC1E7f36bmLP4GdzK/HGVbx4qAzlpmUHwP+GA6OoQ6D
4i3vrnG5S6SleRGgsSFOB1PHmLy1R2GrC/d6zCgLPDw9mEBcmrdgZ0oQHo4J6Ui44L/2JFsTPKUh
OZ2p1QBjXv5cNtLrWNiw2erhoIt/6Mjb1IFWyuYRPd1A3eCHSyQZ6Q9i5yiktp6GN5pFI7R52/pl
ugTdXa5/ajZZ7l64plCrFG4hRkV0/4DKlvY88hwqTq8MymAMsVnoUG5RlDdW/7AQjtYmV8ZJg3vY
3dTOwTqB4WD+h3Z9lXbW4AWDyxtj/xeX1Gbr8Osx2pL1Irjq6ZG+JepO3kN4iRp72vUrO3ir1jNV
l6NvQ5II/r8EcQ6PL7g+MIgIycZGl54946N9EiThybkrhce82giRKzW7rkfqDdhg16MTPVdSvksI
sTzwYqV2hScy9sbWtcxWQ+7FbGOwvHHURkZXbJJ3MKV1fNY2RNztlcN0CK7GmhX9tEhTf9OZbbHF
ANBaDBLfeAkMriCvC5ETSl6m7AsA9zR2cUrqon0mX2QSkBZgRXZwTt3+Jfew/PVMjoeVlKF4dIlN
jZp9Amda3Y1EuGwyN/FeG0C51Fl8S+GXGuJa6jO9UMARc0YtkGwov/BieYjWFG20s9kzOtuglCo/
G5hHwuyrShHpDws7yf04XpLhbEAJKpd9/IKQo13spA4CnGOggQ1s/r1cELZ0ykgFb7FGoVG2kNS4
xXV+qt56HkJ4j1S3lrkqfuYk0atwhF4IMDXztDWbq0RvH/9EyUmObR6GRDONy2a2Lt7MItvSXbQO
rCJMawiKK0s3VjZm8qr3PuLKPGPoa0Vf6q3Yme9Pw8pO/HREtbkJN4OwN6g0bONWknfrFmfSXSZr
3A5L41O9MV7YpuexdvCtKu3mj6A7FX4OK4YmiMSdbik75lJxs3tzEpbdaXIfR4EsxhX45kZ5L/2T
9rCyn+o+7JvJNVAg2Pwvxvk+zsW5g3Q/JqLISd5E6PYvVW6L4EyY2lsg8SOwtmBFly4nshaMwo9M
eoVVBr0reVWOJVAXk3nZzRgKYl67FD/Nd/HW1reud6srcrfu9PRwgsRPdkOtxKsgnwFoc9lqUHyt
dJ3ii28jW92kp/HW36ornz9/LGo3xQmyeLXn4OgG185X9Uv/gqMhK7ZwpsJrBjww99laf5Wu0w/s
dyXyn9luulYgWDCqUUBbCCYeX+2x+GCgU3O0WprMGnJEGQEDDCk/PLerx0V40b9ZOHj7XcXmBuC9
gN64lAaqbZsmQhNvxnRhyiDySj4k+pnXlCcrrLLxq+6M6+0iXxKDWm50VE3g14kXdNa2go1miR07
PGku9/gEv7MMPByGU78VMVB3xeRMEm7bLfHhrZ9eT4an5ikfKaQxxZI+3Lo85N+c06g/EM8qr4hq
YOh9Y6a+bPZts4KjIOOL/bTLQ3PF69aZzDfDi0QGLIwILdTgdb1jaBxM3pPYCiIcztWZTC6JGfcZ
IayJke87ciAmXsamPJKaSIpTeUm+ePPoQPrDTILQuGNsk5i9o0yiJOQBOGb8PhNXEer6Gjp9fZhq
AC8bi3ng6eysNqtUh+bnGsz9ocfeUTAFewLmbryidiSgFA7F40DaQ0fgToMNgGP+WVCeC2veS6Ge
kn5ZRRe9+ByefvtdZl7ev81kJqjLq3HyqCakQ4/tyfKJEd+2h/PvZI1CzRkaEJcrBXkebRmE1TmR
TenhnhXtKs4lY/37RQ8zcy0IoKpGhZd12q07KIvrqW3/fvT7s98vD5X/iu8aFYYBly9t8npTtLjM
NgTiVPXMPiCJhmqfdnkd/hK45ke9BDPt92dPQeB1MQ3BW0ut42XCbGUwxUh0f/8zOqYmQ3H73/y2
WhStA7OYOnLh6zGq4UR4K6tH58oZlSIM7QIjSSbU7fwHZYO2E/nAPjGjevmUxnVGIgT5pSNh4lm1
NjOESOh1eKgU9Pkj3HJbPmpst6Sr5zcoWT+RvCGlT9zRoqEBIReO3IdquaiWT7LviDkiSKkmWxtV
uUXZTJfS/xirbFOhxF11OmMFK/tk6I3fnWjFjSXs8TfH2Et8J6oksGV9m8sepmsGI891sutQvw6E
5HqmtuRJVW3f7jqL5MCLdlF2ZBzkqO0MbwF5kjmx7j5/shu8BbehFgWh5m9Qf96M0Aq20OV37bv8
ToM0bXj3+xjGDOTRxtcswl1Cp/XU93ZX3ucAQSyFyKeYnFmlbbjUYwUD+ltJPM37Yy0epbt2aT6F
0Xn84ADLB62+w+rt8WN3uPYj6ZgLFzGX/NN9x0ea1CI9Lz7xrzhhXQ3jOgnPiz2ZI8Nn5mUrCg8J
KvC22SKynLgL/wiy3bwl/vgTetI9pu5710+qo/HRGda4j78piun0emLN3+uf/A4JnbBg3JaJuZIQ
lTnlD8VlyK+RhwmNgtpNfq0uXeBgJhcWTs7uulU+Zc6/EyOjwmqoh3dPvJOoYkOPy10QU3AcYyvz
F6dm/WD+aSl70MqaAHUQc7hToyV+M3mH8YLCRz00sT9s+GsafOIGZoo7Zh6/xFNN59Kp37BzIXso
dxpZx1ePHHObjJPee2xZlQWep9gQzj1Vdwv5OEm0vwnu12AP7GPRlrhxO7KRga8mODi7wINYWnvR
WvErUhfo6pfNp8wl+OZZS8WeRjvzG0QutvmJiaJwaWDI8/s+PzgLZ9j0CUnyFsBXIpzpn5UNOIq0
kdhYLvHhocLjsBeTk/f4vHNdmVnqkEhs1gpDDfW78NNbxThjHuBguW/hXZJykF+R3aMMWD82qvs4
ZQESdmr48syou0BQgx0pmQPwE3pbWaK8YbMlTGQFW3/w22t8WOSOfivXZDgOy/SQ38PLPDHG9+Vb
t5VT0KHLsR/XBtebnoAby3S7z6FG0GyFt5Gw6aMWufL3LKeko0JuywpWmUJZaBCDi7xCJ3/japRL
0ysOAYDQO3biybWQ3OeO7qWdi0A/uquFhwQImhOmOR4CLOlMcX4qni6G/1z2IscSk8hEO/CTCGzL
yhIf+0seNLU3jJamnlvgJw7Opw1gJkintrWDSx668Ye+ox14Gn8G1VaE3aJaCfTuXxR/tKfasljN
YJmEeSQJyu6CDqX8RQzACCKbhuyP8Vx2W/pIVEf9fdoG3UcYWKFq47JItoQqLbXSzilLOUprr/3A
F9LXn0zW4WKvwUbIKAwelyx9Wdw88RVV1SECZmLcIfmMS9CD9w+bQFgkr7g3KLfsneS4x7RsEweq
01S6wyd2etJmxOoPvAVTtvu8iu7GDygCvuwXFgYZU9yGAEBc8PYEKiC80XwvPlkk4dvUMOq2yzsJ
wovPejwRhBeiPQKQeGt/2OLC96J04EyRrtm0m+5Y7wWZmsrpboXsk2wpIAq0ACdW2gmuNChXfCT+
TIJES5gyMcfWuLglRKPrFukP4k9aufWdnJSWD63fwVsh/tCANICzzJ8a/Cv1GFU/78YaCxUIEwKw
zyNa9zuTZlp36s8ABRFLfYfX7/N1ctplfNAbnHus6fa8m+dxsX8mbt86koSN0ylNXgJ2ptsjt8PE
7qoljMZ6mGEWtlAt3g+Y3TWAQ0xEBU++iCgxYuucs+nROAA6gBOUYKjb6dYd83XnBxesWLickKZO
wFpIoVyubvWdoIBCSn/RFxycu0nxFcN7jktE27OXqmYpTn2VXboXkDRU/NZ4fZ5IPCh3Rf8K6sVJ
FCyOoUmp4HLkVJ+6q+9B0KKNcuPebURr3BUH7Tgec0J/YPiwK21rigXEp2vFUxxW0/x0p6jAm9Ap
+9V4nXcKOHMXrvxMMLq1u9Q4RTFyD+53bsZPTo16XMYx240EW5Sdd5Nfk11/1O8qQRp2+nDEn0H1
W265ZCN8toh+FE8M/TFcM74zQEIjb4AoQBlhHlEGcBuyd4Ej5sLP7+fNhVFdkeA8WzTeHVQbYbNk
MrvY0GcHy+JQFx7RGIQzs/mQEaJThOT+M0ev7Eo0n4RhlONaHJdAWMYPR61BfO2IRPlNizecUOyi
LKyo3+H6mTyt5qU/yz8Nl/nC7aZp9rN3gcTB7mLBkWWEpQ7uk/xBVXUk+PKcr9wocPdHK9znK0Jh
YH3XLbe1lX3gzV0wCXirWYxv473fcaexYeOHG7c8qxVJuzS+Ml7FFwFx5UpxCnRTOIdn+YoOlc9K
UK5UC73uTj53rQBFZ6kK527e6BX6W147n7d6qXuf+4Igo7QBnVTuiwFbGCdFszutSkyajWVJAsXz
0LIavyOX9hjPO1IbkWy4mvSioYqs/HHBuedWrS32DjvIZX7P7Cwl6iub5WixxEK+8RefKXWKOl/w
oNsRkvjQjwkRig1Lga6SYxs5VwYfy47miDdobm6k2fNCwd3UJDvrRM5qXXOs9TuODXTKEX1ygPzU
M/dsv1bvaq8duxY1lLyBrcJ91/9I9cU0vLqju9yLVw5FQMGWLuk7h266ypexFy2OXBTlpl4fp8dV
/caUWd93mw6m/w3WKUNr6+GbB2nGfh3pKz4+NhjOdDmGLEvuUZUDtrDyJbgIwk3xSlr2QLgRS+LW
/1B7lYTkMRyyG1CfM6G71UH6HGeTPGv6HPgoKOdOzcsCPf/r6Eb4BT2c4IQvXTLD0QndYr7CyMvr
z/VVWz8/krPoaveSjPPQo7mvfgH9tl9Jt4XX/zExIp5sycPEwlMwrhu+ityvlw/f+GD7VVmWVw5J
BFjihQ82aOd7t/6hFu9iu6GLg5lZ7IQPjvRkjfHW2tgVbxKz2D+aTrftTca1QQ4VKzMTE8QG5qVu
B+sEIIwfqTOwKgJZtmA6zz09/x2ZBveK/CPj7lRgq+r0VzxYX5/cARR4PQef98x8CS/ATQZh5E/I
DowlKk9DgoYLDgyOCYkcW/Gt/IddV0QvMdnC4bFhlTWX7Ft14RaQTDqwEqxiO54gOQQ/5OWwg2sF
LsYwotYTw4/+R3HGdXwsz6TsutUXLzIovbrZApYWxYGLXK6DlUrptlwkO5m2/W68lnvVHbDDTj1S
xQnsVIjTDQB12j8cy+RIpC/yldJrsUloStbpVjospuM4wu/iHykOxfmZPapSfFnyUgZkuTMs5jIj
kDao8sKCvgcuky3mW1q77tP85ObEULG7sVjkb7lx+Pysete/wqs4cPfW1+E2xg43lMPH931PX0iI
uNRXNsUY/AT85iWiTHDllfo+fZo3TGlQtT3s551zaaEeCK4KR3xxbMr/YKvgJeWE2sb4ojpBrZ9l
yypehecn5cPL4lQA6FwSmZcMf9/RtvILFn/prfPbH4hrNGWHZDecxLcF4ukVTlMEYm5UDIkDZidW
HlkNRtEkvlHsrwrX3D2OJUWNP7jqIc+owBdu/Cp7isu9s41cxTe97GhuBn8492/S0thWbEk0S/ux
mSuH5gAkzqAi9LgauI3JFFIu1QWmWdLngvLkwh5Zz/uGlX4SRzZ2PuX7Q6B9AnM2SvToNg0JhoF6
4VblkhUOUQ1rhaWJz43Vv+C7RDMtQk2FdmEgpPdIZJZbOx82o1cJbgJdylgRrWRc2tbKNgbkYJKO
BStRoDQ7WKjLh8k2UCWvR+VasLEmYFGgDeuWEpm0IsmlQERK+yWtq3Vz71+62lv0jvw22BrRyXPF
3KKcozk80PVRmJ4JPZLuC1db5Vc6vg0DgRWNhX5Fmmzu0n0RwrG1wfkm7hGM5N9FkFY2/Yef0+SS
IPYR+P3b8AdrKJKGhF35NkvnvprXQMZnwE/hjWNYgjzAWrwaG/ET4GrRuepNWFfSMjwPr33lLhoP
6CL/jqmQeFWg+RoNmejjUaFNHhxHpJ0A8eBDeeSi8GvnWCKCkJEUWvB95C2ESyIm9eFOrJu4BfcZ
L+O0VVx9aVzKN0hisEVLinF9dDEdLoFJzmpy73hH2Jm+oTgk6sEcEXeAFzryFiT9y68FMK/mzGUr
AwufCoA3C0GkITkjEDnbiE9AlfCNd9Qf5ZWhR/Bwn4/lghGb5EdHZdpJ8J1ZFoQV26VxrdtlUXsT
K582mLyP2IcUpUPmTRxhqfp9YouZleIExWh1aXwV6Bwfb7DGRLj6INNEC5CrXjlJbg1naXRwgaRV
4y6gh5/O4yHdN9oMSuVH44uEW/4xfQEiaD11kx27dkq3Q7/3PXq4dXvMFo/lHsoZTkEIKYv1k5uH
UpmD5LGD9e3lH+3r4rPZxp31fDqPD9LGU8w/cNj7k4/W80/zbszKG7hNtA/1ut6EO2asjz/KS7w0
X+o17pU0/ONdJbuSq2dP0TwbDW0StxeGx53WrZJzIBAs4OBZwowTcmNFCuu05xnDdj28BTgzy/CB
uJksNuu4XQoBvhzrHIm4ulWBeyYb6X/a2dLkMdiM5jPrKn2Kk50ZKJuXDC2VxxKTxv7pCMZyqt/U
ZFVODN1sxkQValssXpbyXEcwE0Xyj18A1/qMnkFdzH/VfFO6NVPT58PLB6cWXI6FenCMD4rjYI+i
HAr1YtWvKQiYF9L4ObhGCF/Z+xNsTcDxbZ2ZpwVZhenrwq8ukkkKOQWMFX+FCJY4spzEf35gf/So
oEE7CdPg9MCAA0udeGaY+zQupTsTVfexh7Ja3D3uiGlzqntXJl/B5+pRAScn7OUmaX4FE9k2J9nl
w8GTJnx6HGduuwvJAd3V3Up3ZwklSe8gMUu27D1vl8o4fqNafhb4ejIjyn1qNPNDvz4VO3tNvh+Y
pzI73M76XgyHXnjZWBokd2Cm54nUhT3j0+YFwbyhO6a57F7o4Rkomu9Vz8rgyW8lMXSAUDnvwCUU
5st455CTF858IHW+SbFxn4L5+OaEIxGOzbW79Hv153kqKXFW+leuWUTqhd4oE5VIEBALjpBdhzWR
ccJyJ5Fwy1RnJK3CxTcwGz0W7bxXc/Epe1+csvKYJjMv020d/c0XB6hix9/jNTfwDqPw5yNFMy2+
9u5wENiOZCZTE7UNEaymgjmopStOTh/Gnca6Rrxxjbz6khiWKLlJvTEyP7zjq1Eei2ue+7rgM1xg
4iChdM49k1SU+Dj2r2bsBjm1MxsFxQYvxWs/E3CepQa8A48Z5IpWot6Nu2yFJ5gPdMRaoLKDcXkF
lx0jkq2s5KIfF+ylB3nN8ai+Kl7l1Tcl9woBQyK7u8qSXcXgttsI0BhbU5ySoadOl8frdJHQqyh3
8nsbXiBjCEZZPuR3BnN6A5ffJnZ0nlTp2uoRelPl9hBSwjtqNrdeJ3xSsV29RZAN8P2aX2v0MaR2
YAf8v+KPKiLuIwNzBkZ962lYIDkUcR1uiK66ZXg6vYJcuIyx3shR067SEd3NoXxJzxzqZsXMAPuz
pfLNwCimH60sZcXAIbLZiy+ieojX/UFrcBKw05/gJt5Gel8K71X5TmDOWnYmF1RH+QDsbu7g/8U6
F+xWsuVNdc/cwBVWzTW68HZUJ5CQ1/HsIXabDpAb7zvcPQ7DDlLkc56nxPOELgptFg21XfpSvXBr
Di8sMjY8GbPTC/HxbNyHobUknENtRcYv5l0EwniF/tw0yx59eualAzNZqP8O4+7iJ1NI93CxdXgy
K+OI5rOn3MHtbfRD+ityGRN0D+6C7aV3dOJwk3VsrPRih2lJqCMyX4Y60XzLaWCW4cEie0K2xcI5
sYLf+QP+4AZGRLjIJLeUsI3Z6E3YSzsOlgoTahz7AAF+53HxwhHRMejMoy3lvfqJLs/PIbOzHwbC
J55+9tbmIqxr4gp7tjo7utWb6qcSWSIc6Za+ja+FahmIOud3p3S/kyWgrdJiBAihswP1e+Hq8B5J
A58ow27ypnX0nXaAJmQTdXJmdjhUrv69iF0nAIeoCJQAUMLCbaNtuo/xK5G4B634D3OOVbOvBqsp
LfxO+/710e4lUpIp0hI3Oz3ecFwkMvGk7/SlyGxEpLbF/G+xhD6ttA7lxpOZXUM3a42f0Y2mInji
e+nAhEAENrrQ5LlPofR8GpviYYen4poiAPRQzrs4ICvxssq3Zu5NvV+GluRyG5QOfF35hbjuH+k8
Mm/+MlKbzAmPX/2BqlzkwBKOfOPvdR7vHcxqV99EX7kyUsSE5yK8a+eBzB4f6+fFkmzrr5oS5bt1
OCkA4q7CY9XY5pLZ4lUfl2wZ9aXCo91Sb48Lm4ImriGiLVQX5ymalL2xI4+zcAoivWOL+7/0oqO0
7L+SY8PwTTi2ZBvDursq7ypDnuiSqk5xNT7HxloA/mzaF4YnxGPyeVZLI7LGF56jOVUn8VPdJAeT
94qnHAPOXz7K8DrdqyVmuoxaa4AGcNELQ+aFtSAdEXbJm+w8L+GdZfe4iIDNtnFg5FOMznP78UFb
nYAw+MMyoQb70cm4vpaAQjaCgwOvMbqobHiX+Dpd4AZkVLXs4Dm6L6wQMSOyyk8CVC1z+yflAzW3
6RJPXzZOuAvMRi9PjITjFwa38Kbc9Ge8aF54qjdzhTxw8EIEsKCQXAEsN83+edD2gsMlje8FN9Ym
8qpzccLs4oj/5xFTok+FgSF2kna8wRrlaJhu8xbduHXDdeRkp3TfO0wXSdIUIxfeC7A8ZefJkVbZ
EicB2ROgdOg+PDxgFoD5s8LmgX6YPONbc+/2Gu+W8e33DNmi2tkypZycEENh5HPM1C3sorOr6qdn
7eFuF3+IMOf+IiMpB6tbcZ2/wWLChyvUy3ZhQe+A6MbyhXgD6sAQUV9P/0bXeSw3zmRt+l5m/WcE
vFnMhgRAK1GWJWmDkKmCTXh/9fOAX0dXR8c/Gwa9KBLIPOe87lHXDtaFEjOrX9yjcpIsn2w99Znj
sjrmr2Xi2Z/WF/f16kb/zRLBgaK+p9BpqOx/NXeahwSuT6iIvFp7GIlTB6mZEVbDp9uyZPMfGtFO
p7NF+attEOFwiCgvzSO8TwHkRkctmZZ/Ur1X+stq9rb4qkaix9Y1N8p3feadIMs6+havpuY6Plsw
XzgRihUJxnfvhI7E/Oxf5AsJKQxe1lC3jWCyjUflc3cnjtkLLkK+ad1QfrrGJ+0cE7twoFKvWPr4
iOyYNIjx3vkFhF1n2+JOfWeu+3uiqjpH1+K8UsSwQ50+wvngXurP+MCptTBPfYMTAm5TbQccIc6C
7R76nF+5lxBGLHy4a/PW0oKPSPI81u3prQbdZTp1JCoVZtHZemQqQARZ+MFO95JlR+cRYtkjNNfH
7r3+hQqMOjoPqk9W7DVSejvoHD76ZRXQDIw8YQ0ZNTQ0BuGYEqOLuYvwSHykyrYf1JkIoG1Jedw8
zi/ts/kwnppdnq0eVDaV7bXZscBceiMQJ/clRzV9r0AgYWdm/LF8C8JFPEgxp3TasvKJAM4jYxaq
3hn5gbObd67HSvCG9GK6gnU31/TqvtKUdg4T/437GtEGUX75kdcf3/Lwrog9m7qWiTH3rkaBGyDV
+U+CU/Vb+kLD0PFDRjv0iJZfYxKVUnPQ1mBWSLKFRqXsy5/uk041GXbpvfsRPuN9xpKoNIdOerFC
ssKGejIcT0V1n2IL9W0hpNyw6MR8iWfb9gh1AEZP3uip+jdjBg7xLYAr5YIMLpLb7GH8Ubp9+Zzu
i3udE7Pf2p/igZ1O6hcZvddwWEgnIJR7m457ZT53494tsKB6JEMsjIMaqJXC9HcN/veLGoLgO8qM
kjGWVzNbeY2+J9zJsCuGJ0Gbwxnk+LLck4ODRfWU7frmF2JCenW2pppxmgpbds9R1mBzYoO7MrwC
a8J3AELUXXnqdtv8g/eaKau4n6Vl8C3raL9LHKl34xe617ZlCmCdTAu/srWh1gughHVBXsRa0RBc
Ltms43UDjp7nffd72mmo7NH/rdiC+dL+yqCoRnt8YR1k5Ew/DK/E0zK/S2BmRBtWPgGsD4nPpmnb
qt+o9M4Vs4xlLWHpbphbRtu29mP2qhqiTMrQfLxO3cU+kIMNq0fXoaGe2aeBpYOIBSfCfespWjx9
OtaQIKyj1gdUJHxgmb+pIZRR3KMEhehwIB5aZVMBjKC2JhaIuavmZ5dqPEgER9NjVz4l2UWTd7Ii
OgQiO77o3iKuYjyMw0MxHx3QLjBIrGKt4zSgEP6araPhQBa7zg7jmmJPWUJdRi1EkWDw8zIMoWSn
7NZ8JwlYK/k5lhSu3tkVuxBS3bzV5n2Ith2PHYaHb8aT+wA9CXV71m07AOtyL8SGwqioArX8jIxD
O53NCQ7HlYU5sQ7Dq/U1PNyAfWytmuNfnP92U9VZ1S2pin+4ALfnxU60Tkca+HC8YLIi7KokftY7
U4sPt/vm0DICu7MfhlC6B2cNHukZjKUtZ0KFB/3WWsLumEQjcr/1ml3BqB9n1TzUDbpwg17xdtft
QW0pIGx2jLZv9yGE5WHcfft/XuY2RuDUNWbdBrx6ma7x8lPyo44r1/52X7M+UGf40twu5hbpwe3a
3wduz/vnJUjaC1bzZOiw9wTeuj1J5o7Oire+0e2pXVTSmKRadhzMvLlEw2Gq6MaR7fRzH+51Pqxq
Jc4OUW0ZhFGHfwbS/BRP72m0ZpwI/ATHrfmuiebHCStKL3L41Uh9Ni9WkVzyPP50dfmkG+JTU4Yu
MHLD2LrAG0ijDiSK+g3nax9eJiJyd3GpYhuN9bZwV81wPgU5fLosGqbd0rVRINOSJo8JglsANebQ
YmedjAdbqLQ0jk2b3MMTzfX0XiTZmxzK8TAk1KcoTtj6LPZNq08Arlqc6qUFsp1gCaWU2skgIJxz
eT87hs+vckgLviNTGYKW/C+OQUaj44PsNPVEchPohm3+OApYvKMHlb06Cbee08wfqELw51goOPoB
V7MQSpqIKIzyBMgygd+Jit5vhzry5x5aYzuyEWYtw+ZRIda8jN+GVDuWsFNXIUkIPNC7VbVXzI7B
XNoHfCHIcssIoy+zhnjp4v1mJpC8FiOFTDcMd5Gl/W4V6MxWDMO/VYNlAS+vYvTd2mL/pNL8LFzm
GXlCpEJpZp5pw0yYHLgvDeMbgmy2xqr6HvBV81Ths+AJpXI2lhgLOtaLjCHbQQicix9nKlIfdXIy
JU/YL3QtbDFizKA7zZE3GcvomfX68hivySS+Js1QPIVlBuEp1h5xN4+35ATMZzsmH6CQC5O4NpfH
1vyaZpzyBDod1sC5xB6Lr9xvJyjuapIvfiL7t1CJq0Ml/ygpzAdiE2iapnzEmdM8umABJHIEicrM
oemS9D4lF6jv1rUmLz4TNN1b3KWrGpJC6UBaWDo68sz+iG27Q7ZnfWEUfUd0CUMpR4V5jP/8nECv
zfiPIoPZphZb0700EeDn5ZrH6FD0cqodbJ0shYH0im5eYHPHLvNgMEXdKq81R6KvjipzyPqAIgpy
ZMZiljr5n2aMm1PlkJ+2MBNxkpkFuuD8CMdYgadhAPLk1K72B0tg9ceQ0U9qNYzWcva2TGVERSK0
3zFD02qBqtaZj/aic5akVANG2r4Lh70AX/Bt3QEQNYYlyI7DjKHR8k8Tx3SfGJs3O9Eo5EK4znb1
rGS0BIMomCsPoKoKc8MIKwjwIve5NyLGflWG6z9LWVpJ86LS/WvjQ8iB5IUDwwgtcry6imDn5rC/
iz+jyPqzmrFyG5ruubju4TIkkx1ZYOaxp6RJQ0xKcYbPiFbpKFgMeIa4PkxdruwI/DPZUEskn8Fs
WieLL2ComR7KnsNsWJiCR2NMzo8GxX9pUgISKVRQYPpuUWWPY/SZtNNRNeB9KZAMWGIjIqqc7Yzp
wCbJxh+ZD0CkSfQWl0DKpZ2r6H6zHbLvfps0eHPjDY9BnDNzmsBUjYaC4X+zGIRY9vgZLMvVyB4m
fNTHDgxxImDUV3uO4BiBfy4YYpUAnwn+8RLL1EfbkN2lRLCdZNO3Yivv08RvXZrujD9u5kPL/mpL
evtjGOOFoM36xTEYOQrjWlgqe/WNAjQDuKR4bI+ygINrNk+TFMZ7xrhR08EqbWbBUTyQJCWOI0WE
NllsOK3THbMh+ch7Bw17rp/0ljB7OS6g1qstzxQhSwhhiSRz/eiqJDn0aX4qdWDitKZy6FQd642a
vLRCzBetm33NsiMvIzUAVb3+nPd5AfmdmaGNdRIlQ7IE/dIgv7HjS6FG2r2i9W+N1r+ikcX/HA/A
blJo40k7o9Fq43tZ0YCagPaLqWwMBUuakm7OHitsKE3WN02ETyKMwCnIgzjCRaw78xSb1BepC0ju
nrEHDErnTckYU4YyBcBHoaCmc7dvp9EXVv5KnA2Mbqv/6BxCIhWbcni0vnJL/p47y8UfYxy2lsIM
XqItt4ngwyJ0o2ky9pC/qZe+hGruqlhUOQb9Uj8y0tIia7dE/WNSkQDlxu7VKDGQaAj2YrgO8ygn
s8UxnMXDK3Jl+m3bCH0PiPNYpNYhd4KBEG2QvLbYshtdlf5pHttrWz6tH/EY2jEHVWyJnT7j45/q
q49yfk2IaQjiwlSPWgJGg9X0CIwDx0N1mYw4HadiXhK26PYU0wXAx2CJHgq0sm1JVdwucRQGw2Be
spBq1DZxaHCb5dCrCK6tNn+UUs77AphndNoduYGLp8QLxIZlzIEr5hCifc6M0ca+QGYtAhHeZKLD
6VNPlc2liDjk7bQdvHkdU7cU4kbCb+oqnUSWAHdFkE9mNQyXMctxtmJm9qWFCiBEZ+LewNBAOuel
E4tv1LAnyrHtYC4t+wrXiGM5YQtoRrlfFpSQLtnz6J6Y8ldmiMVM6ERBSBeWiSQBQaOFgXgyQlmI
HKaGOk4ugd086mol/NhUAAknGvsUb21UV/R+AzvshogDNBzujAIxB8MUcLFhjtTzMGxqq612UQGF
z7bM+3liZowD4zyAxfbg+4ltbDWWfoIIEcpkAjud1XxinwC0q1MeJCEE+SbWfqkO02U8nKXfMVAr
V1NqhJOvbt46Xoj3Efi8yfjDkM9akV4F4XfqxIIc9e3IHJ5mRCk0r48QvRRtim6JzUQ29q8W9ftV
Gvez3phs5NVe9AwwZyVDsdWVP3zjtOyO+8tyzPFt7h0ss+TzRIjBveyH9jRGB30CD9CsZDyZWgTT
nPS67SCZQjWuQxaW/DTDMN4OCih+mT5MsWMf9aV/nTkCOVgpa6juqrHdoWxl9ArSiJ+2jdEVUZ8D
NVtTgj9Jy3iTEiBLQGJL7ZDGN2GGhfFKDhtN/dEz81o2xORMleJP43xOQkifA/2LZw5d7lWYrBUZ
1IW4fVps+5BYNYlIkBo0tcaHO2JUGKH50SPrQ8d4efXJ83Pi+2IpivsKJyurWRCMAR4QdR64QhWX
ns/vdWbU4G7b3Icifp8nJ95bBLgu3pxK49HolH00M02SmrtgUoAZUQP/R2lBtg0l300TWQi42h6N
dnyosZHbEV6+ixOmV7jjgR2mNTKkBNPTdG2BRJP7MbVAO7BNJ+59NKrzwe6ZvjRp6WVicAOlAqTP
49QrjDtLYKZm4acuTQsho6L+Mcfu21E6nhY9QIOeT9R3fGHVaygX51Cf3akznhfNQnerbiqCMU4L
xcluuWI4agQowJe9q67uJQwmQo5adTHPY2wCptS4hNhwhWytOSQmU/qp1Wr6nIcqkghuZ6Skrbm1
nW6GWyvxz1hseFfj3eSyS4xgP21tqVt3hg059ldd19NDnssHiAiT1iC4hFBfq/zUSTfpviIav0Dt
uxns2j7Mdn0yJiN6qtIMazuiBxqoiqSQW4FRdx+2W41n6bqn2aVdcc1qN0wfhXmnVWSyIhX2he0A
Ac34byb2r1g1n7ucCN2ez8rXlMImJLeRAjJ7mSPnKzEHwv1m3Q3aontSuyE6S4OlrJizdzMTv7OO
L9RkTuqawyE2q/cGuxRquvZNangnpUp5n4S1CQkYXzjOXE9azWbuOr6FxBQ0JTmSJv1ZkYpXJcMl
qpjtqbs6chTS4/Dz6qic6mIhQiH+sUeS5EX0FWZMdsJsNn2KsaDoKhyObfVexsLYiA6WQmCoFZTj
iqEanuTr4u/Wj4oLotIlZburVmZvWvcH167FNtLhfyHYNBdiR8yI2rNFIVKb89XAIGY/OUmH+Bgz
IdesT7UifRzc3kuNfXjMxS5TmR2VRQZTqGX4Ns/ioUFa8KIAmo1J+y6nFG8ifYQ3OWb2zoSYn52s
QaOF1oYTvvF8ETFBjnYhuTbDnVMivfHsBH6aqTc+vuiT1yQkGg7fyoLfo+gK/tPHrkYDPSIpi9U5
8i0TcSgRSNAU5ygNQiygIJFnz2FMNG3eg9Xya5Tb3sz8geARX5UgRnTRzPMdrJVoOw66sB5Uu2be
1QYZ0dJEFe0nCTzkAFLodKlQmOXis2nhMzAeOJPdp7Y6N3kQz/06cYMryMkDx6mSnhuPB9JUd3HY
ACvPcffITOFV5Cq6DSn2esgPSGISM5Cp/8j6ItuSTe5TzQtyNIhnn0FrFVPCgmTcOEOWNq1Hi27o
qJqPowIgls7XNOr3Nz9Zm7CDQEaCL4yTnVCYdPxlqpiuxaEKrdZd9bLtFXH3dNIq+FYXoyjck1ku
+zo3ehixZrzTrYngHZXOG0OSTajjgjjUzr1uMXuNRHS3hGuxrHJwUpdCyGnvOM6l50Qu+K775ZCD
wTQqPalieEgj7Y5/fMGOh4ZNjC0a9qG+t5X0I9OzbIebk/R6yeJXFrAE7ewJa7raH/QOasnM96us
v3sIn1RXw5MWuvkvxcLsJxbdKe1WnaLE4jCfifImcmuXdyZYnwLuMrnMpvkpjQ5gw8yanBQV5gZt
Je6b+KufzGMzk/jsOi1Hh2MA6zQRKh8orQ5tRTQTljMsqG1HHcdGksxyaAxY7X7HCpyKhuFA3dH0
uODqk9F5io22vxj5dnFb7IOoh7DTJQDeoqS5sGpUW/M8kaXFxMHFfhWeLnxErDOJ7sYmqnLNcR1l
oPHWIMUlWtjjYKVDWF2Ioe0b+HW9sRR02wQh6bDJlbBydj0clwbio1kaFqKq5s/M0mu68XyWPVac
6UxIXN/CPhqJQ/QMPN/v2ywmKnG5WxQtOxUOvL9pqU5u37Ve1YRwB8PEN9PwMWsgX4uFxPYV3jEx
udvgMXm1chsITvGsEe/rSDliCHIdDB0y19DaGz6UteH3jPcGeT+ESQG5F2TY6EWPUKqDOz3PHNdS
BLqJrmG+YhOIFFXB6SetYFa1bAcRR/24lEpAJmzo0QX/gppRKY32vdTPsZao/rrq2/ygCExJDrnX
kgRtsJ48lhA7Kg2GYUVgQks2TI2tEt57KEQWcGH+sVzF6cvSg2EhkQJthdCTE2XhIxOTBbIFmWGK
9oeF8ideahzLC7q7oh/x5dYlkSlEljSdDrym5VuzcErfSlwaWsd9KWaTk9DiQLUBC0d6+IvGYoM4
y/5ekgROCMR3LJDodqzxHQVVx4/YNOfZ5J+NYVTXZD4FguzczSK6+HG2vpzoCYlDxUxqE7m969uj
9qF0gCnjih7Nb/ZI55Jb7QdpCu0W7/PQeAtLtKVIsI5KB88j7+PPTmEolOIZkJapl2gjZVUKSNnW
9RunHAOmUEUvohjvjd6PG1WHeKpgFArNXfnSrfF5acA0OpwqmxIqAJEpnPUQyMbsJ7YTghqh6msl
UFm59rEmLZxKDVeN0VkgnHAIq9tMxDmHS+I8mw2AyAh4RVz7JtIT9R7XfK80kVG1A1TNrJqK50VX
vpxKjb/obX5MnDWlar0UrslUU29/2N/epcXsxewiqqxLWffNnnGmOUVTENXJu6EY8LIO/ciGmhiI
eduesRpLw1nCcJlXs6xO8xJd1jszooix8Wpo9DFg6wKaINTUHnOy4dXhK9RWI02Y4mVIdTKHRImR
LbWPjVwNJgzPqBjUzzx0XwvScLd6flusAJ/IXSLQ6d1R23G3WLI915PhgHcJ1bMSpYSQU38Oo4Ep
OWd52ZiLP1vGcnJdjM5T6pZyaYpgUMM7Frr05JAHtokqfJsVUlMqt6Y3lJOA6okozuzf2LySx2zq
sMB33GfHjsgQXUJY/3VLrEThEchheFNZI0st9WejY/0rVAMP/6jaYRsvdnBUtQr5U+jkkn2OGc/E
2lfgzYXryGAFsjGOTVlYexvmgZ7b/S4UFKEOSk49LFiFpIIegSpJSUp08rR6A46UfMvGgbh1vFsj
jDSL1N3r1BbHqDS+iYJ2L0laPSwKos5R06fAlXR7i4PiRWJ4nBGHbaVmQPh0MMwdmKVbdPf61wjx
RLLwb+kIa7i9mSftFtQh/KUXZB4vOiT9ATwjTj+bqrQfHMbRdA3zxhrsK5l3FOFOguaFcE+zEn8K
o9+NlkPgziIudt/8RAzefKzmsE6tdOLVYGIsFcP6muRDf53al4osgwirw80YR/aehIp7Z5pwhrTB
SM1wppDDwRiNCoziUMBBmDVWDJX5VbQ0GlTWiUDIvn+PInFNS9vEK5YuOa6KN21eJGGP2QlbaAVr
VeSHer+SLLvOkzM6fjGykJYqw2a9fWiEgxVDJJlzRLEZtB+96E+E4IAmLSOiDqvBr6DtWzYr0XqD
ipZHIbDNM5MCbH9hHDGxw21T1c33qabYfq3xrYpJ+bZ680lvpfnuCjhWTlp9pNb0qXTiXmsIGK2S
h5Ff9lqF5nFSsJyNixbGSss5KHMjSIs34o/sfdjgIyNgMxTnbETIn0J9lyOLf4csi41k2tCPsD9b
9XceFRSkqgO9uFydd/73qzFZgMSxIahaXfwn1yzTy+3pUU1GKED12kQM4+zR+BfHf560PvPvTVlb
eCLcbv9z9fby//Xxvy/HkpTP9fe27YAwjjtVjH/4kzEaCSISkvXidu12Idbog2aNPvh783btdt/t
0b9P/q/7/uvm7XkhbjPV8K02oT9nSIVdYmePYYbxNfom/sV/rt7uvd1edALmAeNx+9Dc8pn+hLCB
9YKjC8Xt39viFqFwu22sOlt0NMmbLQkRyxayjYXSaqQQZMsxz7qF/1J0ByOUm7yaieSZdNxyVitW
OdTmMVZi87jEoeOR1QRlZb3Z1cu/HsjWp9iWAfIg9P3fF9yedrspGArtrDE+3e5KTMM4TpqDkq1X
MgP9Mr49t+fdHrldlJIYTShp4iklBizIrAJBV7r+3dvDnWaah1L7xt3OhDDsDqhbLbgCCS5iJwoH
XLZWtyK7BswPc/biugL9NdLuuUsBaIaGRDGrxGLzdqFNq01mXDYL/MYFhgiuM/iR/kwCrkXhmEw/
UzU5ZWzgRgNiFuOrCjOVBBbMxvbJGhmRrkZRxe0AX2/e7pNyhLpNWF+zb7AkLdUBecPtkSEq1MUP
q+J3PjKV//u6vI3ZUOfeOhIjSMTO7R1u711FYnUeEcOJf4dMmH//vX/+yu1t/3nO7aGpA0lRiWVE
KbiedeuHyv79yW43bw/8x3v/fx/++w6Vk7Y7t28Pf5/7H3+zTJx9kjWnXKUAxjOL5c+RGCmYRJfF
EXmZBsRFTUVnZ8/dOWP0jJ0U7hnkEACGiYTR5WdmqPXerkNQgTI+2NlcHKw4bc6iH0GVMnD8LtoP
2KmnXY5ZMbyVusTKC4sVL3TF59DgaE7G0nGoAeIJUmQKSuVCx2nSZeNUICyLmRiYpRbSebqFPuEA
gwfR4La7EOxDWIwCVvO9IHNfKMBIpB1Z0tya8EFVUXDjx9SzioYasRJg/VA0ED8dehFjwtSgxcOj
kL+HKBF+U8GBohbw+mx+6BnRecjlYRdZ5UtnASDUMc4gKkyKgSmZR9EN3o2TLPxHIzrUk/qs2cWF
8rbdTrkCESFJ9zlb8H6w1GbTFXjwqPRlSphAp3LQc5U9oaQlm1kS9veTCrDUg2CqOjBdv7LB88g9
DuU0e2GGaCsVcInNpVo4tTDFseEq4/sxQ5R0KtE8lGCLYXqJwyXfysWFQqN2P2aUOf6S1ranuSo5
RWMP/TSEjN6Gx8hBAKLY7q8MWmUHDuJFEflUUQ+jp2gZ3ovPvs/yoCnaL0LZszzvABpNEP0se8DY
Gk60WcGhjtHrhrBBNcC1k2F+ELT3qWU94tmWYZoxq3sTw1XOVYgB5YWgYAiOef0LlQH5ig4+J00X
RZvaYU6Kf7/JFtguGHKwPgijnA61Te8QgcFm2N6e7FHcgxM0Q/dSK9TFKp1pV+BhMrfJFjD4fszU
86iT1TvLPvU7p1xz++pgNMOL0Iyvol7ntnwcwSHMcEQjdi7tsQwsEMZkYfHHzpNTHo4Ix6Na3MUF
MzS2MzyFyN8IMAq/j3AZ0ZWBRLOWcUANBWauIqKgMvVN6fTfVib2RYS4gpfeMQ7ghImXBymsZ6Km
pgdmj1pEsZaZMMAs03b3Nn40NcOQozCUGdVUlh1Uhy6ocMXJDp8zYzAfu1z7Y2qo+JP8NaJAQVFP
DhBQ0dAq2KV0y694LyKVNmHR0r2Rrbxeq/sGDFwbv1H4Tk2v15WI+PQ+94knRBIg1QVwhZpVL4C0
ocCS4qN4wFiaX2b2dzQ08ZUkP1jLbuXFYxLUI8ZtJNSrQSjDo5IlB4aZr1pthIeab0i4umDUWZqv
atmdc+nCgXNYRA05IqszzP2gx86+q8I7snuaI8bUrCOlPDISuFMQYU3t8F7nzYdS8QlkBQlWho9V
qT608UTrx/c9CH8wVx/Ufv5RM0vcNQk6Aa1lhCdiFTYNPKwsgQaemuEb+UDgyIWCpw5xyFuJBriL
w7tywQJf4fzAPUJ8067BqFAOhYvAN+pPBgy7EWFP22CpxHIe6CNufJWQEZxaWX9Ji7FBS5yQp1uY
7xnw21RGe5Bfsja42eLKroFlmEKU4buFwNzF4p6aHgM/FdLtXJw6O4ke7J49OQIWMowkCiZd/XBS
V4ENU8C/1LLX2Uj6XZvRhquxbd4PcfjdMULrVRNLDA16F6GIeFb06UPSVdgHLjrq2bDn7J6GAVrM
vHEHJlNkRtr+MIaBuUyaX9nd+NKXI7Dl+FK3rQK3NP6t6b2+rRkWBJ0J53dSNZUanjcFJYbj0q9K
xNElBQLNdN7KDr+TVPPFQOprr3mEbXQwRhl9GFNbk+4NrB6SzAjEWp6KaOywzoNNCpFjtwhBvFiK
qAI3IElm68ZqTXnQdIyFTBFfiFAa4WitTgigd0GYOt2BTMZLvcALA6x67ZccUdPwOLbtstUcZh9z
pSIvJGWcOI/+O8UpdYMjys+UYkk4NnFBlaZchVK3fOvY2QsTp8y6m0+K6SBs6+1gIPAEPpLOgEe3
VxvQArFFPT1PnQYf3CBJm/nvgqP4qYNcQwanvFtJZhy5djkk56xapN8QfMOc9CJIt4CAnhh+mVpk
O9R2s+s7+P/jhFf8mggVuATcGlGCOU01hIwRpnc7gwOST9MlY25/HCuAFUngtzalOqLh0j0oU/Y+
Qni1J8KRLcB0xUrv+kXAj56RWlgaEial0bcRaaHBPMznvknzYx3Mo3zMK5U1tXA/q6JlmN8h8bWa
a+YoCZyZ6tkC1CKEHRdRi51ZCvvHWk9VMhTxKJPnhqAFdE4W1d4yfYVKfT8qc4VpDv99iuJdJeKy
diQS5Dp+IavYVKHquvUBXo6sISKQHMbbyeNoYW4HzIwMar3v9sDi4I1X28ZLSeTtyY3NtyTH2TBt
8GHvVwebcb1QxwwxRVS8xiKOj7Fs3ONsTG+xwKiiLfT5qFLtQS/hohFm5JsSOkEKD+qU1YV6qN3F
09bpYdhqu2ntARSbvqCmj3TaEg/21eTzdqH9+9rt5j8fcX1BmyQAc/7tjqHTKOew/yYeb1RfRJZj
8mOPikcQhA8v8pfE9r4ioHFH+bgwcMJ5/ehoDlcB0teY3EL3VFdgQNK4uwJPRNm86xHcf9WF53kr
6W8XpEgtOOBwcbsZC4cJOg0b9t5Y0mfhR2T00/LPh9Lbdlz8bm4f4/UIzwz2gy7NiGTkbKG5pIm4
JbKVGv4lf7PZ/t43OC77poXAqNFShpNr5yTI4mTApfewLzPzPup7Grr/SoG7JbaRLRFtFRDnrVED
du5vKWw3y9Yoi+hZCmU3tYSmDetFaptQmW63k9WPdamZxri5jsf8kMGrt4cKxgvOrLJ5GjpHPVg2
jkXOerHkEHlFVxMwr4yrUxVmsce+QnXWlOZdbJcsEJam4YRf6sfbtUYR2pG8vpJhBqPYaPWIrXV9
rcVMWg5u3T7D7ZpFq+tZBhSuODlXZq0eO1JfjvDYh9gKD2aNm4mWQfqNqhgRfK4a8yHWn4BFymOh
OvUuTh1M2dr3ZaTOo9eTJNZhSqQ5peKFkUCyY7f6sdIwpW91whp79lAyRWAf2BpL5WqdjNelaxe4
BeB4k4e4KVQQSivQurk1tK1O7vIJHPOBjNRkp0qbw8ml5SWSVvwZ177idtGv19QxhExPQMZfh1y7
SByvyRmINI1TnAryf9DfsaHh6lURwTilCQxnLpivHspuUXcT+OhxWS9u3//tps5IMZcMc/i6Iwz0
1t+Ayu1fF+6Eh4oDV2C7uAIG7poioMXkCTC/LXsYLzUFr7vG7P09KG83yTxHsDwvode3zrOuj+9V
haZuWFauZLqkbRAr05eOPJ513z6MU3X6H2kMbYzZ/XSvYUa4uAeGO5hvRuy8zKwxn8x2JcEYPj7+
e+Vj+YlpIFLGhD70avwcfQKcvsRLeQKaUiCpwtRea0E8l1MK4i2KJvscvy7v2Iv9TATLbsLX+EXC
9djZMw6nW/kHE8X1pCSQB4ASI110SUAB80Y3fEAQ3K1TjCNBw9+K1XAMC5KARX15xk+6GTF6DXpl
h6tjPOyVp+XSfZfcnKENbgzIEFgcgQG+a5y+qgcxp3vjTxGBhjY/aTbKE2I0QEKJGhzijXVOvlS6
GOSpLi9aoDOgNxbkB2y61KdybqYdihDNCGLzGzIM9rYVRqMv6vsjBlY+wZnAcRtkxhAtXgSTUhEg
O09XoymS6b+jB+0MOw3jAh99LI4EhItZPxXbWb61nq0f8kufxYd+DJ+Zx1PrtcixdLx3N2F8pmZg
WdHe01/zJfyZ0Ib/GvHA7nbRWU0OBgL+fjuyaFs0koFRewIUCzr5GfPZpaLp3pRvHAco4BfQCVCj
M5HlXyguq20R+qoRENRp4KOUw7dA2IvBQy82dQKEtYUeh1HU+EAlxroBJd59PMO22E1fEeFPT79J
Uu1mqPLnGZ23U7MZ7o1679rPIt/9h137v4zt/zNLQHPwc6cunMnXPvz83/8D8UQh8M90TNuBmqqa
psXj359PCdQZogf+p6ongnd1FaGmcqwElBU/+yNO5T776o/REy6nObyFQAkfEtub5Y6xon127pZv
jhDqWjh6+ertMlueGjQhZdNB5KtPahrtYucQFg94do4VHqqeLnbC1cDYqRt2GpS/NxxNYAZelz+4
+wUykO+4cNyhAd1X1+ExfZIv1bVj4rDVvOZ3esSx9i3/NBC47Ib7/MjeDw9T4YBFWL/XdzOIxM5+
ZDGDa7CHNoOcGvo0un0dYdO8I9PcIDgVv+Leg1m6GKijuqt9hw3zxDT7bA2+2we/m+HHepFn7Hjj
P/+PvfPYchzJsu2v9Oo5chk0MOhBOzXpKjw8lE+wQkJrYQC+/m0zz0xGRmW96prXILAAgqQzSAiz
e8/ZB2MChgb/Bw4ol9T6C7O0LcC0T9kXxJDiG3Vr5K/yLY2F55YfHasNrGL2cFbDayDo64iU7IRh
Nrp133DIDrQfnxCbtR+QWAT39f4eowReXWrDBd/fGUnUJz9lkH0svqDV3xtv7PdQMPfhLv6+fvEw
dtuH9LlQnEbrY2Dv0tvxRCLNwbnHF+q89M0G+9QO6/3wBgwggufyQw1ZBNcLyqYdcmfMkZynPm6A
L9luk54qF1wraUI3y4NCADzbYvMdMFnq7xgdbIdNuj0CswT2SQc7wUB4GZXx4oJPAZz6znyiWWkm
jHRuKZFDF1f0Bg5bZHz3y5ZRxtZojxAZTvwX4739aH4ryUw7zp+ZgvNRuYEf3HP7abmEn5hXHhi5
7RmbHw0cQ1sFWrj/5L6gJEQhujtnh2D3L458Bff/hwPfs4TpeL4Xhhbpmj8f+IDsexRdlry3guke
zxJJN1xjOLyIlPxIMitYyRRa1wu2GZRNGI3e4UjqFfFbaZX/xYchCOEfPoxJ0JQfCIfsg1/PQjcb
Zq8LJ3mfWtQK+TeIU1LtFr4iEG04bLh/bPHZZdAx6IM9NMNDTAMXm+U7/CPpg/44/8m7eF4aIls/
/9O8i9Dlh/nncRf/2+Wfq/5z/5fEC/2a3wMvgvA3z3Edn2GRiq6gjf3ffwS9hs5vnkmKKsklvsv1
NuR4+z3ywvZ+4zpsMmwObdsNbfWq3yMvbPs3YSL8J+3VJoiW0fi/E3lhMRf+64FmmrydsAWpsVzr
Hdf75ahv09ZyGmt0Tm4RoK8unXAbl0AfUvd94fjpabTSeCc956u97n2sxjaRCB50dh8VBPjUPmWK
trwNvPJTHxbJ1lsDBkc1LlrTiN+Fpn1HNmR6QqiH3NvGGZSkBQKPu1GgVs6skojoiObkNPoEe2ZY
arhKJaCzGuqADNYwzrn+erdNgozGdskkkoG1u7csGzFVZG+a3PwSzCpArr8VFebMpBQYAig10vIF
dNXW/o98sr23fSo3EvG7NWbJQ+FGx6IfwF2NmPsRR+Fkn4V7KC1i9UxGZJ7wxM5fkkenCi0gKbsu
L19OXZO8o8MP76YNFuAW1Nym1bkvg3p9zKjeb/FTiC0TG08Ot0YA3ET41GHqOg+PdXFe0jw7pXWW
Pq70E1IZAmu0shlA4UNIJ20/ZNT/QlFyf3MUrL2MZlSX9ffK9b9Hvl2Qn1d/DBervCllVV3kellW
5VmtK7FBqB/d3JtTL081wWBhZF2SrgcNgTbEyrgPIu2RpfWWsp69rcrkQ7gSwYiuwtkvSBP5WQfg
TPJHVMwPQxc9Fhkl6FagdHQmxqLphAOZssExH1M438TFua0IH8hrYfTcI9YdoVdMDnWoOk93Q4Xp
O8ojPDtYbz2vBV6GhKk18GyFkzjU0r1zTYjLbXzIwoCKMfVOZiolI1CGoXY3o50mhhMvV+ttkb8v
FAvC58bl9tR2XXdIJbg6r8mOq6xeaki+dd+d/L556QJuwG0Zrugo4Vmgelrh8nbpaQn7e4tw2DCj
F+ThUNmuonppjWOIXeAdbFgfsSWq06+ZYtok8xOonypYsuNYwdHK3PklYW60KVAXyhLEWimg4I7x
afGg7g4eyu+OUPSim/LdEJrfjDZ9B5OeOuRzVwToAQo0drbpf3bm7JMTLAT+jvy6rVt/9idghbHE
nBIFoKFSw/CPJVqnsgYXg3WL3MtsS6QmJsTcI8lqAGoxt84n0aTfV6ujUEFMMwZlZy+x9g8O6Cgk
x/R8J9wwaL5lGX+erNg95dGjkcUkvJTLx4xwXav0DohptrJFvY/DKXzyy+loG98JwBJP/ex+nWgT
HPIqPmYVookkkdsc1RlfqPWml8HbIpns3fs6Iyq24lPfjAFsP1FIcCse9jl7I7HvEcO4NfyWvLE8
u0yOBKmQMXiIEjAAPa5MJ+D6AVqztewXJ4MZMEXS2dShtzcbyAFmXm87F41mq9gT1VPtSYjN6+Qd
pjF9n6D6rjzYnDMndGIV7xsBLRb+cdINlxi9TNjAhhMk86GOEk+1hJeTEj3PGUfj8dZNrfuo8zHW
uyTpViEC/XkCLVDI7mABPDYC4zQV8GGNcOcoOijly+NMSjw1AdycK2KqRJRfrYlhz1KWj1hIgt1S
pM+xkUwqHvkuDnHOlpWJcb7FbGFOOTOISv4w7HXG7tx+IscPFau5s40uO+PZe+mLJLl3uu4UfWq9
WdJkT7yzA7nfHtLxmBKZS4vJ/RGN2DusYo4u8VPQRBQCo9Z461hn3/K/kSgPFY0wQfSmBafOUG7q
2El2gvTdTSimUxkVZ2pmoKrC+KNuEHMP4DB3AjwjE/rtdPU/0dd7Qpcg1EkpTw2K7ExG9l0WEMVb
6txkDlB7mu9ia6B50UDutlZcSbiqTCIp6LZ4E5Y6y0nnmzKdX+QCD0m42H8N/4uT3nUu4EkXPGgM
4HPFlbitcWHtkaibTFKBMq7oD8fswc6ZMS05rVkv7juiszPjGADhNXsRYpaDnsCpAvovTpk6Gunt
AKWWBhsk1YIeDxkfs6+ow5Sz4uDRSqkprAXKszC3QDoXdBGbESoGkVCXUcZP1oBCqUcEvc9AhAl3
OzXG3SIWvK1U1pTjbBM3JuUCAnWZ5KiGkcuRUc+3ZdTfYeq0disOMaj3tPdmO4PfhVbNDDFTEV5p
bMykxpGN8mM/tOX7yCVdxwKXOiQ9CLMIdu08eR6TFMIgaiSyS4IU1Cot4/NsFtZxrmpusUzhyGmq
Hqa5+ZSmPuJ4OdzPbd3u5n7+aIyFOM1MpgZwqkWAWKiG30iWLZnaSRJsXBoR2I8eKIc4Fy4GXJQr
G9WLJQ8uwtIN5W8Y/Dd1RxEb5R81pW4mcsGG8VXH71vPQOlBZjktixKaoYttJ4tqQJYLIph8vKfZ
Yx8ktdGt9JCUW3H+uUnlu4zG9/s1OPZOGBBxCdraQjVrQzmLs/GIkczZDxX8OSbgwTLCw5jbh2pa
i50bnmO7b7dORX8F8ks8euk5CiAUVyzyJj3KVKbb2QzfTx74HliNsWqm46kR9AhoNU63XcbA3Rxj
ftkVTqJlQ5xLuOz6iNwOkxvxVy24LQlwBNm+p7EHviUK6cGuPLFZDcBKeYl8zzpX+fI2ryx4NXxG
gwvJTR6kxpHg2+1kDN2d1xKRlEfLm6X0XuIWf1E3yxMla6SxsURDRbO+E1QtOk5k3DoHk2jLuyij
KrKUw23vws4Q9bEh+Xkr0/bzUoK2sC5V5JsUTJwfoU07x1z2dZL075K2OzdMs0RBoPYsQzybaShg
ZiQP1joVdwCrq5iTz53tuwiqq5mOxFkxagpqvtB0DI9ijagtMPt0HTynxGoLCZYfcWI0FwRa5BKD
Hbkg7sO4cODlZvuCRQmsAGG0pkS34HMx22adQjGUM79+nh4sDjgZjR3XFudLx4m4LcT4ccKPslmK
5uCNzGzXj74YXuiZl7ciCh5rRm+XooQvLBHgX9w8fMEKQK6rBRuJW+NzZhjhxld37TGO2lMgRIgY
Aspm5Ew7PyYawUYavxq2OCROA1B1znjmc0u3CEv8d6vNCcVdXNRy/SmS1Azyst72DXdSwtQE1yMu
Vn3aZ0dfrKfACYmGIFDdLRgJps7yYUntduv3w4wjA54Z3RkD/Pk8M9BRFY/BOmWdweExQlmPEqTf
VmLGm7CdT6t0ibcaEkSvdXQKfOD79bqqiiPXLkaBuIaCE/LcaZMvBoeozeybNtg2nNLxtulBqw2u
SSROAkUxjsLjGFKjKu0GaISdfC5y5uA5trhiDe65L1Hyqm3A6SSmckRygBZV9MFybrx1fJ5mQgKi
XkKXpwGVZHSSKtweTmx9dP2WhBDgFEGAYUyPubAwbRcZ8FVnPUdtdO4NLEbEN5k4n49l4N02tp+d
pMctcBGAELB10QdEYWua1Mky1063YkRJEUEGi5KHUE7orlVHpWgpIBbNcYi6pySFNeOuJi6qHuwv
P0LXD1jB7A/9OCzYQbDfZVVUINr0GEpI6gcTwgA5hhMsM/dAJKBFGZxWXjl74W4hheDkOSoD62PB
2OUwZWTFWHM33fmr/2LSDR2jmGCRKv6SriMssKjH1xZg98zBxuJwvixjDDiIKYfyEfxAKEcjv+rr
nW9zUV6k7+EKS9SwzWG4yVAzcuZP+Gvte/lD2s3nBa0uUpG70gLWnhaYmZPR/thCERtzuFxIg85I
5XsuboTstmlwbglcHnB/dxnKW9kQLmdSW55G4vRksj757TwD0+2QU/uUofv5OZ+oVs0NjGx3IJmo
mwObWUdLs1NMMK3QFvQ1l3fXyN7SnnC32TDQWR0YgpdW9jkV4gHNDMNNkt9yP0QHEvrgF1sAVydS
OHyKm2JEWG9UnCcQCQMpTh6pCXX5bU1gmbhT4994QXBh5iqeF3IgcFog7ATDVvdfGSu9MNKrZmiZ
dU2oPUGP4DuQBnbL2O+GGcKCFZuI/aGM0E1oiWuH8GJ5yPS9CUsUWR3lBA2PaQtejeU2XgRK9dG7
GyOguFJGX1eP6tnCPWf0KyJXstJDI7MvhsBQKbiEJe3zZPL3gWmDp0nQ1ZfF8ODgmMSHEnCJwwKW
U2zOOQFPnW09JKMLUSMbPgRJgmBjyl7Knop0ZjR39hoh9mzxPLluRYt6lBeKLeGbccnucJaPJzKq
OTwC+UmMMt3Y3XrsGvsHGZFv8aqShGXeBQkC1ylEpZjVpJvl4iHu9yLF7O1E/W3lgX2POzug4wNC
YuluozQ6GblIcZLZ72O/oQw6yvrgFRSxuYeuzMLItLt41sOk5O0ok852NRMt1mH1QuO6jV3jq10f
xMBQtuonFNp52WjF5x7V/pbM7QNevy+ZpAJPLYB0kpo7nGszJmGyY+5GP0n2lojPNB6YzA+ADoMC
aRNCbwV45RCzTKgMeGZJBInxouLOgatGCdMp4XJwO/0RBP590vv7zExCehowPJsl/JQ6GA9FNLwN
feNJVKRZZND+ndDZZPE7v+KXyzEo7mOm7NXC3ARWI8alTbiCFvK9yNvGzXJjieazmWPN8tI83GOH
3DLHxtTvjA7EuPw59KfbMIVgXI/OsxEmeCi6ZY972hnFc5bZOI2xWCL2rveJmVxgFUBHLCH7IOp5
jyEGsM0yEFKUul+M3n3XEJq47a2PoVuiLcs67nsMo2yw/ImJE1uCBzCbetm3ubedCg+IMQX+sV/s
mwTmqJ2bEAXrT0MPj7pO4TlY8kWmSX2puRSkVRAcoBG8Rfq7KYTTPEOLn4SVQqz2iIoXj6Knxzet
eA5h5c8uwt0Qp/Kmzr4i1vmQBa17S0HxDlQB1vIXczZ/hEb3Eo+QNAehDDf4Eam83Fi93FmlbW2Q
6N+Grkdb0uUcTiShCnxGkLGE76yo2ClBRKe4f6zyFzksxa0lqR+vMqM/Ib+N1Q8LTcW2ljRshAof
cJUbRkp3NxvtZvacartGctqug7+vvNkEmIq9r6/vfU9GbyICnhJ/7s65BcsPwdmNMQZ3hFnvmL0Z
u9IgddENgqcCgfxxRBhVDswqg1YwPV1GeUSsCMEftKnj4tgeqVH1SbWndvpsSVwcYEU+lP6+NvII
YwIXF9T2dznMjOPAiMfLwDVOuCm2XRxENx2JfZEal8QR8ya7gBvlGs5hCBaEXbN430zhu87mTPOG
914Lxtf2rK+yxvztUTFfnPYW6QaSS2Aqdx5VLcyqsGrK5wmBnsTJcSOmkXOzzN7OCZjJKqEss8mK
+G1Br5O52HI3tJSGEOEgHhHCekLR8DG3RP9kJoixs0p+XvEe9VkD1sH+6Nnz5o6s7bfpmjyvhEDz
i3IBS53mVYbbE/v+syI3K7/lY1CfjJTgkBYfc9MN3HbUwvSCg8c5d9BbhWppt2Y1HAInerRIW1pK
X5wiFdBjFauxj0bxMKUC8XKJA6J0zFOkVAfuEiDG0qu4HA6E8TDqMtHidfl41JPJoHOIqYqR9yZe
P71JUA4trfxR2UR8JqbX7bBXPva+9X7su3jbBFN1tJnemdOkcFKj+1Uaj17ijmj1m1NbIMuaere6
9Kyh0vY6ShwI1MkkD/hkSOWNFs7kEHdfPcJYPQP0UeZiGghMyMBcIPDlIYMwrfxBna5Y13KIBwDs
YBIKIR/tyL8zpMcYciFjIo2bkxgg/4xmypQOsl8/LOBsawgj/W4SxfBkuO1XLkXKfeLdOQHEMlm8
eFLe17Eht7UBUjmP74FCYDB8h7IvP6zpSNgOuRplw6HdBFj8Q9IhhXhJTS7tGKABMBYBJf3AeiJY
HEWE33zi9nAxxXBuM8QWZbYiAnHdWwS9jOiM3Dl0jRkiTAzu88H7FDbWxyYssWc29I/Qeo9zCCeg
vqR1CUHZM4maaOPlpp+Ac+AzoQDWIMT2tjkHrXgcw+7OxPeASsg3qc9GdBXM5qZp+3t/EfbRLTDV
GHBPmzeTa9CsHgaDMutEw5PeM87DG1mW+VnK8URYOuJI4KUV2natoAhawjvjIr9QTrh3QGri54S1
OTkN5lWA5fNICBpEhAZ1yh8LzBjN2VZP0Y+5SUQDy4ZBEyjBhZxL2lOB8bUpCwv6UfzQcygd9FbU
lu/6Eo8tUqlN22OOXQtcO1qj7ikFhCMCi4sMlC3V8q/T3D4PZzF3DVBf0FiFVNb89qONaO4sdVOf
MWRzngqV5eQglNKf3JhXeUhX5n6rbyJOVB91mJTt3JcJuaSxDbAjf6md9U2XMeQPXLBHelHqAOfr
tskPJTIvOV1l9Us1ozzR25kFGLC1TzUzo8EGN9HG205pYzJt05xmz6fP2t3FvVLDaB8Bs03ImsEH
fTLaPhUta+qOWp+v39KM4z/eXf1tO08pkMZBOV5a/kihgqb1/9j1FcRJfw96u0rCjsCX5cm1xy/h
BPgzoXwie35ddyRJL2lTsk3GWZLR7DCcYj6GXRd9DpMxVBcOEl+Z5gNWRoRK+pPqq4jerLH3bgI1
b9L+Bf3RO7v42HK34hYz9ucQljqyHweGijMcq6jeBT6X32SUDButkWyHyMHakdFHnMsSK+ysxCVG
SE5AW4VPdCqq87Q4x6SppwNjMK4J+LmbY5LBmFAmiAVL1MH2+k4CpRIXkUbOxexA7U5zIqFU5PIs
4oFYhs5HAbAuKI4SpcvRf2eNSeJzC2DNYA9gcRl+f3YNe1MbvYVeyKHNSnFxaY5qhKGvv3lCkHhY
9ffDon9C5BBOGzIazROCBDIWek0v9BEnkM6sYi4JgEo4zKyYAnMgiuPrqaLPF7WwvIULZuOTt6BE
TGMTYObEPQssghffBHHvb/Hejxz5ZF9UfUVQ9Ggz0Et3Tl6fMD0iOWnc72U8WueycO8DKgV7oaQ1
emH7XQ24jFPeV0onu2kDjnl79rFIdNSNoj6m3s3VRhk+EL3dMLnCJF1Eh1wpdmAVEPgzMOvRJ6Ne
NOp41muJivAe0GUYXYXEyg3BWcYtGhy9WJUF5StsE+6yKM/tc9zM9nn03okqG076d7BU1PbrL0I1
J7CMrwZwscPkpV9aGYJdzbG99w4+OzfOYOqI9d1suVAG0/JhMQL7TqhFmyb70bCWfd8n74XLlG4O
lt/3oZQ6uJkXnNDIubdFZE2YLcUuaJgwlVQkbr2ASleRegf9hErO/cWC0Kv3maW87b3oh3RwpNn4
jJ1OLgeRT8ONJWOIynHZTQebE40ojaq8xxN7nIqwP/ZUQ82pq7lARW5y17rUINwZQ6fM1f8KRizV
q7fUFqjgdgySLPWhRUePqzHWCQqGwD49My01JjYNh3CHZeT2aI+3g+9cpr5C/VbejSFpkVz6q7to
+YEKKrn1rJ4aEgU3oo4WMJRddgxiT+yzgdmzlAvOOA5x845LpnU3dQQ0WwENBScvbhO8QscRYs7G
mhRhEja8Hxif2pgkpBH5g1GXlyDCAQvskiCJZnbBCfRICObypVmo9rii+Di2q8Rpx8FgyuBr2pWP
ZU42xNJP2WFsGWMTChA0BGp66a3pWs0FTxVf5tK4W8/sIfG0ieJGoWYFZGqXl+vCnxGbI2Qzt1V0
a00+SNkgfEPhVqAwWNriQoofjod1YAwS46tMudWBMtm6C8K9oEeup9fw8cIat7yjEAUW5TUoXhd+
QJEzdBmcjf73eQGNlLjlLg3BtNULWdqmY5tnvdaqTb123ZH0jXWewclscjqmG71DJMiFrcYtt9fn
6XfRT3bM9H1PfX3fCuRsk2MhZ6szsLx6NfRNAycFcB7DlfD4N/rR66KTtf/6ogrH9k3tgq4zJ5sh
2uyfqwG+T7CqOwl18nMciQDnHonDshTHLiIXlRHh0nNwylbgUu5IjZsge5gTCv8SzaSMYNwCGYHT
Ye+4FfC7cHmMbeMsuHGeGq6qWnwKTEoJpKRHOH0uL+YCKTUjU7kvGUyakTw5Fte1wcjrvctV4MZ2
za9uIji9+w/pUHynurLBcfXRrnGp2aA3xrp/TnPmuDnoGQkxCj+BolFD3yyH8b6Kkm9Fg+N+9otk
Y8uG1huQ+B5avaphnu28eDHlXQahxc2ppE1eh1rJKr7OgnxZm6+s6PqvoU/PGzNlOJOREH50Fgrj
OMiQoTvLO27ZBI6FA2GzkkpX3b31AxpfgZdRORkUP40QktrBqpM+JwK3PcUMbJRjsJvr8kPRw52w
LSqP9shNliuemxBs0zd8Cy7ltip7DPrkHBVIx9s8eZ7Kl7ScAq5rD/ZiEDwlSsTzBhiQMnoXDepk
r8noKnZcBxvCgWeqQ0goB/hvZoaevPPBsAaUtc3O46yPkFNaxXBRZVk16rft5oevCEoWis02e7QX
h1gqn1vpWgxfuDPIfWA9FMZ8po//ONfzQWbJx3ahxxYWzwONUw4s2lkolmT13PnQUaMUT+xacwRw
pTyE4ezdMHVoNzbWoJU3g7hGRanjO8KR1jc1FWMSBQiX752Lz0URCaUL++tmhVdS4jQ4Fs89vpvt
ZFuP6MxxAMGk75jgbqwWXrBYxR3mlU8DhvUsbXd1W55mkiCaMv0MxunGL5N9XbX3RU03x3g0LIhP
9Em8kLQTbEgjjLYhqu49CAtmCtBhDr9NfnXfRnjukyn9jHBjN487LfX10jcR/sZN3tu7sMai2pj2
xQg7qFNw4hIY9+OWasR2DKaDScmvzowbJ2x2rmPdUghE/BqIOxlNh1Ey/LQFHqPylvK5Y833BUmW
0xFX1DsobF/nZr0LKlInJNFSVvy+88y3JlZ0WJGdfZ+X+Kao/72dUQwzuSErY8YVvhjevHU9G4My
zMULZ7t50Wt6MdqxdVkCrqU4bl6a1QQ1qcToubOqwIbyg+VGaNc9sPRziNg9BOaI5w1ADz4kznHk
gEGfvRmRKQaM3uYl7M6i4rRH1iTV4Ixt5LHkgNaMuqVF+kM+E9aWUWEcJerGzOXKK+Pc/pQw9rgp
hsViKkQfTs0zqVXwYw5US8maYWElyDmThmgjw+rhfMT+/WiAKrCt9kzAa3c2Q+axqVcFFBT+UB/7
vg/Peu32jQ6w1dLqJbCbddPPX7wVwn9RMonREu9pao5BhMM0aSIlJyBb2wF0iO2b6cj8gHSsOGtB
uKmmMDAnlIldTPCgKDVvyhYxvAUbKMs4V6qEUJPWIfLOrziHc7Obz4Yn+OFp0JFv4SpeFSTfMg9J
9HAlHGvoD7gyBMTT0pPnWC1Kpjxn8WKr8fawGm+Div9JZahbnn5SV9IwSIgYSqyMrzrx2zOTNWCE
enXOmoh0+p2Zg1Prg/iDJQf+O2XaKfSH/k+9jh4VqWJElWEUQCYvc8xgzxpLSvFqhGr35PtOTg0d
4rpdQaAVElxrOEi6vdc/n6kPQmOPTjfXFlT45zJ3go3XEnuGVbg768f0ml4YVn1bc+ozPgrnM0MV
/zj7yS4q1k+20xOVJ6v3rhKacy8goaWgyFRXPk26miivahw/ih52jz2pZiHDX2/Eq0EpEBmrTwDB
khJ62HsmdyO1iNfp7IG7OVTUhs964RLLEETYHwb9P+zXmmg7hjxUAjJiZGPIZ4aZEUHa2O8KLAjm
bi5m8Bd+3W2bTgWQjRNWJzXWZt7JdCMF+N73XFFZ5cGixxwsh/Dtf8R61ZAOy78Q61m2aVv/P7Xe
/Xf5X3ff5/Rr/bNe7/eX/S7YQwv3mxCO59qhLTy6Rcif5fd++J//NkwR/iZc20ePSTvatzx2/SHY
89WLhOPzqt9VeX8K9szfbKyqXmBziREWor5/R7AXhOFf9XoiDIVjIhd0XBf1oOsoFetP8mwuJMUq
4yq77VukCK3HRdhuxpVw6/k2CzxK9PrcwfhLV8cLydhNCJg0DARISQrUu0VW7wD12tnubS258vTI
1V4XNlKNc6Sgrka5vJQm105bZVW/Zlfr1SrABr/Tq5psrdf0IvejFg1vGFFiYpam7TuN3T625Qgg
Upl09MLE1o7SRG2D56wIavkWqHJAqEqLeuH/uaY3x9IGWWwaaqSAGWtVM3Xt7CFSnEu6XsULDM24
9Ek3VfZz7Sqhilydr5t6DegM+KplPepLvbbY2Gq+eF24o5McRse95GrCrK0/V/+PNFxjv6b9rX4I
fAXJPXGQEjqmyj6Tvua/WoOmun4qzJ5sxcmmhOKo4tDrqj9aEtPMk9t0YLz19bN1GlDaaqE3URJS
smSuD6CDnlOcEvG69j5ES7p680Vh5gooCaBCImp40zcqyo/GaEukl3Qx+7C8o4b60GUi3jNJOsBv
gadnADroxnQ4FPP0TPv3YEadOJpB+TzSCrlpku5emrl7gIK3E00WP9JkaYfuslZ47R21NpYxmfGm
+Rm/L/1QI9110ploc+RcBZk67mgNFNxv6aP29SnO+K30b4Oz8F2xDkgh7irLea9/v3hd8b7jRu6G
R6cmd9f0VDlGqvtM5Czov4T3fagBunpROp65NYxnvRb+uXZ9zG4kKPPrtn7OdfP6Ov2YCGlS3bTU
BuhJAqn88w3/xdv8ulu/LXVsOE169XV/fulW7nHXv+nqD3fdvv69f/+xDrgXFJwVuYr6VvSi7Lid
XTevj6EqXA+GSyavv9ePXr+W16/guv3Lbr05V4CtBT0OhDD8LUZXzaHDgl+o0yVVIyi9qP7czDVU
4rqtd3cVxj6CjHmN3vP6pOsrnXQ9LAMQCUphUNT/5m1/eez655tF1d9+2a03r8+5fppqQJdjgODY
6qfoHX/3vOv7wU4P910eosv54z97fen1sev/7fpY3lsPqF4XjnAF2oBVDHe4iveJ8pIZNYumrzvE
0yZVr84yRioEv6yCGGrOzBIestE0gX21vdhh1sXqasQk0qv3uL7bL5v6vXI/ZzSn94ScbIzC1B9f
osxBeYEfR/29v3udfuz1xfo5+oO8vsN1+/rqXx6ry9kiZEXUJymT6dxEL84OUjSFcY9BcRoWM1pM
tZ0W3rwiTf3rqrswlobaz8X0110NqhM7PQyaM6Jrt0sFCy1NaYb06pqvy7udviX89KRYP1Xv0yXe
61P15ug5JtJC9z4bwX+BkW5fK/S6Nt+bKVdoQGTjfsWtqh/Tz9NriDEUEu3Pl+gXXzf1c/RCpuPv
75oIN8S3h9JsVd9OifP8rNf0wq1hd9FurDY/7Rh6vJ852ZW6qMwVmvHin4u/ewxySHnG5TSq70SX
QfWarorqtVzXrfWe2JyPjTPhnRzykFhcD6/5EsBsN6uU2ZOCuVyf/LqqHzX0YT2swR6CXXJEgyHP
ejFOEZ8ecAlyRmYbnpoc6EWqBv56Te8wIbvAe6g/iG6eTsJI+rNeWHSaiQ7IgE26CFNn9VXZPaWJ
pqdSFIuWFL8AKDP2UyU94+KEfBbntcPt4brQjyW1+0VUtKEd8PLnGdD3eVKLivnCoUIG1scNViI1
ANdrVDOpk9XNCTKxe5ZqYcJDQ66GY0GUUpA4bQEzc9anjhSImyVDiqh/c/37LupHLqKVA0Y/SPOQ
VfiH5bm4rEWc8nqbqK0czccm0tMi/U3oLyZCA+2YlQ+HXjhnIH3OWa8lLtQ0vbZ4Y73LR8qeoM0W
yjCqLG6t1FhvdF1cN6+spKbb4qAWD5a2P1ozqC6VhfCWLwrxkG3AqlFdAdel1UI7I4uZTBoqvlVl
1hqYvtCbheeiHI0doCZk3IFPehFBTsGMcVe3ZRw9enttzqhRnm4nvT54bdvo3UygGOc1VoEXuJ6Z
jultveu6eH1Qv4l+sICfhxx2uHt9y5WR4TaM6H4i7XsbmJLYS2NYaZyqOfa17TETXBg1EoFjefRM
pO4/tRH/7CDiY8aeq9t0+pXX5wyGYI/e1rtf13QrRf2dzmsdxN6CnHDVPdSLdUQM/NrA4CijmXbt
YPy6fwF9jhoqyLa/PEc/8f/wmH7K61/RL4lS+S0OKVPqrevi+tmnWeIrXspwo/8rv3RWf9nUX0ZO
S2N9M6i7wnVhqpvQdTNWdxB0WPXZHKI9Jg2PA1bdWmp9N7s+Ua9RUOW+dn3Ndffr26aFXR1/edBX
8AJ0KH/5s/o5//QxjwYc2ER77wmEsFbHka4XqAF4q19X9XZlmL8/6dfdvav8/v98/09v+utTf9p+
Xf3pvWeL3hhaT+/1rf9hv37qmtb1qTe//fQ3/n717//S9UPni/m8hE22/+kT6NXrU356C73n1239
4E8vf93/08dBNe30gDLotVo/Lcic+H2zrAnjaI3lqJ9xffz6At8R8ETW4uX6UOQMFoC5Ag+1XtV7
xgKwgV6DWF+dye5YGLme9ULXEFdVSMzRgAFkUKv6Qb27GBpmw9dn6rWkSEh5LqoWO/Cfu2klMFnW
+396O0tVKy0yIPBnq1W9//Uv6e2sW5/XJiz2/TiG5u76cr3203teP5J+d72bn/vJQHyzN+k6I7G3
3utz5XpG6E0nVtEbr+eFN2Uw6a/PEhCHtlHKKESD0qTGDCZ6BCTVJPm6CCpc02E14vSdW4dbUWgO
5wwJx+uCjqDy/6ttsnBcpChqNfzejW4KJlGhLuCOoptQw7NZjdmum+W8z7Iz0q3qsKgmfR8kLwx7
qCAsNhCnfvwOlv9bxI28qFt0tnUMI+BtDDP2XI/TR1hl5SXtF7AdpvOSLE6IhYFzOOdt6vASDja0
GjUS0dP360LP8Ne0S/DlcJsx4CAg58MWnscMcBMUHZ7Nzdwb/E2uaLiGgNLpeO8K1VN25wsN4L0Q
DMI4YMyuLHaBN5JWhl62yx+uc1dditCz2BKXx671HCxFcjLP/ynY/V8Kdr5nU0L75+7aTV3U3edv
f6nWvb7mz2Kd9RsmjiAkhsmj+Bdgbv25WOcJ+DgB7R87VHW834t1jomFFsE2rxSU8iwBAeEPd633
Wxia1v9j7zyW40bSff8q9wXQAST8jRNnUShHT4oUJXGDkCHhvcfTn19mSV1sTc/cmcXdnQ0CQKEM
CkDmZ/7G9xwouajb6/5/UqzjZ/xWrPNcz3PB5LsenBKQdd5fi3V6Edd6qK0aeopxQU+TKHGSxmn2
n2unfbVKJhYZNE5qXR31D6/NIRjfdlkAdslPOX+e2lSLSlbtgHSCpZ38+z5D7XvXTfkDqOh+/y4J
77puDgpZvTpnySqFPSXWp9T1lL+f895zynze93tOf86D1dqsFfSxhunLOEjXoz+T6d++dQIG+j6d
P3/++S2nX9ZpLog5H/uT8zGlgQdvOvo7Le8vahcEhTLQK1c6Q9R6cdabMtkvUnvVwnW6v2xn4KBP
rn2QH0n67OhCvVsdnI/MdcaTWj8feP6w85Gnw+XXvvuCv3v5t31RWXl71NNgKZK70Qo6OQBS6f35
q1BPv3H1BoiCjEFnOHFroFbVIpU7z5tiDnnZou912jlQ6d6sfodQjPz/z1fx7+ogpSqswGPDfMRx
YZQ60sFLmfYpzz9IgshLzy68ljhi8lE3YVXUcdAazJTqQLVPrZ3ep25pARxqb/TGrbpPF7VPvYzQ
3VVjxtlBbdH898Ba9LSILRBz744Tk3XvDO60Vy+cb361efpQ+VSgfj0b2q1KCMn+HB6pPxPEZDLG
iyH/Wsr2yxK1shMjc0CVCJbUh+iqsWnh2hEsqJkFiWF2l26Vx+1RrfYYw1VRE12A1S23vVfCepK1
bLUAKzHQYAYHZIRDckSFcaf2K6ibWtOz8ADxUj8oBF8oI+oTjO+8bbaVucud8ouC3KmFI6GDak1h
8YCM/twEkfhpXWpvdyo3YC9X+6V1PIHgQkT8so2XxOPBb12c/IgJVCXkXVHktGomD7O98Hgsc7PN
qpxSbCxT10KterIePyFJfWEX907k2/vG1m/U6bxL6jx7AHKXIxQLeTdMg1K4orjT3Chw09Q5phZR
z+78813QBhiu6z+TKJXjqDzwnM8ovKLapH99A8rB2ys4GNBYiX5T2a9KfIuC2fxvSjTq2/SBKHS2
AKfJLuvi0+EAEoy/crlAl5zcX4jFKJHgRRuc/bbO4JnnmXAvvbVxgzpB8GxJOwBb6tdYhqqnpdyh
lfCJ7GUyrq6JpbXBgHTbUe1SF+x8rcI9xXoePlUkyPLiuaZRvn9XM1AlBVVcQCKTBmEYXUTy7qOJ
/+zPTbSfrPUibQAvrjLSUq+pNcsQO2Hl+ZEr3lIsJ6ZRa/4sA1ytoU3cxBr2JObwwzvXHkxVhWll
pUbVIlCgfzS8DFlGmTNrqnGhVhUWUa15HfG330bXCjtuyBQ56yMqefDUK/4tFhEp2MZBQQjsXvRZ
lXWWPws8501vBecAkuBN7RqG6IsHknUXVwO3hAJPelDm92a03pzxlDFUuwME3uOceZ9qK2e8//Nk
PYTYZRfg18nPkAs2YtZqyHO/zvB0mqoHropRdW+IC724PiMu1VmeEZe1bMpY44hUfxseEqnppltj
giguZ65O11VKcLZaqh0Vwj8OJgtHhbgcZoSBBpFC3j/fr+ruqLLOB00FidFUlcRzwdAftEMRmwZo
71+IYcsqbpuYJ09IlTbI++8XEW2XwLVB56irUnnNBARsvE8lNlXVfjDdoPsmNzEOIsNV27ZBMFut
uCb6qp6nSntqoXsFbr0wfvAohYrhjKZP7aKvt6685505BHvgknanxTgFoBTnS7UvLJcXt+pJPAcb
X3W5cHJ0/fpKx6EwLqytuaL4O0i4xiwhGWrN9SJuUrpM80XrPhoTbBa39JwAAFd3WRfFzO0A4RLs
KotxhugqUay7SDeYvzNZV1Q3+GmbRhWIVj+W9ukYJagWm7r8rbyQarEuHkFWA7lxIxTadpXo7XPJ
51QMqsAr9VVyqRC06uZWa+fNHoTNrtKnYedBtXKX1bhUiygyPtkjzKVVqTfKofM3gcbzZrWWPhxW
2dVUO9Vbzptqn5lG8UEszpXaspiwgVrJjz6tqr3vPue0SqUscHrGPWcZNQzXm2uVr6o0VCDscKF3
D5Vwxu0wuLASDaQORtlXwAuSCiKCF7jZc5/lMpQE7EQIYpQAOSy587SqXmdQwTEdwzo9b6ltyNK8
yjlbpSKuVtVOtajly2pN02XfVuWs5/eozfHBlCnn+Z2nxFZhs1WDMBOrVINzakIT2TBUEuPnT4rD
tNmIxMafgAAFz3CZOVanRpFcjVX0KdeUIrnafKd+/s9fxriYKV7ppKuDTgrq6uPVtvq48+bp5d8+
LlVPmToIrfLq0A/1ux/07leeDjx9htsgoRaFnoBSwqRfzbLk202wEdR2KCx0JkLAzGqfWgzy1fPm
6jE7qYPV2vm9ahNdx/gyt3HN4CgrcplY1apuO5RZ1cE4sLBXrZ72nj/n/FXMiHoQ0brBlvjX96m3
/N3B7z7x/PJvP1G9+d3ny09V++aEkcJLjkIOwQprpRZn6NVvm6YsgwKRQlhPFnOFnNuUluh5YdlF
iwji8kPtghVI5VAJPZ4P+W1TvfBP91VVjPvXkOkbdZyp4oXfPuv0LX/7+oAgQdDIovPpF/95ouq3
q32dqlir1fMx6uVWVblPO+Wpno+xZWF8BI0nC+VIC1DT4h9UC/XnTaqy7soiu5Y5jzUKvFhSDuO2
UpX7Yhxv4giSnUJ32DLhcFXIp7bPi9POtjRCCSzFHeG3g5QG6ekj1YeobfX20061rS85anJ0HibZ
gohlM6KedCyhJwR1+5x+mK7Z/a5pgXd5spFhqZ5GI9sblmx0jLKIhJsf3Q+DPogrGyKjbI0MRovJ
jAygLRm2DSqWXCW9R8Qxt7wnHbIWQ8fFWPZhMGqgBSPXYrT+T2tWMroHUn0EZ5h9FJjuBHRLZXPH
l22eRXV8tCtDyJKlivhm2SGKy5zGlwIlRnISVzsdrdOCUWABB/Xqg5Acm1yPZh1VT+9Sl02oUbaj
ZrkYZIsqoVfVyvZVKnMVtVbQ0YLgahxavdQve7mYZLura00DIT77m4K9jTIPOi/UPke20QBWoaAi
W2vaSpOtku02IRtv9GPswGjSz2vreTu8WZmOPTkTqwViGuNFRRuPIZghQsZZtuz5qT9GramFeiFX
bUHZIFTgxNNCtg87+ojhqaOoRmbVclQYzVStqqIf0l63iwX5aZGdUx/0LblGwvlG7XL8/eCzpq96
RX2ADcbF5GJULaXN86L466Z6Qe1LpM+z5s/2VgqEX4b4rF46qVVyfdFcUPvOL6i1Wf5VKMMDY5VN
YXV91dp5gajDz2uu9qlNmNrEI+ft09o6PMSI2e4xAf71qnpB3TDqfRLh2sv2tQLUKLCTKpSeNzU1
RcaqA660jxtVGz4fGsvmeagvfvDuoJwue5L0u3gkVfXR8+mO85+quj5Qb/o9Bp7rODp00ITQRp9c
twJtXQ/XaoEsmhSp8tDSmHEhigwicrUYYNYTRFjedtRB3qiR54ScOo9hhaHPuxppp82A+tZlju4G
3iXTpQK5GhLpet4cFMfsvK3W1DHqaLVZh/Cj/rdY++8Uaz0AjP+qWLt9zb9OX9vX99DK03t+Fmtd
m1oteoaG49i6LMiC1fxZrOUl1GYpYzi+AeJSUEb9Baz0//DgV2MrYVrY6pgGb/pVq/X+sCzDsEFp
2qjYyjLuf//X9/n/Rq/V/UnWs/tt+73uLZKMf63Vguq0HcPwLN3wEFfUnd+AlRk6/6mx+s1xxCFp
6xEsrMbY7D3HIyLF+CApsI+LrCXZoHYgJw9tdHZMpOXRwAQTSSwXR9OuSTcotkRBimrpkiLBXUFU
2y4Z7rI28JDNHt5xv6u7ProCMLjTaXFv6mwU26kS/VVXtAGqLtdDV2l7LXrxnLpDAqZH5cJxhqvE
I0o3tV7fGk38VUde49C5zu1kL8VFUosACAfIRWdbxjpCoKtHh3+pXrOqWOnX2ene4xSDjDrpWHaf
rdm+rYDiFAZ6A0P+QvUCA2jszOa56bFcpQznx+7zYurRLovDW89stR2pR7ZrBZIeYYtD2xrqQDDt
Q1jY9mOFabsetTDUBrsPxjBer/BNBU8N4dxNmpsWL4jd4qGoXBDCDfrKENE3e6vL7kUUvThhbjx6
CTiEzMNPvQAdvi6YGyw4QCB7rcHQgR2OCgOUrQb3ROb6uUFBfo30L5jAbbwSMZVV2I/TJOodkTJG
rZH7Jan3bX5jtk59MfX4pLeW8bqWLs7bbn2Lppa0C/YDxrhuK4pFGnsmL6AtkkgTuzRroUIVBjjP
BCNnPE5weK33zIOIStNBcvS3bKpoQNc29HCMn+qoRnwYPx2us+ifCxHBs54x1rbX6Cp2nGD0oh/w
p7HowWwDrVzx0I7iwc6wWfP9LEbbJkZldqw2+zs0f27hnE5Y12ZvTH7b3L1ccb9G/6mCqJekm8Jy
nsIQaxi3c/AKapcru07WvZ82Pwx8b9BoXLAXcYhK7LS4j/kixARQEnH7mx5KMYUJ8VBq0WYx3etw
HLAdQFU8nsvHMemTIIHlFTA/BrBG8MPIEOJeIlyZvOhBeMU17dhrW//W1tgrN9klKhAQ4kNkCtNU
yvov0YuPFP1SO7c4c6xVdpGb5kO2ZC+NNERBD/4RD46dC2vlOcN4dd6sRY9WiBkjtJvpkkqpHREJ
HSXGK6jDOzomd7MZ7kIX9lAWcubjgLilDbGK/is20wDlClwkqVys9WbQo4Ew7GhGWr0DlRa0A5Is
I04LSNPBea7H+VhNk7V3Gvc41K2PV9k0X4w6shCYqAfGbJbYzKAOSgomfUOXC2jtTwjvQ8XqASsC
CnpLvQ9+H191CCXtKt+4Cy0NydJQg87oOjeL9zi03XTntLht6LBB1/rR0Rb0A3Ad9xHmLI02fjZr
uFhT8oZEYAi45yKf7GPord7Gs/vmrnP8Y7o8ok3S7fLZ6GHoeiB2b9wcFQV0xjCHb0HF5TVgTb+u
gq5Ir5G2cHeRSfqRFnrJ728Q5ie67DKGmqwdk4v6W4sC6r19a+YxjV5Tu3UZdPa1HNs0KO1weKN0
GxqflmnGqlAfPxSJq8HrBOTsQi8ZFoEX5SXc3sDAOWIbOtBPLSx5d5PTPDQE79foGyI9gmwFwo3Y
wMRmidd2UluHokJI0FgYncb8g9f41rEAHKVniH+FGWZX7tCveyvW7/xx9feoqE/YSAdhEj9WcbPu
4Lk9Irwhu/fFG2KhSAWuUYnGi4F30KVWUIeZHkOUvEZkWHTiG6RGIt+4dxsj3/rLdDsuD8JMr3oo
rhvTjJ0AYtzWC/XvaTIm20KgPi7KxyQiBBkR7g3sIXSuUDdx8RsYjYvSWXajV0R7mMfIaM/VcFUL
/DUmfoApYdJYzLRXYqLi12vrjzGbtwDO9+YyP6eg+hkb0BAabe9gRn1/XIbkwZ07aG8GSKcqxJkr
dVvnSgj6T/UQbd0CKhcDvzDmgRLQjJZPTl4Gm7c/rlVyZVGTDLIw9bEybbJrO88DI1riixxGWZVN
9mHwpplBh3GU0ve6hYXWIkYPZbkwuzfhYoxWh7Qnidq1qyTvbDQLxL1W2jaeCwmem5qUDsyb4irO
gQ+AKYVK4LjpsZxWNMbBJmhtBfV30VGEKqACrsV2ima8sxo/u0ai6ZM/rPg1WS7G6WNTH03fuUHu
zUbmZEHot7UcvNgt5/QrWvlT1O9p1rfYTV0QpOwp+mk+cqOdfmUZZ/NVNkgyICS6FZYsXF0bTVy1
2iQo3PXPtl+tl5FjPlW6KbbaEB8XwxE0jsTDLNMAhOJHhRKQNhdqrRSGeWlpS7fpUxsq3jq+FTZF
92rBLFWkn8ecvaGTH/IGXFMrIBzoi3UflVYG8mO9UfS0CDDVhZFHAYU1qI/aetNgcLn53wD03wlA
oc7I6O+fwwVukrJ87ar+6/sQ9Oe7fsagyHFbnomeNs14AtH37B7f/UOAJNDxatWhDdsyPP0FGPD/
MD3LtF3LFqZPMEob/2cQapl/WL6PRrdh6ohy88n/SRDK1/w1CNV9A9Eisihpo2LAFvotCKUL6hcI
u+lX2IAx4A1B7Y6teVXBIDF3C26G4RVqueZrOMcriEK8TiDmtyFCHE9NKorozTXMyf6hx06lfbRC
9Iuep7rtu7dosfLq6+qao/ZjTD2kzdKVxtBqrt26IY9DCqvxPMdoZOkU5mRVO3n32NruIlDH6Lrn
RJSIG6ddHQ9HAsQGncioNaq97yE9DQl7mCPkkQWk0RqdsLsMGQX8gCctRmmw0qD3WvowE9niVlhd
ofWXGBvdi5daTuyhicaZZ4uDAEIMNTIVkdQPzMsX3fNg2fWwwR38YGxkAH3HRi+8KSMr0Q+51huv
YsHLDBk4bZmDmRoV/O5mJmSGgU5Y5SRD51wv+YAY5N1Qwp3VdlOPpELHt6WL3l3EkY1BVJHmdmJ8
dWMwRBcoTqTUtbsc64YGTyekDuMCVeAwtj5Yk4NYoLnCqa2o2PRoC1AO37dVmH0T3TSYuACihH7T
R2NBSzF3QxyvdMvKi0OxxjPCRbbjh19AlHUJNhod0Upnm4DelsRYLv1pNlGr8gtb3+BTsPj3wxq7
00eTIMN85EC//uHEc/wxgkX7HcfztcN2rekyoEstLlO9bdl8lG32L06cQX02Id/fErZWgRCh+QQ5
M6arbZcR4g9Sj3Io9YpIf5oF1F5hPZROTjHI0JGTha9clVnQNaH7kUoZ+mzlWPfzgz8I5oFYS9N0
K8SiG5dty6nS6YINNGyNjtGR5h7IgXuCXxQwE2fBpKBtutrZLqYgbmOKRjktHuK1W6jTj+W9nzea
92a7k9lReFmnrN7M4NIxh63wpaVN0rp4+IwJtpdXBUP7wmQN6DOwUGT3amSgAbgEg99NLhO3a6Gu
housvaF4jYlbqHdFdBvVRC7HNOkKsXeE0+m3dT0aj6lVi/QwoUXcMIx3UXSjYQTuPpc29iTHpUGF
/zJkRMECdIhwqUJ5Xodxh4vkkHXTrTNJafsFOXVHjAmY+Uj7XFvF8jgi3/XBaLsICUxcIjEWne51
d4mueQLo1Pe2jSAVECHOM09+5JbAz4aA8TCVIj7YYkKxZHSiw6wJ+6rQvfpYdVa486XdqajnfudS
SN+tHsHXBjHzdhfnvXlltUZzk0TAGWGDmXcws7Stn2jzEz0acZgSr7oq3Ma9nmM9O/jhVGwjw8UJ
trGKixaJ2keniRAK7G0MCFMjxVzTpEcaRvazvjTQ9WM/sW+71XzFJHH5OnR5e2tpo/VQDci8TSAJ
g9Iwyoe6HCP+DwTrKNhBnqii4duYG/XFoCfmY5zBzKXo5cY3Htq1OydvnEM3T8bngpbQ0WzS7MJZ
eFTwns/2oN1xn/GQjNgUXhkeuyTKjtDoF6CBTnQdVWHiIfRvpB9yRsg7GFjlSzlb6a4Z/OjecVr3
MLRpuHNtIFAJzlK7dZnbI46J3dEa6vLBNxldyIraG5Nb8TBqHSEoSMj70Qq1ryLBqYAgtH4mIurv
vSEd0LbSln3upuPdmkrR0RQl3zB2+sC2E+teJymBxx3Ttc2kWnacpvobDuflY0sR7NaYvdgnEmR2
Ik8pxIXVrdonvV67m3508y6YSL7HjR5n9X2MWfqDP4bFflnmaCtMmNeR6Y87dDL9XVoJa0XRhewA
g09UT1Ie88Ho5w+r0wzwvkwYQxiM4x6y1MsxjJC8Fvnk4/mLW4zX2Ti5FY0JLmsgm57stfw+GCLl
DsFkCmZZ/DhWrXPbznZ3WzUxRXGuz1EktX0RFtl8IeoeI6Qs1VDvN83LJoFRkpHBYDAn5hsNegiz
FfZyXh8NvNd3UVqx3e/tZGmItGJnpJvpsi/aWtu5wqwPk0flxUz8Bl8up7312p66yILrQtjly02M
qdtOCJziMVjEyCrFKsKvChP4KSaPacEz5liO2OY8SochttwbNIW9Z0Co6WH2Uvuqj+fmps9wIBDr
ND+Ehd7e8h+4DMklnjYylT/4up6gTWk4sqwsdj69t8PSNugaibXe6wWij2VrxRRnjPKiEdUCdzHs
EUmrB3zQFqhymWTa5va0h/OIdBVc861ejcZxdcYQMEM07sm3ccWmC3+YeaL3VoSAFrptpDmWnt30
Syt+5NHU3topBdTatRER9Kri4OlxguEFSgLkOQiKEdqjFop7Y7oOaTCkJook7sAVX5bxItZIJMti
KPcmJblrTUfaDzV1/5PrFs7HrEVZQwsRdGHCdA+Tn6K13vf0OrQsQyTbZBDtl3CHyi7sGztG5BIY
5lts6dGVkejZHkxj+8HzUJrS7cHYpVNnbY3RaMieVxRpKT0FxYJmblH46eWwru02HYfpztNyBIGH
Yrw1GDkOa0ielKPvGazziBeEZeZkiW65K/R12NtajJJcZSbzETU1CgFIhYNgqrsbQNfkaga2ujHN
uu0Mp3NrViu3wzBSsVlzvDGiimCdCVffNa5PeQ6B2R2M6vViQMZ+56wUddw+TzHjTtGqNngyCqtc
9tSdqGuXPvdw0rZ4cqSYY5QYPtUpGOJ4KuQEgqzewny3NSLdDuaa3H1CdnKLHL9JjrT6aDXYmJml
o84c2uo5JMJh+KBpqRbYKOMfV6NyLnpqSnvNnrns6OOh4cow05m+dnRxpoQAFc67pHSGw5o5I9Jg
S9Z9rdq62ab6aB3Kaka3I5+HyQ20po4fRgetRBxcEBkMva79VA8VypXTWt9ayPdjOWYhnbNNI4pj
AA27LryZE6s3tnoS5QNyqI5nH2djntZrjz8pp7S2Ov0THbQ6Rl5uaPut1dbTDZN6Tr3LiAniHGvJ
l03RiCHZp5ZvNGJTtuNihwjbRMCu9OvB9axvCCtYApnW/y9Z0OG1uv1avHb/Ja2Ovle1NC2N+//+
6yZ14p9OSNuv/de/bOxUZvIwvLbLh9duyHnrqcQsj/x3X/w/r/9WfqNbHjXpf5HffG0XoIk//pLe
nN70vsTuMjiDbdZVjf1cYifzocJt+ratu57x1xI7g6tB4kEVXRbgKfP/KrG7f4BfxpcEX2fLZYj4
j0rsxj9W2MmudNwJUDf3hWP9ZjVU6kPaFnG2Hut1mLbDiJTsYMGrwAAP+XNMKmYc1tEjsQNqVoig
zBOE48ylFtagfr84P/y4uLbKHqdIN929+yt/9gPe1/8NzvK94RZ/Dlhxki9bcJqe5fwG1SYjiKnY
OMtR6wY0Jy0LrpiBk1s/3S09OFGraJ8Xyz1YBWI9BcSF2iFS/dc/Ql6F33+E53M1LMSXyXbFb+lf
b3f62NjxjEpgkxz0kZm7qemaLYgNBG74VEM3LyIT1xLn9VtalUjGjEzfRA8ZPxEXcDoTxmPldjIU
sALdS4qg1vOXvKe8X4cBchBE17GX/7/symz7H3+64egg503LE/yZPunze12KYUAWdlzc/mib0FL8
4ROhTL0TpnnMw6gI0pn2qFckV26c6ttIb+2t3mxGZ/2S6DI+0fL7aZ7GQP3XK3P0Roe3IfD5Dfi+
Y2ZXqHJOxcfR0J9mEbewiYElj+EX/iQTDmp/5ZZ8TR8nDz22acd6RIRubjKUsEg3ikEsgWjAjSS0
CTarLCdZmwJP6p0MQTZLhTp0DVpt79UfBBKlTMVGtndWFOzjdNotrtYHPsV8U6f3sFqBV2YMoMBG
4IZCUcTi0BhRC/REGrRLCCjHLjGMrB+jCA2pOSJOrzgmLxyuDLIGeWZ7AWbnx6zl5HNUonBZqV9c
FPb72Ub8fCwOVG9ROFrtbGv7E+I1cbM1sXMOUnl0i728k96j+IrzJmzEQ6pF/SarW/IMK1wCI4uu
atfcGSAit3HneGBvP0elmxzjGIn2PLSQmRfRmx9V5LbFSFHXs0GahcNLNFmfK28Vm0be4MiByFZ7
iUuCzxzspzUi1hBgi+zKdervSFdnWxNRoy3+Bf4mtu94Oxq7FpYGjWiwR8TJfF4p4TvoKu2T9BlY
Ot4TFPfpqfNUVea1m4oM7ml93zjExRoOOBsvdQ4lBjAbHJTSoHsxuq0Zewi5Y5jZdMuhn2odJg5m
JrVB97wnM0Qv79VxMQjrqa9vsFYLlnDST0+pNupvGoXXzuNLeBwiD4NGC0tZz50+dU76YqPSXKMN
pfnZS6uPKDOaLnbo/tNgGh0KgpiDuFYHIh1nxEgnJ+TSLG10NY3OPunSeUPS/mm2sxf1SmFwmcZp
Qo3Uelwarrk/FAH2xjVJIEFl5uH7EI/tJnJwpyyn7qOlY7NAu/BZizJoRjQIxnI8ZlZZbb2sDPqG
/86teawbILNuHV3Paf5RWNSTNQK0eACH73hgIipMZ1C6261CdBu3v8ulSQcya3bQJiiooCx6Gxrc
iCXwx8lwmm1vRTjBlvoFAswzcsEGw3LtEVtxBlEChq4ql0drmscg8rlT05ayhD4m95m87kzsbxOG
LWhYXpvp9DSt2A1plJAmMKkbfAjwBitxOGFYQnk++zAh+B/O25ma0EU5IX4WOihWmQPagmZ93zU4
vruut/Xt8GZM+ITFQ1XcyprdUMkbY8SewF8tagFRgWFGWyEQOa1f0hEhbaGLkuIP+RgGMJtu5vho
B0usOQjXrvdhg8Sbry13OMo8p5Tl4PWZ33DLw1hqWbI9PZ+PbesEjByv0dCi0Jpr5kU6Tc/lYndB
rdnUO1Z7Y+pVvUtDl7MzuXsTH/uTMik+9sWEN1DOG+FnH1sNeeWm87mkHsAYNYxXFNE2FB6yvW4h
wNBP1TXt245eH7cSl9mNo2mjBr8GrEmgheIu0p6RKv4+2BZPoOVdtzjVx60hw9a97Q/Pg8HI5qXI
mahrUw/cH5WfvyxwlfGuOlRY2DedQMV54CGZktRHWY9pInakh0xt3OCE+U0WbgJsvTCV59kZFky3
0pnHOb0b3Ymsqmf6tTIebXVFhp6BGW2H3TrjEzbHH9qZMWJBscyz+NU4RRVBcvQwtQGMzNmV4QoT
gMx0zvn0eML1mnYLCuMIIYr0rarVbepwH0tViroqrI3b4pLzEUmEH4S8G+pAL4aJP4n6IqIUnuj5
EiFEsWu42Q+5njx3XnNnpkwv6jZhbhDIz0UfVgF4uVx5NMYO9J//NZ3iy6qJPqtbZJ0YzcBZvXVU
v4oc0k+yRvhGyN5k8iGe+IVYUr34eYvKpZG9CapkWyD7SDGkFCYMgevIaOR3eENUwZjYuy7KDCo5
/L+mg+cC5hmVfxdm4xhQcqTriOOUnCtQVtoCO/8eSW3kNYEVJu99M8QduaRCyznwh3o6bdq1H9DF
sz51uYGj4Yw2v7wxw4XJmwLIG7Yq+laTlqDmjIfx2n3rEyJvX7TbZhwe1V1kUg7bkl5+pa5817be
zg2ZJXTB5WzkDd5ldh5Ya3G9CDTqhybONg4K6d6wQllvubfB1hU0fKoXkfvkBFG2b0fnS8ml8wWD
CkZ7csxZt0XhUM5dQPg2NLnUa3UBOSBqvpcxPiNNituSgVrh5dTsvIKhWILWdZ//VOvlB9Eb2pTJ
M9U1nckYL7IhuyvM8qVmWt3ImnA6hk+jzlWxC63eVDVGEfhGdqSfzIa1nDhoqe77fMVUO2LeSZt0
a2jrnWGVWDOn6Q8r5Jixbj52/LfI2WIuN2T1rrHZ7EV0XTH1ORh3tRbOdQq6lFCvUDM2Pq3ZFlnZ
1zTu9p3NVcyrJCWVM3HVsD+OnP2WpuCLigO0mft+1pkmuSY0tQXjfXmL/TKeCa6SFv/UN0wqqex2
Ll32ltXDl9py7wub7LDqr5cKuwCpfLqm2Vs5PwncNEnHwhdt5uZa3FqGztdjNeMUbzEm+86hiFBY
GGoGMhpwFyX+UjFRCyl3+AR64+uYtEd1IvTCM1jZwPqYhVadQLppve9VMCc+9Fc5cq4T/2kixMFl
tAFqzZ97CkEMGgRjU2zJjDv2c1v0Xrulve/v3PSuNsODI8x9HPOYR1PzOPbrs4+VOg80lNxbM0O5
sHZLmgAugeyM6coI0sZy4m3X9Vi9t9xIQwi+JMc50s5uUK2kJfmDpATtYuzaeLHPDrlHd8HyeQat
+VOUg1ep5bBqxEyxGVoTWNHUL37EaNdQDwvErYMbzsaMV8Yz/otuoL1Pv5fBx4CipLkTcsvEV6bN
T0jny3h28RuWj6yYgF2ndhP00j9FowUeWO7yI/L0YYNjBcblpCIBgZiNDKv26uNBRDmT4tfaAG8L
Zagb6CuEKGGAZI0s7bma8jfXY2q1fe6fKsGNQvPfyDf2du3HeBLpF0spPvft0V3QftTd6KGLMRcm
Ul4OwKSLYLY6ajT5U63lZPYLJ1lW0TEelotOMCqjk46Yv46NKBrnfsH/maHXvBkXbBDTLLqrHL3c
KIRL2RXfgUx8EA1K0E3CY0496qpO7U8a4cZorrdi+NLJgT1NDTBHFaDaeVhQIX3OBtPZNCM2oTw6
q9VEG5PGNI9gLiWc7noCvQ3yrG+e/P5izABD4jWiTxOMtuJ+aKH7p+V9rX3LpWaHCP27KlXzaHXf
R7EOZY5bxMleEFHxtnAis63WwslLMbtJK13sisGi8uLCwpn1fWRwr3YmWJyuIkTMqhd1+/nouGw7
bVvgYO2szddipQA/e9AnedJVPFfNxb0KgxLxJZ8w7VKDcWp4TyoGUYN42jG5Gqn+EJpoHw+ZQdyT
tS84FyF0lr8NQ/fRb6lIlwaPiFl6TwjI3s9l95JihEqlfXTnW7o0Zm1so5Uww4+YncFj4BnVZd9V
7ItNl9iFGnO4SUtjJAavrYZKdz3U0PbyN73mvpcBd95lX9DKY9IeCSEdHSzakLwlRvYSo+JGYlyg
TWsFU9oFlXVpLO09VKR9NWAzWnpk2vhH0EzBgQqfzOxllcP/mmVHpGPKgPmIaAP94tk1voQjQ0Db
jse4s1+ygonUWpzH3M8eypT/Gk+tF7ezpg0WHDjrkbsDz5oApCT+01yajJG9c9Uv9ouaHVeNxFU4
wy0uNJcNITgJRdJjG3hP6fMl6YhqKnf9QYCydWUUD9/rSUScsjx3nC+v/Wi8R9ST+aSwiD87Hqoq
fSNKJA1h3rMtYFQLJwSugmOyCjgSg8vQXLeds4OlpG9w8vkqytchYZBYK+eqzMV9dqi1DEs47n2s
aQC7homPbTtHUFO0iJWDcSCKKYfusWjaG8hIzC/ZStCSfJbxAp3lJ5quKf8G8bDpZBj08d9403qT
oDC2sefxW9W/ZA0TprrMa/yQDRRK/TRa960d30eGd0Tn+nrCPQD93/KFriG4M3pQiVm7hw6J8H3d
fddDcDKJwWCdvskUaUtNhQHtcVoZ7dR9LOfhxrKO+v8QdmZLcSvZGn4iRWgebmuegAIKbLhRgG00
KzWnpKc/X4rus/fZHdHnwjaUC5WokjLX+tc/TJxW0VO2Z8V1kP5FGo+TDgHHTymRJrP/Q6n5bkMk
gb1v7Qon/+os8oLJW9lOjepzZdySfDLEK1q+E9OiJxlnNny5C/Op5K6qsrNW8UHYqJRrl8wLTavf
rMR56XT/Iw4C+EPiiqUXVYNBfFbu5r8JLR72WAFmu4dMZ4mph1syuxWLEgGu9lFTzZ+uupREmDhS
SDyxNiac/lGhp6YHcyfAcAdO3GYpKhUGQF6suRWY3q9tI/puOkW0c4s4oMyjIDSq5DVzwp+emC49
ESgb8nSdtemGLy4b5CrwtJH+i01yDktYfSLZA2ojNDOnfZUYl74KSCEJ7VjlEwVMt62HMg++Bkx/
VyS8bNLMyXbBpynqbh8O3DVkEe7GQU/WY19e2KwvkU8lhlH/0YxkicPSzM3OyHqVlNhsC2P6wGzQ
p6QIb543HOsh9Va6S+wD44vnxcdpUQZ+61vHXIQbITSm0GWBheQ4w7JOfQDXQKUuZFbanOS1zDF9
2g6Fb+wCzb1f9Kl//fU35yBpzsaKrMhks6gUsedd24XnHERSxju7Hl4WS6nlJEKTYgXDXLyAlgf7
kGEWg+5kuyhaSdZ7qIfI/U6EGCjEEIKQlhwxewD4V658f5MSIk1Ncj8+/PXQ91OIpgqwxlO6quW/
vj3FyL+iAw7rVVaPfz/M8pS/nvzXwQal6BrVX8tjy7fLV3899jd14/LgX8/564n/eOwfR00wZFsN
IDX/+vW+oz+G76SR/33t5fRaz8MkvMtIJP7fM4OCforTSYAaMt49LwfPusAu/v6mBL8F0uQjvvXT
CfXJKraI+GnXesEY02gsslsXfy1rkGF7XrTXy/dEPT4S8EHA9mKaivaY6NVxX3dlf9Lj975j4sl7
KVGuRNV6bMmcxl7PRfdiC/J0/c49cd7OaXlw+auuyX2zIpzIF3t+ULCILi7DRKIlCCDKUx/Xbr5i
OfVwNcYaZ+yMg2O0164if2UJJtAaWFlLJkE4DY/mFAw7DQbAtm1qlfoM2YuG4xgRSNmOPd2XV2xd
5pBbI8crQurpnvu2JKOAVqTQZLEK3fKAO94hjK1575ZZRion8Uukj2O77Aa/+2mbThYkhIn5U+q3
6ygc1oZZFVvHLYhsTJM7Qhpfy2PgzDqW+GG2r6HATSGOtWaoVbsARncX3zttCJhSahZ7tHniXrW4
6RMKiJauc3BuaTY8VoPwVkZb3ms+k9qyCe5DxEJe8hKRmifzTsO4nmlcKP1i0xpzeLB8bYcC+i5z
5QU5LXGonvurDbNrZcF7M3yjJ8drpqXJgTuzqFz3ELdXcxg9IGF+tProOmuQwDXRH+befO79LDvL
nGiJnlxJhns+/Bf7l196NoMglVQri98BxtOrtu5+1YTKjcO4HevcpkKs9mQKX+Gh37eVyiIoxksU
Q3kbXRbe2pGbqrf9I2OCu7KTmwFfL3IH4LbL/jfa5+GpbXGytxiKw5r0tnXMKbtcEH7uHUhcy4+Y
5FjrjiivJrfEwwjRgKWaCnCKyDRvYPx0lZEdijTYdy7BFA5CULAdr9yYTfw0Fq5L0ZLZZ0Is/NWU
F8kqsqH2xi0zOPLG0eab1ALTTzMe2KAHq2JOgMrTbyGiBxZR53CCVmMx3Q+FZhyIvG8JNzd2pHan
a5usRseP3pA1B1u7Hc6BosSIwZqI+G42rWLQgt6uQmt4N+wmBIEZNjJ4NhNgaEl9bOL7A24rL9Cv
/G1X+diElPWhsny4Qy5NZhV2vzkD+hV41PvMqgiyjTYlg7lVnRAEDKThr7Rpb+vxKcOXZhPFTcdp
pNsiyY5zlHSER5jiPpu9y9AxKUf5U2biAzwOSybbJ3ysc44BAajWgMy5b6tftIaHqDLfbbZGxtf+
rawlvqJhhslgBoaYNrxUnWyBU+MdkuhzDJ/qHgr/HRcQ9POG+WRdJztTHw4oPjeeFPbOaaE3946B
j1MeMcmzH3QZ7spW67juDeKPLPnqdvEVGOHFDf19T8g1eYL1VbjBXWF4ipIu1o1PQJCRPLSanG5a
q3/SuAKpuOm518QPA+bPOvD6a9WOYFnolXO7GohJHPxjGdSfuUwPhgxiLL2snvA4997rAqQLcuBu
aSAYRCgIBusTaOgTItzdYBCskJNnmRDNcG/HiqIRMScxZMJmXO39NrxouWCdwRWgHDVs/7MPo68A
ZNuIyzYEtDHuy5EYRKxK2cxcORPxK9mah+HQ1N6PCUO7B9PxdwqdK925PUKQ+lMExXZQPe9sTpes
BEUo5nEbBgkEZVSFRCK618aqmkPdW4QmxLeuKu6CdCQvvlfYI6RxOQx3Uyr708zCbSUZ/Nxg5kbN
Q/wj/aMPfWgOK3PVyzkhViJet4MNn54TiJ12D1Vev5R5Gt+Zcjqm5J8fuyK7yi6rWDuNfivcuDk/
4g3oPGsw6VepO+zCOLzqXQDYhGR3203uK6SxF5WtFtK9iJY49J50QVMSihlcqeQ2gQolTxxngolA
ml37gZszqZi3muASlrpbIsm6nMH+RPjDY7iH7NP80Q3gvbVz6FzrFAziBCeEmDQtWCmXPZzAoNpb
9XNVSOj1MMKmQ5eIXaFCEkJ6xIJZX5yYa7MabrZPZrTpXXW8IKE7j4SpjY8opH9Z5D8nobifYFH5
/QRjb5XXY7FWbO/MwJnbz/cS1xzd7n+l8Qg2UQuc+4vg0teIIhWWoYEwAq0zKdE2hGwyJbufW/Ou
EtWtc433sjAfmG25K5KJw6H4DJgQOuqSNqJ0dxl8Lb50GLZoZFDLKGSXLi5dJdgt38ij3UKlvCZV
8wC79C6usxsJU7R0QtyRLGoP5idBEPRIdXModeNVRuaj59a7CH2nY0UTsJZTr2yDsryNk/uxrc9Z
GjEH6A/20J3Ue140gvw58yfM8Cu844uZyAfTVdkRHkD7LMyTsPE8zotHDxZCE1GrYc8hUyJvifEm
0wOlBhS8lU2uRpt7TxY9Fxz//prP4yqJxy2kwldNt2AERY+lbb+qj0YdKvHkoWZl80HGzOYu9X/a
uCzRsVerpBneQt/9Ndberd3YAUz6cfRecj6OfqzeJu4hOc/4Jrw4YfzptC4BIdEmzB0mXnGyMnLv
GM3uqdIK/OBhE2YEFrq2vAODXyEI2/lA4P3YHbXxfZwGQfR3s8pRYGRxtLHH6AM85Wl6mqKcnlGH
LAPiaYd4XeQwTOI5eNIKJhQsS3ih5zWt6nnWynmDcmE35axsiffY+sVHOUenTsD2Gg952xydtH7X
0n4GTNI+WlayLgVZIvzR3swGYbpM7u8QHu+bu240L3KxW0/1amXU2RPeOn/AxH5Qqmyg+fxqkrMP
c2utKKyw5fzjJIxsaxdnYusOJEiAi7bnea7DnWtkA52t/zgBcHio0Oiw5aFv4AKXWVqvc8O72lOp
r3taSUDRgsSXOgUdcQisqQ9KeqlxM0v73KW+ty3ze+rqaDO5xG07Sfhej/WfaoQj27UkSBuRu9GN
bV1ozhlG/yGtcI4XZaemTBVeR+MnRNNPF+IOUDUXoZ4xYnUAlasLEqkt5qErCL2bWMAubOVXPFTF
vjSQ5zgmpJSSAN/Mid6kxrUmCd0K0Quvx0BupTZEm8J3iOHrOxx0vJhgMbc+al76Yk30R3Vh7ovR
pr2Iy2qjjbRURZO/2tLyzjCWq1WqPYFwP7qaZZGjyUbvjmC0ZsYnP8mTkRpPE0WSQl6yDfwHAGXa
wdgjVYts2VTT0XaQp8nq98swwlcn0tDUVMNbX1rRDnwJbdfYvwsGqPHIR5pchZjf9BGbia5kT6+m
4WLLYu9o7Ni2Tbyh+DGYXCMyLX70AcBpZrnOrkxI43WB29hc70zCymFH92+EVO/wvGGoBcFuPUN8
WJeJ9hLlNu9JXr9ow3TnJvFLQRSuZ0JVm+amWXWyP6cmKbGuCc/KfMhCcBNPjypGeMmWaRkmySgY
8LrLVxuHWddK+PGtdoKrLPwXG0zOyj7tmfqaWs/1QKWmgl44K5LHdKz3MiRl0azwbHuA3+z4xmeN
Kkj9meBFUK+ve0JpMtKeXGd41pm+r4i/w9wLJ4ldAipWK5GKA00bkpIuUUjwYz57t/mv/0tQZNmU
900OjJ4yd/KLdcsFovMSLodXR0sEnXhl7If4oxlQH/3rR824YjWCLKKeEjC7GlUCNZMvJzioQ/To
4bIwXE9ev504HJW8+tYkhdJKXub5qo4b1aRJ8696cshr9LHvrUIjYyXkrNB+vc5Zv06yG2ELjQCY
AzsLymxnsCFVsbup+NqCfrh8rf6PPxWZfQFXDkpo8hR4DkWqUffbJgWw0D/loRGakhwt/8KPPdBV
QMfZNxoXIyq8QGX+8ZTK8Hbqa3U7BhwnLYO7ZmgPlkAqeTbtB9ahtQFiN3T6lzqxspugp3EEiGmP
Fck0ljXsOn7CSM8B3w5FAIRTcuPsKwSp6hnq9aoYAxISbdS5Om2db+cifId8eVAvXjX9dvkFGFxb
MD2ZJY91uVGHU+elXlZTvw7E+eV35xg14iG6LfXTsa8/NEyyjQLEhKc2Mlyrt0f9euot/PevGnBW
Jhr7CNysnmkmEDcmDNbwOdmyfu8IO0GoFK1aJmCTV2zU1+o5gnm/7n7qtC0k85x0ntpm309PIn1P
cuc65HAqjMQ3u7UBjgVCUSNFUA9F/Ldo/YN6StUlm7mnQ9EbdloI9RxK18CuDc4G0H1qmk8pyqs6
pHpOIO7z+UE9Q51TKf7E9/8+qYgH1Qljt3BUL8VL3EnslUqa57Q1lpdTh4MvfuAwFkRFWpSnYD6g
LaB6gT9eikvR/NQFQyxiO66jCbDYRPOpw1RiA0WVUKOm3gwmk47IStB6eDeLuyqVmoFFtlvt40jX
2O6n6zLAr7r0i+32po1crqiZdnNc3KLUDM46uX09E3NTmoyDU51rCSxaL7kUSfy6S8Nw3ENH+KpI
nhyhp1NK6MmuzIiekE59cBoDekh6qaOPFECPzcbEHz//LIaxYODuPSw0CLvmQh2KezZJwDI1FLHr
my1afLkKr9007YS/nt2WOC3ipVHERysqnxEY38LZh63TGfRNkmiaNj+1YnhUf4qgNreVookpKlgL
achMIWsPO8NrmWCxicA3x1QsHMQu8X5pQVevG2f60YUNpvQOELWegHzPVGyOBd3AarwXa07frNJT
OVSIr2kY0PIxKHyfnO45i6iHZgeQ3TWZNlkTe4Y90MbpZBmWDm7xbFgNUfesKIDGbkXt6Uf6bYG7
fRs0XRMJWVmbpigumppXGkpjDGCX45TIPCYhiFCzk0PQIDoFY+XyBhSeiHQhpg1T3lzcwc+cVq4a
mekdDIq2zH7ZTdJuRUT3aErOv/wjfMGw1srf4E9sdU2FqzLcP8rGOOgFAyQTzu4aw+W6q36UlVFe
JKztTVglq8aydzO2b+zv6CztXn+ucjBthmnvoVCeynXpr9SQQkRhcqgtep1lOEntfCg9sANCgfO1
Ca+PXDwLRi85bkHONoxqajWRbWq5otyZ43DWq9w+woY9NwFgxCQTC+sIhpkOKV8LhJ8fC8FpLswr
AVVspVcS/t+wS8YWpDQEyzbUGFoa8N5y8RyFFKnLhe578bjpS3fbGIGztcew3xV0MpM3JPuyZehX
FlVLhcXcuVeXfKV5GGJKFPFOfXERyxwnjU+1H3yMQqkbNd8/lM4k7zyqJcYqzoPunQKhvc7h+Cvx
Z4MYz3S3vHQ9wr9wM+JwRpOsuMGOyiPBcfC/6jV0BkgkoyXuf9MKqr7Sg8fIzQrNTdHByvIunRO5
aSP/XCRcF1J3X/PRb3C7ATjtc2c3BNQtc/IQCjHtk4mf9FJn7ehUVDDCbpZiZkjWaFLIulEzFibD
vnTqW1ECNcdSOfhP4cmyzXwjhyOB11gT/SC5D8UE6IY7NvOuNOJyL8dfVJxiO6WTuYfTcO7QhYWj
+VM3GE7EMr/QBzrraZyzXS/LqxWLX8y74xXMm2AbYzXUh/W1b+OL4aZffn4XBJRGdd7YGGmCOqt7
Iey5trVifIHrgrLNZQ0wMneFcRFlmd5dAuOIetXcjjHsrQITRldR+r7HqWqguLCkCsH5UOStSSsg
dd26M6j3vRyKSCcpj7qUarDlUgK2iYNYX2Vqemy7klHXQKGXJ6feT9dqXLQMDZqcuRzlxzu5hgx/
FatBfafb4urMzlMBg5BhD4MbbuC+Mu+73np1Uhq4UiOWTrxng7gMbr1lO9jppCGC/PXZLvSYCIi+
xPwOD5frqCvNqD9sZhxz1qVFVaZeRDKJLpFZ55V4b3PnOYvhASmWF1sH1SPDsrmDC59wAxcul1nu
5ztEC3/U/Gwh5swD6zAvenYseBNgxXfRFDKnpUez4wwG+2Xx9Vxm9mME/mYN/hlxzbtpFFer4lrA
LO9Nk4QQtgy10cN5u1x63M/kanckUjohG343B/2FTM37UR9/xFH7FisYyBlg8iRkVKxIzKUaGrOb
MYMRkbCxbsZqpCexsjUesWzZEcTKIEp+QxCzGKoivY6AyLTI5Ubo4US4jTzIPkcjWOfBpdD8XeWY
FzsbnmZG30CHXCDuQLOeqA/JDkulW2nI7hTt1hfWc9UG9YkhG1mS/YiyBqaHSJ38GLj2gyWc99Q1
f1V9+6mnzJCtmRqg1Lt1QliqDGz6iwgdu/c9ZqyL+BSj2INUN8gNnJ6OQG4CVQaStgmxYMxEVvG4
snufJHTE6wznmqh9zcZgnzq8c43HTNvrvsrUv32Tp2T7UVZfmnxMxBGTynOWK16sGvmREX03m8ZJ
V7ROzJQgP8fepksMcBOEaaAZDaSRqHxXEztXDdlHLDa305R8qaGg61evrSmfMyMArKHfGCauXoBg
vBsq95Hr5qlstJWu2RSuanbWwxKpRPCzkfNPObIAiZTZZx3ELMJGFZGgmO7/O6FZ+Xn/g9BsuIZL
Y2Kx81jwzv8vK7gxudHgwHaHsIJDMREvzVCUya/vpyUyC+cZASMfcAuMaGshoBlGDOpWxyql2pJY
8E0N1DsWvpGNXXGV6oSrQTTiqikmoxdRFoWBd1y+c8KRTwkOHO8JPlSRuzfjDisGiw4Hz6807+nf
BsaRgRrg1cqOKZBPc8T79t9/cec/6eTfvzaKYIPfPVBvzN9i+qBx4YlMBvqBNu2Qs3CMs3EXeJBH
SfqkWmvusupLTKO/MQ2sOmrfsDCOUZwLkXJD0MnBCqBcEfDvyNhmCYYJsGWy9EUR8lG3qgCbg0+/
HiCc+Lve4d1bdlEAtnUGoQDBunU04+J5aEJuBCjIoZZ8qbIpVtdppqjIo8Xn8c21VwSHsgQKCuvp
SpX1htWaD+VBvBcuaaVQK494fiWHjCDnP3UyPzRabv8/b5r1j2xDaOPoTPBxt1CbBAx3//Gm4aae
eYNmtQctsSDAVeFtZkbpqZJomeWOzXNnMhZbyJQLPYKpy1HYwHFqa6FhuXgiwIvS0V6GUruPasQu
ihyz0JrmeZn5T4I2Lj9nHbYsg8slFOvxIzDp2zebzbZeBpM57kyLpMgNkUwOc9Y8dsPIphofGxwx
YkBpdQf+92vG+89rBo05rF316yMw+KcEASF0ZgZJ1JIk3po7hE1aiI7KU2F/hRYx38J6diHT6yZh
u62fnBeSnmbxUSaFIoErNnk4hQ9ONV+s2iOh2kF3xlJXDMe2gmK5FAxjPT2OMA2E2lQiu3iffN6Z
MghuZY51kWcAt8CBYP3RziGB9VEcECivClcnjaHM0VbkFUblhXL88LAjj3yYVOkIwyMfMfUpD1i3
LTykVNrKE44kBr+GW6j2Njs2gj0qyaNQRCzcX6u1kTMGsoCPElpw/IVhf2bvegj3KJpeMqgJMwY3
6AHYXRlXVRTkWQ2fnE/cTAOMRwQAmH2sYWJ9i4z+j0nU30Uh+Bb95wLmkSuAmEb3A8v19H/IQpxe
w6Flks0hFQi+BorVfeen48a04eyUqH9n11p1ncdWWpPE59aEUAzxF3ty1UNsNrvoZVKcukrxrMq6
PMcENPpO5JLixg9pSfmjMWn+S+ZX34tSaxxtt1+1A4pizTA/dDn/9hK8oPR+J9vkZgb5l5+xcBTa
M8AHG2pjMkOBVZY1rr5uhXeX2v37XFTVFskun4f7Visepx2CDWlDnGzjKd/ir0MgeDyvigphXuCN
227uzlrd6TtlR+U3JR4ghnTODnTXLLOKQ8OYJObQl6EgJjQYGh4pjWMozU1S4FUDVnewxjyj8Gqx
fxQtvr893NlNJYEbc52ISDbF0RTvioPv1S5gJwueYoYtdDarg4HuWL8VIbbJqZFUkeY2+VceRLvO
Z21ybLaGhUm1/L9JIYcp1aM+RF8lEU5aaq1Ks/29FJT4AFxdjQlmU/YRvjdcvYq41XjObQ6bi+qL
oyr56aXNMRDhCyvlu2pN6aKRzytsCDn1Txk4P0O92mROD6V3IGt1Dpo9MOSlnqm4Ao0aATveVTSL
N0UMouJf21pMmeZkX/YwPtZFcTb12KVJhEOfWFThc/B7KqPXqMkPC1O1iz+UOloz1bFieojAXnsl
kggHu0XaTdJhCOTjv5jY6ThTaYg3N9iOXRrXu2UaDF7F6lIVZ5u3piKD5GtI5Rc/j49+5ODw981v
61XfUQ7cdHrRK7uo+pDAIfUBEbwYqEMR6OyYsVOmgx6WnK5JOPaO2RPce7u69QZ8/rod1r5qhalk
ty3ESMJvrEc/FD9DtQp5My+ud/VrUps/lxs8bqp445TjY5wOMACqCAFMbV6rdAxP2C0azFUUXZuY
O7/5QWzF1bE0Fhv6npUj071DT+5rDaUc7muQuGmLDE9/GmvxVCXiin2D3HSMkhHTI25i8ycdXm4S
O7xpgOd4GBnrxkK9u7TdnQZwMhhAATPlvaEoYELjB9PxGCfy0kcfIP2atly2cXw2jIbdg5lRbvnn
yoXhn3ZWcm54k5FFQpIoy5+ymLeE9kkYQgyumYy/9Jkwzj30NEcj4F1myTU15XGafHnALh6gB/3t
Ss5DuEOQBmTRZ0+iHNhP9MDZ44h+degt0fW6+Qb3QgaAvrwgRf50ssl8xk47s7LhosVowWZELJ33
4uN2wQymIN2nA3FK4HvqcbFpvKoD3ioBZLvE3pVxa66laQ1bOnR/kyGs6Pt873a4pY5uX2xEMCqU
tKNTtRncdYrYA0lTpQ8524UY1CHrwSEqVT54o3LEg1V2srKq3mETdCIKDM24srsZ8b0xQc338YB5
q7LEKVR2+4xLTqzscpDAEFhrYNNhE7VO5NB+tmcdQtfPSpnt0L3ide+0X6PJo46y5BHKnAdKmnXy
PAx7lq8YGxoq7FAz9cdZmftAXztUOnY/sWvdXGUAFHSvUhkClTN8FLm4BC1fdgyDegyE8Okd4Sti
fWTiLgTlYTwQU4sRkof1UDN/Ld+06pHlKxR1DEGVZVGmzIvYx7Exsvy7GfL6wVYWR6EyO/JxPUqU
/REmEvHKwhGJHGOH0RQmSVEr7nr6H7zH5vvIw0gpV5ZKiTJXSpTNUq4Ml4SyXgJGdM54tl0h0Tn7
5SyXs7A8TJtK3JuEsnEKlaETlDlGKsrkKaQNXQtpOfsCByhTWUG5eEK52LVc8sUmShlG6ThHlbre
HSplJmUwPNxaymCqhSF49ovXGucpS1lQZcqMqlJFSKgMqnxlVYXY7NFW5lUSFytiHJhuUHcyaBlf
g1QnHnnajKb521IWWKkyw8KUvTmP+GPVkNN3hbLMiivMs2DIYK+En1amjLU8ZbHlKrMtaaq0BmXA
xVqMhZ//milrrgCPrpqWcx4KF9OSxb4rPcvp0emm+7Lldonx+TI1WgsQE/iDGi5g43NUYgnmJ6eZ
E+iVVVihTMMgOZERY+SnqJ+6vV64jGHrem5PuAG0IBnWapgZoqzTybgusSAQ7NNjitMEt2yegBGq
FE7awgyRyclnpWbjIdFiOUYElRf3AGvEVr5L6PLi+wSGOMUKECjNWLIqKc3KFst4xQDOWpQoQnQw
s7RyjV0IsLoXHxYJF0FcIMDZ8BXhPKd4dZdl1SqVNgN69e88dl/sYn5ZqotimMSGOdlemozzoq79
OUSwHRHpKyZ3/u5PLFMzGbi60jM4AqA9tTtQnu1Cjc7HMUHgPjOhFTvZZJ9TFJ0XenZp5u7ao5Bm
XNdwMyJak652Dz9qt5zlQphWENEcFtcx3kBqPBmxcW/YNSQT6vWZLN0yaW9LndRMbB8yKvZkjOAw
HAbNWiM2RZGdDQDvtVPOj2r7XDjkiF9g9Tes/fwWKSjF0xyC/hZt9i4VNViHdk6Z3tzmunhXfFjF
PnctGOgImxgljpsWSUCCCDIUs1hQcxlNJBk0lNIuR6ok1ByRX1q8vUA6kOJkzOGqep3V+SkFV1z1
Pa/TQX3OakhnWl/TWvHIIpKZo0pfvS/c/iGmc/eSnZeDERSZ3Bu9vM1dMhwx1Meq3orvmlyKnd7u
Fs3WQhAeG2QEjXI5HODZbzFmUci+92VVEZySFpyzsOhv63H2yWclhAgDTELblAYVaxo8F+8bPbhF
zsys0rzS3aINceXNgblb5MnXXOfcq4ygeu2WjSAOrot2oJneBx+GSqfXW3xrrrVnH8rJRWjiHJYG
2lNs4771HmBLPMiitXZDC4ur85pjvqBpSg8YaMcmbK56Dn5TRBOSCBd0VZzaoNrMufWcK0ATX0yU
CSl4jF4HZxn3FC3WxTHhTdHpDy3KF/5NJFjl5JUhztzjOtXrbFeHoGjmeLJCK2MggyQjCv8MsaQu
VlfEHFtgkZSRq9Ss7imi5WoBW8aQ/sQb8h9e0O3TpPmJNO0YMV9BV5zhpJlKlEScdIsXBnQVe6R6
KiPqIhfBgIVPBRLd4r3VtF2baz+WF4gwLV143FY5dqvUaW9KtGOzPrDa1j9U7bngB6FNJVI7eLRQ
n7d185wxukYkQ+1bANrglQQeq4lL0mjV2pceZjXWfa11d4kHCzpsYDq3TXDTo+SEtQuT4oC3LtAr
hDPpvWO6vgrXedd75yYdfPaj8YdugOmYHm9HJ/l4Iicx4SHwRJzeS3xTvd+AW/D5pRKB4aLEJ+T+
8YdAbAc3CS6dkqLic82L6xanZjOnW1pEjUMEyppniH5r0Z1Acw5a/aJb4VelzRm8yWwvkO9sRk9Q
k8v5KkvONZxw6/Cxkl7bg3gg3nPD6oPUZcy3iRZ9GiVrrKpS2bC37uS9z7J+P4gpeNOLAvtLxALq
vu2M+NH1i8PQVX+yMDsaCgApQH7R9erHbGp+DyCnljrHkfq38vp0kwYzqUxaAHOIIBGcAEV4mpvq
WGA1tcYkW6fROOBE1pyC0HY2miY38WAhbuxre+/EsHWtMf1aEBEfpkOkhS22mUW8sRm6Lw9r8bQK
B+PZz/wPfwzuwaC2ql6Kh36rD36ouFa8A0o6JKL30rFRSGI4Bqh3zpT6/Xsti/igpUjfgzH78KP4
Txm7NWh0hZK6LzehF5a7kTzqmE4ekjjLYYtuYmIaakmKamtfiZ4GR2nuWry31kPt7ZRoRfXjqiVx
JtprajJeJIvXNfyZSUy0Ckpfn1of5EgjGFQKj6U/qmJ27SjGfEyQpOINwW0RTi0KDENdVPWkvZQm
1CTk1AsAt+DW5iKcaBGldBL1DYYK8EojJL8UfoXiU9kSyzCLGzUDiDz0o4HMHmPbZQCw6HNw5eRC
gP2F7TdUWtV12LivJO1O6sfGdah7qewHQ7PRPj+6wX0/d/tCYCBmwD05Jq0BGcv1meIkOSn0ccnW
8tLbLh+Gc05tornsJTfay3ep69KPQfxHpKvdD7P71FVluMZomhlPN4B6W78mtcpm9KCyI2tDayCe
06+hJ3MrbqLyYI+YG0Fp1RPX29rWxuz4FBdFrJ5M7ERlsEVOO+ZGSywQjX4h6faWU7BTVlwZ1m/Y
maJP5+bWRvuhHUt2V1aklNyqdW2j2vcAaPWW4iCT9rYOp6sxGRAwUF30c1AerQoXOjEhJEKscVoE
ojI62E5Pa9RtkHpq5cMy4FyaXHNAt4ehb69lzNlB35tCvFn4NEVivm8lN+qiusVGt1g79djvrM8+
GG+B1o6bzkagloylfUx1SWXi/hbIIHZd4V2qEgLt5AHkV5NuHUX4aYsY7EE3UfqGh8WmY+q16c60
X/PI0deFHBCWKMTHiWw0f61fXsCmT16A9mBkCW0m+SUyDf6nl3HTYYmW59c0gSXkUzUJJTFcNMuL
8iSe6yMr2i2w67dl5DZN7HV+N73NgXFJ9flxUEk0UOEBxoJMsRTKTR2kbwtstUDOUdx/konwMCqH
LeHdunp8tfNy62XuTYbDXSOcPca7+boHqoA1hmZL+TqEkSa2hVJ5qXGzWyOW5eSXflLT8WuQWpSu
YpEB+SQ4DLn1CsVB8L3zpVVzbXumx0wzd0qBuNxdmTXt7Lo9+6UJdSl7sSN+FZHWx6CHQxd2q1yV
d3XH8rzccoWayCxDDTUo6odPzzUECLhe7/PpNbfp3TsuLiu9Jo7+u+y5LzUt3g0uK2dQ4HagkGPf
g+uqB9A+1JbsZ9GnlgqoyrzL3yNpA+NuKFGu0kT1s3YJNed5mfQunyFUC2b1KaBzwzC/qZpj7zGb
aL0bgyZ2FlUjCZ2VqfeRy8G/Po5jka7UMJ4Yuj+DPfzsQvkIHMbAIcNdOD4kLrdHBYCxXA1ak1Tb
5b5YMASNAQsjHw4IPrmfdO9J1cyQNrPNMrlYBlid8xH63fOiJQqQNq80SI3OnGLg5EcTQOL8Go8a
lIYw3pXUw2CPnKsNaLjKc2fNqJHDZ0BQdY6jhR6HqAd4cwASsTFQcMY4XyJ1QVY9vbOqpXsLPwV6
0KPW4FjoK20vC6+Rs/i21EyYhsN4gO1NITQeLLXj+VA+kXLnV1WPWWLE1zrdKr0g3hAK+1KVlkHp
ubzLaWz/D3vn1Ru3sq7pv3Jw7rnAUMVwMXPRWWq1crJvCFmymXPmr5+n6OWzbdmQMZcDDLC3V0vd
apLFYtUX3vA0EHe6IwWfheJlPDizHXOWCE11jcYulqwCoh0MBo+TCL6pXl8Ugk+Zq8uyj/fLd0nV
1Z1LOqlxXd2T+H/LNSjRo+acu9z59UIszqh+qFWfst0+baL9UgMaQZ0s9eYxMACc0pNQXRfwZ/Za
J9qjg1vuYriH1YBKs2phAjWj5+VyW7L6GnrzM/5Qh7nyHqA+0LiglgGi3jwlafi8PEOVYQw7Z6wh
rDgFziTT1m1hmCiNGkWJs8eC6e8G1wuR1lUEfMXmdbS3lCLFajC9PdwSwgz1ZLp9+pnCkT6TBy8r
RUdD20BFKyFQGmM04Az7cWlxzBmiBKV9N4UP3Vc5FfZqFOw9vnMJL+dzTkq98ihdoM9AeylPv1lO
/jnKhuvIm6BbBsbS/xbOrrLAHi/8Sc1lUzVLds6syS8mJSaAJ1q+K8e9gA9QCPIGNVmniNi+VdUp
FbbQI4s2mIjtFlahiuciJYVgZdBfFQNxgY1IK9ulIqZkXNHUBj4FW1M7WE6xtmEFoY/mUzaOmbXq
waLtcy5HcYPQfAnwYxp2CBduhlKgfF58WwADQOzpmebtZrCCdvO5rjUDRHl2Hc0dAUpgf4YLc1BD
xkr3rHvTTqUzkeLWigbVeIfoWDW/1aoXl90WtH9OchRYq2FM31QNcuiIIRcGN/vHY4CWDkoOzGs3
gRqsw/VRcXpJ6beDJzr78gyHz2i9XELYj5S9MfqpitAGF363dDByNTdH179fdC0SaNbskaB/2+BQ
oAmQlHq3TqT52ZtIl1Keq6ignu4G8+2o0TirTIZ7EQwiDSlN+KpBo9mAgeG0CNjmpBDVKjCq2ym1
KzJekr+O2+KV8GM7vIM0iMRMiyVYgQl1necuPNrwmxpRdbTQqsnIFKOjMWmJqJp0JkyMYuZyJWVy
kVNBnmWe7pYyv05iaqAZmL11aXRyiJzmhBCN2HaXxhGs4py5Q1vlUTcow/hwRDNjGPC3fKo6CLgO
hQ5bBRLSFAb6HfNxWTMaxUvH8YeWMfzJFTyWo1+PO8riW06XRI9m+ndaPJHN2Dmkzi61XAOFpdqm
TFqM87Qm2kigVJDtBhnqffGKMhHtHcVwwATnq07DA3M9b232LCTZN6CjFHd956wzPOopZGBCEW5l
i5GcCZIcvdkZNEb/aiOmqKb7siYmccThuni39ENsHdZ/6tBSIgRbwkw9dIHyy1e3gALRZRexCEO0
DXP/nJ7meqg0e6Nq4ItkgRtJ7Mbdy0WqwFCk+HCiyltIyFIZMeTy/ISWA4GDMu8qw0p+W8/BhYq9
hEM/tAzmyxEv4HUT1aD4nAeMoUpg3A9LMWGpY2jNhJBtb94t4hh1OoG2TRrQnvCB+oRl1PVCcmjL
OQ/T4sYKmTkzm42N5/KuuZ8FW3eSwMzK3A66xrcJJVhk1KGeVlLehXTAV7k2H8aWOZDnbOy61xu7
Ijl0SuYlc4qT1gk0SOzpxR2+Lix1v0qAl3iMeUetxiVJxebhIoSp67o9W8EMr8sbzGqtgAEtGRFl
+HKd9jxEaBKj9Mo6ZPkV23XU0lQ4D42OPlq+Ud133aH62KutbigfW5ZkVVnJCuoxRnmoyIwcD9Af
4OFvSwLdzs2dZXWPGJ6INYa+6yRJo/2ihObTLtHo2g6dtRmHMSQ9B3w7kGA4dvI1KYuzKdUJAe15
JRwF9VWFetBln1BSfDFDlgi6c/16mHXWOiBbpgM4Q4OkE1VbUQLkGlL7iCfFBKRO3GQK8ZEO/WVV
mzP9muhSuGCw6hkcXKbAU2VA8C55KinObnu2lmCyEUycqb5VVEk3uudvFshFa7tknjK4sAlS1pXH
euzPXx0CW7A5sF5yJ89R6CJO0ufsOatgY8gaFaDa4fvGWG54QgF2JfZ2AQ+FNli6KSA9bXwWJWxZ
n0dpfRc4MvqXuG0wN+aUnfqzZdKQlUBy12onVz2xRXknsmmAVJIv1YT2TRP6dimgcKsropKnRVwl
SqqTVvR3at+swKBTuO+OKFRBI1cpfEx3yDF4zJsgfS26p2UJXdazPP4c2SQFVgmWUjylXrT3I+oD
dj9Wq7GuTw691x1p/mctlFsjK2/C6mvvdi9lRV/djblnqUnIFoGqW48OBEwruWjQ7VzaeItUCMF4
uULNj/rrZ5Xd5YF3cCME9wHqWLlNkSfYV/OF2YdKHqChXgN+eSdK76hp/j4zki+LKEemscJlqjQN
h2BVK9AHRoj3Hr6WhBREYFjZblT1y0EUYMF0DHN4PrjRM4hDinvjailzlrR61vAJ917vRIdFGGpB
eg34yATsAwtwQDX/EhsQrRskX4E8ERn5nb8SVfJ1ERaSNjuKV1gbduCnLhZf4yZ9UAJGatvUixiS
RlG/uUVzAkSJ6QPRG2i//dSUT7NLHITqDh4sVCWijiqnwgz1LWjLhs5uqB6+ui3uoWieLQ1gw6Fj
R4FmhfD8NVqAVz5wvy2kDJZabN1xf7tT6dM4Et4XCDLRkqSY1ztKwYroMFMQv05kJzvxTESgta9L
cdi0FZ147ClPdWs6JABZJffdaEDC57ULxlqJ6/QBOBn6c5CKul0P+G29TFIao/1a9vY6a7BFoxF/
24WgZ9XoM7nB9dCAzNrygjLhhcIqwV44LLHfkrsV2mWU+ShV09NM7QhfGsD2SVEDfASYbSHQBEQ3
2uPYg6av/WSYLMmgTb+EClIbGjUGtSYtUuIQq3ZvXXLa86gvn1rDrTa0d1CEby/BmgGEV1JiKksb
lSQSfD+xEtEnhZTusxTpAI3ipyqvF819I8BcL+lNq5TGljZq15lvUuT5ppNvqRxhFCo5CZXZqOpo
xA6IOLWxtkYHWiIpW8rbjqLPKiiIABoS9+7V1OmnsJiBCljkZ0JW56h1sozmzot6IOJMKQnDq1FR
9AKASxoiLYTYP1VXcU1CkakLDVUE0HZX2sGus3zrjy4qIUZzs+h3oTCe0S7dgZt3yQBNtPtot25t
oOFNYYVMPV/b5RPEaZOW1brsIG6a9r2qjs+F85Zr9YtStFI5I42PBzgthyqtrpWmSBHJC7TEDxSR
iRlHQffUu0O29BkWITxMVnKWO9aV62zW7xftw1SdvqddjLqG0i4a6ptGqdGhJJLtfYzMi+ZIEfNl
qbIYIytH2GAsqtcPBXV+iKcRMMDI2qghnOak5JT7W1eBeYoCMV3TAQRDqmWl+WOqL131BUKpEs/l
yZ2Vup7KwZbaEzWKc4voJRXZq6Xqp2qU3XI+ZaV77pS062b7NRsqaDJAdHHwmZTmkSPezGi8UbcH
af5kF9LeZLmnGYDDt7obGkUmejaVQ3zIPRXVLRQ+NnTaeOptkxBthKWxqlRkpYZ5iYhVOX3Jr0eH
h35RK1KfnlCHAy1OyLxkgC3yCjCPk+OkFgq1g8M5SjA8WHVjDEgC66Vu0hRvk8q2pW1lRj5M1vAZ
XvIn2bDwarVNwI1ODSMxq1DbVeV7tC6v7BG+mkJ5zh2I67pyb5edpAflg9yRTihPfz8uiUSYop9s
BAuzOTsXfoBmG0tUd0ry7pNaa5a9X/rzpQXwaAtOVEw7JcXWAcdZ4dXwzUcHYyX16GiUaBtGefnc
FneTJe8XBSkV9NrW/DnNvSMMPCU/aEX4dgVP7aXehJ9KzXorbwQaxYXc1CU3VEUVy2ajubBBp2kH
JNL1VaiqqhfmZYNYwgpj7rM4H86gSV0B0X9sBg/FeIeZPtyGGZ1kKBH3lWlaNBJjlq7k8xLfarnQ
1mh0R418KGrMspeqg2FQDJASZqMZWN9RkP9qBl//bDb3+kNi+Lv33P/8+L+BfvC/X3WHFy3h/3zk
FL3WRVN8az/81P9DisbKFOUnCNwGyeR/pZCVJvP/+u9N1LR19Nr+V/Htv9ZF2mVfopefxY2///0P
bWP7H08HFOhC9gWRZSjt3B/2gc4/Sr7Yc3RrETDWAXH98A90//HocniAtyjRCcfmrR/ixu4/ro4d
K28ib2yavPVD3PmXW/ofP8FfoGK/69/qUheWQR4mLdtSV/4z4HMy8sQIpxF8p0dpGvY1mjzzsQsC
SrvkYsAVdDzcYhePPeOrbChT9nedDqRnfjN5vhvYGRHu5kEWH4bheigPenTVVs/0UGk+Xv80zP+e
/C8n6/7pbC3bNiyL4TE94x2srZC2XbowVQ7aqNOrZQlowEvpjkk7WDyTC180uL0EC5P4oGX6LdDM
VTlfTm5/oGn1RbHxkPU+zJkOegf2auqfItSBBss+U2S/gd1HEe0Uwc67cqyvDSG/ouqF/hVfowh7
ipUX5Aiy8nVIWK199Ts+oWiF6GC9qs/0Ca3XMt6owymC34AokOIIqkPhKUCh+0LRCtWv1EfUVyrK
4EI3hB+ovmqQOEeTi+nlq+Dbf5xUhbSoOid1gssJsxAAK90q9qH6jGIxKpagP9jwZPgs1DVa1TB2
ILTyuuJ1A63Nh95mZsj+QHeLoL2pz4TQ4Gq5ryDFqbcFJLkAak+lPgp5TmHqJ8h0bnsloNaZ0Dcq
uIIVlDv11wIKng4Vz1acPPUdESS9CrKeDyIVaxx6BnJFxkk3ejNA7VNfh2dDB+FPQPxTn0ggAlZ8
ulDMQHXYAaqgCWUwgNVoiSvZHEWxa/iLBHIhxhWb5bw4eAX58MelquM1lE8dSIoUdStFWeTKBRRG
9d/xIPUvDRQvE5LjcgF8D7xg2EIoK/Fd6trVwdU1CMiSFSw09VoNoa9e814DudJD2Ci51zk1cNpI
nsIPq0NgYik8VQrme0Ww6yBwK5agYv/1BZCqe9/OIHMxHWDCA+i30Y5SP6oPK2qeIvgpwp6i6lUp
rd643yldr67Lj+r3ivzX9/4mnj8ryqD6XkUhVOxDxRFUX6EkPj26HnkXUeng2Caawv/+qaIVKrJf
MsTbKIJazGv1nmIx9ttSKLu9ng2NjDsy2jtFK8z4c3UG6s8Q5Le9Twb7eWL7h76aIPoAWYn74gXX
FZp41hrzn3UGco2wGnfMtU5g9wK9bl0DGBs1n24dcURqlZ+TJtum9MS8ybr2s/RxKO14E5Fz5i6M
zMbBNs05VbWxngO6oXFCzGqeujHqNojDGYhr7IeWOqbpuvdJ/mw2KHVqEco4SewijK0Pr7miIoeq
wBPwwGhGeJ0a1hbPbuYZ9cChvcFPW9F50HIBbZZYVyxiwXds+P/fQ++nkq3w5Q1hix/74c97oGEA
Wftpdf9tE92l6Ny+/bJv/vs3PzzP9H90Nr8frmb/2TZd5x92UlvCAjcNdkK8y/5n2zT+AfKMD65t
6rYuhQ1S/99t0xT/4ILGPuzqtmObtvd/5XhmKs3/7wHT2dv/+m8wseC0cU6C44D1n6W/J4gENCSx
b0LcSCZpu6lQCYLfXMTHpqyuWoBhGzsNw32UackFxR+eILNCtqdC0LO8Bj4YHs2uu9So0MFAr5Xu
SE0vBk/QKgUu63V5cwZ35NTIyj3Uel7tvRDCxE/j/Yfd9B1rgewbyXtFW9BdR9qm+W4vRYNoxqxy
BEfGrVpTSwYPmZkrzYc+mZsUE+YK+RbPeXPIQP9ybEOFFT+N3/eDe64ELIp1tv6eM1BbcW8AL2z3
dRXi71sAbbNmYCDhFmtbpAbQkSptNp8E1Xffirq/UDb+eHxum8LGM8fEQgD6ieeCjUpSsn/SoXeb
a0sMtPUH5HyaHO8XJ9DWdXIGi5eVOoOqJaHhfDz2xrv5s1y/xdULTPtMC6XHX8OukUJKQrLe7qVs
w3Vc97dBzZZuTfQLdAEF0bLaYEPf5bXuKV9jrQSlHK0HfZtjgUl6VGt/GZI/nxGWlurhgm+qGAU/
jUg7hr5vwTdHB0IJfMVjuM2J4i7+cuHvIjguXJo8Lg5RrY1x4UJc+OkwcEYtKAI+ds24yWwmpDG3
9WjHj6itrxO7Dc71IFdSNgV4bdyHukEbrp26RgDOqUzKLiLc01Ozj3GEV9rH56bG/Nc5KU2ibR1X
EagTtlAj9NOpyao3rdBou31TvdGWxRFZC1+F5ZHe+vcRziVrWwkNfXzQ34ddmqbpmRJpf2Gwav16
UB8Yz+BaRbfHXRQWnE+aWSIwvf34KH8adZOA2XMd3SPQV+//dGm625ixgckd5qMwMGaXy6gLEu/U
IkP9+FB/GsWfD/VuHgFbCqpApt3epUqx6lJMJbr4rYwpkliUenFtDuFfTqePj2q9M2lZ5hVEK1ta
uLEzgd8x9qYwsd1h4IHGJwXtNa3NURPWj2AbM3rKplj13hVyhh2SEsN966BPOFX9gaUBzING4VPx
zrZDrO21wcbfAvtDztsEjcC668KpXOHWeFGpNL7v8DFTpLQ6QNcPxfuTP1FnzGtE2fEgOkzJde0W
E/xLiXg4Nf4LMHBBe2N02mdRyejwlytXA/pu2lo6itKGTQHS/G3aorRlmwBu0QUyWxiTI+p7bW6t
MMii4Rr2N62K74YerzLVNk9p18RiAvvWO5txlIgN53dpg3aarnnGqnPQ21SsfGsCj0CJa5X3TBbQ
OZQoawCcqSwuXQcvHEDiVYWj+2wqZCQc3rF5RXJSW8Oq0g/+8wJ8NeMO4Fz89PElG8bve5eE2QRD
kcVK8v93j2rsQfafZdruiwoVxq6bj0MVfx2LqSC7eZgROQK869KHk3IEJMpwaPLb5DWXehvtyjnW
sN97Q4tIu9D1T2ZkI5dSGp9CX1HkLcrwnjR2diexjGrtXWClIHg6/+DpX2LNRdRmpHw9OOyTWgXE
AveRfdvTLxNKzkZvs2PmNS2wZ94TcXYz9u6NV5QPbXdh0JrCrktpJzsns9VxZqYdOR7jOfDWVuiY
q2iozoeuvwFc8+D2Rwi6NYR8Gr2FuNN1+YBexV0dS3nwUDfC4qvbtgD51gXmwAkknFpozm52SmtT
mBRjOxE9RgAdYC247bjD3+zBiqPrzumvalRt04juKfjq16k0S3Qc8mlrBFXG2FGQSs5N99pBdSnT
Dn3Z3QtdtutBa7FKiY6Uf7PdWD5UkTOTiKYWvdz0XOgVWNO5BWwpaxPpKu0WICSlY+81rOVr4dTX
UtzbBcYGWSWhc9v3YhbPThYCgvHGs8ygc+U7iHW34CtWdd892AH881giogAxFQclowKHXmMREk5/
mVW/L1wuJlOWyVJMeOc471aQsQlkBwK53Xei3ZXZuHf7RFsb0Xjvj0C/af2u/ZSm2sdz+Y9Hley6
UlfVHO/dUcFv9K43J2y7VAKt4YYq9LeutuHdag/wx58Sz37++Ih/iH3gabITQDuCqyrMd1tOE3iQ
TGGS7MFEQXxHA34a4zvqu822fpFOP289/ahjbQToav5LCef3B9eVrqnCc89TZa93D27QyT4e+oLL
dYrnEgYgug3aGeAPvBhb8xxyB6AZbXCyvwyzYf22SnJguKnEuZal+Kq/7oCZ7msYcjPOonMuPZ6w
rZVhx5IG03iW5KilkjPQK0JvJw0BHLJ4ohKUvtg9viukm3+5Bb/v+pyNaxiuKVG7IST69WySSIP7
g0rNfhyJgnS1bARlsvUC/EUzF65oOjTGZQPgEyBZgU6Wjz2ki+RmONwXtpnv4SVuPj4n80+3hngY
1osh8VUT76ZFhSjiHPUO/sLUMQE1atvSRreuj/rHMpi+9c0AgLUq4Gtjl8y+lz5lVnE70faDwWd8
SkZEQg6NaM9Dl15n0hmYotj0Abivm1YP7o3YPLWR7lwSivT7caDQ4mcn5QwUCkwDZcJXf3xJS1jz
69YIIdtxVEZoeeRq72IRDAzozYI42Dti9vb5htrbJX3KbAtzjU2ZNu+6j1H07y3QT3E6IrHTULhM
pXrwaSNuGt1+MVV/x+5zJBwRZi3LdmN7DV5FmYXwaJrudJnrmyTwrbNOuPe6WTjbwA7nzSjwMai9
C29U7mIFFxyIs8BSML8UDiVjVCgflY8vWbnevYsGuGTPoELqWILlTL3/U6TnGzVSs+7Q7Hsap20Y
HkLARk6oTcDbDARaq3UgQ3EWDiDRuhzzpCL8Fkfaho5tuO1RMzgQnlMu8Ue0KyuT/reFV+vcT0AJ
4+I5G6sO8gLJbBva+JZ80dzhoQ5T9zzNDSopg4p/bGuTlbW1MmUPHdQEV2T3yTksyWBbYhy9CqPp
ZW4yuUoTgXaR3wBP1pu7obDfPh6NJer7bQL8NBrvnrOhTQcBWq/ZB52RrCdQMWtzBmJTOPCOy8TN
tqwL5XpA/dsGSbT2TOiGjiMf+ri9+vhc5J9WegJwNmlWIbwJ3y197tSLYZJds8f8rN8Pwp2OeCc/
db63tStjuohk76zLiAY+GrAsCKlxBessuXK88gzticPMiV/4SA2tkIpsSVWno+MhTFLPAC8yFePE
iPfQjv4iTb4kqoqX1uj6My8QJfIINhLug7jna+9rVLsgp4O4CHv0tJFRQq7FRZ0DSTbcXsyrNpX+
Tmb2c1YqoRSvnSAEoq2VgH2YLP0sNFmi0M3INhL++W7EJ2wV6U+W8F/ARz7YXczejtGv01ZPHdAR
qwqji6iiOlgHb64Rp+d/GdvfJ72towwliIGRoVCVp58nvTRdJ4Em2OxdkbwEfltstJkeRTET0398
pD8sktgFUv8hUeZb3/PqmzSx8xq3gH0Z5OAKK+CTtKErFDeVGlpYhqs8EyG4RXH/8YH/EPJSCzNd
z/QENdTvjP+fHuzKD7oSRzSW51xuux6gZeeO4gw9iFfTQkEIxAZKizTNURoHkxjo0TabyOR94nqc
sopN6bhvoO+j/VyO9noK63hbRDsfhPZflt0/THRbF6aNTzjBBYntr3ejDWjr+7He7PNQyTxVx6KJ
X6B2X6s+ehZF3xoHA6WPh2cJWt496VT8MHIEE0C7+/2O6uF+PUYRT5fRd5e6pVO61zaOg0yeDWzP
9du1Au3scAM8UGW4NX0Ew5tcaWUDFLMKAfgCs9gwbHt8Ywk0IYTeR8ZwbLW/hUC/52vcSMnWiWEm
3eb34VcE9kWGPWvS4BaQGks0vaAhhEifJdFahn+T5/jjjCVFcumWSYCN7/ZA28NFJ+vGZm/lp6E1
T0JwVDO3L1mcLchZAOy9eQSv8LcJ+3tG7tKoI5gW6oYI9916h3ZgUBiibHAzbp+GSdwYDtkh8qnJ
OhzrK9IV2A7kn8kYamtbqQfDUoPhpJGHfycfNfba0hE2dBNo2nb5l63S+L0owgk6JI86D7Mr368a
w4RkfYip8N7UxAurCtL6oo13SdmcyBu/hhHRcS/cnW2SrznTXUlDwYdCv3UA71EhA3A9MYQfT2Tx
p/tFhMydIrt1xfuJ3Aa9j+inXu+nDqlmPYMLrcEGTJs53owTwWvTeh7CaWgYBL0ebAgcz0qTImIX
u9n1hHatKaM7axy/dnE43HVGcBP6TXMZ5EdPs+Zj5YaXMyvNReVV3cbGsmAfEWhe5uwLXmycWhdc
SOSF3mku2SbynhAOLpa9DW2vf2qqU16SIUQjFZ6zpm1f0lE+A9QozjQrdh7NKnjDIX2b9Ea4H/Jw
PKUG25pVz+VFUW6aihjg4wH7w3i5nm3bLMYOsbTxbn6jYh5NMrerfR/ItTVH8bZDbWs75Ei1F528
j8IOhd36W4wXysdHNv4QayH9A0MeuCkK9O+L2FFsUO6vnWoPgMY5xHonDpHm+9iRIiHmFrZxNtT1
ed9n6AH61Dctq5LnIf2uj8/jDyNALiWFDpzP4lzejQByx3NbuqLaJ9F0VWP0C1VF17fRgJ69Exov
o5sbl1ORg1GGA/bxsf+UTHJwqrkkMQ61/HdPuYnjQ1x0HLx1JqmQNXvTLb7EZRBcZOgYwaGE3xjM
MyizAEYaJOWPT+APqwymA7Yn0OsyBPJLv242REo5pmYSTpFixpbemeWv8dJAWSjO0LTR/3rFpEJ/
yCWJKTGDdjzUwVjHfz2mC+CnC2aDY6JR+6UwHTwcyta+xjBXAR3ruzTv040xVlDnpKszDf03y0Ga
wxn9ag8n37uOtZc81sNtlwHbRvwihERnBded2V40RqXUWDtt3UJuAa5naQ8u1E5MwiVgY7CKWjI6
jw0lJtAX5Z0Zpk/N1E9w1er4pR29nTU16U2Tgt2wUFJiB9RJe/MxesjbcthGZRYcELW3nhIhvvQ2
gNnBHMFVkxOdAowL144w/JfE0fax8iPR9VuqOdq9wKYRK0D5GHkJ5rtO55/8CKuFApz7tdT7+mYG
GYzgv3VDY6N6aOENKVTV2NtPrvXYzUb8FW+OdT2Ai+2ie4cM4qYYpHYaaoxPyiwn58YI3ruNHW9a
BcF0hFJ6Pc+T8djkRgTgwfKefVw19rBKKBGZQlwhmvZIJNOdYfkIRt7UjxLb0PO29T6TBCWn0hjj
C3dO9RU7ZP44TvG9jss7YOvZ23kGRLyQuC2b2vEFFFfK2gEIrZ21CDmZdACa3hV3MZKsyDfPr3pi
3ORu+qnNIpCKpohOqDVHNKXbt3JqBrT3hhQJXHDo26yMcHQUWB4BgyADw+Gx3uCSAI/byEZ7G/Xj
Gsp9gyFNSVTfpU8t+sh7Q/20/MoJZ3c9+yLbWLoTXbKzR5ctcgvnE2WS5VeGW8rz1jX3KRLdF7H6
p9BF//3V8js/QUcAHbV9NLo7jBvlBaVH+2J59Z9/hiyg9T9Qk3Nlme3wqWPbM4vo5A9TdArESK0z
mKpt4CfFMQQwWQCcbItjBRYcTXOyF9RTzyO0Mc+XV3OWpds0hd6R9MF8hZbRfNVhmlT41dXyGzp/
01WUxuLgzsmhqO2LNvfl9X/+qXJErIlVLp2sQYWnScZ9Tvn90Ez5SIxbiocxAc3ROhkYAMTtW4S/
0f8hpcKwoXqcuAO70MF2NzWkDw4U5bQpN560sCiODdA/SyNM1stSu21LQ7sdi+qmT532VKCOeW3U
1I69CLOsUbM2Eh79fRAmqPJhuQGSmR8zQvzTNKdoDYxnaHxngEqcZLgmTKiHKdUQ84y66wbMqR4f
zSb0b5CHlAqTkp7h5OmvjcoudrFuxzei6OMbCkz9dpwQQ5knm/K73YdHS4/6oz/jIt1ajveYTnEK
jxq/hzY3/Uc7brR1LtqM2MrdNwAmHyeBuGUc9PMp1/z5ERDIuSYM7ybT6/ox+5yqX4omxOymwxTb
QkatIn15QNByurNbrG8co3qoJgXGxc2HGrmFsHPR0aIjJb6ym8i6Wl4Rug7kGivHbaKdMbTESJgY
1RdONTs7p0o+W8qYyXGxaMqUZdOs0MwtXheAQAJg0W29l0aIy2HpPKgaJXAVYNWhDPpdDG30Ts/y
BM/k665A+tabuWyv972HPsxR+R9dZ28lHLiPunQzGkN50iZzPo4lBqfmES4opDwq9Tdt3+MIPorn
vhuOxpznVzYiQpdFwzwpTHcEnZu1p2YokFgtw7fQzgCEikBSg9CrXRFI/FEa8G9x3mZ3iB3dTO5o
f8piNwdAUo6YOGjNsxwfpXSyRwtWvVVqFI7zuN/7WeV+6sLzypxs9Fj1cQetsT0gOpU8SxwIG/V7
2yLKTcsWK/iRZdUCg/9gC0jzZm1Ohw4/ibKeY1yco88sJClcP5+PJ3exWeCSiPrsYxjvrCDKHsdu
6G4sNzqF0yM+jMa9W3vFlYtabYDi54OM5uQybrXX5SdIt9Epb9J8hbaDuRnAVO8ltdcbNhnsqW3/
zlP/TK3AliGcBaQtLdygvF7DCu3QdaW4dChNY3rwfFtsoqi06LcV00MqZLJNHf0LFBqgQkXc3HVo
55w8Ed3WALbuWvWPMVI/GAvXXAdB0qIXJCk757jEDxD28efkx7hr4zuAuBtYtp+9rO73WGA7h8H2
nkcrT8jXbJ5FE2USTTgHI0iiL81XbvRw6LWhY/NxxbVvO+TjQHLhZ13SlkPkZkzcvVu1tCmGugKr
3tsXUnPLrWyjcDOi13cVuNV0tbzqQwKZIoHjMmvxbhot+nmgia/HrAyv7PTRqwBHZr3EltcKzKPe
W8YRcidGBpUzb2zNNs9thZv0KjTSvSlzjhb1taQML53JKY6BkZRHUQJAbBocpYYpXneJzHe0aJsb
JXi9sUbhHCsTgYXMFsxSZw6vls2uELyLQy6Jvq/Pl8s/kr6BgS/THtXV4EJ4+BQHhnkmfP9ljtqj
HbbZNq6+Fhr8Nh8T7pQ6Gxdw9PrmrEvDekdG7W0KdPQi0QZHQw8CdM+wBsmL7Nyc5kNNGrGSQknw
eXvLKt9QIr9NEh8jzXTaBXP0VZvqfV1iIYljB/pAgrMg7utHtL4dF0GgmearH1/gC/vUVqiemvVb
jPUE+zgJzHpsxac+sm9hgSoJhe6GcH6Tj0BSnAQHv6lHm6QihtQyceF27ZM5tdfzoLrK5VXqBGrX
pbPkC5AkOGg4yZNr+gcxy1fTDPcChvBongPrZ1nTvuV9dDmZ7tvcIg6YW8Ua1z6CVscd1lAQ16MO
34VWaAR+DxdWp5vR+Jmqc5Kh+Nwo5kcMda4r6N0bIy3Pkno+w039Bj0GgWRylJbD2Rijjh6jhoH1
HY6Y2nbqzX0CeFKmtByd6SsZ5w3ckQHdGCSms1JQgcwmfFEaQlbJZZU5sbKeHPu2Hy7s8iFJKmRe
YnkbC32GSw183eh9ogJszLeoKm+ayH11DShBUYSY+Zy2N7nn39p4yG+0cTL2TUxkoqFiSJHRWQ9U
46rCvUrjzt3OM1bpuZedIUV3nll2T29Su4rG8QXPy50scDvR64kLsjAUKvVLSiXI6Ln7XDc3zkzu
6TUwgYYIakpvnrU984s9CTaaBjelrmsXB7nqZCY6ntYsE2BcrWu9xqeukRho9AbSCeaz2bmXUwPw
p5dM1SRTKsNJ3AAhrS7RAc93+oigHa0qVMO0HjZVYV5KjTwir8sIMCi2ABN6JKhvfUUbo9wUrvVN
yy0M82RhIRzlXSb9fKM3HhkyKGhc+bDWMxG5S3KIuYmvpK5GBAyCEFO2PtKw34B2WtrzyUEm5Rwi
ebSeLbhfQ3FhGtFDO6PaInN5TiXwW04pOQAn23TZVzdG5FYZNw8zxosdkQXyJPUugfmwFX3zaPfW
58ooARjghCJvxVWk0YwOvJ61bhg3ow72NDI1BrhENleTuNXFSOW7sCybcqMjNH3q/QDpKvsFFEcA
6xVjz9qWoGu7nm3XsDdGPCBePrUXVixw/tTHZ2lo2t4Zhqu67C0EBoE7GNVw7Ar2pbJ3zjIzqvc+
Rp1WoM9nTdW95myAcTlFN+1UX/VxChg6Qt45r8rxmAzTeFxeNZG+qQOvO+sbtp6xRr0LUaljiWr8
MXJIc6kzSqMsj6krtP/D3pksx6202/VdPMc1+mbgSTWovtiIFCVNEGoo9F0ikUDi6b1Q57/xX9sD
h+eOOFFBlkSKh1VIfM3eayMFyS5R07eb3gzwReVRs2tNZsYrTVnVqbiEYypQGQwp3k/st8Qv8ORY
OP2lk+nVmafwwO6mv1iGYKJI7hZGyLK/2PQ3SNanDtO8Od6C9R/sXb2SaQJOT2v2uEpDXMOCwXjr
4ode/y+yGpaJExS/WQ3klyKd84tP706Q+zDulFA2x1Vq7iqzHC4eslfkfavsQ8zLHtzVvSWJwU6F
sR+S+pdKIR0FKQCHWo0t4BN+CWXBcgFdrMcWxYAa5wUaYJAHV7AAKgNVsQ4hSczcMzcGTeA5FH6z
wQZj4NEdj7pDNjJNmOmItx4ujwf2gjEgs+goDG8/D3V+EpIc4VNfVw38Nfb/vQibS+4ZH8JIpnhY
P3s8RQt+zRvYDYuoL3kLyHVBE3sJ5+UH9AMMlSPCMgZR3X4EArtpk4WgrWL9LffD0O6sbmku/HjN
CX7ZLpA1wQAhN358rxcJCvRSrh9ZU3ZYvEwiyx6/heBGYz6DZbQ+tAtZnm5jfW0q7F+m8HChrc8X
VcRR+fiQQIM9Y7rg2Dc6vegSVvPjIwzLEJWhdyaTGw+uNR3zTq0J727Lq9F/ZCAC4n8+NeA5XHhL
jVvX8RaUFHR5ZLRWRl7AJuRBG15+mduPqk3rf54OpYtDzi8EaFOAgrF0nYFeI0EAiHnuLPryl0Vj
umeZAS5yVBXnuCIRPiJwPRhuPU4fDIjs0MyJjSf3tTXLY1dJxzhavOIbgrXLIzgJd29PkAGXioST
0Axv4PJ4mLtyU+Awi3ujs7nISwQbQyBgNH8uoZVcGPIJYhsFMR3NqfB7M/YSj+baCc/aiBbyHqAL
uOweCM/kACvN39NoTETGcLBqE1SrLeM5JAmtTHLeTRJCX2RlWNiMvjn/k2L7+HDJXaxuXMTN2X9k
26LPxjLxSHt9PPtIm/V6C/pHwqjC0FAYTPNfybhO1lhcFOtXmz5cPQQn6/d/PDy+/eMjc3LcbUEe
2D9/+s+/88/j40tbw2q29WiI7T9PPr6oe/y4//52HcblnT0VkFDXiNrHF86PH/7xd/75STxdfXj2
EvzzI/37L2Z4Bfbz7H60tsqpudcfGO/kcfBmbtNpJ88PWuLjo8qe/+unjz94PPe//T2kHFWMLP/9
8fzjYUoFbqx/f6sgHby4n7Onx1NLXi17qEa/hjXm1gc+u6mjwMVNyqf/flgKGmlQebzajw8508ez
GxE3FFbOubWoxbN+wNc79QkhT/1VmYZ7Q0NJvNHiDZjwivowE+a562astua6C5wLTc66K//OBcEA
QFJwQtf+b25EHSY+nR1KQYxNTZ5ckI7Os9TWEFdJM9/8kE68Y8ldgwnZiAFLhbvSQyYEVnY5fVbm
bB6I52F9Gi7M73ckMDrb3PwV0ro8ZYw66LO/1MF3KrZsJzjIN329EIIBHxCdK2ePX1afwyzvwrNf
EKwg+5whiBP1+NEysccCtxixuQQ/ouDZs8y4nftfyZxW50Rj3whsi+4/ke8VaGtjBAVUwIiDupWf
MrH4B9i0XxqJuKhZ+iOt1TO5nHGOXRmHeZJsJoYnDilLlajkNhxNDcqatBw/UZsSEgosUPmUtxFk
bGilKqgFOSX9r/zLpPoXWL34pQhua6L0GUAOiT5Y5FxvX8M833D//FTKSg6ZpPEIHblTg3suABuS
G8YWYUZhQWPHsIgZCxMxQYUkaUqJvbPaNrzWTvd9Hp9Gs3lNgDccRIoBi2Fk9Byo9pdqsDOWYf+n
S8c3Q/Z6P5pTtyWv+5IWGVaM2KgF0TPhKkscXSi7mdjX/XgIWqyMqUCbkFMbWc1kEKf06RPmcczU
e4Z86zW1KGe6nNxR9CkXS5/IKkSN5JhXkmchjkUFMQ0jgdwAQrAc5ySQO/O96P60bjrvB1rg2PJw
6gMyqbZLjsFDmSo4RKmAMVYSHkFK99Yaem72omSsZZV3wxDpEV7tJxrH8h64XXt2BdEyiih47anp
xUF4ltfdh1F1A7iAkZCOYqTawW51q/Lu6CnXPOkS4H1dfzX4ES4eo49NlyjWgEk47xe3IuM5KJLj
YHc/6W7Vjh1Oe0gDWz3lMNpX0khjsJbHdYyNdA7ETrHeRJDes1GsAxrClt6dEVi9F0wH+IP8jYaG
cBvWRJuCvewlUS/omCIqE2oDpAYXX/jvysajVmJIMSokLuauGGFMLQjqtw9e2ZrAe21yQjCI+qEO
LhnZQgnYLEwSUUVl34PC5w6/OPmO5HRxlcyHhhBllluHxO14Kep06EWz1UFf+lW2o3jqk0ORiAKU
i30fUyYMw2yQf2C2d9NC/aE8q9wMWQawUquaILwhOqB9jXZZ6cImBW8yuD5x0mRk3zGZEWxG+Wvl
H86MuDRvRm9XkBGxzVqKVJE21bbqq9gwqoHpR97tgnYCj6EbfWi78dmzK7HP+CYRc67TOMLmMXHv
j2Sr73XT0kGG9v0BZijNFZTgA5NLYFsfK/PnqgHrQLYWBr8d+jom+tWClb34STbVd6PtgEjN7nkk
vYUoOSIzah+5Vr10cQpVnsuIr49AowCjz35nOZn3EJr3lNztLsuj4JYB+UL/DIOgb5BzAsdAGB3l
wAAgg3YItrl1uknsilkTfdcuh0KSgp3Y0588b/ULJyBCGDWOG9HP4zkn1zLWsOO2Yqn9k0E3Z6H4
vtT07qnftxdLUYA5pv3VNeokrvG1nFpr9CiBjOioVXIh7pnglqjIvsjZ+ZN4t7a7DwV7HEN5gHkS
t3heWivCpe8An/aozQQpno+raHL66dTP1lOQCpq4SIGgCIKD72hkmRTKt359mMD1uIzmVre5JIT8
YPTiCva0vP3zYHM2Sif6m/QZBRZLiL0ZTaz+APLwzYI+u7YNMhUvL7YB68CAFSDDwZ487Ali0oBw
nvRPGhk7ZH9Rp4loUdDlDNc5qdZq0j54Ij1FgsmKndfoEQwiumQ67ZsgOPq6MWKR9yeZjGIzNz9d
q7C2ndMBUAkze/d1UI0fw32GSQnAkuDDDDKgSJG5clobumAwFE1H1xx/6mbJTkGi+F7QPJJo2D/4
6zy7Dztobd1op9sQK/bWDGR1yZ2yJQ0sj30iLH5PtfptmzMZihQ7jQkDSMyNRZ2oP1ubvC3fOehS
+8xCAXmCRL36A9AgKthnC75XQduCAZ53pD06qGvE8g1fthsXxCUssrhlCUuNdKqLA7scg7cbRo96
JAybqVeM8krotyHhlK0y6eHGS78zbIS9nEE+rwBJGvNis82JgH6veRP2oZE2Z9TIlRnxPR2Oxyfo
SxudPVGmTnE3knaBGwoXebkaJIt3Rt6Yj6KYiNCnaAkjlLWgCgI7J5Gmm+5TChnVRGSxn+q1xwor
fY4qYxsY4/ycDUDHo21ry/CppAJMK0O8CKf7nZcRbzpXlbe5HL6VfZEfNMOXuB1V7DE126+gDuyg
COOE7sK4L61b5tKFtGm+ndqpvMDjZmXAob1LU3fB2a7OaiV1aCb1Ww/189MQcXNx1Ku1pOjnCnCJ
3WqJUV1u7fV3LB31q2KBhCOzWWMImgY0taHiFoqWCmV8ndGIn1Ra/pmstNs6FhAcrgkWPJXzq6oi
++BOgjOWWdfREkuyl8GUblionZjL6JM3ivIyCFLqZZecjHrBLhnOvwwvci5gTKPrDLIyrtBUosay
WbbNUbsJ0P3dGQWY17Lqt9aYFM+9Sw+bEHxqRe1MyN7YFs8vZg7voGS9eky9QhGmapnLGgVrH3Fu
iWcneVXCqb90VbqritR+RqPQfEEbDyK7kXJnjd/FmHRvXlGMtznLv3O59W8yHCnrPQAQUfLXVkX9
LR9VT5gdRCdz/RRlXL2TcPzOjmoJEqiYMfQBBPt5sv4aBM2EndyLaN6p3gu+1XpIVxEgU5KAXlW3
81OIlR17A1B6g1ESiVvF0bbhTAXWtDw5/JpJXXHrU4VbE3hENB8io4p1n/3wZgLdilC9dH6W3tmZ
3uXc1W/A5I+MoCzkaNVf6UmwKaNIY7c2/5byqUDEf+2nXwwkhltZYNOSRG5FWROdi3p0t94IvrrI
55NJZBRXl4l9wxjVpWCZBdI9PdSIethtUXY+uG6RmliS0Lw0az7ggzaRUKZ4vHHPpv07x3ntaeWg
wkutvZsnNLiJ/GGTiefbdXv3LMaFSS3nkzcsp6mAgJtjVir1EhsEkz6rglAEjamcpe1RyemVpHJ5
14UwuYNYKu5abeOZ5+6aeMEJ7V52cEwzulY9NezUfBM2BG8Y7ez2rOhYd/avQIIvjQrnNjuMEZzZ
2fvTKA6mHtUZINu4cQZIG2PoXus5/cRax0A0CKZ9CTtkXzXToTJb/ySzvInTShI6OfojKVRQnJJE
V8wTZth7bRyoBPa5mIonxalr5Zb3khOgDvaqDohcKdwYZJq7M1iBITTRBNOTv2tOw3hcRJWckPKc
lqyyd2S+IavipJiEHzuMqgC3m91JlB6hkIn+mvWWd3FwLGxqGylzNteg1kNBKMiQd1+sqt4PPiPl
FnULnC6QnCyq8k2K3vEpYjxOGMcADp3FmwUUmxOJiHaSChl8qOw1dMETIKsevOjTchN1Ug6T4cHx
NlLnFH1T0e1suuxt5+ZUCyG3UbOG1Wa7480qDR2TMwLDmnb5stDOIndNWBJ4+Q+bEevJDaMf6QO8
CmgqK7LndMYsUo2wAVm01xQXAROVju6OjlYcTcTaDhm0hGGcEU7T+BUDCaoE0B2cHHwl/DHoQvMp
KQXuzyHQ8dTA1J7K56Log7voQdhb5vxuDtukEMaHNbOVCcRLQUZObDjzb02teG1aGk+Ga9ewSJZ9
iRznwAuTHIX7kbSQwHFGGz/86Q8ga//DKn53GrJR5M366oYqPAlQhjYSZm7qZUbaBQ4Yy23e62Ye
boksrVc1vXWljQECWcItK8LyXktOEkb5hxLByUudjYyH1mA4Vd29kF4uDVFNE5UALq4e5EtCBfNX
VyKAeq6ZYHuIV30H1Who8P7tGC8oD1BnUC+4idaHgbCGWARLsKFsjO6R+cLa60qY0zEVYOfEsrx1
mSyurCj0q3CXrQE2ZaMeTnXP/dYPS/jyeGBsdyxK+7ODwbgfTBIYXRHkW2p3zECphuxYzDfuB+rV
VeY5s7MfE2NiptaKDU2GKi0wouG2jElNX2CIHWogfq1O89I6pbU1gnFiNDyyY4ceDy0E7TMp0OGJ
iqFjKgdq3l4gM8UR2sW92zh6H/hmE49ZXVwdkD2yDJdLw6B4n9sm3FKTmSfgeNY5Huvm3ssOloZA
W6IbmVhS9rDWrnhH53OUIt7Ou+kz76eendECg7lr5rNHw9rm+bBTWY+tFi7TbszsNLZCxorWpazS
7kvj5XD9tg6mpasGuQjAIIuF1yVwIkAhLUkGAt5I0mseNs9l5uTHjAUDE1C4ok73jeU7p4jb5PFc
FPXOz6Umr1DLLfuRIrarZNw3Y0EWoWYZZHm/0KIaJy/rwsNs5Wf0BuLyeDDEFG2JxQVF3eb1S63b
PcnS1pviij8XagDGPZrqrPPwe5OknwbmzeeKKOoNXdMJMVUL092ZKBlBYS8wzXYATUcIwzab495P
yW9JZyCgfXoIlpH4344k88Rncqf1zOw1W3f8ObtnL5ZFMhzkRHXY5+G3ZVhuFVCAzeJMZIAEecdS
pPmGMVbylogIojKsX9o1qX91NZ0lPfEBonm/K/z6xV5Gca9VDgAtaS9aWza5uA456pxCh2YqzZ0C
rIV6KPvQA+w2R1bD3jEQ8CVhQSlUTMGmYyLx5KU/I/tvHyjgeS057Y1ffYcWzxHpzsV35urdNuEt
Nrn+icba5/TG8DdlDiE4jiPirJ7eaqsQNxJ6F6+GjuxLUHicoycsMEwHDqVU+RGP/VuTZd0uiew1
2Xai9pChDw9BjqeCNImNjMz+Pl7MOvgMRxvxZp94O9vTb65fu6dRjpvQHBArrCnvddPwikpJ3xGi
ExgRvCG1kd4mN/yUde3yx3dR4bYsx+kewVDbAyCH1pCwmRXCd8wgMm27OCkqgWEhQLJOV1TKElEO
IjzmWgsZwU0CBU/Ani9z62efQJm0qfQN1n6yiw6kFs4wT9pj567BIm1GZis600OVLEfVdN1u7hC9
w+6eQF9GYXfw3db9C8Qd/wgkF4BQSe6Q0mipc9Ibx9as9mXF4Mqemf/4yXgTtfF9ruffqc0spB7B
UzSLnsHMuNapNfTTooLo1pF3dbVaGe5QU9UsNFmiQhGOG8fO4WNDaunIdgUcI8gg/Va0NmVKcO4l
KTGB2++E3/fc6uFpuWCwjw7lVK6nfTs181E6OOT9xEZyyUiGWgJ9XTdtZcs2tyarbFMW2bd+XHm5
zPhpUtHzdJpWbg7vlVj0uTPLQ5no4JJ6sWWRHrYYQ7MLGoZfthdJUEBEMsi2cQ6JSGq2IZU8t578
wzzcPIROD+TEyab9xJKtKtufrMn8g04dxloG1hqqoH1qA1nPffNSeyWUMWdMXnuGS3pmXzviXrgY
Sma0efK1LzMoA2WKHGI03C+y+UnUYHVGBqs2soYeD0LGO45rX28wWFNyjZ7G3rs1clwLHqNwPLcF
Y/SeyrEOPjIjChkvds2hN7N513ckP9TJHMSchhdeLLjttaA3MXvnSTXWGfsdvEnXBEiqEYkLO2TW
gylxm2WDc3VR5ZzqqX6OAknybkO6oBiEuAcBNacv5yuH8LKZkzJ6qnLmIDmztbzoyaYa5BsVFGns
jYNYJhtOTmgXOxcvP8vPdJ+CsTssREhgpN2EfUvYdt2L+xgsbxabsnUiFZxhe9XkXbWanppf3NRp
2n+fxEyZWG99ucgzJ9zZ1X6J6Wb6OU62tS2K1tgODuO9bO8mUba3AbgiJ7R+ZZWs2HI0fwaa9sO8
JgoY7WdTkn2MxI5cWK/4MxGWjEAmrY4FlnsvnFrAi1YUu2Hyy7abp6R4zG0ZZGubPdmQYf4deVdH
humfrCYDih6xf6lbYPXAI43L4BUUslgLwbg0Luds/cmelyarpnxJloL7tmJYFBoFg4VuvjnyBzOM
bUEh8hFMJy1FcCbM1tpaXsGrE/ZsRYGk7THwn6PF+SkCwptyMyvPc+dLhPzW3s7VeOqbYqRB5yih
jnxpkr9WINoX0/U0aohQ7JsO2K+fcmUG0NeYOUY01AhUI2wjqbPeWOvoVFbTd1mJ/JJK/dI1wTYV
fXetcBZsC79lQ7jQD4cDMqwJbk3aUg/kFcMgXbq/E4sRjVtKXuXJO7bBpDa+B2evVJFz9kLjV4WR
2MTTGjNy5H6gdHiZHf733DmEv9r0kvwVV+xSVo5Pkc6gyyLpYkKb7tyexPKAZUuZ+ee0DoH5a6s9
hYZfHQrGfrFyv5vw2y/9LCMMrGTDB+69ZcjiQL6dDeMltUDFQyXnHWAPXMiV+HCCZDpj7GsP3WL6
25b10+z6LPSdvkNF0nHuuxIO3vpQTd6fjtkas7+8jxle5Cd2Ms9J2LnXTDi/qCnN35VwX7zEzO6Z
7sPYyoBIK6hDfa4scoZCFTcJ/Q+OM17gIanoNX3YYVX+UUTtfZlGmHgMwYpuXY/J9E0iZ6Vgqoqz
3dSnvhwIwTJTcWpm78Vpgvlg9xxaS9mz3ttyy8hSBTZXzr8l5doowo+kEhTnk1Me5tItt3VkzNQB
znsRNMd6HH7a7VC+EVkhD6zLUHgop7/Xo3ijqNKnmSSMcmmqrw01ks6kc1KRkBuM4PskKGnTumzg
RJrcrSoZmOoQgz2JGJtM2tmZxAM2d5C3Y6P3MJgPJa3AggvDSotzD9DgimQuXoXs+4ZM0pcha4E3
zp0Zax39CBCubU2ftAZ3xnuAdWvcVq089nbrXGadepuIXkwWjN9KsAgMGiYLzjM9zdKat2ixuA8G
3aFO2cXo0oDpSaN786PyMLQRrQ7+cl7j5PVeJZUfFxHhPG7PVT50NhOarEluZOIdzdmNzhW19EmR
4oN3HGZvYFf3jFCp45zG/Bz05UbxqtugQW+js3uEZZDczTC2YeEfavaUrKDm4bR0Lq2ycSvawSES
HrqcYy3dSRJkF4dYvHahmWywgyhGmv63imvluba0oFTITg0Kqqe6M+61FuoEMna4w1UFfdBl1W3i
usyc2Tp7dYvYZE4AIaCFy8p7Jt1xO1Refi2TjpdHSfsgGrIU5obQ+8fBHyq6ycDogH5L2z5x77jn
mlLR7LvnNi2eHJuh7+KqFfmpLryYYK54X+7TrjOPXTnemMr3W9EL/0vis5zIhP2lbdZ8nAnxkSrZ
DKnc+tUUHckHwbBXbe9+h/1M6KUe+JHwd+ybvna+muoo1afspPvWO6Z8Dgv51gzop+iHQaRB//3q
Vdln6/vqs22Z73ka0r5AD+sZtML5oq/K8J3TYM/lLbTdwxLNHXlVZYMG0S4gd7XZeXQE0/FRB/eM
oJ84Sdt6O6txl1rgfA1W6Uluvw159JrVC28ik+5ctw4wYIVDECWnc5eC+0dSSO9JdRC7M0AELaO8
p3590GZNVPMg5md3nmzmA6b7vqAaJ5DgKz65aO1xwWpM1bPunBm8cfe37gjHDYugB15qIigimO95
iqyUpDATnG772iR0vnBCg4vHnHMXYmZgfJ8VW9tssr2RjsGO1to79YPIMQHgbVs66n6BlragqEUH
R/iIK2nq7MnAx5uWPyzPesKdbBywbWaxLRC5cdz/CKzFoyJv5Slvp5R4NFHuF7v0cVBlwOrwOn0p
6+UvQRXbPFTNmxuNzrGnjybkMoRDq8ynaeb4KaBrcxVO+B/zsr3VYhW2uOHIanVJLrXo2LIs+RVD
Y3m3rWsqWG630qkRkEQvskoJMfNbcS4BfO9wDA2X0E/Mm3Kb4Q7u7GT27RfHMxg/48w5hUJQ0Ehv
a5PnsLGi1HmfdfTKsF+eVUgmFBaBjYZP/AWN8Fd3CgE7ln156f2kerEHLvjWifJd4ORMyJjm3aKC
1A9lY9CdM7u+sqOlx+rUsY4sHY+FtF/a+WEK9nb9WPnX2U+H+2iaN4szYwdN14aiy13EqBjd+mmO
8g5t08QCy6uWlrngKF/JqDFfouw8+AfMVtXvkvHU1p/N4XlQz+Q7VVdgyAaNZ2l9Q5iIgdsSEi/Y
Mn3QL6rplnRu+N0pZMv2h5uixfiH6jBguwR7jpnl+LOZC6SLfueea2v4QUdgXmzBPSHKnb2JHTyY
dHuR6Ml5VTicykplz9PsvLUhtZ4LGvP6eAhZUIHcGF8K7t/P2CBeLFiwBE96ZzIvUBEVVn5ROgq2
ssdvNHgTGPZ04l3LQyrpt41lmo7VOB6UKq1TH3nFa4IwjmSBfcC5CAFQLRefAcZR++nESKY+Twa2
wC5y0q8iZ+ya1kNy5VVvcDD2DKDdsvlRJRQiwDryl7oZ7cPAdvQru21kei9M9ny3fLJrBHe1PHdh
0H2tx7V7hi4g1NHANnRzU/M9YaH5t3V6boGB90yoarBRg8l3TULnzlbopYTXeAplovcaStSuHet7
u4C25xUfUcp25s1k1r9SGr9IBMr8Xpv8I+sZ7/QhfrFJi9i1tENHa209ilBVq+7WlZVYAxEh7hB4
tLUKL3kWtU/CmN8eMl99sY30SWQIbseymQ+JT1xumfDPCLd68XQYXtjTt2yCYSJ7fZUcmwrwj3K1
eplwl0z4Dr75JBIdyjJ/Iaobifto+yvxHpdHcsL9F/uD7f+BvQ3McA/YO7g/HgrPCu5u6po3aEw7
siTYB32r3F5cfKjV5A035jcpwHeqOgsvzoS8bxyy4FAZqr51eYF22/PG94w3N8Pe8itiquLA+JCW
akmDUzekkBKnqPulWRHp3DKvGQmdUHci72w7C7DDFkakM7Cqd2rnd4hU6H1ghEM14PVbsligQ3bT
/Kq1314MmXzOjINe86Qg46pBqBA95lUNGtOmyxx2N4yvfDHU11D/DQJjnneOg7ITqAxQcNcaD71c
XQd54bx7y5Rtc1s55yFRzntvmf/61O+430GL00R1qPFotsjCq2auT3rSmAXq9Icenfy96l6jLmq/
KjtJXydnQnNRFC/RlBlPgA8OHfG/THX0dXCiDHleFLyUTZJ9tR67iHHuzipptlE9+G9ZtVxl5AWM
U0r9RjYxYZtufxEVIgzaHOcyBVii0kj035aEFRbmgu6MN1MdhGDmEKFmAyxAfmdJirbrIcJuVnn5
4on5MNQTuW1T1dw9jQ+ycdjkaqTmewVYMGa7i6LSG9q73YJOT/rw0BPxcIjsyTlRkXNJUGxs5poF
f6INjhkq3a0pZ5KFInpZamt98yn4SZOZFPWdYR0jy5VPaqHl7crU/qrZPcgxHF/5wf5qISLSYQd3
P5bZdGyQoW2ELJMrsm+5Z6vJgjUR/lOJojgst1KNyUWlFLz1MP7l5WRAmA4Db6TRiYnsXG/FlvNM
p+s+01aOWH68CxR+ctLnFuDth/bq8q1PDfFG/ZZuAI1mB9Icxu1EEEw8LXK5ezODMqmDj9Exx3ck
trS4Qa1fWO1Y9yVpd2MZFDcsHB4bSP1D+NK6PR4MRUaHxgPJ/ILnWJMdRR+pQ5gvF16r6oxaz3pN
PAIFxvKlGxLnktQzZ5pFW+MHzttifZGRYX9Yv6thvBNZmH7NDDt9gijyMftEdFZe0OJvy6anUQzT
Ux0uVxywSXQGeQOgdGFuAEOeEnXB+MqauCHpuxfDg2hwMcuFu7IzSOIrcvt5dKufRYT2ci465wOd
VIbI7otUdCSFbxHy6yhxy4bmKXCV8UTDgAgoI/O3XQpxsVLjPHS88kBTPvzFGo9EM4FQDNR3Ogvr
hHHMuTCyS4/zbNVxNOOZEdXS7CN0oAxOStefaVWzYG+nSb9r8c7hNhNfyTiotyy7f1aunb0v47Mv
s3qP8X/aL8P4qTr5qjsr3M1uO90gVZzJp/CAx6XvadSbl7GW7sbTxrLjPhEeCCVW/xgu/z/R9P9G
NMXoiLn1v/8nbPv/IJpCOBfp/0oCX82RfM2/iaahC3MSVpuN+MN1ACP8CwUeev/hA+bjHGHrsSIp
+aP/RIFjWx8IxMj+x39zzP+AXATV1IP0BqfH/n8if8OrwKf6X5gJJEgCJue7mThnXThqq0H+vyAl
Ipu3SNKG1ZF52SdJfjW6I8De/V/okOfZIKJ4jMr3vO6vJgJ4vSrhw1UTXy3WjVwtxlqV2qcA6GiE
UdBXq5Y+tM30OBlFB6s+2JMPa2+sVXs/TNZLOBp3XJnrqIQroEOoL7RJIj3S/QUJv+kb0aVwVB4T
c415u3CRhqH4H1btv7W6AObVDyAwBjirQ6BavQLT6hpYVv+Ag5Ggtr9N2ApIwiu2Q8GB4Lfec2eg
9sdjQ7HlDDcDPE4sVocCX0k8SAF4egLeg5eX2PfS/sNEIYWv7OAYOWZmjjWktO9N6/6wVi+Ev7oi
2KnGujB/ulX2nFQIUIbVQIGRQq+OinL1VnSYLBRjr7wEiBxYzR7MGpzXwLPYzDHgLbLsC3XQS59A
7Q6jFu8gRg6QhYxgcXaYq8dDrm4P9u8kJxUYQFYniNe9j6szZCkv7eoUcbGM1Kt3ZFldJNXqJ2FO
7G6jdCQ1DLOJgXLFxXxSYEKBrnwoSS+3uZXkmFSm1a2Srb4VBwML/9nYWUqfSfjSoy23lh2/q2cT
40u4OmCQXJ791RMD2EHtxeqTmVbHTM8ufBQoygKfNDSgUKQW469B4/iHPchdYLyxQVZL49yaqFSw
5XjYcwgEOoJT+2hS8lxbH0KP97sMGHMasntCSbUDdf0cYPhJMP50GIBIkOEmsXqC8HcL+nsStrAL
LatvqKjD10m6343RZL3XHhz3Sg7Jnw5ZH3sMGDvFFZ8gEn8MSf7gsHDBolSznXJXzxKmAGKAxcFA
tSkxNYVB5vJWKF9t7E54hw4unaEiWRflw3JsMUbJhrCreUaSgWAgvUwRgYCrj0qujqoQa5VaPVY+
ZitvNcWY+rfjfWoyM3ZzZkZ7MAUbiwoTiRm/9arEBxJYOL06twNDzyWTTNUNDCPLtDGx4ppEqHjw
/GgTtvq1yIo6zocku41mcXJLPcJvhMpe9kcOlvoF4IpEwwz6cn6bFaNco9BbZ2BkzpAmOXlR8o1g
R3oxjRtmRujbI9ALC8O9hPZ8U8pBHGxA9imGFEgQwhwnRQzLSpGM+gy/mwGcd8OL2YPyOAzjGO3N
kbevToinCcfslGW93hHn+QPseJI2+1L2pGH0TFkzv70NpfmjMdLoxGbsvfif7J3HduPcul3fxX3c
gbg30HCHBLMYlEMHQyqpkHPG03tu/ef6epyGQ98dFkWVEgkCX1hrrskyVrEUzKuYhI3Lcpdo8V1Z
cuxOjPVhuSzvEZEsm2ho7oqO+I6WJEOhjfO6w/xdpoggMbekCP36fRDgtwo4S2172d4PbqzvjW+N
NOsDUY0ODqRJqMSZAWcju28oVaeiU390Nd3cIhnxCBODzH/Yh8ym9yQ1A1mLvN1oGJqv9y1hVRER
sDZx6msqrOWJYSSHUfQVI/Zji1k/TrObXuEUMfbzsmMjnYqKaaj5HM6ChN0eizBtRa1fb4V8S8Ft
XjCr+xk7U1pv565xwj9tl2IhLc0X5EhiX448sVFfo58LMajwroASabNRdBEpbnNWfXNeIqsf6hEl
nVv6k1m9Z710tjZJpKeMXVdTkqY0/bGXPH5yJjJVDLg/YhxypBO0wfYk6g1EOCXJlnejBrULxTV/
jzJoaulJkyeSyHISVtAONM2mNgRm8cE7J90g+WoTP5/a1THhWbMxZzSYihesFNLPOdEMas9Hwuh2
6qLmgdSZQ4gwbaNXGeE7o8jQWsN5J7oS9mRUX0Vj7NuweEbKEmzppXcWwZon8F0HO4o/uIBipFqC
h3gkIsiQ0z20ST9aLI+Z1tTcjXaLt2RBzqstRf7SFayS9OmcYA69Gi4XFNcL/uSJxs9vSHksmohR
BXGyaAqHlsmqcBpn7RrGs9kmLzk2tW1bxCfqaJRnMVIcTx+zTa5XV5fDwAQIB90Ddo7lGHsnHmY/
Ggpz0zrwsMy5x2ETYg8Igo6hr16t4uhdg014mzGTRLNubzGq9yvmTjms++k9kn0JmS58GebuOHqx
XKFymHHeutHaITHQ70ztwVnahK2pjnqsfsB21xMh1Y5vttkuFzQNDwPZRMep41c1ooDFshwj33CV
S7GNl+dS028uTqYTXliktlOd7ypvIcB3iRhxDdNbVBlnLmgtTZsVH+fqVpRLtmGXYWAyCdqToMFo
lS4pXViWM/hqr1F5MIlE4EyagtfD5J0lzmdv9jEWJ7psqyPrB227akl0iLK8fuQ73fVhG11RQl7M
sFo2ncPcsXXKL6414nWR9vNsPmXdMJ3YvBSbwvQehwKJJjkQr+mS/Rksqn30vNLnWNovxEMK3Fbo
eeCm586u0eV3WzZ4MoV4SyITv1uVXEasNkf2G90y7CILusRsQ2YPW3tNMM5yUvmgozY8wLplW5V5
VzeqBp8opmTnGWwUXC7GWd6nF6aOZ9ZPHqW/bVKJoCFRk0yUPtqTzhuaEr57T6QkGK7Wix1KFQhP
7mzxxOKrxZVKa4pNmoQSmEcyJZGzr9DSOlXh+bloGMwmREik3WFO0KBMzbgTpbYLOKoODZna60HL
4osAH1gPzaFelHCCy4kJZvs0xQHVyfvvvjstq3fdy/qLqW5mvf50mQ4YaKBhCDDUIy7T4U1bISxb
C7uJsJ1rBhmZLeYhdH/bpiTju/TMab1UebbLjOQj1QZOJKJU1yUQB5Pbi3XlyXRjpQTUJ5gqIQxw
toRlueNviF7D5qWP/rbdx+zBY9O9ltZc1k+hNAF84GuMLDZMDQiHslSG28gIN026kHE9Z92+EmF6
tUlQFhIpTRFSyE0W+BFKEV1nzDhAJsnnSTsixjsDmVrWjeyaU1rKzyhkQWJE6jVOM+yA2Mmb7ERw
u76yTYRWZsihKfXK2Igq+6Ec8lg216xLUheGRMOTsSQGF83FfG3MYth0ltP5lqb1267jrUJiatMA
6u8q54Bq5Qicf/hrkspiyP3QFtGbnU/GTuSxvYKTRI1VCkQnwYD7yxmmDXVlsI9t6mwzGKttb1aN
nxbtn8S1wr1VOdXeRCyE0mcfowOpe2c8Z+PFNcR8QoLn3qtDhsmZA1T4YaxZt9dL2viaQOcuMLls
EPMdgQVynepjcfTMhgvzkD30lugQ4qccs2F4niSlvjkFu7Eiwrk3IL3MaYkSxpXbaiZLuSkSn7TX
e7Zh7S03m/LaYQqjySUabLGeXKt/SpFL44KoWOwadb22IzntjUwJ7bxkWZVZ521YuVrIiES3EwLR
etsLySFQfaHwSE908+wtY/4bNh99Q8T1piJ14OqJjzzqJOE1ZraXOfj/qJ3e0ITczbn57iixdjdG
xToZUlw6KLxdPXRxaXORHvrFIG6rsDdVxaWAnd3RcKdrmcPnHGb5wXh2bVR5uluW5Bp2mT8Y7LCd
prfI8j1MlC5anhBU7D2kxfAJpfigRQHu/Dk4g0YmV9be1/VLbXhfsmH7VfS7nk1ROrpfwVj+RB0O
+Pjdc/sr6cn7ZaDdeGk8B0fr5xA7B4011RRah9jxID+TkafbhyAQ6yHortM07ptI90OJJKZLtbNF
EdETiOAyDGjmdsvAY9fFKim23WlLs+20bteJ5cWZyFMuE9PXkWShaPbgcS9723IerBaRjCvll9Mv
vht2d1NbgY/wcZ4M0bYyq3s3F09caUl6watE4Y01p32Fxblt+qjDVR+clPMIbaXkGccqWvTGufIr
p35R/8lkKgmJdD/N5bFLxofaDu7c3In9wjYeS6M5tSYyzJigAUiUXGkt1sYzvJ/ZPXJk/+0dbxOG
MYHHLMDVPA09yHrQ+22VkXS62Fu3qR67Mnwdm/vQY5FT509deHPY9iMDw7kenmrL/hH2rbUsYBX8
wNpq98ZA3+EBBOHzzsDSEB/0S21DmeHn0lCvUgO4m+Qar814B+zHZgb/ORjFdtQicwPkA2HUWOUr
aQUrzQ02+YjtBw23eoOwNM2VQsoXc3yScXwoS9b/UVis5yrew+XxaT0OqAc6pJhMLBfb2zlorhYz
Pud22/0BhRK76EuK1HsZkLd3hUFOXfs2Ni0C9e1k1J8IWJ81bP7pgwwM81Jp1XZ2pj9kxR8W98OW
8jWIIobF+RPxPg+INz5ae7poVNdxvrB8r3b2FO2rtvyyZv02mCajXwoWTAGuiJKVCcaumNwn7BYW
CYbmG9bls5itfWL0h3x4zDvlJauuFPQbFwPearTmdWXIDbnQT86Q7aNr1XBxXQLkOLk1Y1nDO64V
BzqybB1qrJeTEmsrjibeDUm3Rf+omfmtDThSKpPyUK9oHqRTr9rJu+ZHh5pSlszg6fROdmh4a7QH
zqittIehUm9I81b3CqhBFCGniL5MAZ0sm4p0daQQD4xyeTK66RFo8pO75HeyjY8i7bfsp7ZO71zG
olNj4asO3aMxCcnKSm3fufWlljURxKxw4hhmh3PHaOB1wJwMvoMtpYPq17aOeRu/96l+nxQrOSut
iOiOiWM/CK1/IyjpxEloPQztD4DBk60VZ0/E62SZLvyld0To7idHKZHzj1laF212L45d/6TTU2Pk
txpFAZ6YY7g8d3q7axi8U9+tbNfF1Yee0zJungifNdkeYpn4Xu4dy54jDYE8tds2yUFtIbvbkcZ+
ayZ3H7LxD4vUXQf2/D5Eye8ps8D21mbte6vpD8KNPnXYxUG+Bzj0B+/FRhfWY479dx7LLx2J4qz1
fjO0T9giozS7eujjdEmebEu7lecH147vSwKwaBjZFLR/gSvdiz740OuV504fsqtfQk5wC5nCZSee
mkx8dxEOlMV0n4fcfkaa/00O7hdqmmMh2cYGul963l2CVluMyOnynZ6AmlUHC1aI9zLBq+dSvEU2
cmO2SXn0Bn6paHGwWQASm8E+THV4tkvAA8OoracRhMLi8Laf8xZ9rhsi6vprjrzlZK2/FhPzqdRR
FbCioRpvXec+56mzaTXvMlFMFJXzNlq1zzltHVbDpU+tTZW991ryWfCaBF762JfRBt/23WyX8Ci8
YteTNKbp9OhO/8gJg7gvzfC1atp4VXHUxHQTKbLBPNq1Vr3Xu3mX0FhYhGWhvnlMEtJXbWMXmvOZ
8FDEXZgE+9vEzB8vbgVaXya0RCZw9Czey6HeQKJihqC1J83+kBcGjVcivcw1wzEsbPEILwXgf41j
rspgXKV99N2g/a0HaBPY2WjbbVAkk7NCWHWqs2FvuFgpbLK5as6uOUrtteMR86ZN33mWvFSg1XYh
ZFEkhaiN0SHPsPdXdao9NVw2V0FenefGPNa6tS0N+bJUHNVzhVY11reE+WBxE5fOu6+S+j51WGy0
VfGOOG0rk4ambbktNtlyGMPHWX8YPYZOVr2NRfPqTeV9bUFtcJKCztSG2ZXhVUaOR8oXe9RQ2zOR
I3lg5MTBdEJPGBFO1QhXvms/jFLcg3tewB4WcXbNu/wgNH1ndOO1UJN8J1/jcN4YKa3RVPtO+myP
5XMhqtMsh7veSvyZ5UHSFm/evDwlufFoV9h16vlcLVq+GpG9ryxsTqs8oSUqHdaiEOVUoVcHy66k
DbTFvuNkIpLAN1lnMs7B2UQosbyr8+4tsuC+I+2a7AfHGm+NLN6i/KrFxSmxueLS/elQBuYRmTvq
nN56M4BtgtlDTZdSGoht7QBQiJo3nDxP1SqCvhFyjhgmeWb0SMy8etuX7UtHed7E7YcrwjMFMJXW
mCI/hPQn7p0m6DbqexX6fBcxpSAseFp3sXZvCp88928oeZvE+j3w8ULtKZx4VVjZjo79o9PRhkH/
tzXlsYDenS7lxvTm19QY7wf+up4LhVGcJnPYuHr9E6ZEzcwqb9ZZXpu6QNi6bLIloMQZbkJInjet
whcCOiqJwrWcpjv1etV9+T6I4cUzu4+8zS64SHZ40Xd9iSOnejArNvRohUyux825mL8z4sjjJF11
evYZSIOoVgIUfM/q8VDTCttLEvsB6g9VI7JvtnzC4UiqoIsSNlEdnRVcQ00+FmNwb5jdEZ6LhOVT
L1RY5WPXPC4B2+vZWGUa/j6JtMecSCK0i2xvxNuWSTaucqTdDhD0bQFjGQBVzSHAdHOptwxUlOa+
PwfGqG+8YnR8GvTHxP5AK3Clc6Vgykoqtvk+Ww7SKx7Ro3G6Gpa3ZrBwk5XVDgnExhHFVdfEO4v2
dDV1gz9b+Xfazsep/wkB53ECf8kG4FxWppkcstlutLDnTQZz07oHWqclrFED5gq9i7GxoavH9O/5
tsAujFvO6IbyVrbDueRYPmYODXo6sXaOB/doo2rQ8lg/M3WmqivnzViLvVyYbpd4MsqE+ghU6N+s
K36lb/vWg8TaayQELJw/hUFl5BTtlihG79YBs2IAwqmuXXCJ1rTwoHfDYOU5OOv7uQg5q80HOoCV
6w+dJ+mcO5dlQvs4lWazQb0dbZw2JPQZy1IbhU90BF9LZJPQ2CbNoR8YmYd4MmTDVtZyESCaEUR+
jK1PifBugVGbu9G2bmK0r21D+LNnaS+1l0HqC8OnRUO8FBQvgQMg2elA/1tTr/lRV9v7pIJImIES
Wf2GlZEPDG1UAUCQ2woDKEg6tqgWMrzgLFEBHwIdKEAFct1qbPHmaBblD60etrJoFTShtiGb2dH0
HhV80vlmPxB5iTA8D/Vs3bT0U66JWxqmPoJJ19vVdcszFM9bxuzdZRVU0vO9qD6A0bSey+wPS4bP
ZrzYPcAoWz43VU9mSuzuC8lLiPFHN1HKoTOlQ8aE5Ig7TzpUQmqHwxKR/4s3lqGBilxEiRKWyWdU
5byD8/7gGEAZOlkBHgeuuE7y+mBlNekoxGhD+ZvviFiSvBo9kMgWjVGQBB/OSHkaxgjvtLYBgyPp
OScOJStFwlWKAdHkAF3CmUJyhkR+csr0Meuzn2QgZijz2q0n+PXYKHNRE7eomf7mrsvl7hWZHx1A
uawz61lL7JcywqIEBOexVUdy07AW6VzFDTUwNGdw5/DHdaspFAw3CkyWDarwlIOtQaK7Urb7vI98
OlXcaEoTiwPLeiKf4yVC0G7fQBifZFVcq8LdpAaHrDPA6GiD8R319Pdi74Sb74n9g6KjBTPVPz7/
7AcuETph0rANj2fQCUssBsVLNYJt0pz50Js2iKP6i0vcWYeutDZ0Oly7GYlxbfFuGPgCrD8G6gP7
RuDgV262PsFGNfpUTkxwhBDytw/018j0O6QyUo0OK6gYMMtQ81nfylvF86OIgiAHY4oE3PWQ74pc
+nqk7Wxyzlh5I9lOkXaZh4mlAwLn3TjJJ4Rn70EL1j4uV0uVHmzhHNBMPwcEJiHqBm/sIXXniLmM
bm+sWBjuTfBBwTh901appCwc+Sk2jRI9wZgBqNTT4t3whoO7jP6oGw9jEn/rY76GL/oYJtaX2czn
BOKFD3zkjz45+9QdX6yYpkTKDdOhZ33k6uM1f7Ty1Rrs6BBw5W070a5t3smMpIFvMrDbcjRG0L34
Y7GT0l3UaXJ0uComxI3j59O+ZKgf26R6IHdxzRBkFQ3ThSXXq2BauFrE9BNFzX3M1G90H9ih+LUe
bHWtAUixNI/hlD2ZeX81YIjoSXRf9tnJ6YLqbuz0AxPmgS4RrgDz6oLtfreuNHHEMssqRDQHhtPf
ogv26RSiyYJnGqNM8saOd4J5rofsM6S+J0rKuR/TcTcNCKz1kW9mHCYBcEWk707Qvem6c+00onej
PHvERp2K5HsufsKEgUZB3Wh3jNOlc5K5cdY8sTEtbYXsJ1yBEL805ALxh8x7BL2fmJanFVmr+PzJ
Vq30JFuTefbYgiRGN/yJnpYzo75Qx4A0Ji9SHZzncMQLjKDx5OkGSpSq+sH6cJzZKTaLebHL6D7u
5Ls3eM8BonSSujBhlDGwmZFipGk3GEVurmY3q7zpXsKalSLkzPoZjfI1kYO79ppoL5ZMyabLn6yo
D8ZU3DAKbGKjYytLqq7sDKzqHhJiDcU1015IsYEu8eyoGygD4z/3fj/U1If/9ti/ffhvX/b7Ff98
v7jdpbPF6ilXxhLxGCelAZKGp7CpQZsHRl4c4VsUx4JdASvm5aFIcM3YGQAqU9383vuvm/+LxyaW
J9kqYCwixziFrBeWxzlahI8sIIPbUlRHFx3OPze/H5KC0x3k8tzo/dDBNDPLI4ZfvgH0TICOEcGe
sKKzBcWqRV+ifl17Qj2z+b1b5ZIElN+7S2dcA9udtoEbc1L28ik//t5gIf3Pey0QVRHgOMs80kOr
+uA6Pb/v76/5z91U/ZTfj6u5UwM7bJQVYF1KuOY4AW6A2zH+6+b3sd8Pfz8h3XDgdf+fn27VPZlB
jeB6Ma6huJU6M0serEhdnoaOjWZcHdmgVcfOhp+HlweFQRrVR9ap9fH33n/d/D6WQ806eP2XWw23
QBu/M5KAD6KBDBK46Z0bMo5DCPu1sL654LuYKQDQYsUjClR7n8L0XOUM3zI0koPbMqsyx5+0c0e6
VG7gKUHrL0HXGfPsex4wmIXTpOUgi80niF5pagSH0C2uQ1zNx8aeQQ7onFzn4ZI2E+gOR05rhLvv
k1PhEeAiSLcMxM551Yc5Ow40Adg8yguSLNTP7TBvlhI5fwh2JEv/6rI+WpNrH71+nJFQLQ9uMqZH
0w66U1SSrznXX00S1fuhCFJ661XSjsWlrav+0tm1xxlVnNgylLhn5KZ0hoOshwBbtsGPMdHVaykv
ZpkDGQrZXFKTSi5VrtZeyhkraI7O0Ib9fNBG/d4ajfYyOM3ZKFGNLPjPKxPpL3X46hnZcXbWUUmH
RWddBtOyLrAEePdbE4nh4rpY1V+Zp/GGL+kv2Mj8vLDPTRwL5WS/xd3kHqRhBXepGVABYT7Tpg8D
qeHarcyf1uzyc1FSv0N8OvcRJQv/Ju4UMC2YeVZTj/Fv1HCm9trPcWrwxlplcdXapbgu8V+CAxxk
xwvCa6aLyaCnm07wqsCHo8TVOzzWaV5cIinzi649sV2azs4SNn5UZaxUGLcVRMxuBwM7P/25PCNZ
J83a5nWPiwczrCWjrHq+E3sCg/5ajAgWVmwrUXsELppLiH2AnKmZCxOlar74+DApGU3m/UZFuxnl
8wUj+GouPHKD1G/C7kljO0d5Y+hIhQPp9rtfRXYJnXztVXnDlcjLYGGab1zv9D1juicKkI2uXkQ2
SihNWKjk7OT4X1HBkZXWwtr8PvbPp38/g5ISL3xf8sSclnhfVFYGfzF/tTz3uxfLXYmLbUUiwCPc
HEZozQXy2jHRgudpgj03fYra+tH75GnOw3NKtgV99GmcjKe4C/NVZxsvuKrrleZVH9KEwGEsTGXr
5WFchv6UZ5Zvazo5yVSKhgB3zgJmr8l1XWfHyorv2oI6L6kxV0OtjC0wmxLbTKwPzrqUw6tdmvuB
vBzIjmaFhw6XcIRAVgTUqahkH+owm9ZkctnrwiUl3DaGJ49rlTa59yOIYIYN860m8oGB1pH2FggD
FmG3c17GYDy7c/o+ajZlKo2nLtqbkSOdMZpjtme1TVkyeZvAgVsyJi0KPau65vLcsUYFyzl4sGOa
NH6Eu+VDEqDKlwQpwjvuQB5Uf8aaIkzm+kdfYeSRubcZ0Sb6mnFyiW4iE97669DbrWqDUEYnnB6C
mDP/PJVM+sJ2jcHgYIhbgGqUYMt4q5nldBrTxV1P+fDWC+vBXh4WBfaImvDWa2Z2l3hoNjJAO6aZ
rqoBnXEc43DVLjrMC06EGKgWMsDqQXsNKjavZlSw203LfeMsnwH4KRrX5oHEWyJVHxznwhn/yevI
Ysdt9TxjxNJm666uDaTTjrh3jehQdfA4jRuYuJkhOTuL0u0+ChQfaSnm7Sxp/frpp6hK74A6Vrtp
E1DSqmelppvmyUAUSsz7foHQ5Tv0eWhAkuuy6Db2Y56GbEaBbd7pCRVlax56FmFTYfSrtgMnWhbV
2iAkY2XR5FgxeUhWiQi2grcbxeO5DE+SKo4UdB0UV56i159w4lh5/QM/40uizVz17Cp1TDW7JvEe
8fNM+8gx8YoWjnGqw88hMszX3mHg4rTHHDL9Ie4ny8eO9Wpol5r6rCpRoNhN/Z3VBqfp4VhW0V+D
MK2V1HErN9nNozgbzIHOOEQrpsUGRi5wMyUNtBal66zhChy1y1GVkq2ln2aHlZ0pYzz1DUrvhpBl
LMTtZ+J2TOpRiq8Ch7aMvKlV+O22ojiBzUGqRvOzCoVVXifGCStzdvdSQM+j2y0emrZ6RjH1NdjJ
T9J/E0DnbAdzDnyxhHvOu/Yt58mCPbIyIXpvJzp+9gHTM9yl2c+8WTI767rtJ5F5/bZmvNwJGytp
7REn101XI5r6TS1YPtYBusBUJRY4nxGpNVuHjpKX+1ohr34PHOOnjpariHMT0ELjbpKpXRds6FdN
5OmbZdR5b3fMCoVJ2czQI5qrkI1mr+GECGw/sipCSSO75/dpJ5+AInclwvqecNt0o5lYX3EbmZtG
zhtPI19rAFWtZcuTtiTgTbD0Qcm7OGUX70LdeIwcamYTWMYabc+wlqAGMJxRv2XFz6Sl46pNZtph
zmyMdMU5cZDolDg5XBubQYXyzQPI7rSNze4M7ZcTuRtpNh89HM+dqJp7xrLe3nKNa8xSqnGih0xB
PS02FQR1hg/srPdMhtxLKDFIt12lHxLSKqDO9fneA5KxcR2IcWWGx6udxqNl9X9FvbzkRADzvcWR
cPi7PpiTl6y/Rnb7HU7DU432gEINDN6oB5sm0Hd9EtyYsoBvCmumz/jAONvYxAwCGQtC46vRpnGV
G6pbqMVPyQR4RVE6biZFIoVIqis06aAgpSm0Upz1/AnwS+3Cdldxp0zDGeMJBTmNFe60Lg4pf9m6
6fAQzQqJqoU/RQsilXOeBTwMX2jMdXebKpRqGgFVjVzdPZO/4BsKuKor9GqpIKwEr86sigGz6rLF
46ZgrZ3CtkoFcIUwRgkD74ORK/kJF6Yv2c5R0Fdd4V9rOLC4drSjrdCwLep8f/jlxeYKHSsVRDZV
gNlUgWXH8pWMM9Jxfx9RN4vC0JrRk6WwtIUOoBa2RnYSTc2lKqwA2PaQbP/5EM3JrrHB3AL8sLc0
2SwXVfEHFHdSUNzfe4Ih8h4rw2ZWFN34l6L7e3dpGDjnCrJrKdruAnb39/HfG7A+JE5A5+Wjbq/D
600UuLdVCN9I3Yuh+gqF952Zp/IWLA66Qv9WCgIcKxxw8UsG7gSQYFOCCzYVOFgqhLCEJTwrqHCk
8MKc3E+RAg7zAt1VikMMBxwYscISR/CJfx9KFbIYZUmxrjvFMR5bkMY1bGMcOd7ehXZsKvbx782g
UMhTBRRZQkfGBkesW4NoP1Do5FFBlDPGIH6mwMrhAMYR0nLIK44eEPiyqzDMQEpGQl1AM2NeKU9o
S+BzK3AzdIMvIwTXWMB07mE79wryXCncs63Az6lCQCN31P1eYaFzBYh2dJR4sYJGWwofTfjPH9rW
YpujIj2NtCdgYlhcJI0KGAVAzXyb9ZSCUjNbqE4dnOpsrMyd8cuuxhVZn4ZfoLV6lnGsQbVWuOsS
7nWnANi9wqUUDt5BQ+Gx5S8p+/dBCT2bQ4oheAxQG+tys3EVZFtC204Vdtv+/YExEzeA3KVCcw/q
SQgnFgY93O5aAbwbSN6/v3ui4N6/9whFkH6v0N8tDHB82vF9M/BOM5o/psKEe+x8MwUOLyGIdwol
rsMUj2zg4rXCjGtLf+1yfoEY55TJCt7Hcn9XFa27wh0JpxZeea3A5e0vwjyknJuhmvNEbzF+Z2fW
2pXvAj5HJxQqELp0mSaJKfSNIFSYfCiDIXv4uNHjrX1vPwQjtd7s1dA4xYcFaz1R0HVNb7cEWOIf
VEB2U6HZJYz2X43//7dD/J/sEDZn0/+dHeKQZTGgqBb7Q9FBADp8//f/hutBfdF/+iHkfxC0bVlg
a3VhYj74lxnCM/7DIctM8LAL78fWyfT6lxnCNtWneJykT8k3s4kD+09zhPgPldpNDJsnCDvkO/6/
uCOQuP5byhd0TlNamCPwZUiHkB2VPPa/uCNi0GZJZrTR0cYDxZ6aU+NQrGZy+NZvs92gGs0Rg4mY
qqaWjb1pqPo3bq27WzuNvwWe5qXutL0TcTZAWd4QoKSvx9i7ze2ApDADvNoTNz1oHmJLG3seKAZO
Mb1GKDWzg8R54bznGn9Ca5SPU+3csZKgZHck7RB0K3pwmy2yoQc3p4dcPKGrz+us24qaXUTTzLhN
F9IsrTZjZfU2lsxpxgku+WDeTQDDoTJmO2NMXr3ZM6mNQio0ImZ86dhkPbFC0xTMGm4DWc+V49y1
SfbizuFygkNHpUgBjc+jw1BeiDl8G8VR61kdoB6DeJUjVCCq7k5K6ClBR3s1YslKlFKH2Qpn7d68
Q/XAxBYDygWXIoISvJwQ9yi0YsAWXtK86pym1NQDorYV6TuLc+iqdyzQzrGzQZi+cZE4XX5vOmEe
3BoOcqqrES3PRmaO27k3yn2ae2istIRWNrFIIiga9Pix9mBjwCUCs9i1TbXsHJI+f4UtCrJTQ23f
sHMoN7LidGN7RbWCH4nuWccbTWPP0m/+IerpoHvWuMlabStdiGsCKqI9URhl5sLsNJ1umCUZQShl
wlB2qltCBZfgyE+x5E6J5R0Xvw1ihI+kV2wQrT3liP5SbSpOdjEi6cERvo0E6yVrLOHpo0s1jmZT
WM+L3pIxVmbxBjs6vXxO5l+3QAlFmpk7Sf4aR5jmsNH4JSf8SZNvegD7a2zte02JW8B4sDBgMXUT
ip+KLeIjcKIROpG2NntkkxBy401d5kwF4qRnujaiu0cw6ZuzBuihpIKyhInM3/K7CWur7Lv8rphE
9s8Nf5ozR9njEGd35GmuMhZsfhVW19As3oOg9cuJQYpjquWqi15jDKo9uUnx3o3ZUliU2IxBehaR
ONpXstVdmrrOb6noqYTqM1X3g0SYZUZLd3UJA2IrFZ/pF7ZtaEGA6SG4dNr4VMs5vOR1ftDSlDqB
PLovUj98Ooy7vBLtw9xW6La9PNzE0rdqE9sGIXUoZbD+Gl92xGo/CAwkB8UwXOvGuEEZonEoptlf
dDVV0itv3Qu6dn26hHg1jwXXSq7TyWbqqZSGzvgDA492t9XXeuoE53JCWup5VI5aP6MwjnMWRWxH
TzQwpY1obAyy4VDlSbmOhwXuQIc60U6IEZmFcwcCD+gIgQ9skkuYGwxFSRAfveE4DjGiOPOP06RP
mMm0raejy14atDkgV18T5pS8nIGiuLgHN4nYENTLa5kwxrALyvy5Km/6mGy9QulfyhjOa6qtjJLq
KZyl3IV5daQjqucRKGS+hZuGcJihsky1aySW1q/m8ZkwaY2le4Wcv+VPFHGzZjTqC9MCDG2MX6ZV
vpgspFZ53e2dmlYhsMt+JbRJsHOrySjVmouV30/Mc6IKUahjFyQdCKDxJULIyP1qIGJjnNz+iNzE
toVZS4M9n8wr+9Z1xZVYBdqLtn6b3SXZZO4Qw85Oy21MJYR4GO06El17G/UJgrZouelF9rcOx0eg
EzWGTOqgkoySJfDdYDrGVj8hgWwAV1vRVzbZiCIJ12apfwgrQvHMbvzbAA5GOVz+6bKKPQ99Emfe
6UiAV4iEywFIiPgQDDo6IbTS6yJPbmEZ0BRHBhmPwSNj/r9MgPgqm9QjaOkk+JTNDWcXMTH1LfOe
IhfCaoRuwrM1XNpZ4CO42dccbzMOWVG1z3FWfxDueGvx361D8T+4Oq/l1NF1XV+RqoSyTpVJBowx
NicqR6GcA7r6/cg91+q1Z1U3w2AMCn/4whuEKIBHR9Vmbk0rNPpbHj7iTZUs9n4SRKCBZHPQUCDB
J8mO9WgRIkcT8T6L4EI23UxfhwJD31TfxQ+El2N2zyaMoMQnrVOZyJO8hWy1R+xtTVOBHtFDJpdQ
oaRAoLOlSox8XbwTrRlQasPslmVhjM7o47uKxXU1Pt5R/MD1YpDforSilVzH10lcPd1xcfJXb5U4
pm7dRBKkv8fdBmsA2iimN6Vq7TUuk23Y46M6RjRUYVWQQbbzeS6G374AegN6XQ7DEzYBCr1ItGCk
33K+U1oYTSOgvlQezDbSXS2bNziW6FZpvElUP3eljl49cx0j8zu6WSbkYtF8MkCH2ZoUDwfhUbhD
1XzPBjINRZI0dLphYnQ9ko3wrRFo+ojxVRtWyJSuQoA9rC0XoWnP0sjOGibdj6I2W6NJBJoJggep
+RCpaMstqUbByp3Eari9C3MwYlbmSJIRetkgoj2KLDnequC982GNHjUScL9xq34oPeDKe6xc6gX6
lZatm5uDtG7zAfL/WyIqz5SIFKreOtEF8NyHEEND2wPRjJxWqxEJZN/oMpx8zPmCoI5E8PBw24d2
MEfjQxWGV00s3RB4rcEOhJ5jCsuSemg+og3weK9HWXCq9AHsnOpKRpuOetPqRhhRrvvkqscJ96xh
VytqBAkfuvSehwNa5og+WCKQUVNn4yBz3OmyOK1jbCzp0rOGj/3jojAxnBEFwyj/ZqrOILBH9mIF
rQZuMQhwQpkaLn4zFsG0pKa9sAVwTgo0FD+jnK3N+oELXDzQz9fEtzZUnxdX7SaqlK96OoW1rCGg
TfrSL0WqmCgKi477ttdXAAcxCq8w8AERDn/g8JgpiXcRWkSZzNKVrH76nK20Qiuhh4W1urtVTK0S
LUUUEfNPmBaHTpX3YlN8Sp16i9rXCVV3KV75hS65KugjDNtfwjTo7uplAAvt9sheFBqikF2KZUbn
pQuwNs33elNskrH5mB8orNXT0cyUZwjye4x1v6Vaw6XpsZG61cagSN+r1XX1MFADZoiJtfAAShUw
Gj2ql3d/EOXBn4nTt3FhfBb9b3dHHbls0RLPRxSAoqz8mkL0yr7kfgbzCYNsFelvLaJPbaR+a7oE
2DDUf+LsqRoHYQ99Br/XhAohjgHvcBZCRxa5YtQfqwaZvlFd9BDQDIXDoaO9rt+w8tsWstY7BAj7
qFLBWKcI9HGV8CY2pcNdxqCA0I8Ba0vAd8zMm7X5pDfRZzR0Fy0RNsYSV4q1vCm+FSxy1RXDOm5z
r77Hh8lAqODe4psDtHdOJIUkWYCgj0iJgMKncPfi/E2oUlxk+11eIIRrBCVcrVXtFmEbW9M4b9U2
O+uJiuQ9WijdCiVHE/dWBB7El/4By8bQ1umYgI2brnPeoElq4iNhTMiu6boUII6jcMgq0m+d6a8g
P3iSibJjnZrcVTIBqyo14ltsgGnUjpR/VtesEUw/RAetNpWvCcIffcubmXb7JAKZcDee1dVcW8VK
s0Oobk00q04mK3iHZo3VlljqpWcpFQDQaOrLqqF6PYIaCgeKWG2y8ruM2z9oDVISxbpJWeiUuHh4
MZw7TWYfRMV5dBHCjen8YWtGakItZdlkxISOrAAR+16PDVNk+VE1erBhU04javm1EQn1f37z9zyu
67tj9Pgq/r377+HvFyCM7rRpl4/49+HvN/8+1dGID1ePOPiv1//P1/+9+e/A/us9aZpsZakv/LQv
upX79z522PY/P7Lut/85zr9f1ZD0DHm8E6yHG7Xsz2ilVt7fB/89rEyx2fz79O8nCCD/97UeiS2A
rrYKxcY1e+MDawe+4+9deCj937f+85qyEYlTSZOpALZKWm765QEz0RWgcxSlEccTUjoHvPj3nr8H
tenKzaQ1lGq1Fyw4I/u//v7fp8gIPewej2gI2Atc4N/fgH9NfSAv23IxOppUNeeWTkTJgMCcv9f0
YUrtEbMq9ACxxmgf7Wmi8bY0PHBfueeLUeffj70QHfFAdXJkYsb7Tti3yhO71ayCY0T06ELpXbMJ
SgGVdRaQSXt6H0/yGYOuA+2h0R62RC4Uei5ggin5XecrESmk0fILhD3i6zaR9CZ+WVGSVfKzAe7T
T7SNThZkx1b8kxzMpxBAzrXfT5V+yl6MI0rH1pdM47sEYbxbEQ/bAFPoxMNNGb3+h/lLrvJnOGzn
twbnmG0JJVQP4g9kX8TFb9HHLASP6NLix+6rgITyoPlpU/ArhxtNLwG5MLYWR/5E/rq0W7v15StL
iVWMCH1brQ0U+rV6waQRXYK7swjpw2ADWnmuraRnS9tnPqYDqxdFoVHoT6vJUVzNGJ5wwD1mB+MI
Twl8UOp3vSeuagvwrnuHDFGiFOWVzxgsN9mOR/ya7yCvsLOQpLcZnRIRfYWHNQl0G0EbWoZgtT/I
js1a7+GxEQ3TmrxH2+CARJPcaoUAOgUpK84fnVU06YZ1lE5HKgQyvhElYd0ifsSubisvNC6Ul+k5
ES/Cx7EtvS505kBFumybnfMbC3R2hLMelHZ2Ls716W4LluotHASwfwF67AS5FvXnD9N7083Dg4pt
ZCOPgwXeBveo3jG1TQc4L7pb9N7gKgE5I8V0qtxJPuDlBxT535RD5X6RmEY7c99hkflWwOy6oZm5
i2iLnK6TLR1oD+w6HEI2SCGSu8gO6SFKVfYRCnQTGM4RRgYvWwpocc4xcQCEHMNvYz0AI+0C5T18
MdaUHn3tGO+1tfZdfPIv4rg/zVVbZ5/xBV/38Huh+12RJlz4zcfInS3cvK3lAsiB2TKuoEyGGwBt
mvMjHotrbuP+nlslurxrwYUtTzLqxLfw/cu8GEcawYOrojmJpOY6jEALOalkSeqRIhL8ClCICNtY
Pu0o9H4jt7zAErl1gu0tZrDOrXw6RM9vaMquQBTbmGVYOL0sgEag6wGgbZh76EeBpTRQ7LcnG+Mw
f/X8oN13CXfq04/8/BwPa8FGVNBtPqsOLLGTHFBF49tRbri8JAiUO6vtbFWktEy8E6JC2XsjA1fB
jMCmmoOFKCzrgeRI+IlOxeHhdrvqADl9DtLLOFrDNmbF8ectXWLYf3sEmWgZe+vy0lFMuqEk8T+v
UtDwok1uuENHLeW5L5kBXg3kHn8fK0LbzakvfG5yqP36J8fV1M/tLoAoVqAJYFevLWK1tmS+Kj51
Fmo99vzFYPvaJ7vJo1vlSfDNntBoPnTnDoW2+HEw9jDAbWgRwbSu7bv3o6yboJYt4Llx5+juPyPl
J7V9087IUamfO831K/WbAJGEF2o+7N8FTdWEQ4FvCC6DzsBeeApBI1iTxeDJl+nMzWSUbYXEjjbL
xWx/1it+PV5SZB5ooAAcBYW/1qlxoNq6FTfqF2SCyU7X8wnGWRj0UMW0YKrX8ROuArQ7dLvc06K9
USTBz+kauwCOvfQWu+lmIXxtyHPKEwETVw7ZVsMa8pMHVFD/TIhSXHE/r+/3rVciryA5+dOtrI7S
qf9dzNUhQwkeJhB1gNeThqcVCOYn2GwQ0J7i58dMe8QOnbG5Sd/0L8XVK5Eupax6cGOf+iTyqNXK
ZiLTvZzmHdxhU/kYvtXWKbp9jd/j5JjWbUb80DZ+Y/GQyNYnvCXNlrCOeFJrL72EznSte8eIeWVA
GxuHSWTnlut8P9wpbtrMifyn9BsBArwtf44/hbqeQfCOLktYDJK1Rl/KwefARYRzozKaLve3/jT6
g37g6szb2sbjFUDGJxLcM2AeWypAp3tYvfH5jPRF2m94hz7MLWrt5A1TsEL1Z6hFVr5hFkZ2iQbt
vGOOQJUqnuUAj6vLymFLVYzdYiz1nFCvWXmAuAG28/7chwcxcevHn8QhvFp2jLP8yWbJFogD6RYW
CIvDGK3LG+2hVOUp16D2o1PMRu9Nnw8iVRGBcofyDwu0vdx7SjXlR75BgytAO1H8hm4BF1fb370h
AOac23Bwhf4194dwue0xIV4iPVO4zF5uKHWXH9EpO2POd0CAwRZ/mjMnvJz0nqVnCtfxPWC+Yetp
hevWQ+9yfuoCtLf//gf+PX8CttlGrtdeJtGJkVhwqLM+4fZgh6fiWF7KC9SWuxKEo8WVAFcwIgCT
uhNArS8anpbxMysHdG9rP/E4gnT2TVBKtduWtvhgS4JDlwi+1HIb8h92BpaRaw85D6XnkeOxIe8p
SGRb4QYUrAt3PmBYJd/Gr9Z6KJgAHpW3HkOoZa6gJc91ZCflBFGjPyG46gG3Sd3Vp/STb3SW88z8
0hE7leyQ+lw2Wsm5M/ErPcSbNWSkwvNSlIHaDY8brfadHH97O5yxUXpKIreDzhae5nX8o8J/T9oK
i+unSoe+Kr7eF4TLMgae0hcS78/uKl6YqD93h7Z8tMEp6AawwWbxZM1A1kOy1U99O9Kojywv2vYf
2qZaMw3eoo/wJmzldb2NPAG1RcuwB48tdlO2x5rWKKHeUfqItmCqMSnEF0R3/xYmh8XJQekcCnv2
euwsvKW4PMDbzeGJm9NejJXPJbQf7nITwRJwvonzsgzT2h+oGlnV1kC2HZFmLJo9WGJ0dbKPghCN
tQ4CsIfsQ+Iw841jtRVYC0kaBLxPYMK9zuUNeA8BD49iHjzyozJkW2gojpDaaQbvcDd0tiR7qzzQ
+7Nu+NV4vlP6je/oGYrriFurJWtV2Saxt3qGe2D/+ChhC8HWEX3VIvY8L6jlxitzF9TOypu55bK3
GG7dmsPdS8xjFeiuH3pUs5zQ6yzNZpQ/43qMSbM7njBkGA9R/YkDSP5Vw2CDJT99y2STkmzuBdrr
2H/gM451hh4dV321mWuaiK/JjOmPzVjOA+MjSlpryiYfEqn+kQG3I96rnAWLHM4vSpW54poOLNsV
ZapJx8gG8b5doVqKuwhdFl/SSwOZEpUk0kTknAzYpmO4DwNzuCkOlYQ7I4VlZxVkXnFInBlTnk/W
NvYTAumVDk9mspj+PXcuP+Gf1pge4UqNTbhfTxTG1gSqTLwDK8/dGtGT+Knt+oKnA243C6LGIQQl
oK4GFo/nFjLgc63tqMfjZw2OIxrcr3mLEQPcLEOx2tRZqf7QgtgA+3mRmdpsV67GHHO64oSNWmtD
i6qCylN+lB+hCgCb/Yy+bBBGvFcH5rl+BTm5FltrWFMxkQz7wfHMFtUVK39eQevAv73DIddpug2l
khQ/euJcStBIPT1YK+yyRevIoqGSwD2ytTMICuIdaUQF2JGoBJVuUqwlZqs0bSblQEllzoCJesJz
mDxFgA736U1/A/MD2mYacGO1hm8Ymv9cD9a+jC0FWUSOGXlKcvU1Vzs7CCQe2zZZV2dCF8qP4rjG
1I72X4Ut1XIvsUsmx3hNN0niMZ8f+MRxLrX1ooyBGu1Ug4hY2z82ojv0bgUuMj1O29JO7ssd6+pN
Du5C/BGUHeq0+GjeYtHGr0EkLJJcXEMhfsG3t+e3JLfB6x8fl3J0R8kTy2dIoHXq96lDUUW8tAAg
kWnjCDSCtLWs7eX2/BBew+kdQyIYSiwuGbbTt060iAivHRVmQvC7Vba29Dwf8D8xPd2E0+sSYDxQ
4UKZZTNvkeVgzKsHCo36pmcXEAkxEkiOdr0Pl6vHUCov2VlAM/0QbR5oDYxr9bNlJxiP+HyV9A8Y
P/jgOSRmq2CogiY/aXdk+gM5fMkSr2A1KO3CmYolfJFZzaQaWA4Fjs8GFCyYFJ1sSz72qwPhDPtj
B8gbeZAf44f2f0tJtnGSh4dKUK14KSiIrHyBi8+K5OGZV4e2WLkKl+ZAkzYa/ERnbcNtDuMQr0g3
aRPoOdA8J8eJu/8lTxhZZ8/UQhRoieDeRIseHVJYI6KsyFkljlj5WeqFpvsQdgUMBsVtcUWP/MMy
/AITj1+nQNsxt1O0s76q+3OyLvRg5WmrTYX6GH4nBGHsI6pDp+dximpU7naUo1F+qcZditNg2C72
qM95Gjk9CYlQg9xECD6Hc2cl2amjmXnhBsxoFhEdwClJU/blOj0iafGAZXSnl0y7ZHtnHVQ+DP3Y
AKMSN2zZyMJXyud4gylrflYC6nDkO+xKkmr/IMMml+4DUdcj+BuaXzslYi8niEWPlcr344fFBhIT
leAR2QfUaVipM19B8YB4WbhgnpN7dzPQKqu4Nmj7379DwSJ2t/MFELdGhYyDZs3JDEuuNhG1ELYi
AibWujk7Teh2vLA9sD9Z3YF5g9k2LWwPMKBF/FpTD/eIO7pzHlC/slHCeoo+0o9ud6vWpXWrvuVg
un7NZGLobtrdd6WwglsYCZLvxyxMjz034aoT0zBEIeXxNc2RXDZAk+GUVJZAjZ3KLOndh3DGmnc6
a1ykD0C5h0lzky/CLt2W2cb03QtSFYKTpSyoyPF8DlfW0sKpoQmB9GEQT43fDqRGdJPoIhOl8lgc
8n264YSs7gzxiuIBVH9v2Xipun8mgsdyQ6aXbopDUQXj8/TdI23XLCK8ViQGiFmpFCMY1TUiSzdw
SULlAuWCEmuRQ00z7QWH1ZULSlWCZ+iAKevY2KX0c493p0Y+ho1kOjO3+CYyd1g2LGPlqfeZcCnH
V2OGyZq1K85MXmZk5tErp17Amj6xBlkS4dMYoNxAE3y9Qqt4GWWPH4D53/g3QLrRUSd18k0Nusaj
FvUrXlYnpjvfgl/VcOxQi/2G05b/xKf8pG9LH+w7vNj93/FEwyH5ArG5Mz22vXJPkF9VQXYI+0OR
vM/6ppU8TiqykGDA4Ak1gJISAmHx0jDtLzIBlXlN3sjJdW8FJzCQfigwCZ+pG+ZfeuX0Jwnj8mWB
LDxkr7gPxXRkaHU4OlmrK+GlZnfvMj7BlAu8A9DJrxmVmgO1khRRPGuOvaJ2RSJaLg5uPxijfVE4
iqEWwuLF8UVG9pLEBcwweCUI9qKFUtk7HkfMmoj1T7DSPUGTar786IMXudIFY06S9kF2y8Ix3ksf
wwOMmSEz0CFGTemA1m+c/6IRfeXL8UQwGdFsx/UCC0k6lCGde+SKL4IHD4YQflZ33THCJu15fMpQ
sV+Hzd0imoUPV4aB+K5R+9COQNzbHwbQOvQ5B8nGcoAlq7clDB2c9KPZNbhZv+A2JnxhKpVgMQtw
AXFPzzyiwIl7eEjlpXainVZ41/pL9cfd+HLfhtfmMrJhknTiW4ggs2HdTzi/2OdGv+KQgp/3B7DK
xqKcaOWeg6bZQAjhAKROHTZ7yALpR/g7nEtzhwvlCgQ3Kt/xGUm/WnOYiaX2EpvALKna76rhbfxg
P+NrbrmvEgt171ecAzqaH9SbyNkU4bdqaara6S07v5S2HO3aE9FIf0MOui9Bs287Cq+5VZQBiAvK
jDgR2VQH2p9Ha91t5iy8bESCxR9565vPxOZbBDXJL3EE6alhSu/Se+JxI8X0KXp6jPA3vYe0Teno
zjugIpJHMsH2XJyJBfKb9PBfdLphjNTapgJCAYNKD+s0AinUQZZix0/S+JmXOe0eMi6vitJWYAxN
SJ/Yc7sXZ2rNbrJrU3BvQa5fqtAdlSPEg+pKzbfSQcMgxkWw327zVwMpoeaZu76HW11hCILMX3Ew
GyKB7LNkI6ipwSVRZVW8W9+JjzcqdIW2EfVdWHjq/Ml/VGRMIDjLP08yNgXYJo7VBanuCQm4JQ7V
4uNgyUFVBi+LZcP9G5OiQdjyHYhv9n74WxwY9V/URkzFx9wBtqcO0tJhQduR4y/1EUsbghChBxbW
0OGDWtRutgaGdGRXoInfqdMRwhfUPIh4yZYoWFYbIbTXXGhEtOtL2FE+t7trd+WfpeIWqFcIHMVz
ScU5VG3tvRcCEi/kZi3Mg1J/WNlkb9eB5QepP8IwVo0DmYZRfIiQ2dmqDCxje2fK9qyofA3la7I2
JvOdVZ3wN/aaIPGSChkvxxxf+bBPkksYbUB4+gOe5ktBV9qqi9euS/J5FZ7YhkqHRVUDcULjhyAK
2GwU5FRtfCl9wk26GbwJeU7GM0fUjiykNMLgTC9ZNDsi6LCYGobh/q2A+Z7l9kyuXp1zshoteZo+
uVrDlViLZQ0VWfw1ltHHokdcGr6jQf9F6kJcTC2XBRKRgsrTAynZklhsf1CHDN9j5UyImVD0oyfU
0n/8ZHWb3vKVP/AeraeOMtJ02lcPEmWKGkytJ6L2bN1G+we03DFYsUtfsSebPiEuCLZcUZpBszT1
16T21hSDFfGhYQxXcWSmnYBU6KaVvIi0KcHa4+xruMITFzkGM0utUMF40+3340VxHxuEL4mrUUnz
5M/uDJZsR8GjplpDAGq8E91n1IXxhhItUiFCihU1K2IEjXvwCqa0AdXhEoys5GCVHHpQUxaiO7+Z
iXaRlWo2JXdlM46Y11KDISwBGZEMoEWd8mdUrwU5lHyJNsn6TThTE2XJ8NP7hpISh8UNAvs+/kSU
c34VNsX64dORgItOWDUmPlcUYEpKipRuSJLC98e4l6/FIXXZ2965bGJyDYmzyL8NKjQpxDFHED/x
AnuPb2m0ZmngaPLL9MknsayoJOyixQ4/9ocM9NSLRlJrG6VnlDsMl6StxAJ3u5/HpxgrCSqOr2FC
kuCG+yQ96KrPhyFGy6qFIQHbEmWpALWnVzrJ6mNX2+PrnUHI+6toh9VT95lGtnmetkxkitUgwZ6M
PQOcShN6Vy6uWo3kLvSixsfAimIPifqSjoDdGF3TsBKTlpIvpq9qc80fPq02mqHkr+kL76WwUxNc
pK6ketx37sag0lxyJ0pCpNU1WKwjWmj8wN+NvUOAHkDLIJMYuUyNz0ch1waXqVQxN6XmWpj4Iv52
oGMeMBMBtGyotU/arTA9LQqQKiBybmWs6K4CSz/HjD590eBYB//Zn8THMnjiJfNgySa1BvwCRIJR
WdD7dbkPi7o/pn6kbe5dANzssLVnZwITBUkXihVlwNFzrHwyP8grxjP1dO5uTYEUHS1GZOV18oUv
ZCXjelQsKdMLv82bPzkWlMBQI25sUq7yIk4wz14SDLqUIaCxXjK979/V9M1F7cd3/pzvWdIVhwvd
kZ7DW9pyWTkjzqsi3Bm4I44gBxzSin49LTB+PQOvWfo5+nBkL+SKc70UVHRMLxEdY17CIPRLVEc3
gDRQ7CEvrriLlChvjE4+U5tO7HvhYoj4xlljrsDseqXszxMOn8p6t4Qj8MtgQJYYd7FrL2XWVcWG
u5wmKUq5jBLuGedKNhimS+TITWWf56pKHDQFDYRLmfF0vIG2VOgfO91gc1aMLQxyTahGGCSyo7PK
SR5DKVRZ4U5Ce84cWpQ3FEg4oy+U/M33oQxE4VehbL83IqThln2bOgmlSvS5l0FruNrqjbHCU0qu
krp89j/fzDeY3ZpDUEirQbrBtaI/7pCeVBiuM1BHlwPlXFFsIJHlU6dqzeXn69n4i/Nj3nBZ+Xs6
48sNjXCGcjl3FGi4jZwOg152OSomEb/hLdwO2P53WsPLaXO2iG9yaCg7c+m4BBwjYgac/1w5fBxn
zh9xvAyC5SZVwDadAmSbtdxAclBIYUv7Rny0O7SCJPp37D1ESRRabKN3HvvxxhcPZ7oEAhmTx/dy
Ovw3t2c+UKPMoz5xe6gLp2TNinLW1QOzQlXWTPlc3nbquqcroEKVoAksOuDfuIl82DIx8NdlMqhO
X9Ose9G3CvmP4XFjmSB8B2/ktnOGnCamDUiSan59iqQAXZJ6duf8VC8KnPQPgIES/cKQZCrbf1bY
GAkjJ2wTFa5etGxL8URIKSacGfN8eQjqWQDK6T70I4aBWEuX+pHzQWuT3EZGrGbHbeC9SN8uYxFg
CuVnaRlSC/SVijvhDmMVWOdl/MGkGdwoV5mj4H3chhXyhSoEUPgHVqNjheyZ8oU/uIu70dzRr2N8
cCunAXdwv14hG+jQc7/j+hhDg3X4nNw1t4g5Qt8j7eOoOOx5R2ODaZFWdtdvGWTdsX+mQRphzcZc
RM/+JQPiOXGNXWSSGUSryKfFBsPE9OCkyyi7FT5HxzxW7y6RI2qCbeKKeLHmK1sv1s+z6bCcmP1p
QJ8WmFgLoTxb58oeSJsoeQbUJmnf8fGz9yj8UlzTGjdlF8RYunKxCRXVK/eYwxzCF+ae3p55yuku
CK4Ky4+AuDxcIVEGNRGZCMYtba7lwkZbE4iOhNUFkHAG7/rv8lv4e6PtK1uMSaO+KNP6nyvMWip0
AZhKrg/CIeTCUKNHxPNfpzVYN87sIbjcEuYi10dtfSZcsXSd7OaovFLD42pgpIaWCSLZjEIwBbrk
SILLBSva4J573DouFF1r+Y4Yq5cB+OTCsgLxvFHdJZEq4JzbXHX+Pi3QWIDoRqCxDA4mZGtVleVR
k/vm/LivDMuQvp2y1CfHbGt+1qeQcyJxYjDGGy4saR6HxPkvgCAdcJF919yQYj7CUEtuCj4yVjZN
fpkxSQH4wCAYKGUiimNja071XA19hSonWRkkYLpY7mT6ekNJzeqHh4UGi+2zetrYsuYSWKDnWHtj
MuLV+AVKNX9exqtg88mDsX7g8FfcyB4YZCS45MAKWVs5vqQmgkA7cYLwJlxFMJ5/085QPG1YrrTM
FZAtqnz5iT2T0EJugcKhT01jDEVTv61BVKDKxXrpKHSkTFt9vZM7sJYD76LDCHrKeTApHttBPgHp
r1+os4HkMI3tSkCNq6BCdNKzEO3zZSnk9BEVEiQHu8Xs2PRoH+54gVtdo15Vk1Q4Jo1zMCxP4StX
VJT2ILsSKvcSYhduyRoiIUAUaCr8h6AxPpdxLZ+4lxRaET1raHvWMXJnVAoJ2TKPmdW3HoBLKrms
QAVlUuBcublctwfaoazDkmSy+pPi1086+H4JaQc7pEc+BKri552TRi7Lc6lsGIacxRD5JNACgToT
tHETkpIb6W6drM37UxcBAEfYhcnjdrhDRQEzDUSmkazL8UP4ArHCMqb81BsB4UzjOS/dlmtKeGO+
6Q3OOQ4YxGUk9WuQ5Xh6qQQpe1NwWi7PDDPtic4ePM3hvn0Ujjq8Dd3L0vWilHB37zExAoRhOPMU
0p9ZTBnXzEXkn5QPyggmbRq/qgMGJreCIQvin5JUgW/2EzMQ0VcGPS8zRYrowmZklJhOLU280YBc
Rwly2WQe93V7Ej55biDTE9vR/UXjFKo1d42dHE1ewdgI6TMkwPyxnAXvLCt7ebowxFhd/eK+RdWK
OzCZwRJJM+/x6mveqYjw9XrrMPP4ZDpO7NsZ26ldSoxGmv6PZQFZ9uyMStqalQSA8ow2beExbHr1
xLQEnB626H0htupVwwZrsBCts9hFp5UBTw8klFG7BNnDYoc9j3tPnidOCLADs0JonRlBs0VTcAO3
xJoHbhgYmH4rq0E0BsLDEymdR/BUT9wdhOOrYavMAYUcLrdQnEIiLhaWv8WIyVods3fGDFOKI2Ml
mnH64Aj+lnMWI1YOblEk+mK25qax8uSAVjQ4rrSXAGo57QeAEBYo9jtBXfP2HgEnSyNezuwczFpu
l6sDy1gf7xsDnDGxuROh9lUxdpbYh72PYhlPuYYEZ8wWEUfV9EgHRzUp2y9NBm4rf5VHEHPAjO/N
FZsdlJxkwupOeRXAkqmfS7y30PUsJfVZQrIZeWIDgHCSUh0eGP34e4iL0mxAPS2TP57BBNCSIRLj
7PUvFvkjtVGSdfLVZfsGeUL5E2RRZqsLzKBrQf2tQVpQTGZzbqgwhUTkDTLTOBjjF5UDJ1VwNTFF
Fo8/YZio1sqNXOPPxchFIwbFWrpFg6ohi1WwwNb13G4g4UqghBMiJG18mo0sgSnU6RtVodgkJ3is
4CJHPVeM/UpTTjgVy5tVX8obs14BI0sAURUKCqmicks6aBTo6EqbVGBMIaO2hm9Lo1uA1IK2ZeH+
qy0UQXlET1KSmEmLm/YgsohPJoUzZCTGzaNJD1WsCR4yGLPXjspl1EbI+2GrQ6xAmRAXDNkd7i+1
YpBILaI/f7JA+qx+N3n0MYZsMpXM7nyfc7/X3YS4BqY41GpA09bYmVib66vzZCDJqf2voFCoobgQ
psbh76UmlbGvksXz30fnefoIJio3xUILKqSp22DXhmdBHXPJ+mEXS8BE0/99kKIZkOTf8w4a6gbB
c8Ne1UzcRvn/xXnk1lfVkq1kfNSEG+Lzv29ItOTLeGiI9C/KR38PDUo4GQoZ//P876ehZfjl2AM/
WlCUsa4uKhjLj/9IIQlllfhFMW+FGrgm/uwPXLQmpFp0tDWA7+LVjjjAf47WEECENnXaIaG0/Ph3
Cv/84fLXIDv5zb8vVmm4HhpysK6l1tPoICH/vvnv4U+OKf07nL8f/15Uq/pqinQSJxm2UpSLNXkl
Ox1GfP95GJen//Xa32//XpN6PKETLfaRkdzleoa1/IDIoj7XmCIlJHL3SGAFqF8bUWpRRYHS29Hf
kKJ2dFBEwSgUYRZiVpjuGBBkeum3QnUZqczMgMVUYylvJ1QGium3zcSGzC/8jNQ0IyKoN2Vo4k2H
d7Ejz2DaEkpoiT4AIBiK6FAgUt7LqLOuqoVId4fMm1UGjHW0jFGaAsePjesiT2BYwmM8Vh0b8iCq
dl9kFZjmBylR9tRMC5sQj0unHYw5MCfjM2/PcNzR3WtWxQvaS0JMui7G+egtlH5flSoaIRRJlEY7
oTZ6rMXH4gQE8LUe8UyfCE8eYA59tUG+zoSgRUpAfa58eIuvtBsrbGkIFT234CorqlZGmoX7ahE9
HNZivJJpwjUo0009XUODXAtt96DNRupQleKakPvcfOJKRw+vLbrOafoCwJ6+SyOcqx5p/Y1+JBt0
RBikUW2LKprpiZDSrWcTQlRbt+kq4NiRkBUKdGVmNIMQyci5qIPhjAP1UROd3WoEEZKvyDBQVHst
xW4Nnj7WRhq0CflzqevxGhF4UDhUmQ0KhNqYhrSJ+ttQctGaGm2BWHuVTXKHYiLaFM3FFROv1xxG
23SDH4ixiD6A+MdDXr6/1Y9QILFchFn7UvGzMvk0qQCpq1QNJhlbITQa4Q8VNGB6ilV41OJGRW1H
jOcRTFsSQWnqi31eS2dpybqgQqwNSohAvWDQ6iCPzMNkYo7VDILui/fxvew5YkFIAQUKxq7vJvVJ
ZO/S+/sGg+yZwB6wZ3VP3/WOaFRUP83EVHdRzwaX49mDpEN0XWlkhuCY+7UgPbY9+n5o+BXF1sTU
byuKDXA2DNqz1RLer8rQjcYC4nn2O2LauEOFXd4XaORDRwchRaMXCsq8XenqWy3JQAkGwa/6uGQC
GXDb/UyKotNYHFpZM6/xUkJUXXOUjS3CAOskxkm4r1TcS6tyqwrNYts3Bmnd3bRIxSFirMGqMHnt
WtBP/Spm34sfsZNFRrwMIvKcWB+o5ujfRTWP1jzCbUsU5bsWCOeiXEZFhXhEGIrCXjTbXCVvi3Uf
i9v/x96ZLMeNbNn2V94P4BocjcMxJaOPYLCnKE5galJoHL2jc3x9rVDdsqpRPXvzN0iZpaWUIhkR
8OP77L12RoncccZJCwWrwqk0E94rxu+agsY9zBO9KwTnrw1+R6TpD3NPsI/Yx9WftHfy9XpKm5Lp
3yY/Ql8S59Dzg5lSiuDeqi7aTYGIL33bXcjTDGdyK+cyEX98awjQtAhnHAHsGjAkDeE5DEWxpzcb
CB3Jo0rQ9ba+DJLwrDG9d6oxRxDzO9LBjYvNs1ySWpAqfSkNkLdqpJkk/O1WTbUHsrxPoCFv/d68
z339NVNg4U+j2K9+eb2900nqQoABeOJdosz+VLrNN9QsblVG5G0mogLBab8wfwfxwfHFYc5bIs2S
qE0d4/UABUqZL+dIPEz5Zk0Ie8/cim+mRWwgUUcCtgujozMyb4Ve41JuHp2qduJgiRK70WNG31Nq
jsJ11uPs1/Y5yDKAseGZt0j1s0y8B8qm7r0BKo6ouMeNxNzkzGZtNsiGWf89MMshUIMDXgubhnML
SLbUGex8Zd6tWy5H3/UvHS8NkiPu7zSL7+3o/xPO3G9IXM1oAkxFQtjrwn53vhEh4zxcH8PA/9bH
wqB8rDnUB5+ZkI7muLcDd0JCWLLV+M36ablRu/ENZmyRnR1BWB8mKjEdt5OvlvzryabBvM8TSv2s
V9enFd6iLJvLmLf+89gVbwn9RPRDGH30ineZNu71xsaM09U/e+yzpM69t8FOLHWwYhmaZ85z9EVZ
9W/YlPmhmvM/AM7usKhn780mJXJ6bNSXk6/TJW6bh+TGNC4IHZMecH+UN4sEZEPKsdv+4rYtFe8i
+6jlxD2PTYYtxYNwVh6bapp3jo6yrajaD96l9y3Q6QdZDVzPp5m5OQ7LbW4ctoBp+Bo4PYTqUG6J
lP5TLMmlMJ6PnZZe87Vl7IRoOlxKbrulZu3SBayBlBYSWMj0NhSeOaYkdFg83CQSssN0e+cPue52
QVT9MUAc9wT7E0LqhEDn+WgoCIfs7H0bqnTeZkG47Oeplbsqmo5daDlqA0/uwpnrUdQHu8otP8Tk
49Ew9tmJUpZilEdvK1Vt4qahMcWLh4u3+My2PFrGYPJ2s+uNF6+tnuZ5/b40w2N/Y73HevEPIDku
8LRTCkYyykrk/EpfnYHER7OtaPbUNwA6H9KI9oOwRuq0WFwcn2S0lxy9ZSq5Wjj9aQgJJBmJqNAN
XvlG/OcRnsiF/sarA8NuG60VKQgG+q7tOk5UvPOiQEEpnPp3XTRbmqO2zO/BD0qxEeqUeaFIBKmc
/p+cCf1Qpdg6ZDZeHFrNBTHktKY313FVjYF74zSmOLSTeY/hL2NQQFUUksvWmqpf+cq02agRq4xE
p+q99ChdJE1dR+FxmLeWkuCFy6GYsJoMGU7TZkCbUx2fGVeM+yBqcJkX0wOpx0XXfwju3438LH60
62fXAytNb81L9cT3L0m8rGucP9jsUYUV3obxuw0WzKyW24B3tmtxHrp+uQBLcvEN/05DyWCe9sNH
5rzMIX50HZtulxTT79wGyWvMZsml5RCcgFIPaTr9Sk2U7J2jDz66a1ndesOCDABVsasY6bWAvtNX
wXOozS8xwBPyGDc6hQjeq/UzTzBidKSEW2v5GH9FxmyDdB22oZhYN4uEI2jVoAUfrJ9nl7Flhapg
3M8iZkEYccnhGj7cekFWnfn3S9NkRCWj730eH2dvpMZM0DMBMq65ESXa/czndNsmSUiBY3lexDqQ
Nr9pTG7zusR5cyzwwdly4Zv0CPiGCPR+HLAeND75Z5rp+u5Ccfb6GOVj9wCYAFnfMrCgEFBECsF/
aR99MciLjlm9LgRxdAbSfS5AtVtP/1QNxY99MuIOKjQtRCGSK+RptlRuc5ijTeZtuCOFZ7E4ZkfD
xzdf6sd1nOWDKPsPYuuckwr3ZkEg3fN45Cw0Gt5DXXyivKA4A4rA1eT5FO5m7Dndud1I8YxiNpQV
zZ9DV4EJqB/qwBQo4DRbzBJ6Y5maE3UF3YfBtrhr2a9DdwDh3CNfBDcEVMlAN7ls6TtRIw33QU14
DwJ9Qf+HASG4IdEFQI7uoSCOn0zn5oexgBDI8I1yFpnpjatpuzfEsLED86+UsQ3bUodUcWF3y4L+
PBMyRrQUX33QPVaNH+OAWof724dHarvl8sgPN5TBzZPLSOpUu1oudhcMfUgemzHC4clUjrQBwLZn
uAy+GmbfrV+5/1R9zc7enSEWzn12pk8xivmQtiD0trPPGzxhXVvOozgmE0Rdv6nIu/GYrGeSFr4i
K0uRpO+WChgyym7jNYcmv8UQMHzWAp7ekqxX153EwQMOceA+7c/rbSrAuq5Td7cEK3ZGDGFcqE9C
9/p5zClgz0aW6/oWi2waCgdWSm8ubqL3ogJIZLo8AY24HOVM/EhFI5c+aAjk8iaI7lqjScHHDcTq
M57slV8CIvZs+qHCCb+prsmONeIz/SwjIvgFQ/1GRqu+GBpUCMHVnHmem1xtpG95AdYnUM7eXRdd
RAZCPLWKMGzAaHMXpNW6XYwiKe/DggiidIcNkOL0ZK1hyjVncoz/dDbKT/HaUCewmK9RtsfVAapf
DeW8WxtxSnqc23FEI22PjFanfLOuSh8HnxfXrDyf3ZWLYeiiVysXG5nFm+EUbrhravPpOLnl6J1i
ZhYg+r3Fjs4tAskJCLce1uG0kn8xw9XxpvRBucWjF8zOG9ddn7Pz19ob2NXmPMkcxUaxaxydl6aO
jknNRSEa2Wq6Ccd3ObBFr6Mrl6FNrf1fs84kvmaYcUUANJvIK/6t4XNKlg9kB5pptOIpF5pDE9Fo
NgPFvCSjP7OQKI8azvEpanueLV12Mmz6nd5N9rqjIKwseTmJNFOaVdV3w3zjpkXudLLGxzgJ13sc
GZ1rWgJm4ZM+EXN1jOiaeQrm6Tghj0xpktM4RK9REHf0DquIx2nhr5sihDHInMa4LZ3fkMqKsxL5
55JzrLoZn0beLXygGWGJD4EH60FUGmyvRvAYtTKVd20aKH5D/73xZ3872P7LncOepWLOR7SldCBb
P0XuvmcFq8J1Yi2v4jnB/s+qP7GUIDl195Xlndj6y43yidfctNj/s47tR5ZNXLsqfV1y/9WJ5mnv
gl9k7wGx9OecYr+2WYtVw5FgV/2+3PYZvRP2Y10tEbIYAXhsqmttzPua1QeH9sLXMvxmpunXUsSY
aDOuki0yx4Yvt73z0G49A1F9qUiH4CARzYJfQZ0mRalNf/GF+9WvIBkqasAiaAOUPEiF93Z6MXE1
PWt3/sefiZGokFTIlMd0MERav4Z5+Snnj7Zpwt9r8Frn+hmCcncc65U1EN0cLJ3ZBJkYuVUHDwsH
0hY16s9E6fxhiNnlwa2hJq6mmRCCkkZZxNEIv+WHs7JZgCG7nSzZMwcP31ZoysayaQfoEKdkzfO9
nfJfeVP+bqOUVlh4HL1IxkuNl3LiVI1W9Ts2rtjKGxokH9aPH6MSy9UdnS11TZgEQXfuO/r+OlCS
JYXzop8Oka6408zDruYJfj+K5TJNlCZ5qc/Anz2sFdXK8RSxumjXwwJd436xltjBCDgil8fKu2ku
t2Di3CNi2KFFEB+7TTavDFNe+0jGl9VFx2c364LPOo7/8SsH9t9oflJwgwEpT9q9XeWjXwoU6SLa
GYepKOJu1yqiNIFDGnCsOyL6GMaXABJITG6LV52PT5BtzBLh9dAUWy3T314NogKOtsl1itvfOWvK
Yaj+hMmc4pAngwph2eFJk8TuD6fCTgTO2m5tyR45ZxnnBJItTf8TFCvIT7WzpmuOfdDweA24yiVT
9m2kH22Z1vWxDJ/iiqSxHh2I8vVU410EquQ4TMwGLT3m/+GU5nnQfbbLZjPe/X/Q218w2/8F9Ob5
Uoj/DfR2bfoh+z/3P6hIyesf/xP39u8/+m/cWxT+Kwi9G7ZNhpHnyRCs27+Jbyr4l+8JGbiuCGSg
Ah9I3L+Jb778V0h1tq9QHH2PP8af+i/im/8vfqtQPI3AtNEk6P+/EN984XkQ3ZrSpk19g9OFAaw5
OOOUnUhPCdePbkS4/0F8QwTrqr7kJpG7rPQguL2HyiaUkk3buvXG58KPsue0mKE8cYNzh1Rs/Nb1
X2rIIHe6WsdTWLX3eq7lS+t08XY1HqMbp/NltmxG5jUIn1gsKbrFOBjTXZrWxWvjEAUs87m6GPDO
3/z+tlm55yhcvygHh/AYz93VG+Bo6LWGn1YYezfkInru4pWrf5iw4tYjow/PYCsS/0V5bJ8GTzAR
w3E6y4mUuegkTVRZF+7aBUoNlcrLryF2QKYKDMoVPoqgluVhhcqFVdLOn27f05WUL99zlAGnG8Jt
25fDvqhk881aj6RdxgTol8AKqnR8XzjRWM7Z9mFkRninKoHHbDuEm1a18k66InuvOW1R5yisW6uz
WZqrXZ9tkoG1UN2PmMKjTYGNRnQL+b08VJdCAjDpeexh0GubQVx9P/8GznbZRhJj+1ohB1QXDhh7
NjBLE35YH+7QIzVL/1jE61sjK3/rhMREpCSchHeF60pAFglalV47Nu0lq6uOASRrs0O9zi+jnrio
eq9z5JFUh6Vdu8LwkDLcghsUgDH+cM/FsxuH9VM6Lp/QOeZdtZTT1lYFp3o/Nod4r+d0YlmDmTIW
UGqWSTxRU/BS95O4VmPBWg6C1z7mW/DkxVH0DbUwpYeGNfjQ36Jzg/JOJsqZyYO++EhGheC51k+O
wtgdsG/C0vabz1F30GAuD5GV7mMeJyXGKv/NaCehUZF8isoM3XAVxpUwaY9xO9FXEXrLvuXGuAt5
cbAqZ3uu+li7oF8cy6XDJVCgWtSVhWVQdONh0A0SVAshR8zOn8a4hEdcy+6u859d55ROiX8UXh1f
wjFujwv/U9zwOcOMKwk8eiO4grwDtO/nzs5JipjOUmy2xRT7Tz41OnfxxD0p8cuvHqHk0t5+idbh
nOiJlVU9tmf3VuGrM658xj8xgzenCFd2GaGi5Yv3AGKr2piSJQGsxleNfTrnnUVds0UwL+xJBUnx
lLPclFBcIFyQwhFZzb8y8ONAA+bCl1FCUc4RgDvwiyw0l6ciJWlQOVF0cibqRgMESAfzNFXj9CMO
jf2orUdqhR85ntqVWGtye03JDxVJse69irYu30rsZmO7pU5mvHubl3o8L33200+G8th3K+KhHMDM
F3g53V4hNjj7NQLkbIE75sO569roKXJJ3lfi9u1bdoe13/S3zcC6GZg79xTFU/+csJ9uauq+jGj1
1k5anfNZf3O55D3FjfcK6/aUJ77/4KUKjSFpziVVaOZ2D5iQ5j6rRuAlMTX7fxXSUiC/hQPNkCtj
6k6U6/O6ePboRiFvbmjGddJmO99hZ5zVTbkJx0TCsNQt7fYZxhl3WjGclWqTlJoPWsBjom9aCW9q
8a5+nncPhQ95GNk2CLpu06imOLkdUOp3h1F7CPLxofEKgXG3V9RzwBB2/eGUKeDhYbx+1EvdPkYB
i2JB9MEw2SEjx58K0jcDAYuhIqy+08mzaWSQsDlxmu85Wo11o93Y+e1DitZ3lfGyvLS5gBoStdkl
YhS661Q23MMDje5lHcr7wKHbZ4h67znQ7qPXAZZTc/S8gm287xtwRyqVE9T2hAhOF/0EWQ9aLwQK
V3ykoMm2qmrVtoYlUhRsIm90eKHz4xThIzBVFG/pNc8h1bLWzj2n4KLl/AyLhi64xHtsynAXZP74
IF3cEiycwLdT2n2RPequHb+5lie/+MeNMu8R6aDaZm7uXg0wS1yskQNecxoBiq8YmMa+3uRTkJx6
g4+xi36gU8UffsKsFvTixF4XokKLYW4sbtv9oqJ1r3LIM7iQ0JA3UB/d5WnNVPNVhHSkRb6DAI2P
ls649ybaGi+BsCG4A3i09+zcYfxT5PFI95JHDt002SWsOw4Pl56ICmLmuVP6s8wFdUWLc1YQcCZd
avKwv9opeRwzWkILx/msovHcttQZ0iOK29qbSX9mjMpeyI+2qiJO2rXrr15GSN8y26+z/UJl+bKS
3znRtHkjasfHNKxvu26LuykfcqAdq2a7G/fPMeJZ4P9Omyz+AGUeon+mT7kqW/KcKnstrAYsaPOX
xdXdvu75py6chyq70TDgXYk2xslhvOyQd/VnkoWsSHXVnFqNeMqmsgKI4BRk8VuYZX3h7WXmHcwa
Nm9jCcqxNtWyl6IB5elPB1dE0S7qIxw4U+he4q6FI+AMaq9WriYRt6ljCqgcsSugqs/W6XV24gD8
pvzyBCr/JL33mbvWKS/E05oTfOkDGb4EvIfSmZhRI5jHE2S9MfTCPSc1LtfSiSGseX88rhVU2osP
K87uVMcftpxfGIx+rDUp6M6aeBto855OcQagzR0Bb3TOttXqRxbY+dQ482drTg7FzhvZtVBy4lY/
eIE4/+dBEtnimCnFqVhEOMO63j3Qx1bfjePgMQMMgvgPm2p489VTXAK2Wr0fXueGz3q+QZPgfV08
jWG06Dips6BL7wJTq0M/jFwqRNa8NXlBNkZxrI9e71MvZftD6Zvm3Hs+LqoqhdOmCeAmpTrwcQdg
Pv+S5UuZrMm5W7CwDQLlng2/eNEldqxhis9+12Dq7+MTnYyUDvmP6Ri4L8NwXUybngORn3rbNMcW
mDwBGec8oUXtRMYdPzSteTZxco55AF0Aq473mSaXaXojL1OdwRJwkYZYf+NlKf/p1o6pwKlpYZyf
u4p3Nkuj5SV1x9fBOOFbLwhVDdK9r0Xn7kBA7p2oGS5V8VX6OO7UYH/3LoDaOqbFMyPhkuWqeEDF
Hu8GgLZ8PTqt99ZleTQpXHW8znAW0uprDqTasYWBrUBtutSee83B/uK86lGYLKo0r/TNmfxdxanh
0diMyHqDkx7ZOmLLUfFmQkt/nOTI8FjMl8R2grgoxbd0+wWbQHV4uCf6j+Hn/gNOPdk1tILJDLfE
zZhzNLPqn3zH+TY3WY8q+orW3rwW+79jBFKORIZ+Kaqaii3Q+9iEx/qTyPOIRWJx1icR6l8RLW7H
gCK8LmijB8VceEPL9vtspV4lir/X4YuTBfNjkAQ/wiAb2XUeXNWZe1cUhmpPiQdrIA5cloBnpLjA
dKCuoQYOb//4oZ9dhgTPWY0ujgKXUw5POQ35w0qfB8zsYw7/qxYte6K+GJ4qRq0l4LrLFf2JmbW6
UJmDmQ0qPqbplCJUX+t717kBVPwUWEIkPyqP+KCjV/dQNdQCeBHOtmVyh7NGH6PsExsldRsHqwAi
mhGHh5e8RU6fE47AgBQW82PG7HZX9+uxbsfkfh34zA98RdJz3nCPeInqP9lV8n/YsJrsHtsAlTSd
n2Mv7466xbpU4I3XAYZ1YQHRgJa4TdhdIcWGQYY1aN9C2JfT8lIF7UeGJK8hDbKgrTg72/VFw411
wR8+NMAVlnRZnqgHuR8pTzmaJfCPDm03McQrjGUM4f0Mo3IympVHyban5shNHPp6EE7BOVk677Mh
Cq6DIisvF7nuuXWh291qMrvMQaFQK9H524lC6fa3qi+C499hiK+XxP5yYwm1FNaNBJqS0XuEcY8P
fAU/rXHrQTPO973XvkYL2n0u8gJyYPmsq6B44L+fSqkEdvcGaK32APmEa78V8wTyJ7CE9m5DGZuP
5UIzbcOPBPEHlGh8RuD+KhrU4t6py0s3Ft1xqt0aW2euLyGWZSDBchtHFk6VhExNz4p/GBeyxnLS
26JL+auWMnztfYWRsLExTlqeh6FNtpD+m/nFj6249hG3p9t/pH6VzeVM91DVWlBq2IbisHpJY4fP
Lo/jTGIEaVKKVOyE6tsxbBOiqEEDeVjp6bg9Oj6DLzvaMzWGPkaBqjksFe9KXAQ0BPjeIRrUQw1Z
E/kPkI8AWaVAOW4bjCMeE1bIPeAmG2M9WP5EqlUb2l31phz0r8CDCR747XQXtS0fFU0OrA4oZUwN
Sum89vk+jlW/4bhHPXWqU0kFpJeCr0Qt9a4NsHPCkV1GEt3xeAtkXof7ofgsoJKzDVAlRyyPAV66
rSk/CspLHg0OEyodVH8c6CldM4jLQzPPB9mLAKdueoXBWL+JlgrnG/esQdBOGRjJHPCsT+ySnYNl
ea1cOdG04OLgSJB/A8aVAfjwxi3b6FCN+dtqtL3Pdd/swkgSDMKGtIleW2lIzrYrT1HAAxzghLEm
mfT7yHGmfVnYb3HRiWsyYFsEODjjVeZt2XvoorM/nfASkqdrYXQDRSsliqSq/fxW7/HdVNN6PwW2
OVMlI3fKsBqb11vUJtefYwyTY6JjHpvBanaTIkPtOfUpnMn/dUkT7aDZpvT66XPtBd1RdOFvofpp
uySw95pUsqXMS+ewsHPmXKW32U4NtlKz+Xvhzqmwuk+G6tVauNLzJP40zC/bqcig07F5tGHLy13G
dyF2w8vA5fM+MwHfHOBufD458YeZj1peudTqWCfd9VgmNq3Gnqs1DqYmw6piPWXIhqiDMW19wEIC
aC9yowMsYAY7IR9oVm0enMA/yYhpJcgTdyeCkcy3CX/l/nKPoZKu6Tn19jYZ+oPcY2lIQZdy3A88
t3dJ0P2Qof1lVmoT/fywmiV+aCcgsE1dxw9d4hzZ4uIJZ427GWmbexHeInkN7Xy2reFaPvAQbjEt
0sOWPCzJ9MXNld9QThDY1fCNDcCtxy4cnvrmqc5nqC7ZQGWiZ/aYBrADtfxcEK2wwGGOK+PLOk/R
/SD5LIbhUO7cXouNmy7Qx8z6jypWsVm6hZBbyyWssOpS0qz6xoLAv+RYZ/d51HYwraF9Ujr0kiU9
u19veIT2CGRxSLO9JNceq8oc+/pKM3Jw8eaoPObwTaltrmn+EZEhJGRXVnoxh19jKqBqSQHJKyih
yZhqppiWrnR3aHdOvGyGKks+Mmwyo9vqXVrE40b4TDvsh7CgsZGMq32uW33lRjAAtiaE2Zbwe1S+
kl2wqMjSp4hX3I7ApffcSxLjA+mH5dLekjFWH1YL0gSPLJVuLMwLFn4SAqPxWRHhqnvg3oHDo1ZP
w+K+tKVz03M+9MLQ5UporGMKAUENFQ/VTJSbuNDdNwB4rYBhyHG57rskHLeNmXm+9B6SO9fMqs5m
qlfVs6iMeMJPMiEQj9gAnlpR7QQ9YIQGqhAFWaoj1Sz3/Rggj9fOwdbwEysP6LhuEamiwIn5GOdH
Kx5GrsO4OubPcnCwkqsVwaD+ObBDew3K/JMtfnVOk+zr74lVsIpKTM2eQXQ1QVHnfUKIWYXsXzMQ
5aHf+w/aI6Kajeztech5NFLeMbI/+ynNvpnvZ8CUN7NPHrzBtEMDO36ofPIeZ5cEe2OSFPhVUw94
PbLuJBsSOLEQb6vVd1xE3ANNVuXtrL56t+92cXyXW3OQH+NiHvY+5twj/JdoYd5LZ2EPNHWBLUoZ
57rCQ2sS6R+5RvapLOXB9R3zsjACeuBKwrH9XjjNRg0F2pGPiUgBuddFgNmtLv5QAug+hFm4Daus
uwuQeI9Q54n5UgyFW9bNrnIbwFM9dqyFDK5sWh32VTY7R5OvGqCgX9+nOh521OJGdDo2zqFTAFzj
ma+/1+5xqvpD6Pn1fsrIXxS6aDaww3NadkKPvnjM3qldqIRYguDnSB6yC45tOJtPAR89EKiaoNLX
xwCv4KEsiOz02P1U48QPbvNbLcN+WTp73xvcwZkbf88cflp0TQBJoPTsLuV0ezKVeHFXDOL+yG2G
yWZ+6r5UsDYQU3CM9nShBknSXKrKCV+yLNsUxv2WTYP/lTqff2uKcj88xUImR+lFUB4ULZ9ZPD9K
ExwRcvt9UCj3QClnh+UZE6njOIgxlfvsFCxiWuyB11lMx6KcUXN9pV/rsdvHK53hJmwXMlu8Z5ub
WOvP5iXMe8RMRclqUWfRFmoyyfeAjU/k1h9GPy+S7WARyl8YsOYTnsz6MQga1Mj5LU919BjQs4SG
fok5lz0xJ6RKsaAYiW0virHer5J09VQtBYYklewRzlGx6oi/pChHsug0gKWzJtmUpmTAHWbrerQp
UJ5E3be0Pd15g0l3YTtBDLwpFtMKj4dijGrv5BA2EPQH1rJYErq+17s2b3DR8VFfCWsgAmVPjWNf
Gp/beCmD67iM04eNmZQ5n69zoH5NYRO/6kLEr22AQrCgTajgaZYOhWYCLjOSM1vaSuLxc9N7RyUd
BW8DFRA4OeZUfzPYck88LslgoDM8o4/ACSSfPK9LdVyY9ZD1gWQ31j/Uet7Qg+2frLDUffsVAYCu
2qvZ++6hmsMOAwJeDvk3SRGa0v1HF/6aJiyeKBx03rvuHwlsGskS+UOlTM7ZEh8jPN0nylyuUs4M
tqYun4uleZXrEO2ZvpZjaYMro04KUk1nhzjDQpRNDTHQknRl2Xgorp0nj5ikyL6M4kQneY8W3Afs
2wqYl0T4VEQDycJZUXjsIkxtfk7kEO7nFijtZAWoUzIByql/KMe7y1ad7nOyB5w4UI4cHsnejXk8
LJRwlUR9dMl5JCWiQhrN+yKNrhE5hxNExmV0Ic0VyMa6fMGlRyU8LWyUsy4n9/cCEcDc4gZeNFHt
m4evLhIKYFroeN3ibIOGxyQVL4CVWtI0PYqrw29ybr1gCnO8rZR7j925uDOT+8gEgo/p5qiPTAC2
YnTIXhunOYQjyVw474jm+J9j1CsIeGTqVjk+jilT9ZKpXVjEFtkIA5DfzKcxTSnHg/mr+LGh3fag
b/rsiWvFpu9CZ+9XwdVNYyzQhbyaERjzvHbPQeJx4S2bEp4Tyb+/XyeGFMoIdMgdu6SW0fX5+cfN
O0brhyJI2cRDQSkntRwYqXm4NgCbRI5vOXX97P7X30SFNLY7FXad95XVx79plr+/AFu/003kHm2H
ODjPmpqAdDu1Q7ILJ/2t6dlrNw15ZJNe/kY4/iY6/LD8EzXjuh3TESBToCJ0GipTsoHONG2j/bx0
v/CXcIo6SFX6UvTx9zX5zKi8PnlrFBwagn2hE5lTdPsl1VQfppn1Nn8TGq6j8OhXlLb/dx82ku9w
F7N/wYJpp1NAB+M+IUnyN1xhqXXbNtn8c8hiKO+efo2Yg+4Z9wy5vNteImiOgYsJr6bjrUzJYbVC
8ErX+qXG2UKeuoa4hbFEjvKEOtjsKNPuwXBXF6sWf3/rlaZ3+kS3uOaSdYdpdt5iGWx2Th3/TLvy
dxOs+6GN3tai/AdkNwy2KWV5wyKDU1LyXjlaJzMn4afQdzL3429ruBewnreT/QozRMo23jAFlqT+
nSdDp9PRtvi4lScQbirnZN1lpEMRolFnydJ09bvrr8FmdHHS5zIYT2p54p3LEdiED6PT1ScZFNWO
RsJzM49Y8AoqjNAnePOk6ccUTN57sxKAy3R0CHkIUOEcjbu0bZLd2tr3uPTxsN92JKtp+rNf3/6u
60XklHw4atTfVTNsCofpI4yMc2pF+JY5C/A5J/JPbm0/vHmRWzcfoN8qgoe1Svfg6HlmU4D+aaWH
Y8w9pQLonq9RuVGsrHvfsj7hLiMVWQFiZaZqUyxmCw2wTerfdej0ePxO8+0Xann6HVfNl/98X95C
RhadETO0fA/y6aG30VsV/w6Hjz7PXhxLIfU6dj+iWMAR7GNMT7V8VBWRknXUfyA8YPYe7EbiFaBa
2MXcHKgjsjD4bDPQsazByQxNANOGqoaTwx/OvPomOPIaY26Pbocx/qaGoYg3ZQkijgy6xHUhfzGm
xNQkx8YAhgXnRyHhC4rjfTmWZDeD+Ify2i83JxpD9mDSDMDydTFPa7p8sY7mURC1XHDm6dOp22/m
l8qulSDo5FAPakhOTOPtUu299655DSI6tmZkGTu9tET4K2/ZZBwJ9zixeXeD3xD0TmMDfdd9BvZE
vWf81lOUCXx3hT78Tb8tSYvTnzxwRWFR1/lHthvjqco8fsSyJvxkRjZCIxPvikLWdXuKfanOpaxJ
DnAY1WUeuA52gihwaJtnpRdx77FJgnnnVfGGCyuMFb0DXJ+i3d3wFTkNpV6HGoHJ474y+goYyMNy
Otn8NUV+YnxJYYFz7KQY+ahmnVgdrzEsTum6pyiEuWghFJsRAkbIArCmT3nYqL5HMnDoXE1uKUvr
V8d+DQ5ZH8b7lAuRkMN88G15T24lONC80J7+5uPcIjiNNDWionnOIQLflXpEmoq4PvwHZefVHDeS
Zu2/srH3mIXJRAIb+81FecNi0YlGNwhKpOA9Eu7Xfw/UvTNtJmZmIzoYUouUWMWqzNec85weAdIK
cTJtkuN/5JHRQkxY3Gu5PdDkM/piPrA23ISm0vcvsateKYghxgX19ac3TlceFL+RqIGwwauJY6g9
ZQGJNy5fbyW4NuUU8t5A4XxmhxJCwIVV1ucDWe1VjTV9Mm/6QKxG6klmeNrchw6BAUvOZ45YbTcq
ATlpHF9yy0co603P1fJlRCJy4dX8dFrjngoBBEQWXE3On5/X3c8PP21jIk4KfMgexqjoPNoRj28x
CP702bVO9lhLyREbOBTEZWRh+wYzVvY1vYpNX4i0B2l5t3y3dcDzHoUQ350iv6JaqNFHUvSVOkSZ
yV/hh6dKENbbzahuU97oaTm9e0O1DWP2aN2CKvl5Sy/f+c9fDdl7HwfESbWAecfSeGWBCR64yJ/H
e6fAZc8TW1Uoo1HinSvKGcazRIjaRYt7qgFuiP8sVw/cV4A5uvrBLxOxoymdT9LULAEsQrnnXF18
WPzrPulfbJW/6xAOG4FviwGc8je3bUGH7Hzzl+oEA4/D8ewULNU8gdKc8vSUlvAfAtWTq4FLWtgW
MjlreJaSO4PjvISbmjKP99MGgr/IV3lVC2KoUEfKDO9d5gdcXRnascjo/VNm2T9qIY9CMscc0Zb+
vLcZYOFZat8d03gS8Ui6Fq8UklbOYegeSPh+aNHh7BUy8HXVpUhLOQOgukxX3cKlDRJoiS7Lycrd
C6d+nvok5OXd3KbdeHaYCJ2FGW0npxEPTpODXEIGR7E73vCTJDrQH57CfrhS2d7TrXkbTzYN6UIu
kLS4+CEtDgh65Y1vCon+LXvxeCfVupooHafLIKpD95Ka2j7OLWJDLK0LH6FHoW9+tjhEQQbFsKoL
ZNVxzzBvCILHhhZwlXptc2Ui2gQxLUvrHQIbEbGfVeNp0OM+y2pOwWUw56gy3KVPdWLodRFF95wT
AWNFxhiSzbbHZLtCBpZbOHB0Q3JQC60p6fAjM7zN74izA7PqGvvGqYM9EvnsEFqxWjOxI33GgIie
S8gXXrsrQmCqRg6MKfPw71oUMWq69qxEzk3sMU1AcaPj4dqFiAAoTLJGvwdJ8c3kR0z0FQmE0tLt
Bv2Gsxp68rlc+yucr8zBDGVWjoFlGNEbEpZyUUs6njEcR0mUOw07QdZ01qRZR2ujfyhJtaXjAYlF
sr1v9qBVHHvL/VhsMG8YXAaKIPjZefYHMR0s/WFaxqG1sGY4FVqYOltja5J3CQr2TafSBr2zSlYh
Lh3FwvbQwv1M+8A6DfIzKEFlRSI8SnrJdeMCSvfLH00ZZK9+wXilzY92G6Vf/X3tg05OqCAPA/HN
u9mRn37VQstsW4h604rpfXCOowTDxkxkZR9XR6e1IPX6ZrgzXQZkAi0mw2XyCtTCVfExhYoRx3wg
3GdeBGsxMxDCOAqcdxEGkO8rl8184OfXeMjCg909mD3SHczcwI3wv8dgCJapsxm+O0uOEuuU766f
+huShthtA7yOw2mfdbg7wKQzajQbd4d0kDd4fkSMCpCLjGmeziFk0vTYNAkZ7SZRAygZ2lud9CAW
4QSkhAD71gfje3nnaYgKQU0oktVt+rACfxAzrtM41lmpXS0abJm7iMuxzHFAJQevBExLK/2KpbTK
zI+gGZhNOGOyj30fTZKJaD+QBclAHfz6nCrFJNd4vnjwKgNf9XhopvM4Es0jCLQ2Gmzwo0C15Qhk
Y7YoN2UTQDrwEEN2EmSi7ajP/oKgPGb+1xDCtZqEsHD4JCzL5824NVmg4TURX+3myVFOc9QDGoV4
TMSyv0L5g/pja7ZIhC2GXCU2ZTct7hFXeDuVLuwsnEFx7hGHaXAdpVuGj3RQctZrtjK08ZqlYzcN
7BsH1l2FOI9YshobhU4ZA+SFZ+ma5asaCd5zNa4PfKg1Cc7U1BFdB76K0uHQMATLpjbNv/lDM63M
5RuTlQ/9cZpu7CIQh7it63Uc2R8e8+DaPBtyLLZhlD5lVW2dpxKuYG3Q3/UwFGuDIplrTiGZQQ6G
xhUSCJFuwJPC+oEuj0vazPDwxfPWEkSixno6CuLYdg3ZQovHKSI3fR2DKMoZFGycuP+mGvk4dyhd
GfNvqio5BlfXc3KGpqyNmDuuM2KWTVSpHm5zuC/21p1McsA06F88YLskwA2cyGqVCafdjSnPXWgN
D0YT+uuIV0eVyhOL0QyocbVPhGFhdiiOcjSrNTpLQA7KnlZhC5i0ZbPjVsrZtAly99ke70yyrzfj
Ax1Oc5IxFO3AJjLZm7/WMeE1ZVB3DL3GV7e8hAhx2d+Ib9lABKQ3KHOnY97nCJLfEP/ky44uwALt
n1kEG/usybceX7LLvPGhKcYFyz0iQ1r+lsE1xa4uMbAIVE5dmSlGQcfEMap7XLl3qP9JPrUlqJhg
+lGa0XhwCvfieKC/aSFaCsd249gRF29aChyW0TWFqhUEHeQu5Hl51t+EhQcoTPTAtni1VnWFqd0o
WTSzt9iEM/cvg5RVNeTb0AjfGvu+6Ir5SwWdn1eUGCitB9u2dnECcqQlso7pJETCSQ34x03/Bt0Y
rseqGbc5IJm+cF+LbNJrr9UIXcbHME9o7iXxh2Mbs93Nl1cDUIYoBgIiCftohm7emmbypF3rxWN9
lAscDwEyUc8qSb1KvmToEHdINGjTeX0gInNaSCFedGZNdRkQHq7qzI0B/Vpnzw1eIr8MNoQ97ZIl
edwVAAlyGcEPjJmhughjdOisE+r/2Wg2GLmwiE8DQBERpVt0WXcYV6+BGtudZfGy8UQTIO6rjV2d
x6e8GaLbppreIEpq8d3JeLtOVfGl6mq2vL3/NRY+mT0+9J8oIy91tpYxJH7fmdai6DveE6jBiIyg
eTtBy9hWNS43Zl0297LPKox6Pn4OIG5QeGAgy0LmnKYEGlEs78SRGpqzD1ZDvBAsalP33ZkERU+p
7ohluzqpBU3x88Mvv8U/uXInzJcyJq3KmEBsTHW2GvIlBstZZk8/P1h/+9W/+/9yphirjsaTHDqx
iTwGt0HZF6c+MfFOjPSZUCisndd4jyYtYVoGE2qjbh806QAJvhsw3/Cr6G+/+vnbf/T/fn7K37/i
H32KECPNQiw1WZiwVpyYKIekbYhH8RNvG1oz5K6yQ5k3BfPGAF6YRhjDi6j5IgbxEeIqvMYJoIHA
TYmAq71z4WGyqVyz2AnkyGuXzxJ4LfB/gK4PtmiIqpNn9wwEJ9auhMius6FPbnjl7TliwXBP1CTa
j8brYMBzi3JBbMCED8Tu2FQy5pCsaldCx+eQP58idMfoWNZ6PjBsC75+tVLLv4jsB2fmuC5Njjnd
TnLr1t1eCn9Y2RY+Bwc6W9CG2MGYIlkJp6SjKKE0yC/fgjthv3kcHcfA3RSj87Wyg7spDNQe4xWt
o30wNFmNlWudA7yUVscS1CUoPpuGiafn2vgJaaWaGOq+R1Fku2D6l4rSDYxnnf8wMaM8DtZbZ02f
DFcj3HvBl7AmriF1pr3TdtWpJHgOmjS6mrmxxbrxgFtqAaKazn4Yy495Si7ULlyDZvuMHpq59MxR
MHnZLeXC1qMjWkUWJv3Y0g95sPZ64wEVkYOTSX4ZGndPlx7zGSZxNXb8vWVAQbxtPJIa2ucHu/Ge
CiMCMTcM08bSoALol6/OnL95engccwoHU8ZUPLmPL7fCYCTC8OxF2tnH8yxPjlPLU689eRKl95QZ
lqbmpaMb8wXInqpxo8bJ241Nc5thjTrVvtLrQC/42u6jlrxxu5q/sGwdg5iKhEHWfcgEtlZdcyb9
2mZXveLQ1JinuWg2ADqi1VT6xTYa8/t50o+R77Ws1+1+0/Sk8hjWqE4usbsrb8rBKsoCmAjrljRm
nDr4GS6uzOW7Y5aeQ770G5MDxSfsO8JPSuDotkvz4SCWHq8vcUhVfQdCt0Er4Zc8F1aY22eh5hca
xdXcQZYN/SE6VEFzqqoUzfdoHX4+fqu5gjhghDKakLMKJpmTS+edv+BCupOjcwfo4T2KnkWACsgz
ySYOWC+iw5cPOqHesRk//fyL4FA4Lo/JGBg5R6B7OmYGfdS4B3QbE3FCzGJ9BS63mbzg1Bn2Pod9
caijvj/0k9w70sT0nAEXy8tzCssKrEFSJKcy1/y7PTP9aQWtgVwUGZxUDV5sph5G40r3n/o7iry3
JqIXFAoanDf066mifMsAGmNA96T1AkyDGCQ/eG8r6wZ+DHGR6m0ustex6dE0wqNUQ/DmBFHAFjvR
jz34KnM2SRKJiMiTrMyEI5A8g/xudfBq1drcKQc6XR1Pb2lFnnaVMo/qMUFugyTgB4sN9bGU9aeZ
A1aP0uRBI2RYmVB6kyHbD6mIH4i5Q1wxZ8/KU0SxZNTrtA/wuU1gMdJLrnmawPIMop1RiuiSdK5/
HIvYBP930tUgYIf7xkHHDRvHBiobRgc03tHV0hbtzLtLhO1NMb8X6IumWj2MjHJCNo4Voo5dO+F8
W7qoQcECtCEtNB6bB/aOyYaF2pOXMefINHb4dtk6lBXYftwHqLkABVpeRhbr8vLrJKN6v+VpDwvg
VayXz9ixqO9TplsmFSm0MdgzQdHeRqHL3qpKXpIKmJc/JIQIsH4FpNBxi+UThJNiAA0gYZhA60YH
rF22DtO4zTCvrOeJHBwIP4Q5oZlhtzO89X48nhw9Dr988CvCZvFjh0TUNpfC6vu9xSbCcxAFkV5d
ZHNyCjrbZI1Q3fcwQrplofHzg64QqEgTBHnvBc9jOhKd6DXVSskY6EY/fuRmCXzKR+pcQ0ShZCrT
5QZJu42wwyfiz4nvEygKegbWJ1eb+iSWD3PZMyLslmSxJZPSsuPnueJz8xYoSOLa+mwXS9PTfNhx
WjBc5WtQANBYLWeaa9o/fM/r1kMsnkUzYq1TLLRrh51n35CGOPtvVcUGr0JoVgTjS7NssEtShTfm
kH4gl4qOvVeZ175F/a60YBgYG8/oFfM5iO8QGXfr0YAtbapU7IbWbbk1R/YAC4sAe67eMI6LSGRe
yBQGnYQ4u23sEnDDSruYrebTq7Yw7SUQFzFY3CrO66BZFJsmYiw5ePE1FfUN8/NsjyKjoC7Tl5zv
vvGL8iFQ8tvYOo+hiOY3oyzPvhrGz9yJL/7dIOforSEOHripJComhAY3eIAO2do92xHG41kOuz5h
gj9hGZgjlqi+XcWvtvbfnEE2H1P7ogjBzgrzLuyES7c0yI0onB+BWhj/ZWiARPaSbdDb9IYFgi0H
L8rGisKImXfwmc6ASMOOaNAJGWBYzsUFkBOiPmv2H9UiAffLxvtqDceuau86Uz64daw3sgnTY+t5
Oy+vvzCjYnGVLW4Bgo9Qxr3L5E6McfRUNBZj9Jjsc5b6vDM42VSdvNtZE55lgJqy6xy9o8quCG1E
VJKW5WOJRq6CMoS+uDVpZ+uHAdmogOzz3es8+Hzse5+qqDolVLYkyz24k+5uAmve1pNFtHJsBWgF
EHZNNdQLQf5gNfJzdCNVHUOPGaw9ffpOdlOEyb5MB/HDrqOj1yD5pnl3d/HAE+VrR16xe1pHjkIY
ESgsHvF80efiafqUIVh04pBmKtyNCsEChpHEMaOtu0Yi1R4b1orKdW9sXe6ncqgvPUHId9rV0T61
I0bAjNsunmved8ilkS+3xSWsU7arCcPUvjE9znRtvbU2XPo4tdVJLWuKnx9yesITVtaoqy5FmlSX
vIndrVcxXf3ltwzy920niIKnVpnEPNx5XfQaTXi8co8Nj67sh8QL5Mbxe/RUNYjKzABlqxogj2nU
rQNDKs67EWTJ2EFoDdzu2Kn2VS2e91Auz3nF5EaklripUxJitO3jb0YT2UU/LMgZXJHTM+sg0NWA
qtxeoJaWrIN1wLqJkhUQdZUiciWovY0k1lL0AE42nOKIfDzvccCRf5jlgjsqNQIJf4QVVFhAmZFj
Yt6gJLYFs6QK00zJYXww8sLbeoGRrX/jc7z7xRn4H5j37sq46FocguafDYMSP6ONbdBWmAexLf7W
MKijIIurLk4Ort1i4plh6PYdiTt25xNhzc6D2RTAeAfUFXObrSsmODUmm/+5wJRCKYWYPZviDEVL
8ty3HgVuntlEj8TGAflKTqCbC+NsqJxfrVBORmxc2SiCBCsswmOcnCZKeBQDmfvUZX6L90NbZydF
h19ahBiFFsQd5knRwa6Ct6xw8Pn6MEht7VyhCoSXv3/wcgi5WaifQqtmryWok3oUcOakXEIINVl3
lWk9aOUH/+JpFPLPT6PnWOy7oJiA9bHF75/GIcIQMdtdeOgG9VH1ofWmm6Rfpw7waUw3LhOOPn6d
X6upRfOjMmfDGN95QO0okYNkxM6LzHlg/9pelSBYDQHBzoUjgCvMjB5542LG0erJnMgGT/1mhb4k
vBvTxN3w3Lfb0nW/Z1bTEkAWR/c2NkQkF9HXrMnQFI1z/mzFY7ERpWBwKiK1Rv4Z3CpLH71xqs9I
Qu86G5+eaGtwMlg0FbOYZ0+wP//nLzcH2+0f/am+41EC2i42WaUW/+pv/KmFo4MyQhdw0DbxmUXe
b92g3VdDycNN7IlSkvgJFEfduTeRsuJlT3gN7AdHx0fGw7dB4Zs3ERsKNWXN4aeBLZFdTWCZ9IkX
gn75Ias8vHrbepynL/kY344m2J4gRctoBPmbkST9ozGIMxqef/7Y+Hf/4YNzeYAucmFLLH/+2wcH
HUMX/Yzs3c2yI/JSxqe7oXRI4KhaLJBhWfNW4gfB9krsnLodV5URG988AAhBX1IEN1l1EIDzt4XH
spX9KUCHSZtfGl8OG9XkjLp5WcHAKBGvsLG9ho7KfvMrTO23yna620mTNmTYKSRYjkjXnIoXtwua
nbdH/DOecOVat3PZFpswNNVbUOWAtNnGFaP5bHbJG9lN8ReqG73PcMAchNL2Q4YQHDRZjxBzmFwk
6sYLUx/3EasEkQNJLLYNPQdELt+CGOIg2c4IJ3Y2Fra0sx3dNZ49Q0+1vEcuvRPScr0eagLEKt+N
bmlmORACvJQNqKpzWxcvfev2nz3LrkB0X0s9TWjckYLa8qHr0TEAowRKJDvxCJiH8TScupNHQ70x
LIykeY2cT+nefa3H8mo1s/zkaD0w/QzOrjtiqI0DgIraC58SgJlbDSrmFpsdjguDkETBAD/FZJhE
O+7tZgerISLHqJ2r9g3bG8Lx9sh7F//usHCqElwuouc6GprqtVCuD/1t+oIWS5ySSOYH8BTTXnZI
MfvEViirOmebUWZEQWm9/fNXofPnk0gqZUnl+LZpKuuP7zAWPLHh4Mk9+AxMDybSZYfR5kX1L1lv
38VqocCEjbtlmGifMyslpjZOwwMSejp+D1IcoZLkmZv2t1wy5xXs7vZQIO49c5JseuESzz72DlgZ
wM0XVf1M5JDqWsLSJmaQbeNtndJnfh9EbwjbEG0wHYUNM1/Mjs/MvIEQIHaV/+JhL/fUL9fb/xrf
UVPgenMdoWBxWH84WAwJ9knbKjrMqrzG6WRf7YmoFzcz4ttQaiD7dn4owuKptH1k8r2pn+horsag
aTCbVt+1Ao9lr2y2PzK8GEHmLsNK0rlmPMtVj/o7hIYlhkUIOY/vFu6/lUNCQR+SIc+bqNr47MTS
pr11nehkl/LAODrdZWPAfloRJJDZudzV0GHZf21m1ln/4imw3D//6CESCOm7+D2YPlpwBn57/qje
rHAE19Ght6v+OkFfvOjGYV9mv7qq6+7n0I1OdRh/VwLthoirlyEO4HuG485VJgO53K/esvTa9dZj
NqWomHPbecoViTZ1AU+IS+Qs4YW9+PFbgEzhrh/6b/Vomge7nvC5GcJ8dhK1QZHCO61N8KtM5bVz
AuT7rLGjMnsuWLxd57h5McIOaHyQJqfWaPSjr05BUFRPmonQps7H6qB1eZdV5nBtWCHfjOH01TNb
QrqR7bXVhDpcus/tlMhrZwtx5bx8zURsblzb4mXaxd0D+iHnBtbArV1rSWtIaGs3GBeNq2g9h0Ju
42GurvDekg2o48tPbQln9rHNaPl7k2gCOdXzQyWtB0+DvdR18+A4nXczIoh6yGkGK39GcYxecs+u
9QybF89JB2Pc0xI3xezt9eyfO7NmVQB2mSPPu5eWTveGS4ZV1IViC3coDrEphpVAga4q78aWLbH0
aPGIZ8xoPYb+Q03gIHFTQ4r16mI96Cy4y3LrysQBDlGfNdvKQ0ncFmED/Q/jvGnlxI96CvGdRbJE
bKfFnRnrA5JT5HsxfXkwM+yWFjE6czQkZzTdMH4WyomMvGBr1Za9F3CBmuyZ4or6L2OiZ0QYn9tv
0qqYfM0gF8O5fzMV0OM5QoSCM5LaT2NwhOmG7Cehb2jm6Eed2XfoNsGROc51yBmOChymHsKcVU3b
dddk2t+6SjrbcWLgEk8WIWJ9gRZQobaYYvMJnzkZ4dEYrwdQc14UuNTqs/eMUmzlKPo+FKbuTa4n
FjxVYHz55yeLZft/PlqUrYRrecISri/+UCJHlsFgqFfGnm0qAbXsjq5QskBx+Z29mmbx0dNEPxRV
Emwmq4WTrkRxGiLra18oQLgjgzsjgStR+v5418LQPmqfay2P/CfpezHc/CTd9WqwDo7jvnSFCUR9
yi+QpNtrNxlI9+q+hVeUdbd+QPKlJDCJo3yM0uhuWffdU5DirbBstY0LVL8By3nPtIFZ98Rv5V3P
14WMU0ZVZNxCTnpxS8QPvSSAZ8AqfZEiZ21eWhab4fKdtTmTaq+86CiqUPfzeoylpW7trKvXjhu3
oGmaZDVZWLfzqXvJB1vdDSlEftxmi09vl0en3NDtdzW1xxiSO0LLO9v+xviiPxgl2/IyIaNlmG4V
FS43yTAcgIegP3EJBeJA3g49/0pok4ln5sF8cNzwriuW1CNaMFZz0xHuBQEviw9eqrPjMtbLAmBD
ORObVeYO/jM22ks6EQxsiPtiRnNF4e2cIuljB+xUfcA+T5pfSD6IwIa9muvCuaYFpTnCpBt0mGvL
qCg2MHo1GcoYEHvq7ELr3CFjX0RtixICcTV6F/mU4Lxh8gW6sg/QYiZpCezZS+vbGD3IDLYCQCFm
PFSSSZjk3/0UYYAP09RqAkKvFF7Fn6/Y//o+/nf4Wf7a1LV//R9+/72sWFyGUfeH3/71qcz573+W
r/nb5/z+K/56ib83ZVv+6P7pZ+0/y9v3/LP94yf97m/mX//1u9u8d++/+832J6DnXn8208NnixT8
53fB41g+89/9w//4/HcwPxSSHtf+f/32X/j1K5eH8P/+81h8xO+/5/v8+jW/8n2A+KDvd6SyMfOZ
wvV4q/8v38f7i+mbSjBL8aT85Y9+5fsI6y9K+opqSyEfcoH//J3vo/7CGM/0EVD6QH6k8v5PfB9f
LH3kb8scMEIYr3wXUhCrHftP7TrylXiORuPIAGkWlOcuuyUjifNrMEW4ZHxzncEJvG0TUI9uMjYr
MS0XmUXqiUiQMI9ij1F4wAgSoyTtwG9qRti5XlwrzTtlnEG/an9zFWNwUVj3jWuLE96z91pFESCb
CBca7I5ziVJuk+WYmpOcwLLBjcwbMFzbeYHA1FDXjt342mmZkig07yvt9GeEKafYszFR5jXgCYVr
0MnLGz8roF1N/U0/+SnSZML6Mg+/je/aG8Mmn7Cuk2+TzeFjCPTF7RhghMcYVnUagQHLGl+0KxXD
QAxykvT0tAxzHW8d2BoBTsShLNXX0hij3ZSzWAcCdMYwuuJT6n0ZYn4LSSvUvVVerHbbNBwViSg+
pCvf8Dut4epX23SuflD1MGaTos3OugQKDd7Lh0eEyA7Z3h5RX7J2jbpBBC14ikc0GYylDwNxwhkc
7W0gUfyV9Flm/x5p/zMlb7W21U2ekexYWFczzOx9je5lFkP9LOsCGUZ64P0UXQJr7G5Fom8a3et1
zF4pb2hZ7FJ8o5nvrhHABPDn0HTK0Hw0HvPIArrYCpYkbOubRR3rseaGdOxzgYzmfQ3morv6eExf
htEr8UszZXaU/Z2dizoNNGaETUBH8+P5FnQM5nP1MMWMbadcuNca5zFTC9VbCabjDHQZEtK7NuvU
Me+MB0y69H9l+uHWhOTgfCGqSWJGSJBX4wTMH8qeTO/IsmZCktCWJTXZ7ZZy7luPpEiaKmh4VfY9
KP3slKhq7xYw2KxhsDetMtpD7BlfMAZu/QKcSBQRR6xpSnbxFCJOJvJmLMi+aZ/xs7hHmyhqsMIg
rsqhPQYKcrTtVjcWcyy/DUD3O7VGqirJTVusk+YQ3iI187c6mPQCAHoc0rJ6gYI3ESPvMVfaVBlq
DhT0bF9DMZOblnWbOaKehLe58cSEt0cPh86In9OqfKRdLIDthwOqMyBMmSKw3JTuwfUnDNJpUe/o
uUxuXzxnhj6xjSa5OJpvXflVDWJ8WqxefoAKdg5B2CTcR3g+zA3onn0Ly2+bl/VVQXJfQ5UhTy5H
RmordWOV6U622XJ5ZsNmMPPoJjbb93h2X9hWIx/EaqR8/dVOoPtOxDd5MZ7utKseDC+UN1l9jxnJ
u02TCH9PkqUr2aPi6tVnGsbJccj7TTD39p5RGM12F34zyOxN2UFh18q/G2l6GzkGBu+xOdj8vLek
PHDSGBNR5I2khF3HDJjSFFU4s2fSNtnrUPoJsPoDpmGp3bupMCNMGCWFfNm5u4HCbxFAznX3mjCu
SrSHz434L+3N34vME5tYu5cQHSgL9YrAxbC711J/phhY1obdEfwEfkdJg1GC0qgjSEnIXCUe6ovD
0yU6nJd9sQhPnJCF6I1tt7cMHZFTTbeUXizyU6QyEBhSFeCgK2dC/xDyogAMPdZn86HvkouB2ofq
qIq2Wa9PlmkKXBwluXQ5ugs93FBcTiz8xgPZtdTSoQvSvqjvyRyYYK5grNQUaFo6qAs42mOfGq5D
Q9ZbzoNZqTcZ6AC3ZH4emLpApdrBPXkxBJBoKIR0sMNE1Gwq7g0fUUDnTOFrys7fHytCnruCM8Il
Wt70X6NhlFvWaRXb+t7bQ6J8D2v7to+jYdun5bPHCoZoKmlsorQ4NEP8aZXlcO/7KHTF7D3lvRHs
BHyXxzKG/E1yxd4pw7tg1g9jTDZ8iBxuazXISJC6rSwojCTRJiAYZwwy3g+0qsSG2RphzkJ4jj+9
Dnsi5Cl0TrLeJsYokYfpV7wtDLncV79KLqWJsQoXLY3Uh/AQkcY9Ol81eNjBuPJiNiMsFq+W2e5A
4lWnsBpBeRqUXZ43Mt3Q+3A2CQog9aAybwfmOVdtqS9FZC26RPxecxVheKrfClPEZ4RhN1i4jB1V
3PtYJ9V+tqJPZy7BJ6gfAFHdY+YfCxQ75Bw5uGDQDyWWvmcvVhLEdXUAaD2IgDPUTgOYH5o6TyfT
oZkLf1W3cbmPB3mlbJd0eRNahyzDR9N4LcoB/NFCr8dRPYbDdLQN07wytFs5I4iwNIMNYWiDmag5
1zfwJN4DwVYdE/Mzzftw61cLvwk5I3bJ6oHB5yFNPULuBacBgRbgEkJ5aerifrAj0mVbmj3tw60o
GiPbtmb1iTXYvGlSm9M/trEwuvodR1pzmpjIermdYDx3k1Xg2XovNXjhrEBB2wUtNhcH42Hgl2fH
HL4hpb01k9p4dtxmq4X/rWe+sO1qT+5VYhO6AbUCGxgwOOmerJD7Nvbnj7TX35JJC6YjCRLHrpjO
HEoUzA73eB4h/JGPU4Kz2whMPPUEVyDKwSszdfWTmVLigObst9KBQoPeaDWyjN7YxfxUV8TT6C67
q3LuQmNql8QUBNeh9RRVPrFUE8dZV43JpekQ4LuGexybnNCphMVklbYCb3eH/ND6YY9Ntfcq96I6
8xBqxeSdPJVoxsWcIj25rQ/+zMY2BVKyLiqX6ssxFUodLlKEnNEa4S6xMgVZHdNr2+A26dwURUOY
XiSRKTn103lSLDjBlrPC72GJ9Nl0VL39HtQEUiDtUJewN+HntcgnpSLuzhTdhxXK8abOh3gjM8yZ
kkeSPJWI5yFwNB8jNrxdaZVfXFF/7ViMH9KWayRkjrZFwTiVXfYYd42z4TT0LJJAKiN/ieJaYBap
FhAaGd89TmeEzZzZFeIB25i/xS3bWCspbpsSRbMvgfdYbLXtzrJ3LG6p33a93zxXd2Zg7EsvJ6ms
i7jkK0tgeveWiGImrmEAaq2cvzOAsAmZt4n3LTWpfSlmGEywh6yii64gWFVITVf5bL0Zumsp4hoO
tjRkSZph259Q4/nxhLcnqNcBcBukfQACFqaIxjMJyYmARPLTuSL0sZfxgB3K5qQ1WfIb1CDlnDx7
Tm1ek/wSGf5jnHbQteKu37jWtBU1+ua5PecJzvhuikmUnknSYgIEuPYZWqY1SiIa/HLYeUxressK
14WR2LuGJBuCjakCEf0fuwYrfBdcojKvblNhwjxG9TdR5aOvxoaRCDeezguJaz8a5ilV/5+981pu
HNuy7RfhBrx5BQiCnpQoyvAFISlT8N7j63uA1aeyzonuiP6AG1GhkkmRFLGxzVpzjplfZYNAqzFf
7DhKTf6TMSEgpOSLbqcsc4g9WfgrE6SC3IoakWTnv0Rq+BL5IxLpvu7xEcJKwvYBfa0tQpK1fZSN
+vJBKzDorQVxETf8/U322NI2ocA1WFmKnwYfQpUwmfK7sRuQ+2TDDyRBQ1NHUuqGEQ/68uM8akU8
c+K56tRyxypS7R6f/U9f/k/fG3vZIMKBKLzH79KvwgmT6aXzvz7K49/5FKjwy45durhgAbIsz/74
oCUZlco/X7fs4VFBppAr/vzkH58+/uXjMaFV0J4wa9JR/n40QSA9OggKGeo0m6m/Hvf/+ldKQcjJ
qxxIRDazO7UIyf3zbH/9BY+HQn3H8FZgmv35cVHnAIaMxCQKjuKFheCpagtloz2GQq0gEn38oFhG
wOOzJgXVT6waAILlNx4/qGumG7oRGrJs7G9S2y58/Jkhhb+H5lS96NgfHzB+7As2856UclWXqe4f
Hx7fsxSknEG+uAdyEJFtl27kRZz68HJSjmlRU6JXbAw5JWclr8J1mqU3ebmgYcYIbRfNjJWN2U7U
tOyvz/7je6pqbgDVdt5ksG/ZyxVGAtWi3j6l7AC1ciJVFJurvtw7spaQHSfWnH7DHEtxmC3Qbdhh
chGgYl+e58+HaXnGYpD++b1CR0hEyhxC9CzfCYtElnqmgAwyAVqyqGb//n7fj9Z6KuTDwyHcGSUn
biDWEDX5JSvUn0MpL9YWAlDYtkFFg+XxEwUxHhh6BP3LCy6X9/rx2X98CcSuW8/qnhF9eNSgl1eQ
NjRWHlFtf/LZTG7ZvzLcwhLFkYk5ZaUvzul6UV49LHCPL//6HuOOaGDbS7aXaT3v0AfYlxiXd9bu
BHX9Jlq2lxJw0ITPtTus0ZbZxvFt3OV2sJ3W1Qp1jtdPbmNshs5BKX6Zd2/D2iODwcboNbnIwiZ0
tdSK561/9fpklx3wjHq4oVztKbW79UG3iXxe9eBUbA8VxIq8PPdjebIDkzNyyUtSr95i0zmQobx9
y43Vmyms9fP0zTe6FU+Y2v5Vo8xR/JIyV0iu3Nhednjzr21K+QDfBoA606FXtWUX/MRrkzy2AE8e
j83Y/gGKb1craTc7w4qcrgGFGvYSivbXbE4A+GDfgZlPE/IdqqdKKwgbUOY186XQvnl7pkR05xlj
zXvKPvo+Tmcwxu4cke0r73BYtr5L7BpmakBKPYnI07maLzoxAYE7zlv632xyTjy3f0zbwE3ZqQ+X
Yc0lkXzMrBD4D2my6ekT/OQmoW44HhEswXfDt/DG60gOnenxMlRiRBFdIg1f6ywK5NTxZ2EOaBR0
zGA8XT7hSwuv4Lyl/TqGVAjsNnPVc0hG5rAnbSQrFksTWwLdOpocmL8J7JDJRRo4Dm8oU/su39VK
gHpEvq/q5Dq0FOcVR0VPkK6N/LRA/niy8QQYgatQvM/qmvkj6RyeHb0a+oZoqwfkoyP2XInnmXXt
iHbPirYMCzvACzYhkmZ+anF5uObVPFdb0zzTyGDFQmh7Ud9AInnMd/ITtBONQI50Nbde8ooPLXpV
znBzIKI5JSEGz/lRlpz+GO4E/tKdatrDCydMCYql+SV+i91G4702vfBLvEBG4Q3rf1ehk995d7Lp
1cfqQWivfErDz86d1+FLv8IAMX1tmhdx7Y7MrIdii+iwXRj4v8uC7OVt5ijPJJl/5dkxHgg1Sl4J
xKtJLUqqo/jc2ZCQVuh6f/xvNovaIpJ1TuUxlPftKb+l5UHY/qjcOBU6x+2YPiGIMtZFttWYMUrf
MZyREd2H5LvBQsywtrPF0dKd8jP+AEnIbWAnnwyBTsO6b2xVQr5iF13rKftVAgF+lWJwil6mOOXk
cp3iV718spbMyvJFyrygemryD369re0ApeKwUs9wY4J6xVVfmmUZ+L+7kGJBPjMeuWSd8zbvxG+P
H3bv1EruiNghg3J4T8E4uQykdN7kPxb53aScPkslcJQzzx1PDMhV+sPlL3MUp8uQo4SolkcGF7bh
ECoNA40ra17z+Ri+8sfxkNwQIRfWaJ7bycVtyphKFFKy1wz8eSZ7pscbbvOgeQ2Ueo9Ti8lgkn+E
nrN898lIbmoYM/RfD2FwZFCmxkohfALfjYSmsObF7FEcpI93KU92iXmryher/O6UX2SdocB1q3pb
1FuoXwaFrXrNQ0bxQai/Gp/VB4iAeVXqdSYfejb3fdqQsuFJw2JW/FT8C7hDvK/brHqi4wCk517l
HyKozLS4yOXRvM7SrgJlsLCLhhQ18fAm5YTOxtues3goeTxEWPx6wzpZvJJmFNRsxFbce9QCNWw4
aFfWiI2NLezV3lG/cQ1N6wSn23yx7uaZKyzXG97X3vmMHPPc2ieIApo3fXMH6xIS52VCYFoY6g3d
IKBw1nlQ3U/liYRkG3s5U3lymDNmTz7jchhev+vdZe5mjv1gKPEcnrTrvplXgRBxnfmleYeXli9c
Xsohf6XONBHr4ZCay18aWJ+YM+Sr8LumUHfnVmkIwvwW1+iv7KbeqLTFgaev1at+JoD+MTUhNVEo
GGSuAlUFGJc97qZ3BP0n3gPqblQxvFl979CAYOw4T+tBttHqUkw6cOFyu+fdMrobL0HlH2uG07vE
hr2b43pap9g5v5l9mEpH7jVA81getv5G2knesnKowap3IwdwXubmr0yWJDksA5UqX4zdhL/B8Mzo
oJ/NhJWUUS/c1NbLf4Q7Agv08f2Oi0UZRz7DnsRxjhsTfTH2pfj+oV6F42/iosRv3rpuxatAxsKd
xO24PHz8RiWFaVeLtuSMcgfzU6bqx9Mr0IIMpzgYpfNp3OEz28LNeAJz/G7a1t14YvnjOhoeb1D4
OXzziUekWL2sInCcyGUiAoR1mIVd5EIvKyEKW8BfO7BdIVeKsaHklxLLt0lS2orFDFY2V5ShxWvN
behABw72DIfaBiqyIy7YYyuZbJc/2RG/Pxl5LBeGg45mVx1Yv8wzV8l64q6fWYmb9ewAQ3/KeDzW
A+/NuHMMO5Q8cIiYCfY20c2eeBaOwk3acZH47y1+HZ3vRelzRTPCXMJacOQd51P+fv4sBj9LKEgI
7lNtD3wXyJ0twZV28eJpxWv6Kl+5jAUAVNe/GsfWZUQrzFGeFTNl8V4ZR1Y/7Ym7LDvwsPFnmO9l
rp8jB64A7YfznsdSZsJs4EUPFmOGwcKZlN9kqqTOSmfSbt4/+GX2KBlD2sr2TJXBNp830YELz+ST
vjINSjvuPPolB/4y5oB3Fnft+LFAtu78NaQasYbyzmp26zaEBLAHuH/UzSFiQb3zgYrnBDRpFaCK
WGVbHE1kawoM6NLluuR4B9fhZ67tG9bJbeuqK2ZJBis9H14AfiJUUPVKeWL+57fGZZBCgGOYpT+8
LBZ/noKjONamGjvJpfnmtsaGxFXJYTZ3mJLZNiCMWllHQuCR361a4cBvTjpx7tdllAIGkDyZgX4A
xOZXxKCeRjYLyM8v6Q+1eJPdXvCMbmEmrmW8Uj8IKbx2tyXtjzm1uteYrDRtuPAWFIfoEk8g0T0E
OdkWKnbg5nu/2y41fUZ9a6HO50ra+JEyA9NrdxSeSbCMNkjpsarvSqs5UPxAaIvrGjhtWXdrtdf3
aQjsQuEIj2hgTVOrguPSXGrytvWXkvZBKpsuWGDt+GleOaTbpWYzNYzLJCdLtuUMUEaM22Wq3sGI
4A2L7qR0zSLVACcQSJwXCoCrTtK2W8OfD8ubL0HxYouGyvr6lmZUFsHQr0r8jVil9iTISkDKz0xR
BmWJ4RtYFGS3aCkClEix4g+W04GHGaLYUdH61axqY+UCIQYCWbxqR93alVxEGiK4aP11np+s0VX7
ZRjQtC/rpTbs3BBwguc5heT2ArwzHXHw5OIYMlzZEcMFXImKCzC2ZOfK9XkOkBuQfbYPs98mZ/1X
llbjhu+WQRoFrsJ9Gqxo/bCnWQbYoWIeYa//zZhdMs1QcthGtgEIOVwId2w+0MJBMmw1WxI9cPDV
+4R9eOuvudBdtwFsMapr1kA0jqF5avnyaTRPEtp4XBfAuBXX8zwmubZ+Fm51vWakFe/MV4wAwMQa
Ne1x3VnHjO1QsIrKoxqtLDfxCkiMzAJMK6QdUgCTtzQFOWGwWxkd8ZcJhlgEyP8y9HteMCcOxpYX
EqDMeYfllb2bDcITf1pMYrrDJp0Vo+k20gm2N3uDlH0KG2GAcoQMHUeoXqQoH5rvsflBxqALT3T3
SNqbn1ttJ79I92rFTWl46MRQBUCKJvjHZGvMhKzulmxpnyp7Ko4X5OlnUrs3xpdVSxz4ww/gZm78
GaBT4ygTWdc03kEKSjx+MeCIuo6y57nGiu6Y2+xeFgjxYU6t4toNMRm2DlzelDjbc/SE0cMZXY3B
tWFjW7sMwBbzfRYdcOcKyrH5aLndM4+FlF1r+6xvaFmkutMJDqbIE1LPb265Ah8TixWZtiKPrZFS
wP1Im4GNnLXK8y2Vr9G23qg3AWpEdKdQHfpuf1imjD3GObjZAsB3m4sbqoQ+HIt4BTcvlZzsOBwp
PtLsbJ7EyJmzO81dXETY8QlHXosUENm6ZAJ6LVy8aBFdAlsRoS9gGMq1OtgqmH624Iw1jVrcQRfx
oxKWITRyK2Nw6n6ZOLkuRFMguM0EyrG/zBCHh5N3rwOdbm0XC+8JwwaQm3IUqj3fmTh5vxZIoU5T
vsbWqDLzA7Ea30cNhH/rYP7r3Mb6TdyhPX10uEKwtJPYwU/oHsVOl69BwqndUxueyYyioc6fQsg5
sNiA3bO+MghEENdkob08Ww5qmtNjYyJzarODu3XixjGeLc3Lfge36cKCZxF4FgE92cdUdmVMssGm
pxDAqpsJkd3lh1hhG+IJzvQroEj/3Kkr8Lksg3b+JnRrC2jni7/h0D1ilQwVIAt6uhNjo6L/P9Ds
edKeGwrD6iqGWgkZhdan3VR3g/mnuve4PduAkxPIR4gNjQ0uTnv2ccHbyi9C57JX/64KTBlgpE07
vpKohwX+2eoAEX0RvANopqy8gWbklahJpV8xjUl3/2A9txVmndZMGJb9Jo5RMN25zGq/RUAnH3ws
yddxx/zDUDBsHolrnSqbyjho7amm0V7vp/4p0i7B8DKn72oPY23ywvBD4QVQ0YVTaGcqNm8d0cFB
Qlh8Tr9ngLlP+cdwr1KO8itWYGbJPe6sVXSYcO3acPMPrMrwJPvWrr/4f3hOz/KtvdCIafBLZ2g8
8Xucrf6E7AE+GODSkfmCpI9jJq+i1q2otCE8+GTGAHkbg20bYNBjsyd61G0c7VBudW/aLYF9RNv6
93k9HrRDyOzmtodAYiYkz4ftwafpHYPN/JK4CZZ+KwQIwTvSb2F7Bvp9YW5XlRsZO9I32Ctz3oMh
/dkI5kU0uKfKreoUd2strZkzWczd6jUwV+ZRv1FkcWVKw+IRERjjXWbUvrX92pcIC8I2sE7po1qA
/+yS89UmXGMGG32016jTQcVS3E/2ARt66yzs91O2pY2hPwV7RJA3udtU8SrxiD3XKMydmU3Vj+SI
alS0FSiVrrIhg+LZIpgtPIRMZ4R528JeO0srKt7MCgn/bDwUsFqAoNgg78hIq9/zbU7zZ+V/VJ5Y
UQHwloi8Xemph26Lj766XP2TtiIJ5SxQUrCNc+EWe1ym45VYUZTb7ELlQ/Yzcrw7V+NqfIlcgFkw
POd3/SO4dzcS+LCHxqvqhjOB2efIxYrng4geoSWi0mZZfZOeNZiYxyk5FfK+MN26uXKhG4d8iNnG
5LiQqVGH2YOwqcn7DNhsecUR6MMyJxaOxZx/Kltb3hpu8x6/MYuKH3TIAk/iXVa2qFBjDMjw5gwC
ndyuupfRC5xs7mLpuVIvaO8lEDDq1pR+2HXBCWGPQOYRAcQ5u+4sE/lKEe0Pjk4sf+wQhH45xGQF
oo8aVCkt4eX/hQYIlE3RKj6Q8LKbEf06cJedOmHO3IejnVJX4bUE20xXOM7DQnUwwB+GdwMJAnta
8y07AF/WTKcDtlu/oVEoAleF+o9Vxy2FPc0sTlW0dGi1mQiD7KmxuyfVXE1HGVopjRksTrot5u7Y
bvNus0TsAGVEfKjGN7abnNCn90RekbLHVr90DesyS0+U+kWiAjizoyRxMbZzTmP9p5ohHKf1J6NA
JuaJVcCjbTPFd3grqQPI6hRuhl+0/jg15XZi0Dexg1sKhOhquO0b9HIkFnb02hnrAJj3ET7+xzJ7
B7eW1pCtrMf35Cd6674gGwHa5HT1rVE9WVkbrGw+Pl2ihZpDMt2bn7QsoefS0mOvehT4cyqH++JH
BzmHP4ISnZ0fcArSFqcBJTcHygEyZRSSd+x0S5sJfRDlAxRA7BCY5VF0lMIqfi9hKzsN+E1b25hb
NvnXudo1TvaM9VSK1375WTyhUEd/rid79E8Uh6xTiFDdJroLvBVr1UAopWMZtv8rxmOWbDOzOzTE
RECcWWEMJXvlg+BBKkXKcnoJX3vwefKKWIeYFAqn5/hsVR/lKyXV7zZ+YqcleJl66dpVoJ6sYicR
sjGWtJnmDVNHskNf76OP7LfDCXLIRyfYXuVxvD9wSyrr/tq+6R8hsygt8XURaA6rkjZugviSdKjX
NAwFdvebd4BT4E92kovfmsZ7qh6U55H9xM0wbLk/Jp8y597AnRkiQOnXBHw7xIbRJChoL7+VX+VX
8W0dtV3NyZ66xhm5AGoBpbqm3NAdCDV7dNmq/I7JhQYeEV2sk7JndEQb4Ommp53H8ol8kWjXwl77
8Q/tV3Qr3+C/sSs7+y+5sgnacwDThQChkbRc/3fVqNwty2TAkpRG61y+mVFr/25tBYbCJthTGjBc
VLqAX5ncbHYATMCbyOu/Wnu2oQe6PGpI020/btrNiBbBWd5HTHJe8MT29midUE2/lOvilBjvM2W0
taiuCJK0EW9cn61TcKdfFQIlED/EKzW2108aQPoy276Gb2yhiAnNeFqjYKYzL6m1xrMOUJJpv38z
TkBZqYufFWbyxCb8gn3eWuYc76FFfht/yRR+78pzcfMxq9nGG4L2F0bi7yq+9Pg5qvhVDXbG84uK
Xtj+xn5+k2zj5KNuAJh2SnbCqWNFZiigXif3YFV5PQk0TnAnxyq0QQ1gW3Bl8X3ek865Y3NGdSOR
n1rwzAnOXOvFKIQDMS6XYOmnBMCuqSwvnw7K0guqJ/aQomGtAxxXjtj2CT0j+j5TJxgIvHpaHwMd
oMf3rIqsAnQ8oFNpYYXTDI70oeqSa0qS8TyAb/j7J9ny2Z8v0fKiexBfWtB+Trv02h6///jw+Ket
CjiAWV8LUVtWzAP//vuJXEtbvOoYs4mcF/Tqrw/B8uXje+At2aKHpvZJWAJlc47DRhf+45/+x28+
HkMrmn8+GhitYp0mzVXTTMR/uAlo1G78im7R40NQLc/x+FSjYY/9bPmRaSQQoiAW5F5DvMSff97/
/TL/fM+CkPLfD/H45uPfZASDbVhq8Nz+66ke3//z5V+fhVkoOv/xk0SFClI1LE1/fmAqC0/g8XUx
sC+TSji0j4f4x9M/3gAUodjnhInbijAFU+aezsi5clFGUfxaarhRPq17zGZ2XWV47vEMaka4prMv
erJSEa1GzyuKqV3NyosEDNZWhmsjWZuu5PiXKOpWIKx7RXSrXSNMb1uWdj00n6MAA1/SHhtVvltG
6005OspWpIwGiTvrlLdQIZCE7FAAoRaCEZX6zySoidPJZNaJVjxTaza9PpMkKsa9uu57aSPWyAoS
37A2ioZMNkze0iEeAUIAOphqNHjiS/nQ+iT9yEOON8WSlsji+DoM8z7z2Z6JFWCjaRVLGzm2MJOw
t6ySS5y9BwH7FKocA4c3zbQANY5sFZcojCGt11YdcV6JzmEDnVcymLuU4DJ/iqa6M7oKdVEs7NSs
vpWR8Cnq81OuJeA7SZDDAbJg7tEI6BYBNjWB4GhUTLqkGrSwrj0aeHtW+kxRxzfuI3JRZzTzC1Iz
MqbrErtUgjqSEwDdV1YRzfoIAsR6pUpBpxh6gj7T0+Abv6d2lFdkbfxCSXIUA+M9SJCwyt3sjcm3
JO2CIf3Oh5rw9HxmExA26Fe7nzA3v2gj5/tOVMhLEQnmDKNoXQqbuUKaqGkcp1sZmW6bvxmkukit
tKuraYeYZJtl9Flm/zBG8nNT9xfCQ+1oqFFH5bspoSMEny8U23XWJk496OzFmO79GlWjKt86y+vN
F52YYrsgGL7TZk/STfBCN6nV7rxNXw2iPwlXlCTHX0ADnXS0wEhIgQucZ4ADhPQl3yux9Jscxq8m
EH2aDSq7Pdb4GpEL79ikG4fWIBtdqMm5DGfT9ltJ5dv06iBM6KtyfKqwGH0D+AdQqWGBmN6zsqYO
anVUU5UUnVH+WwogVoadsB+aYjWqRb5JKgNCHmUwreNMpS59ajaWcSxM27CKfxVQEGUCUoJsuJUm
qysG/NLO+2bc9kl8GNEDrRptXOHwKu2MRJpT1IgfcwnwrZJNgVBNzpOZ/DqCQN822XxP9JkpRZbQ
yjQ1URGjsEIb+MFZn+5TAH4B5WVUx2tLUX8zksihaF99sDYtflSfrjTeP9mZxfE2jv2+TyO31gng
MvssAOcM8yG4GmG+yyT4sJVF+UMZ5Ofxtc4o6JDnQ6oDvcxSbkkejNSb0plkxGryZ/UtKtZPlWT9
Nil4u0ZQnqEx7WVN8tcD0Wcra5pYvHp/32pRT9bsOLuhtpNC4TSL/hqFr39C/Lq34va3NFgkvXJ4
IKjyhpoc1JmM+naqguPcw3nJkS+MBftoOmJzZlUuSfB0LabiVzxl7kQq2zkRC9NJ5hPi57NUJew/
6slaq4H/4ytDfBi6d01imqvEcaelug4LmO52OEkmanQLxEf2U0NebcFt2oZpPtV+wyYDTFre/6jN
fEXtHKFj4Fjo+9EIJDPe63rzFnWcLuAItzYKQMowFs2O1KwSt3xNpUzzWm0+lYLwGnJv8u5q75Fu
lWtJoCITiVszmOhV6pHTdaAbB+mtD5F/yXUbeKLAiTkKNcwJk0J5aArhzAzgNskGwjmsRzLmJ7je
kNvYqQ7Bpfjd1+Uvv6XPo9GAzHZKOIurSgWDGhqBY8iEBerY4OQ+pdamycuWkI6LP0U7y+zuxUz3
UxMoewrMPZs69amYjdElTKu7Vja3Kh9OvOcn6Fibig3t2MV0TQXxLTApeiXWiz9Ul2yePaEsL5EK
XEjIWRhqg+ATP4t+1PGqFKMKFlPHHFGEF1lVEqTBKRV5MXFiQjJsGYWpQ7Avii5dtDU1aR2xT7+F
wgwRV7c/QAd76HnVNlCTr2QJZ2+V8Mus5xhDlTLuDZ8jP/N3WgH8KRM4csxJk9Femy76aSN5ukgt
ox+bI2lCsBWQVnMH4oNaZ2aP7xIYEKjT6j0Zy8FpSAdVLgqVEKFEwZL91uAIO78w8I/rKvxI2y89
nLnVRYyDxSQCjc9mF6H+Ts6eiOo9BWPVnFBXL6pSCupSMXGy8Wsi9VK6NW32KoTdlyYr5cqQl1bX
UqtTa7A4KRlNRS6wPA+3SJ8bdqcWwDfebh/hXEnfs5wQsMuukJY7YTQMT8S4BgMECju50DhAKIKY
aHuJF70o2B9XSHHBsPrDmzhakx3BSAf+mjj5KDdoqrU3sQZX7Ys5oxY4HOmWyYs4y98F+adF0yHm
ccaAYm2psXvC+U5MK3Ht8bTwPmIq6ZDcnJCKmFuAs3F6P+23uVpIztA4irITuoOhANNVRNoMEKTR
mpAiQzSCfwwoOVoZok9Dmb6B11e22FAyyjJKtD0F/cQkVxk8Yth3Fq+WPkkOYoadjkShvcyfu6Yi
LUsVQY2Qp4INaidCvkB1OY6rCOatXktLUlBLYaQrv6VE3/x/S9n/xVLGIVjHgvW/W8peozqI8ujf
MuP/+5f+ZMbLKhJoXdYWf5opYVH7l6dM+X+6YaiGahnswzW4EX8y4y2S5jUVn4Co6HiWRUyp/8qM
J04em7spGrqBA2yJk/+X4+3fvIF/vIL/BMCQ0bf4V//NU8bzY3TgMXkZIjs5fv4PbIXZ6wVZL4G0
aYn40C2JiKMkp+RPoRUiextARrO63DNA6acg9dvBSVRKBHqmwdLOyIPeTfHQ7QZpUraycVqyJQgk
G2iiISOEQIrMKZFJqDb6XVYKt6aOSHkWbrNEUQQl+cqiRJ8qKaovEVqtjr1EGp8NMNpBZ8LSbK66
fJvNBuxFngW2URxTiXwBIzwlP/Ncv5U+MeYGGQTsgVGlEUswNJfotdbogNXDfo56gfyB8k5KyNcY
kc2A8ZYylP4cyfrBbEg9QMjv9ljqfiKWYzIK/HXQ5MiQDKOfNoZJgWDhEw1iwGl1SVXwiVcocnIW
miVxwUTnxz2Oa1bFmGfjONzOKgUu3cDdE5TzxPYAumWe/+Al05DK0EdbEh54p1FNQN2LH+ofqHK1
+JpavxTNeoEveSSJ+DYumRGkJLS7tEG1y+V7jvwexL0iVzsw2vwxGmUwbFTw2TK3XhIpMOZ1yDAE
Qn2WvAr5EV0hLykWgki9erSI3jBCUiZy9X0xZa3nhcA6+yqyAV6/rKANrxn2Nxh07wUnniVYFF7W
z2gZ5YFFfJ9W/NnZAleUSfrRCjW6yF1DX8DPiz0betaAEO5SbgXkFwTRORPbX+WAsBMUMPEISyLS
pE7E9s7StqTZL8NDseUhkzbT4GPnnpko1USXNmb8pCTGAqwe1pUZqueePJQtmmjm25owkcS6TEPY
I0KlSzUvgSML83UJILGWKBI9lHgparDvSVrHlMZCWC/RJTUZJtMSZlLQVF7CTRj8987HWvKAmGaN
/MppkaaNCEU/GmtIfUDHDC6/mdJwzAgLmSCQaIP1gs3bGwKgmabwFS6RK4OMXVgkmQQRtRunlCea
0plyTaHHlh9qiVBeeZGLRiEHc+hG0Yz/LFtiXnryXvBgK+sk6EHWZYTBKOLSuCUeZiQnJqnxOfY1
bbNCz67w8RqU/dPXuMTLxDLVA4vEGWK9aRMut5pGpOsql2nV/UHH1ktszbwE2MgLlFYICLUJKk6O
Pevcrl0+qJTrMtB8G2vRv47pR1RbH6qYHQA+YElCkJi134lpesESp8PRB83vErGT1SOyqBpUk0z+
ThbF3V9DNiKbh+kl4o0ufqVG9lZnbIn91A06RJTjEuwTLxE/AyHj+hK38/gA6IooNwKBtEXg2iwC
V7ZrM8WZMfMBuwicwONQICqsN8eNVSL4Wt4YISOfncNpErebuIapJS65RPGSUOQvaQ3+klo05JQ+
yPRo9oXYPNVLttG8oAV1IhLbRKPEpgmevsh8yvhiLMlIjRY2WNAoQi6QwWHJT5IJUiLuiIRGyEVE
L7VbeDbncEldKmUV3vKidZg4p9Oor+kVkNJkgJDlBE9y0wMsGC9pTjUWhWrJd4p0IoEo82z+ep2R
dsX1DRWP8x31fdrAClFR/kJvDIfw0+RUi6ZKu0rYNHb4VYh1ich7+iUuuVNsLsedP1O9H56TAc33
wKHXBmOLNbLZQUw4lUuKlUacVcK5H0EiZ/fRQM62VKqqJf2KCsJEp75cXFzgX4jIMojKgt6QrTvC
s4IhKu1uydOqCdaaDIDcZWFMq6ajKNtLFZgLZhoBThpMzcQghhrMjCzH0zNJEge9m8OVli1gA/Je
9fqiyqZyQmCPKsqY91Ls6gzetTnWxm4ug5c6HHMvtQrKygMh9kpiruJhQlCD0VYPGy6GlvyScRe7
uh5Aj19shG2TwhGhzQpvbftYiMZaPbLnKlc4RYfDOKInTnzf84mLSwpgsaMkFs+1RfaKVNevU10w
b1XNx+MrsFzx2lCiBSz4NuSyhAK1UZGmsZetUoHUQsDAEEsC3B9+wLvO/nUVWKKwkheCnFTJv9se
KEJd1E8JATSwVzD9tfOnHBZINBL25hmnK97shj2fpbzx1uL1nFpMqSUA9gy2IywniAyRsobbg87H
Kmk3pEpE79KXECQBBK+cwCK/ZpLxKcW9iseyZdQRGbzKVWFYi6ngbxolI5660I0dA79ZWw1tPmhS
FFXDL7g22r6oMKFONba2cOwu9TybTPkAx8MB9qvGPXUsxuCr9JFVkNI6bBLJ3GpaYexkS9B3ehgd
atUyIe0NBW5MsuZaVTxofqGtBT1XDkWLpIXoV07lJqoNoRBU14eqaDdBy4mtQbsKt8aOlWZcDZge
iRRMqxVHP3NnVeGbrmX5IegEZDoRUtkElfsGrIqMT6WlS9lb7VWbVqqfNmdoMmCmiTrvDFH3klaG
xgb3G49QVO6y9FeusIq0WJxXVWLuoXLSS8ysl2iQxM3Ajox5oiv2s4mJOxXozUh5kB5FHmv1+AFv
Ye4aZecxKQ2hHSWXMJIvgHT7aw4K3iua4LkT0DtHcTuddCvPkebwFcXbZ8gRES5i6yUIlK0gKK9+
m/j3RpMHJyJg6YgKpO/jBHAtyWqG2u/McSbAdJRaSrRR+wlMCsC5sAvnBr0kvBo8kyalnQyMIzw3
Kg51vG97FXVAX+rj86A0W8MQIAAX1pM6mMCX+6reN3sLw6vTLZKpEY7Lppi4qhi22cZR9xzM9oWc
9MztM6JCzCn9FDrrWREQLyU6pEOtrw6BaUyHvDwANKGjofnyrjNGHHLobkJ8+bR31PNsNAOEx3M3
KsEWt3Lgwk0eQUyzLyv94aObzYDjau7lcmW5Wmtin2PI+r1y5RLt5lAnYiRoCckq57UuCe99lJFM
YOXZLQvUYxrH9Cvi+oBvInRYhea9SB7pXAtOKA/pSfVDLNOZVKDyU6+aCJsmymrhHIpTeBR0plbz
PuXQ9NhEIEBK/HHTqZBuYuQOZUJgdikgLO3VKHNA+i3drqi7dWaiMWcOVJvmipR07rbJLKpbJr3P
nVQT1MzlIekxC2vjKBWaBoJ24nLIkJdWKcziTazN1zaKJFKIo8RrxUJ+i2TPVDp9b7UzZ2xjRCnQ
RnvBkll8uzY7xPF89POeOLNGXojM1rzu5oR1n9CdBUVVeiVoqcPQh9rGH8kyHukOKQBfbhXjy7Es
bXJDPfisOYxwzAZmaS111zgoyDJThtzjUF1sCf0xn8a+Plvx9NTPVv0yh/LoVobSHRNDCHbhOsYy
ui/jifZQGRu3WpHvTH2oDv+LvTNZbhzZsu2/vDnK0LkDmJJgL4rqpYgJTIoGjr53NF9fC/HSnmXd
tLplNX8TWWZESkmRDvfj5+y9dtK/JlO/d+IZLK5ixVGFFbtlYkxWECxw5zXFjzRFYkSOAurGdBAf
WNUzxlZZqW+KEnEHH1ERS+mCPueEvM2D8xTMgdix4TM4q7o0rIWSe7D5xJrmBFYbnceMnU7HOZ5E
DyOib49WHGfhkjnodbrZeoYi3odZ2UWPU4XUAffihsZx/WraEy9Mu+qn0DWPXu2/tgtx5UW2pdvQ
vtJNaGkNYSfm5Ky/kfLIkN8y4kshCEmA80YnT1dfXtHqM75NBElVKfZl17xCrfBrS32lY3sTVREm
Mxu9W9l4cuYaowcRK7jXpcfpUZMwDIfunMrhTRUZKjmnRBsr6uqYLSZSVLRYfdDSEyFu4ZoMv7pC
mhi+GWU3iuO8zyiItWR1rG5zQwX7sqBIjtr3ObJaJK70GSg99J4pinMSxeweweiENtLmS7vGn8c4
5rjgef6HWjNvcike51njePDbu6zqEPVgCTxkXjPdV0H6yU+JLmVDCJ7nVeIT3px9c5Re+ysAHrj3
7ZZosj567obNEj/FE9F4iy7LY1Wojl8C6K1l8b6nsburew9xYgko3yg7fJyLKkITl+o+Vx4e17z/
TViles7ogG0db3wvW2w8WOXyk7kKs3j8T0xr1nQZuu+NyzIWAXPDBE1+Hj0OSgieHON3WTspquUT
FK9TnIKb+hM02DGw3rPQ9DYBYr4t4tE9Yn9HC9sZV9uY71KOz47N/ualUb1JfTWjy2HlqwS8Vsc7
mpjSuFJ93eJMcTOyUa1h5D5xSBCcN1QJakDxpcbF2nep9DZmwCCacBAPvhVMA2MoquuUS4Tc/csY
QPug/PV3EzMqbsHxXd0QUN/bdsVPXngk4uDYLfxkr3F+C0AGh8Y225C42vTGdkO9UVvdE/RElFIK
JECREpHMLolUD4j5uXRQCHhxobcGFQbj6vh+Qgdwj9zBxAqeBejyC5oYm26iRVYWrsOkCZF5ZzCJ
nkpvE2ug/J6sydHSWX5n59dFMA/iZELVNFTqFCnvY3bUoYDt+lpGCLtdzVpUxZ1amoHPJzusUxAV
8KmlNQQV+LvIwcay2YkM05zXmva5bKqLEWse9ZEjfyyyu2Bx1WXIFt7kCONdmg2PhsfCTK1dUpr2
zqn7X8vgNhcwlLz6Un6CbS6QxusmhCZMOtuCOXH0x+Bk6VWoFZWbtpPDI73Pb5aiO5wT30fV5+DU
r9z8YKQx4/RZq2ORiw1hzM5xjoQTQq+ayKL0E/qVxQPUBX9H+qi9Z5zTn+vF/9FD87+I2RiQANqX
SKBt6ptsvPOi8eaW/W70FsTxeTpcyax/MYon4QzqWfpxcm1c68E04C7WunoyWqKK/SBGVtEa7nUi
Y6tIKfSU691VSgY3fML49jXKviY5zL0LzNT7SZAGI4ks7jde2vBZEt5oVs/jAPYq0/xVhL59kDm6
HiNPTj6dWLux40sXG3IPGyt6cVfth0cgwbTU33tInAWY57L11DfchnRxmv2k7PtOR4QS4E9FmGGC
ajXbAusjhhV/PXG9yKILTBTDsZ9X9VQ8PE5ex+odU0zzCHA7V3ZbJT1svu3gbUrXvugKnFAKE9Gq
LApEv3uZCVHdxb1BDhk84NDUahUGwA4vs6Le96BFOy/YpL1Iv3NU27sCP81ZDuTnqHg4qQ4lI7fA
E6ym11iVw4EAV1qkdlmErWnYZ/maoxidKiqXJs/3U4B/J+s8nOyZepNtTlmT8zzZvN97jgB0jGMW
o1AmTGG7aP3TmvSLqmAVpJk4OmMjoNS5vxoz+CXyiTQEq/ghJC4K2AD7oE7llcswEmlZ8gWc0huj
ZGUFwasdlJ/ZGPlkMTKym6ya2PGBlookkKvEDOMWHfNKq0RESVf3U1ndM+/Eh0vaPdGfF0pBBdvs
yOSfCtE28w8FhcAu5/coXsSJZ84J58YtngrHPwVVPJ8ML73TengjrDPfWdDGTzAZb4JH/GIYo71p
W6vcgfP0HysUnV1gn2LR9T/4Ei4kU2QwCJ8VqUIe+iljRJDoeS0rXtP+hlAcTpRLtyTp7BAWarKP
Qc1IoztkLu/oPNI2jGT7TXoFQ8YMm4xymJF40DJKI0HXSOk5t0Z0GD5msLdc34c98KQ65M/SHY22
P6l7q9+STKFxH2cMyOMeQV3fk3NlZNVR2ZpBDs0VOFAYJ0jjXWEtQ7GFxRRstfVJ5EG1e7C96V2P
FfvNVHEUDpinhsXc8pHP98Pouw9s/QK+otQbK+eglEP9GHWVT9CXB9TD8KnImGk2bZ18s5U+caHK
v5N4gNQb0deQNOpaBE5Cpd6h25qaeLs0CBvalk5MRzQ9oBL6Lz6/FvLz6Cd5oAg3W2IS3Hamk2oU
+MLS/rH0FwdYoINT1DcAUDi0PcwANfpC1jT5YnCAJjETuVZa6tiy5JoKPaCH89GpfxUxt34rxvPj
djpsaLA+kBYxHhjw95z+0ALNIMFYIy3kdfOAEs63P/OF0CfGkHlJCOPMgT4IdmUfgKy0i+oenMld
kpsV0e7IQ5yheBGL5vkn4WkY3Odk9AlR6W3CBYedDgQMiiUKi/OU8f436kmvX5QsvzdeXzyKggXK
rY/sqH0+Tj3OiICzsbNugRF6w7lLM8agTUQoGOo3PcdXu8PzOyMh76WFPLlCa2BA6LVlQOZiW2OU
Qsy8rerky9DjFuDUuzW4980wfzK2/97Gw4HBd7eZ2vLWjg6OsoUdKyBxJ9fOK+8yI+BxuAm7/jYh
xc8met0MZxbOQeoczIyl71zFQnKJk32hbeXsfF0JqIy9X6Q9OhvEgHSfY9n9dhlzgvhVO9+MuaJT
8cBwtm+TJEbcFodhHC60rfFUsRKRXvUhz/ErwJdrmTevKsdWVCXGa5lrJkENk1Yb3wyYToJDxuEb
I1LcauLqJRRNIHhwWTpSgNtAmDulxftoU1gTk/wu6I0Y1BtiRHIFXG0ooRFYE9+F8OmbzbhTUSnU
+Qdr8rtbmBP9Ryfe1xJLgHKTg21Fb0GU/simzCUa2bzUM2QrzngczQTjuaufEWrYYsO8slPEsfN4
LuhRbKArj9BqPDpGvK2uor2CUcdqmNaOjneh+fYWzxJfgyprOgTuELYFtNG5xpLqp69u1cHtwmJJ
Q5tLZmUsocsbGVoGmTyd0WwrepboRZbQLFPU9/SpGH+SnowAhUih4tAXy+/c8O8yMkjw3FOwTzu/
vpOgmjJ0hJVbD0evQ9JD//KLEf+XZ9S0jWkfZDVb7Tybx7YwxMWCxm/FqPV7ZN8N3eR2an5Bjf6+
yG4J2wlMSUUiUup7u3hyL9QMdtCevaA5Wq642C4iEJcwgYHAb/h7QD0Ly3uoMro0unWZNyC9B4VM
QFPVfY8y/5FRoyamhtu7FXSXmXEIGUtHNzg3o2bgSJuFy3SyDVIkDl1yaev6R+xRyC3IWNpGl1cL
ceS4fJl5YYR0U1YF93ARY/IVu9DPMnTK9O8eUnO2TlbjozJGcuwO7FG+5+BIYgIsrTiMFOq5rO5+
RY0YkfGkG6JIf4y2qz+oVFK2mPIqEvS60fjmUXNvXSNWNLxXfYvDW9vWeHzGGv1yFjGuRHwHT3im
5QCfGZwtv9smWL0jgo73HPAE8MHp0K4xCS6VjbwIyf4Y+yj4XPs+zjzcpcw7DGd4g5J+lpog8KH4
bjpolAvjN6iV4TwsrLh87S4Ih6xSaIih2RczG9VEWniJOmf2LHC3enhVIEMPDf6vwPNo2tj5XQ8r
+2znmiRBTWWWr4xqxhvNi6CknSyDk6PkNgvb98HVjHqzbmXwKW6fpdu8cyVrv6Wy5t46aeMYCQwG
kI9JtYwQqhe0vEBHT8PRIIIEm2B/9R1xF5TYs/FnbYcHY4mACBpjc7A8ujAdrDa0E/6Msqw5dYqL
56Rx1NXzk5x6JgN2s525e4Zl5z7KEWEUGFBzQexUAJLlDMOrokZ/pfTQYW8q48Gp7i0YD+T4YGsd
qtsy5k+L2de7FObfNr0v2gILnu0QFSdJ7gN4jqYVxlWnl++RbX4NNgKBduKSxD3mi+3G6qPqYJhA
q5zuKx4tUD/qmmiUWirT896LRQUKGHJvjiBv10T4puG7e4eO9ZfmMZEkZo6en/rAHzpUK+O7miM+
vi7e6QF5gzOSX0m8MssdXavdImpJlt9z5rqPwmScE6TTYzZwkwRafgWS0x1duUbbJuwB5lK6oWiN
F6/5PpGvuRVL/KEQDskOcn0zPVqzT0KXbSPdisWlSIyHMusAVVbpOTeJQHURI1hR49wHdv3Fiigs
Ji5RjcHMIC7JN63sWgZUFAyWUM0u/SugWkaOw9LfOXl9GjEpjr1vbOmYLgjU27c0wFPVEO3iE5QB
ewNLjkB85Mn8s8wJFqMz/zZXaIanpcGrnsz2XrezxPMLV7D3XrvGtNABVj2Ooao7tokNY4tIF8Cd
B8cIvoKqGD9y83ulNHHa9AOOc1MO+2Y2rCOkIsXW1EXH5jTgdshrYkwz791pihePnvMuCrrpfQQG
OC2MOCNI7oX9fawisa0X9WppkplS+NHH1iM3NknsGCe3v5NTUdy8Ij4yltzwQaDrb9WxTD40ZeU1
DVKc+/RgF5lf6MEjyqaNsBTmqSY+fBvU86ZAw7RrAB5yKSON07KfDPZI7ocWKP6I8wjuUxzJ86wa
i5nu1O6RUfBM8n+qh1lu66n6VQrEaJX8OdZI+4vaheyBEZMW6WpiIs+74R3DoerEJJFMM2Uhs6Tj
UMGKEphhTL1MvIzaYHozPJEi9X3mxe0j7a25tNgFpGrPgPvmR9l7j4Sa7P0GjpTbom4TEqKbZ4zt
fW7h8p4vprKHx9muaFW15yjlv2uxSDN6Pbqlf6KlvoIN7UPM7G07xsV8El29r1NdnK1xeA/aFM+8
je8fmX0/eS96qV6JnX2WKTTnukMVKY/o64pTrM3sodYGGk7KQgKugue41uYFWd6VmDZ9L9hWK0ca
N2ZfsiYzpwcT3XPIml5y8tSaZ2hzlUaPUH4AIgNPyOaddf7DVDQPlNpYE5Rz8o3YujcyEwh3zVlV
QLIUDu4ZuiatiEyST2MKYFAqCwcNZsWa6qLCciKn9UKPgwpEEdt5AVrapFcuMBGW441QPQRmx3au
p5PMm0ftoISa3OZj+JEUpibGTn4XgUgOpQnL2Rxy+A4AnkccQC73dLws8PcH2pAgtbimk3yLxC4b
0Qo0c8DtZyErtiCFIRKz/dhasOjLBFmeBijiFvrgG3w83VFGwQv5GwOO8nhTtMS+Ed9N3wF1kZ8Z
BFSj5UrSQJ3B3nh+2oTw59NNo9zXOIBAVA/sGZlzST1KL3O+W9CPbRo0g7R1p5AhZH7oLbY6JdZL
R5C1GFMKtvXHvl/39kQtB3NqrksAAteCACpIPmJMR1BwycJU/VdaW1aIQnFfTTi+FosdurK68X4E
olfDTUmX+UVWLJTYGTHKcql0M/tXPlPGZgvjSWXIN5H+HlLn17i0dzUJwfBMCD/y4xIvfU1Tz09a
LrEpwsbR8h6J4cNWjohjoUMbNG/014pz7/RvXm3p8yTELeFWyqylcG4Boi9njH5mnt1v3FIYp4Yw
sHAaM2IDs2rXiCfLYh/txujVX/ynKQLfMcemfVf708mWo8vNWNP7bKsfy0A2jrOsRkbPt/DF9UTA
OHwalLtdQLp7Mkyf2pIhoEow+97n5OGz7PLPAMLe5GPeHVdFmleZU6gHp8GKtODSHCwHHRZJXJWR
3utCbQO7W5g23HwzeuQdhIMYPQhl4zzI+qMeyD4YFyx4sYV9d/IzQjb7BxK1mVwJH7E4IIMhyGzG
YePJWpz7ea6w1fvDLyN7b2oOZ8+v96107pcM2vKwVCGaD2YuziO9X3IFt13kcbkkacyfEiMMcsn/
VTyQCac+pqUd0fbXAzbalkE1t/qDT/b3thDTvk/q+3RafhoVtjJzHn/yC0FfcQZ8rO1TZZZPweOy
xOMrA6+9kH59lb24F4wQsR1osnG50IooesoKD5MXt951tLdRaUPTB6Aey+cqm/bGtBbQDux6K8G2
2SDGtZwJ97QgG0uhhCnSdGcnQX4aku498v0dc46ReHA+oIWahElrcOg1DWxVMp9XBGFV0XIopEcj
g3yBAMEtF/9Jgohmd63IKbJk4+/oAWEmlj7dsXY8GjibUFQ3N12pD0Z+cpck30nkIxi+9LDziUdg
b3eG6TwNDcGldOiuIkbGYNn0goYifgmmH6Tm4vIBBXiY0d9ZOTdAaeqe+C8JR9nieSs5jgjXG3qn
/sjULC6rtonaFR7L0I14RzUQaGNu9wMr4tCaJuyuBuKm8kbrMPlwhKSSUeh5IyHBCjab0tWepgkc
aJlkWIuAOvr9tSpH6NLFcJ5iXM95j70ssY6IEseNO01IUPLqYkkohgQ9YtCy3PuhwC6F6jfGRRpA
Ky2774Pi8qSw37Q5wxXSDogQAZo9c7L4yLXHKQCGVH6uf5uM09VtcTUaASLdCaEk0l3rLeWVS4d0
IdTjA7wiF6W4UOPj1HdvJqPNRRkvVa/Hu7y2X8wjyeSc5O3VchhVdFlQnoYUA2Qnn4KkmF5Ib9hZ
pF6GiJ/SfQPaLfYL3Epx1YR1vKad65jObG8Z6C95gR5ZBwtJjru1BLaJRmaWl4RczeELScVQLP5s
uFzj0h8UnYwwH4S/7yf9PFkUSXHgmjuXAHPYAWhm8060sJKxMNQukqYui3FdFyv8tzPdnTUmxo6m
yvKQxcPVG2mKRolKQtt+Fsg+yNXgWKui8hqpTjEvQlqeUHYVWFptpBqENSElzaoboYl4xrnej3G+
3NnRdMn4TLbCh+sY08F2yvFznBk7C5dmTAdX9qT96kTvO8wcHz4CUmfXaABUYLrrSAwIaSsZfuaF
wE3xjH2Lsul9iNCvO6lrUBP1wRa0Kqh2ySl3iUsfDA6yf9NT0WF9areuh+FYT7gk0zS69aX4NDs+
BpFgjFovDTMx89tW7CuN63w2tTy1uyxrh3tp3anWLMglaT8nKzPJRQbZmLlZe7HN+DakdHb9KP/l
zku6d83pp6p5rrmqOakODnnMHdmp9fAojWONSOpY2fCIUys/pgxhdNUOpKGTHu/lBGAYzrjzpInq
CN5Dqb0n0xWHhIorVAP4CvJsdWgSG4PNuIdUbScnO0oovv057Ntb6dAX48l/JrCK1o0qj07fXwbH
J6OKoYKeFM+JXZNyX+bIlStemWcbGSqe5TnF73OQzeuwlHNIvtuGkzel0dtdzW5+DQrxmtplvZ9T
6MJzHmqPplGuZxJfvc+gIgcRz90sP0j0wyjuIt8ZE+spL0BRi5m+SJDIL+XnVpgkTbUbquY3YqIJ
/nyYrxFTuaBkb7iNeFXx2k0csukVjEjjw7Pu4848DsFyysksRB0Mn6YuF/GZpRgUDA6Jc8rEizip
CSJYXF6LUnG95HmKnLz8gIu9rcv0Z4lzrR3jNdyCqROREUcQn6ROVXjivOxUUS6+zc21a2f9XSgx
onQykVmeqMXgwmZ62QImvTZmdufSk6fD/FwG1aMz4Du1+4qMb34B8siybRDj97OCqeOS7PnHamA5
UXaBMZlrskAMXPRVa+8Eu9fJSILD4PwmAcO9mD9K7qehORjiJGqEm7IAgJ0gQWATQMuV2cs+VqK9
Uw18Ecv6nUxRsg4+XywTyswovY+B/IKkkNaDtaZK0p2zVqo6tBHGwoz2lm3ESO5Af73dTSNG7EmL
DzPRe4YfJgmEu1mVHFKj+FZYyXjL7ccpuE/60n7nnOD3TpHfJw7uGLEM9FR8G44paqosqcad22O6
NedDVvG5ggiOQqsbuC0FbGTozpZNnjpvvf4eMTK8LGabH+ZpeGQVFQfdJ6HXRXc5xgxuC2uzlkFT
hxVAL4RUrhjhhvvdJmuTd9BNltEXr+1U3Hr6xCD3ALZwzOwU47xtLPtdQjwbHwG2VN9/mKMZgFgO
za7In2bpX3VTfgN9nuOpIqVS2ChWsqncyYaS2JaMo2YUsX0NX6iDGhfVCK4KsKGh1/7o0pzp9Lyl
DD+LTgg2htXLuxiPesK7HNcBw26F67ty9qIn8cSVYDZt4hs2eK4Iec0CCqxi2nVR43Gm4jVgykMp
hO4+Wq5LgVzTdHFu9lbDwjbZ92ZxnL0CEpqKKFZtQXN5YE/VCA63vVd9aQ788+L7m9wIAFektHdd
u3zP2BfpbUc31CiAPUw1H+kadG1xzFVTHiWyynMm6WfIwKewT09WhfYl6G8m8c2hs2CQmxvBaC0q
9iivvgqlGzJIMdLj7GFf5u12WtpNNhd1SP1GF9ZKKgTEqXcfUEAReglUAz1VOPs1DRbFIzgH7rVM
61PlBSKMNV6XRBjXril+RQQI7rlJT+a3Vi1M55YJLe2TGGZ9aT1SUY3cggCgqe8L3FzsbbvEgQcY
B757zBHGzDRwUw2FQ2h4UBh0tUzFveo1Ikb6aBypXOBKZHksu00+sSyLPt8xAuI21lO5LMzN5il9
qkuItE4XvdrdpwVJ6f/qgfMcp8dCDFTYJUxAlUuxMtci2tSE0ob1qvkrk+SUuPmwMzGVLTNYhthZ
pcpphFuWPlUzy/Fk1L04Fa26R98m9wi4cV+2ZvuSB3a+J3Xd3rYm6+XPQE0jIIynKDub0BUyHQHd
QLmCg4LQWRFAUHBroC6DrrZGQ3NuIoQ8efZIgGAiHz05Q97s/0g8ywZwVtTZR+FPDddDm578Krbk
JLi5CxIyUnXOEqbq4U9aNE/YldYzzZW+fulWNKyee+uozA75xHjzpNUBSKIBvun60Ty3EG4IF45P
f15OJD16kvxrmGGabKHeMsMhTNmbV0Tlqv5eVvl6ovsnmt3N3qhldTZsjGymjoio0Mu4bAkOZprK
JCMLDTE8DlE9H4DEOHOKsqPxK+yd66NJhlEoZ5JTpBXQEg8QoMVAa/e+0dxcBAH7ykx+1H51HEce
DklKMo5onOPB3DW7IPipO93sZ41k3JLHMU1oTGLZWjIWYlcUTwPnMHRHF6BztepuDa/8rMzC3kW+
WiM43CBcfA3GOZq/rUoMxjTey2IOPqpD1Jxbq43dgyeqI/noBWkexneLDgTjlfKxtwjRHYfS2/HY
XtGhp4xF7e/lEphn5kV8aUZgmbAXalV1YNqoYQJ7wfbjZhRewg+l/QQoGsSW2zISy7mrr1+aTJ15
4KbDsqaPEx71IUskr5Z5L/vsMs70tYd4WnOOQUateaRoTmL+aIfg8db66nXxPh0/1qg6kAzngXtw
RCrZuMQps+zfsaEDjtkZyV8QWVs3T/mYfZ/MphqUVIPEiTIzo5CMSBJFPlhtXIFsu7fGN4y6zqFh
kwuwRGIItPxzlEX+GRMHQHmPZC0Hoy49qVVLq2b5ldv2KmHEAa9mlkQfywlKUP3JFffdJ+SV0BTv
ygEIyMYc5jMpn8vZr0BgNX3zhHSaiO4C3g/XAcGNpBhhecR+RNg1Xc15zi90nhvkTjx9hP9az91U
vS3KrXBOGR+ym2zuvuQi6/zzj3KY4FZkzqvWeaaJenDTYIVSUjzNnyJbzQE9rvfKHW5GEMTnxdyX
Q3yPWhtS4ELCDtlVtzgmLb6OymnLoNk9l8S+B3xkyE5xMvIkDBzRjLesEDvziksTkFCd/PnPU2VF
dEMIGMBGaaqL4UYPDj9792dZ/lE9//mywG+SeXSLJ2wQvfHoNfhM6IibuEWaAmrIjKUw0HuKjvfR
c+MNR0+8n4WKeAJR4EUDibBdAZMyQnc3m3ds2wiT11fbVqhXmnWlmJGZXtwZ7KiZ0huf5LieDvM3
ZTnd2WhifoTA8lKvhHVvPWLGqLkJomwgDUYfBLJciTtIjg57ktTFU44/YW/FC9SOXBn8fjr+FZQj
51ybUmMgcEY1Wuy1pKmW2saxb9bVnbrnLOYlY6kH66Bi92jDlTMlw5/RhYIg4ujQLC7KSwdqJPUU
jTlQZdEAoTYCxXRMmA8j1Z1+0iDn3AcNQsKGyYfBsxc7bAmGPTLJNGhWJzEp53rd5OzsGa/1jgiR
vMvuB0vA6Z1hWNMTe9IZA9VA5zHyj72H2GcT1PBM0EGivfIy7qh/s0P95Tf6u79otTf9F3dRYDrC
x3rj0JWz8L2s7qO/uYviYBy4mE8tCvX014IVNkwFQBQyArm3KOFuUs36tX3hnhGe2LRQmJrN8hMW
WnL496+Fb/rHi3HJzxI4Lj2uIrb4l5TQXGm8fGZXHU0T+bQn3BY6aIHkKDOvdt08cyMJVdQuoGSa
mlaQAknaO+DJiHlZaRXxG+HtGY/WnZdkJamUXzWt5qdakXoj6ZThfQ5Td1Z0n4B+jsovQ89Wxs2l
nEy9jLZ4kjjnPi/6EGNBdxe5HiLKnkmnRQzDtvfT+eyXFE5jVhwSy82e+h4beIC1FjPubyb3X6Y2
/aNlEzSjCdnbcuQMPPDMY82ixNVrDO7rLPZYAuItmmDz0agTdvdRi1OeMTUQFbW9K6h/4pxjM3ah
do2ptWc5Gt/AKQqnOZFOjzOzMe7tiWFhQfIi4iczeV8CSkuZlzukIzhUVHxKpa+hgfSnyKzljUTR
D7sdi7tYGRVJnVxs5qh8MurWJ2VMrjxKbd2XPuscTCHbpJi6nXbWE3PxnZu5zhfLCTZYasRvNFHy
mJk5t25n74v0fvQ8ujAdUwkkt84hJ/Ev9EjiOpkCUg9rMjjYbKU7Gj/9AfGDta8M8yMXS/FkCP/J
bfLlWtGMDvvatXdA9zRQ9LQ7IM9ae9HtVxaV8WVC7YtHAie8ZefGHZ3DnxwV1jmbeZlk0cf70Sr8
ixs5hFmN051XsglWQAmuKAWNbeGKmzk21deksnjjP3JKlJ8IDQAnKHVkagnVA9Fj6Nv1G+jr7M5g
SomqDa4Pybx3iuzvmU4ljCTbfrENfE75kkJCGI9enfs7VG09CkF3eSepsd0mdf7bqW37YBYsJvwo
YFD7rH2DQ/Hdyq2R3ietsHHOzasr2+JECsDDsP5bKvVIs2P9x5IFdXXsnhjpusLB7GM7Zr14hOM0
TPvNacCQF3v2FP75zj/fQ9Y8HaO5BOG1/oemB2JFakzwkaQrgfwsO7s9MUcDXjZImDYlqSB5IkZG
d1JrBmM3tWCAMbf6U0fLx39zU/QDJYNo5XvQKGJvQTObP1dz1ZCbKeFzZanJU0kvdaGSQgUCkIln
snyGCI12qHgwyak91hIseurPdwHBzJtcIh5TvTxJq1mhzu2vxiB8PvA6ToCKLkabjbCWqtZ9ot5E
VR3d8oalPwwRul9lu/u4wlxb8MbewNAAUxgzmBMtfMiiJ0RK0Cx8Qn8OicoP0hPx6Qy8I1x7uiTf
q07rWyZ+N7EeX32UNMLqobVndOlQZgribUxIaxhfMh9kMikejJVkSi9w9r78NbrZt7V7F8XDc2fE
9XXSkjmmNe2T2hn3fd1iWxwWWnkViRW8Zy1G74VRLo0cA00FVqJlF00kpeTUxap07lNpjmenqnY5
EINL6rR/ekw9d8Si28SVcrf9NI4XDzhbyHC63SMYTQ6eXL5o8QKaMNP8YM7VkZyTJBTQJMJ/vzlb
3j/2Zk9I1/V9tnoTW+y/HBRZa9mR7MzqiKKAXB78hK5FwJFpF+mdGEkkIib1V8s6xjGTIxkgLg79
O+ilQJjJna0NYAhclMoSEwmzlt90E/+Hl2ivTti/O2XxqAoZSBcXr+s7BDDy9387y/xW0uRDA3Wc
rNTZdXGL9dtngIfWy76YOdyEAfjHr4it3CXkcNvnkIVz4RgPGlCZZT7mJa13RftwSzxwD1l58q4S
sVpSgYJCl2TR6GZeRc8QUDYFPa3Oyv4fTkHrH3m2hJU4a4ik75qBE4h/iYmuDaT05jxVyMZKkg9i
8YABbyO5fITCEuW1K851pe9WGgg9rOaQTKXLRPMPT5cQ9LKrX902Abk6fTJOQjVXNQZ63QJP2L9f
Eq7zj/ebFE7bJDnT8pzgH+83NkQjqgjAO2YpQAC7iTEb1qY82v5IOluDQ6YDoBu3j03vtx+9BLLN
KN6TXXvoQSj6flRcpFOW4RRpkoiK4L1sPKLA5+nOR8S9azOOetE2AQW2TSpQVHBhKWtx1i4eMsEA
dFMXnnPQY2uHQQFpnTvFeySnX3q5GbM/PdY1hMopd49xEkjcskj9zZ72TuatGUgav8+8HFuTSd6f
t+b/Z7y+zDVJrZ8/i6QEQN23yY/+//wV4roGveOdDFgl/70h/5bln6oq/osh/69v+suQH7j/QRFo
Af5wuG5zAvGU/2XIt0znP5hKS094NnOQP0muf4W8Ot76N57FXMrCmubhuv9/hnxs/JbANEMUqr1+
7/8q5NX+4+3/+zbDHzheQAStxcugbl5TaP++zbSMrcuJM4uAC++SI3jjpK7P3jqjyCP1NrZg2qcF
mUkGCmkwnjNSYyEBWROhfShMip4wy8CU29IAyzjNuHobzmszdd0TAdLG2XSH7uxytWvj1tkN9kmN
ZULj/VCbAlKJxgo+tv3X1JjgH7v/ZO88liNHti37Lz3HNWgHBj0JrahVkhMYmSQBh5YO8fW9gKwu
1r3Wbe/1vAcFQ4hkhUC4OGfvtUHhZpJah4cSbzQOPtlBO5tS3GmyMv/UsAvfxBH7CBNL3IkK5HPp
YKCpGwArVIfcEzgg3Ibz2c9Bs9eDKWGY6MwlwgeZOT9uhkaDOH8+pawgTkk210a05JkqikmCM2qO
5RA2pUkJOyAVz6GKs9xMsiwF9Nwwvf/95OWB5SDnf7Gc/fyBkZDaFclKW2MIEZPV31hJp7XmZSh2
0TZQ9uWA5Cg710hVD04Mxmo0zZPfzBry5awlOzURwHAm5KohtKwjOzf4cVN69jJfL1a+r91BzSLs
I7jY3gT6v3FxdlqElf4cYgMki+uiVRiTIIbWK5WzUX4ELBQ96pkG46UKFKmm15lLpb9qzJjqLIE+
cZ3dmr332y0pV6lqoqGMCjydshSTffnmUfSZm7B3QR/XLIRcFLqId89NQbhUHRLG4WmvZGlGYHkZ
rSotWdMIQFDu0vDy6Lb0SPQ39lCZ8EvwvA49rv1VAptp5bMLxQYWHyjWJkcNeZ8wG7DuZWdEF238
tnIjv0LSS0t9AvLc5IdO2Oc6trrLnK0atybaMeTDciBSMNd18wp5oKIS1VLQdQoLr6TDQkb13kqm
6mEsys2Q+OPFHRYdCpHkoeZEV6aquTrbKd31GAXYUluHhrLotR35MA/ZbeytPsSbh7SS1l3dj3sb
FDQ4nWnt4RVYmVl/yUUAWtJlEd8PzZmp2blQ2HTp80/Py2N+2fPpafo2C0wyS+cnYBX3jmat7Q3e
+tXojRC85leNtexZaea4qyXY3PkxzPbWlUs8M3oWQejy9MS+l9nJbmm4JPl0oZ4+XnoXlWbvpHvf
1H6LqYXJMKJ27I0p3juQ7t2u5je/BHvFsSV2jdv82319TS06ofkRTmtkZdlZM339MGosevOwPdV+
0WKi14FrLafLnT+HPMJug6WNrorbIp2mPGng1NljXD0vt5Y8sASOBDI1MZf0QkjQMthW9d3khE+D
hEHGtWGeQW8OLF1PzsCPBfDYbRoSvjuXvdipEKkZqmtrNqdDQaPH1tY2RQhpEinF/vXoDbdJZGKl
iWnVKCLTlrit3hzpQfqYM1qTssGfFK/ltAQfXBvUXfSgpL7+O0VzAL5gwA8+H/r03Xb45ry5SpVT
ujxlM0KjRhbQkFd2WO7ya3rUtOHVtraMesuQQCFMg1nL7jDa9AhiiSgMAWtUCf18vwKyuARyQT9C
Ga0UJgYYHPF8GGe0yHK23AfFGX8INNPG0ChAB55DMqF7yFpXHkrlT1ubut5KBP67VfvprgnL9rS8
pIn2uDEjGf98kh2UrsIbtDX17fqUUzSSFmwVpLMEXDpUWpnGiOjBN7UaZk5UlbLD0VtMBVaIUlho
mLVoK4MJYB1EDUoHaAfgxJYmmVx6rp/a2MoOFpYK3QkPMkf33vlgETUXAUzcPlnTyGjsEaRiFvmj
G/Ch01cgSEbD9aEHRg9ZmCY17Bq+xtZCACnhopujRfeomVi05xeq1xELLA3LtfKPhCUYXe4cZvGU
mkPhILwxVSynS5gcIu+/YuX6yltZntQIztZ04oUxFv2JcfsJdGuK4r7VuxJ6NbiKJbjNdSTTFbgA
Mty6efJKsU4gZQc1J/Bz4MfuTxo7v5OdA1630nrYhK01nkxl/jaF0LcOZcWdNTV3VKoDZqLGwtoP
xfjVab6wiTUnkG8j/QGNWZTYEIdfak5lZD0YEXgoz/2WXgzYeX4mcdFIpEqfCOf52XSxgDrNNdIg
hmCTxSUacBPirNXu6vFY5aN3lFmPDJHhcOuNo7bRJvvFTO/7alDH5eL/ee/LTSXRLqxAplyNTYTK
Zv4Y8M+AUgymw3JrOSyJdM7gXlJz/Ohzo0ME5lonW1n51ilhvRVzRdHMpCCQm7BSnasjmS9QfDaQ
mCd6aabfgQmdHXxzdX26xjJewJ3H3LgkjOf1pXeKZJ+aeIc6F81B58cGLB+Eh9K1u1MNu0cC8sBU
O5x0fYdQXMItZxWAwetBbxkguplf42OaXZUovg66g75vrrMvB/oxDGAFNAwKd2m0RUER++WRkt6q
nZs/WTzh1pPBIXWZC8oaVf+/Z+79BO81U3enhzXaqXmwWw7W32fLTX1u/iAQpjgRihofEXAJLrPD
8usP0QrT4DVhriwHj4Dzue8KTxHMZhyyIyx1QGTuEPRgwDm0RtfssbD8GYOyiSE9Ihg2zykMNaa6
obs0bSElvC3/32W8/XkZPzenQNf2OWVm1/FYEPpEZ7VoTJMSBruqcGLQTnlpHJs8pLnjtRzIe7U3
TcYnUughLAoBxslsne+M9dd2iLQIr4IGRLgcDmb+qAVuQjrCfGVGc53fVPyWlt+m30QUMeYyEv02
Ca9uhutSM9eOsERjFQGa78NXKvW0esKt9Kp+14g5DLKyknNXNMmezVmO1B7GCP4s/tZyas+3l0d+
HjayQ9N11vHnseWpyxPiwC6hVb5Zc1ClmEE1FGaoknHLmz+UmG7i6efmnzPLTRCWM7RXYFa2y30F
1n5GrPmflA6iynNcFXs7F84ezAeKxJzAnDjVL7ES5DJ2/lGVGtAbkY1bWedfMlPER2kWFBL8NMgL
/LsRQzElS6r9y1k8n+Wypr2wnC53/jzn/3Qf5Xh0MBog1J8nL2dZLjC1V2rzc/9//PvlgaVTvpx1
QzWbwXHYLT+9ElZsf7Oc4kDMjbU3mPOCHY/KwIDeDcWuCvT0gNuaYfHvKfTn5nKmJpuK7vLwcnuZ
Zn9uZhagDjWNJ8rZ+KUMfdguU445Tz61GklWWm738+8IVtqGwhPYc6yQ9Wk5ePrQEGmCGf6gKsqW
2EkuywHyX7EZmZGJJpF07w0MUYGJLIKAEeZ8AjQVvJsiaA7gM4L9iFS2qw72nJhLUX6Y1svpgByY
5s2cmPqfD/3jWbKLex1KPHPl8qx82+lFeZwEo882p/Z7auZJazlbDl2GCeTPIyX80vq83MuupcoO
y+k0/1AMAtizw3I6WgM/15+/YoIXWpdiUOmZMlyyKSr2AitD1Yzrf/74P+/5+ZOBpF+//MXlvqEx
vWNHGtd89388KxojD4XW/Mif0+X//ueFLE9dbstK8Kzl9p//48+f0smqX5u+2+ZnIfB1/sff/3kV
f172z8M/f/2/cV+Roa2u9Frt2AjRVR/Hhv3o3NcCnIBxo7Smg96Pj9Sj4H5KEpAGo7q2Y33atD19
bTXlz7EkPqPwy+cEjgCL2QkgQ63beyMQtw1S8l9shb9Zor+3IqoQQpI6UU0akmuTp+P/RoBr4vMl
4vqJzrO+6eIkOLlEsNhRN3sXMII3jTtuieVpd1BnHq1CMtN4lLEnZhS0kOoR52m/6Sr9xS2I+Wnp
FwslEPnFZy2S9QplGkEi89u0Z9kVFm0EFUx8rti1/ZhsK9ana1rtNb+Fln5SQ/wmxNOUBJn2C7IQ
KX9DH6wjXb3SOpJb1/3lxS2a0TJOtqMgI5DIpHEw3gAlVCvADwVyWbOiCTq5mnUUnXtCkUBRrUlO
EVw6uoT2uShaEP1SvkZem19H0Wc/fqQ+ZBmLMA4VQzsI8+ilVToQACs62hUb0rwgoIVsKKstb9CJ
t3xVpO80YffpEt9Z6oTYmAEVidjNd2HNzq2r2xeoUJ8EHyFAo4AB+GwTzRLzLhnvE+xaFjyQms53
U5L6Y6cE/qQWjZn0zqc08ayyD70jHIMlF3aL9D2rWevSbdhYUr+tRjHSBcXGzxlA3z5nx2F3JE+6
b5Pv6bh7/OZYJCiTdVyWx9jC1Mcuez/UFd+si7AzFOm6Tm1/73vtuz6Ryz7U4XMz+PE5QQ6xpnDS
bkq2j9vcUHsg3gQfZA6BWDCTZBlBbbG895gr/RQzU69tW007PZKP02A8BcIMWJFogG9YgGYs03LH
RVvcBpAFgQpG5WAd+tB48PoaOUNaHCPsdfcwTB+8EvT1DPiOw4Q0HgMVZxPv2wrb22SSUkphYxPw
ke9B7u4xkyE4zbpLLuPgU1PNhf8qWh1AEZqeJOZIMsA1NtElU8QwiVWpIZ9mA+d32kN0PDmTfuPL
Wj/CEqhPOp5xndbOjT9qJEdo6TUSitXQcL0adPvXdunuVYXTeJZ32z3mLdoSxGaYgtQQv781Yxri
oQ3ErW0/zHmR5eliOPbli2YDShSIglKrrOmaEkGF6o81UetcebMXMFVRhUw3oY1vKkQZ6EvztRWP
+g6JVbCHPP6rspwPxG33WET1X2VTvJQMUetRIXv1KtIkemT2eyCF6krXr2RjE2eIzh/VGc0zGCdM
BxaU4xqySb6xgZSv+8S4cxFB3o75tz5JGlCNe2ZkXekDOYHiUVzw+Sf3NSSRKhxsCljaJ+KO51wG
QEsiUHTALN0YwVuGum+fpNgyxqSRSI2bzyBKnQ083gdHVM2hOqOytve2DcK3ciscbd0MYtew1rk2
CMrcOU1UtVjm0ffTwEFnKiA0BLEKPokvFrkk4QwW8aAMTuhHG3K2YsT5Aqdp458yLxp2BW3TKjBw
j4UJmnqdOcAHxx0Rym0VjHyiYhHaUvcxS7JVkyh4yYJZVuzGydpJD1GvP5RCC05pm+wi4ZAMVdnn
RBfVnTYQYREbfbIjM+AT4xtSK8aotT5mHVkD7HFtmk+yba7zuL8NleXuOhfAkPfYd6j40eW39ED1
T+maIDNmUE8v36ee+E6PZABYFfAHuL52ua+uArN+tmqnR+ZMItc402HMZ6XS71LScfH8Whxgw+FI
4fIt3ylT8J4Uxh3bSF59cE6TWzziywEGXySfXQEiupiiFGYWXJDItrKHzPV2/oxOM4zuNhVko2Tu
vinSezVCEwhtbDQ9ev4tLU1yvkfClfDgk9yKslsO713Yv+FJoUnfP7VheqJ+RXppkz74Uj1pI7M4
vujt0ETnURtuctP9UPmuTRlqpIgJSwE+WiFxKgT9l0H/7qNS3/SG+vaQkieR0inKCUAqQOCFJAmL
UuZ0bcwfEI10glRDnJeDD5U7scn8AWG27jAyb0orp2XB+gh+tfwo+62XFuiAOrXvk46Alaqm68fW
02OqQmXvY32FNrm1fPoZKAYqMtyNT7hYgG/kL9smog3Op7ZCePzRNa2Bsq3kd4GWXsKl2KC+25hv
SqCAD8pEHKhD0UJag1mxr8mK2gYzO1UfoWKOYu22NQ2+zE3Wkxa92g5a0uB6wCW0iSBQ7e2ge4WY
fSrYDe/q3jl3ruteG3l0VesF+hcfrAxxHPBH+NrirB3Yovk53WkoeHIs7yr0l8zCKOcIFoyFtLZm
PL0UUUwORNy6WwUJZBOxaFz1CNQh+Sd3riycVUON3YqGd9u09U3MN9I06TMSTyKRNPPLLG5DhzKU
XYCkHuyRofDZTcxzQ9QtrvVJe299WZ2GoEPLMaHEZrt6jfrBZFlApooyrmxi4vdOeZPlxq034ZLL
/bjaKXztcAggy7ahcRxtBuMoQGSlrKe2AlTVRczLFBDubc16EgEDZCJL/a4M4ZrQiMbwFGr3MKgn
8iX9lVJoB2CFEbFa2CTcYPQyI1/fT21D3Do3hJwviOki9ex2IAaBZj3oIzHbwEjaDuwUT4UQZy0P
o2NRQAez63QXxGsfje4NK792HQrxVGImAChwK2QFRVPZH3YewamuQZ5J6OLtaG4H/DRDFOMXxR22
Cgz0wbINfhvR8NhNfI5aXFWIPVGCMY9F1CWbbONXrGCVeW84+BvD+HoiycbUENDqkei2ZYOKz4ij
ja3yj7Toi52Df2gd0TOn+KtWyJDeg1hJiqgsAS2/udFHnNFDCdzBEvvYgynjFOEXew6q+PAw/Jda
w0mFhWVl2JKoVb281eWpz4t9n4uUYDTE70rXCTwyrV3Z9ffscpmo+dXVBu4I20E6M5JCM9ihvjaN
8ZHN3kNhNskFN8G2x4uTIediNPevonkbghLFYde5SXS1Mbxkuhqt8s6QunHWUI2XuYb/GsKqUZd4
VAXcAOBy5Z2vSLeuPVr9oUXWWFgO6xpKEiXxqAKRDqGHDaf2C90K0eWzlCihebkuEm9HtSknLccX
N9itB0ilbwxHiHNZzO/K1vC3aTcY16pOzhieTr7PDC6NEIO8yoEtpGTLIYoUI6INTCD3pT0Ot8LS
s62uGfWGGjg0f1nia5/VCrYbxzujIxOT0heWs/PYJN8CiyNIFLoIepf/RvT4KTXWWqkgkBZJGFVj
8i9veqxCSf+YsyTcm0Xpbt20O5bowNdFbkwHLGkeA6Kv3/XtcImSinQRzzm6IOS9tPe3LJO0Nfk+
oDgD5j6nuSZJpmbvNWDTxJSM3gPzu6Y3ctHux9ImQMWo470F64cW/axyGJA1WSggTOnuaBMj7Dc+
OheD2ZTOFi8T77GD5h+aP2j6IAIUfUWU1i5jfmUZGRycrLy33AfhG8ZjgDSjD3vgmh76fyvZOFX1
2igK511rPtsmi3t43HdZ6LyUVrOhgHdneG7Gvg9G1GBM4WZo/GCjF9N9YWpgUACerXQ+8THSoLoE
ob6KAS2kw1l1SUfWNcxde7jH4q0TttKj4htOyD/AT2TmbUujc93qw28nx3SjPLhjeGt4YgBdSa+n
Z0/M+4LA3PYWlBNgibR9NDxoIZ05o5ygk6D8Wo30xSQc5o4c8Ry/KfGb6eMI83ctZPZp5YKA4ky4
7Me8BpOHpq+KyqRs92VGWburnGDYtEl3kqN/KEjP2dSCkm8SFeUBu326jkUJMMCPt+xyEAR28Y7e
4lXq8n9OC6dc+2D/oh6FWMekNdjQ++VEzqA0cKjL7q1j7F9beED3UeK+1m0MlbP1tkGBRseou3fY
CY9JB/qyoqpe4Y30jJqQiQkuL7Jcaxzexzzj3Zn+i4K0Rbkc921ZuWhiS7Zr0Yjys+sx19ln4eER
psVESZ8CELKfIzk/87skjtyJb4JyL9QiTlUnUNhSfsDKcFeqxozgmM993H/XE7OSMzg7N1SzCesa
5h9foFse+c7YttlzQkdNwLlfPHkV88eIbCGZSGcX6qvLhicT3R0okD3L+vcAL+Mx9Fks5757rzf5
VaQNj0k8k7M0iM5Ot88L3Pj5BGYRwK7j8YMknEJulDVcFdCMiyBAai/ezSkgbKcP/S0iTBCZIY3m
MEMaRJ3MuHQ6xEnXrYZzC/YW4CbcEQRYmHCf9CTgc0JAzFcGcCodb9i7UAlyNCC825ZR2Kdco7fd
85RbxTW7FEhCsNyBDaxK0A9Ao+3dGLXEIozfUTfND1F4DIHcIhd6YpT4rGie7crM2hsKppFeRGSf
+ozaAfpy5ufwojTFJBrCBaazDhaK1oLvqK2vVc9uqKvdBkGhd8+vp3fKhF1KgPTbo6GXyk+SgKaV
yJzXgvBp3A9riBBi48sPAd7nqLgmG6EN9FZMkpCVmLlSYGsNiolNXXxHU0VkGoaVSI4fRk5yDLa8
I6YDXoCu8oMRoeGp8VxU2i8E7dDIhbhmjfBitdZDbapbK9fuMMgB2+RbyuKQUmrW/7b8aV+1zE9z
9nFnDSTUgQjCyIXM0QevmXjUcVqMl1rEDjkKb32zMPaEarHui/AtdmlnbJWPKV62NhVmRrURx8ZA
zK+VEoxhIJBddUPOBxIwReJ/2/QEQxJ+Qe8mGpHzo/TqSGKyjctsbcb7Qu6n6N8tiMjeLHOcZnNV
2QDu7+Pn0XiPTOM1xC+8ahuHCKCR2bm1QWoazTVeS5GSZG8O7hWmHFLbJbOy3WHIsc2Jdv+Z6hPZ
QZWfHtJGr64V7Bu7657kSHJG3Z9Sz2UeNs0PmGskcXWq22ls4znr78dS7IxW17cqSb79mv60ViGA
F3m4ayziASORsta0+pF3RBpS1hpUEkexSdH/7Trnfii0p67/9iOq3q7x1DtVt8aJ9aY5T0K4zHIW
pnm7EIcgZbdInwiXOSOACPn/1ynhmzS/jlFJeF6pA+AuQuOSA5QXHSvVKp4D7ODyDnhfiQplBNFb
sc685hZ0ebaqEpvhIb71o3ITdvqHEYIzHXkJ69Jg5OM1R5aHsZ6eucFytPZnFSdr94C2mhFgL3fn
gKdBx1na1QDudGMXayS3hKHD8tutrFXp3cpWl4iz0k3nh+XWmPynpKm/26z4njUlTiZvVF5gvHti
RmDJW8nnqPe9jSmJGJIpq3PtF+YgH7utM0Kd+m2n2S3GJudYTTVWXtadarJGAiutKwyqT+BW6RKD
utvgklkZz1nQrUlnUQzGU74x2ui3psgfq5LDwO5+3WblI5PmlVVOwAi4POEZz9/TbPhd9wpnv5vy
AarKrFlHc7XoESpQIfHyRWDxdHjEvfFaxEQZ+shfLPcIby9eRxagOgrQZFZdJQ4SgzSgORhGt9Tj
8Fn0ya3A+W4is6ia/tEd40fMe/fDIO9COR5lW163xJ8BBXcS87XgLQRk/onqdxmx2ei128aZuLw0
EsFK9DaT2M0b04n8AH64LGhD48ZKwnczsJ5gdRsra+r2XVx9x5FAe80uQWWtt3O0J88fD6WjXyn4
yatazhCigLfrVO6bPak7k2/LCmA4sByM7Advmh4re4gPxitNBStlgciudC1ile3ajCumtgld8wgp
bSd/K/X6bRLizc1AhvIR60b2DXHnzeq6jzz/6GETrHIaHOD4n2gj3VWwtTI3/zZ5selUfgNee0id
4jGHQr2mYokgOiehnOt53yTda84CG58ZQ1JcjeRqtsV7GtfHuhYPOdQXz04pFAxHe8w3qVmSQxif
60Z/EUAMe5HtooFWceEFd6CtqSyr+jvxEqhIzz3eFLMh876Nj52e/i51ukq1ILKWKGskIyiSQ7K8
a0VolNP45cY0qhdN3paTfE3aBvTdtdXUSJnK0uDj8a4KMDVFF90EBoIFMr+Ecr4dAxN0aM/FKtO6
VsosQF65VJFYaWOHboU8Be2LZTeHKPxVD6F2zNqRrCO2gkJHgSbvp7+8Cf9f0PdfCPoMaPAogf/v
gj662v8m5vvrH/xvMZ/+L1RyYpbqMXX8LeTz3X+h0sUOZwqqI6Y7a1z/EvLZ1r+AfBtIotHAuvw7
5H+oE9rof/4PW/+X5WLo9HR3kfjxr/4fknUMMSsJ/ynkQ8dnObblgs/ydVNY1qxv/YdeeMzaVuVC
eid6oC8DMu+2jpxtk2vrrgL2oAfxs2eO8uJpxAGTBHKOSvAdYjTftdhi2K7GdB+UxVUYT+pSem8R
SVlHi45AIp8kRCqiKb8pZMjDOPqfg3hra80426lYY0bVDiKR5qPF4pINlHUu9foiFTlqXf8UoEg9
Znky4y7SR5MMoruRbBeSIE9j2c9DJdt4N9f6vZsHpFP13oNdemSsthBfcKawyfMuYU2icK0G7N+4
s2CTIPIP7JZKvwWoW2TMYoCH8kQ0mzR1XyI/1m8Kk1UfWT/bMg6na4dtQ+yyBAxK27qrcvcL47S/
biL1JR3qbVPtXGizMIp4zVM1TOFOpPRZrABKml1Y2tm2x0PXt6+9tLRr2ZEphvds7fTEOoD9e0pI
zy0t+8q0u+wDFsi5aOQhLKbxbghy/Wh07dGz0oo4smTaBBRE9+S2nAyKh7tQiWJVO+LoVfC6SU5g
MivBGG1zacckyWCJUR7CudGZUXy4FdBxmKuiHKdznVgHOz2OLRu5CgvqQJZKRBwd0+jWT0q5AST9
4WqpeRk7X9+KngW0NeTXtupoB7i0fur8za6bp9EEpYkWBRxCRKx14HxWeYaVC1vDKShjLDrmKFa+
EhmrhsSltXHbNjUIfhcsgzHddxkS0qbYxogVV4bjxXu29Gcr2pomVUV/6L2tQDmBa9L+tiwyJoO+
PedafYkHzQenTwHhGctQuJ/84SrFGLOeUlIievrQtamjHUnIXQidaxvC+S535HCQxZfGy1uze0x2
yZBpexiEr7no+43EaLxFkLAx8sA5mqZx7iuWTo0I0y1mhHxNnC/MM6exdhIXu1Lik50L6HKb1Dk9
DD4NsK8HK2mIKQIkzOZvlJsW19S61MSdkzNBqx5dkhM6xs5z1VuuR8MhtdsrQJAFmaPOiuZ2S9mu
ODoi9M+T6W6JtPCKIngpxhv4SuGdGx+QKG1YteM45wLbVwZAudL75WjWdB5retaaGRwzs7yra2XB
ce7VJTa+7TkXI9K6YOvklK9huxabJm/wXNv12WWzcOYXN2xi1rqZXVLc8Ot807bypXPLCKsApsFI
ZC6B87+1AfG6r7LXcGx78hlTKJaEEp+AUJrEiF3rZnCp6QZsQlkFXHXjq+Vl3j5tZyWWo930GUyC
DOo33fExjnTCvmliKvshT21gEwa8AM91+wP7xZ1bkigEmzKh6t6yjg4JCUgSAB/0XQ9OC/BZpB+5
q2w0YSyjZZ+Gez9OfrVs0gOhCP7DWTi+SXqhOyzTK584XEwMcmuMo4tLC4mBJ88UTsBkBVw1cf5m
kJmChRmpaMRuEZNTugVsd5ea07eNrdpLsnMo6fD54MSko395boj1QHPWZlAGwPOrA5TT37xubwMc
8lgWclzlyPK2Xm5RCimgNbD4Lfpx2NDFifatfB1cC4Qe8JQmAyKG72I76NFTxqCN16ZlFUEtEVRP
yfqpIT78vi5AUE5BR+HGHZJr7T6s2p3Ic+AlZXpjQwti4+D+VlGE2NKIw23gVvnO6ZDBjAli6pkr
Pzs/5j7Qbd247ENTaHs2dPy8deedsbfuXc07xPaN69ctptuZzFBQQ+yCJN6OWrTzgeeyOP5VTjUd
FpctAXUJUFAD4ePVdGlMbGxpMQE+Hj+d0IXigEd5ZYbhLrNHiHxu/UbRY4YO8S6xe5frZhIv2dfg
96D883o61i3qaR1cpISD7Uv6SJ2kRDfHRgCQuE46UnFbo9U22N0penVHGfGSCwV00q4L/0jBBISo
6cBg0r5Amrk7OdCuK6AWbKz+KxFYqPGcNmw+rfCZORfCj7ydan+Gc1LMikcA+zHMljTPPmxXeyKc
7Gz0VI/YvQBGIa6l1dRLNXTsmvx1bcCwT2syIHLfPEe4YR/8TN1TqXR202BBeMDBvVVdResxUgKZ
rngYSUzYeaCzwHPo5k2yTtXzaHnBqaNbvm5maFs/uhhtSmMkB8jOrnVB99AyS2drN0hRQpE3W7YM
t0FSt1u/qy5GMBP6HeKUpliMt4kBW8sYaWfIeLq0rDKAiQn/5JEWAgAEGu5QIhgwfRpugmClte1X
5h6R68GeykMhuyNZ2UQe+Gjrq0bVqzyifUC1q0W7BTNAkalquWW1UdBVNiW+LRn0zAneUO58LX3y
RtAgmqqedKiuGy9soFoQT0srA7I+NRuucEigCKT53Gp4cjBQYdbSwmDwDdpd79YESpSXzA3ts0Wx
gXi75uI2/EwcmJg3QFfInwBvVvqIauFmNJFMzizvySaWBxWgU3S1lpqaz5aNmZ32BykidjnUzOiF
tvMIuBvi3mVGnto1TMQ7xIqYae18k2hVdYYEffAr2a8GVDdbj6Lg3ujkXks1OLe5wZVLnw1GOROw
zAqQejYXgtfTtTO9q660zUP9oMlSO0SWBblXho+BmPfSxQQbKCjVuo9mlxMGRjplK6A9BklEFWWr
OHau7BJhOCjGqtSGC+rnmQ/kHLukcLZuX6v5VWY3jWQZ4CfORoOaFqbagyepvukt+FxNI0nG7ab0
0jXjnvzecOOkSGMgRQoGIIRCi37ZSwH+P7QTF0BYmjTGhIGgLoX/HIYj3WCAyzB3W+ogMySjq71P
s0X2qcwjoRLVabl3ObPnJDRhdmuhQ4BJG/UwiACUQDcC86N5yFWGb6I0scw6Ef1b/Ist8ifrLU5I
P49zNUDlgEPOIHbQW50kA2TZy2Gaq0WO7b8nGX720FG/wdJWjGGzqlKHrbY1U3aXtiTMLgOmA+aW
XOYBNrsdhew/pT+wFE3yc2x65b5tPBTdlQ2mf5UI5gGIdIRdzAm3oTZuDWQALWvwVZiQV7K8yIG4
bn6OaM+LQOIC79BDDXML32qe6swlXhwyQKjVT9Aakt0i8FukfrCEqciPpL3PKr6w9C7mpLTdf6ix
ken/pcteHlgOmc2Sq5Rku895fMuh+ftsNC3tKEO8s4E8z169U0GZIYAmUAVBclSMJ3kHtRAuRbzO
Y5dipUNptWX9ujPs8nZ5ub0AY4UF+A+9ZlEFLgerbwGp/Nx2Q8T30E5fFnHjInikhZfmOGn52Q+y
VquavQxza62OpO3V+0UebS/qsOW0sfl4E52a2XK96caLoYzq6M1CYKUMoHfLaeo0CYEsFZTO+WtN
PCtHMNmF6erPcbnDsIvbCQ8J+sfhNawgnnB9Fqfl7OewSGXrWVtr6xluAEoe09SP60XoZymbstJ8
+KP7G5MvHaX79ueuhCyJle13rLNmRfryWTjLx7LoFxvTuTgmcgqTjlA7nWBI2aj7YAZ6VJmZpczo
vBya+azxvqsORD2d45H5DP5xErJHKfIKfqUa1h6LnUOgk4f4c/Bn8beeioL8yOkp00oSlaJIO6X9
fM1Jfp8VKMRFsL0cPCXqre42X6ii6bFMfUWjAUSoNtsBAk3/6+D9nCEsR3Q/AQYZtBaeOqrn5SAo
ERtbypk7Fo6MfV0DQa9AvxFXvFNXEsdSk7c32BM8ZaB/977ox93yoJp/7Bat0jX9UhNJzUyi6FIk
DDrij80yTrjzEFHP/7flDNoxAPjltmrDZ+mR9bl8Kct3sXxRKiHRz83FQ2PF1DeDmCGncv2dkIa7
X76Z5Tv5uV6bmRdcNvGw/nkAHTJaO/9odhU0oz9aXkYNWLojMhegQRtv+UCYx//5eflDqajIxl10
ZDvx5yNY3uXyfheDws87Z9jOd14dHbNRbUpV0w/Src8i9YhiRw54EK1xZ7AjxlacbRwTcUNpYb/U
J/u1ga3omcAA25b+ylg8aXkn1xih8E5MdPfRen3pfCtEweLk7MdfSKUYYL3QR4tEDzepfet/sXdm
zW0j6bb9RehAYkgkXjmTmmVZtvyCkCfM84xff1bC7lKVum9VnPt8OqoRJERLIAkgM79v77V3ZDOk
N2+bCTrF1hPxFVXRja9ZSnKho4VT1fRKwAaxS6+YLO/ex9hU31phcN9I1m5GxECPFj5MaDxB8Do7
rfNYdiX0lAMjZs9abMEHnjJ5F3l6WPwC4zetxuKb8MSzGYIxzwwaiOMYf8rN5ySC5JWp6nM4FJ8t
L5DbxOYSEHly20RFdiqd6cEE/VjWyWGc8us4HAm8Mi2bqYX9qW9ZedKy5tbeQtrzkCqZi5sewqxH
VD0z9fGGp6TCgoaw8Qb2hDqFWfSxFtTP9UTVdFJ0IGnsnYXJ+Bqa3blXXnEUyHkEvWI/V0+JnZtb
ChFX6quhey9znp/mnmBKt6epO6vh0jpkuDXfJutBLY9VlsHERZS4qYn+idzpKwsS1JiGcWv0IZJx
mKQb0HA7aKQ1lYi8Jv4Q3GjYGHxjzQcaKHdFdj+r9Dtx71Ah5ogbaBa+tj2TFZwqwFX69Fq5k9pO
3nByk+qRop+vl3pWgH5PyZKPq7tPPZonFCnRfebZPhjzG1zOSDyT4cacngMPFAWknxtEyduOaA9q
HTN9FsSMzJlpmVYf4RrthY3K3UyYV0HiOC8ddM1p2znpa+sOT61UXwY+hCWqayCdFKt96X5osvSi
cvOxziDUEfawr5rlW2qxph4Sv9gkY/vgULhNpEQzAYtrE2bxcw+ScBqsjzPWEvQxeJhy90fT2M2u
h+bRW/BE57a/zyv8SuVhcaarzsfelWc/W3h5GLH8aFfR6bOInKuTbN/CcKdk6mwF1sV94iLDqMz2
Ma8MWGIn1DSgb7v4K5yZxwQ51HZK5U02Y6ZRMFGIpj/Z5PFoAj/yy0M6AMIYnOlb0YtbPHkfF0rE
qfBffNkHW4vraClpJ5gQdDZVre6zKocCjeAxhXHMnPTYyP4znPtHjhJVNN2rUCTqWNDcQa5CfI9d
LLvZpAkZcAR5ydjmEepo8DWE4z3WbCaO6d48iWHRRkdEtjH+EpuImq3ruN4WE+t9PLWfsSRcPDdA
BNO2n5swCjZjm547i7yiXCn8MjgmN92UDldWTOxSsRgvDYw8DC50h8gWY9Hjla13CBStsageXk2L
NATT6PeuBRWrW7gdyB6gvJd1932r1DYw8OvCeItC5sqQW69Q5j+1qgDgW9OwiZJ8lyD82NoN4SR8
ajXzZIhr+TBe9W0771QXnmYXHkrrdGhCRrM+qoFUgaT4mdUwxAZZfVYOjVv8ZgRIiB8EVLVYWYZb
SNZQVEyMnFnmw7uofA90EABwJ5pp+zzOtJWv+nwAJouFMp2oERGafTKBom48z7gkwGGuTSu8jkyE
P+FoJvcVCt6tT+G9daFZQWjYgsAbdp4tNk42eYdklj+ZWWi64wB4Nbv3cPtepvx5buMH1sXLNRqc
69LPmVnL/qfdg2f1awoSjf06uQ0SpsZ8QdJa7pfFueoxTiNdMjYTUbic5d+drIFRliwQwkPiR6Bo
0kgH/6huXFo0GPu5kBdpHRws/X7C765MWP9eUHzEoX/fAsfcgvYejmbniAsT2GdGDSL6kGEOMw62
cGSp5o3XZW8++snyVZp2cWMh7Nc8QXnbZVBfwJdzcyYSLSaTu+kGcJxDCD2HskCXa5mp+pkk2bRn
GQLL2oj7HeK0DMEKUatuBT7YA/ehKHtMfJtu2Pyk7IGTdKp2tpNWuByDDzX3ILxm9c8oG7edDZEk
z5sfEVUUeN4/gQeV5IzDrMm6fehkD3E0pPD4gFG6uXndNf0dEJzvDDHXLTeyA2HIzDm6z/2gfjCk
Q+SeZpjZgJgEvP4k+U7rbN6PSz9ey5GxMWFO1pOHgxqmpXp1SFoy/jKGNC6kVu6NFP+vl0SbtFwa
ypJEReYBPR7/Xgw9Nm+DuwyzWgQXJrmZnaOD1Bbjq9c37q4iIQQsFvlKTfzYpG5+KwtIyzKXwbbv
Rw8pOGlM3n2mYzg7BarRcEZ7Nzj7pr8pA7JSHOcLMA3MbAM5R2XunszlR6O45HNBb5CYhI0tOneL
8G4D+ZiGJfXz7dj2l7qMXoCGFVu0Ln7tbqNhLO5w/80PATDqTYj3fW9Poblf4glUvw2xDw3FUOOZ
TS3IraaOwLDkY5sgzhxVmpxqUsHserw2pPoa+S4hoxUDrpPTF3eeinRBDJygkYxLbmhhP9yTdLrt
m+pEbmGytfLpdsazfGNzVsfLCENsnK8deyRCdLb6Q4QrPmuQCGVXMXeJrSGBH5GRO2xoPn+KXWCR
qPkpeBNxTwy8Kx5DTv2MJIXMO7je+C2106eyv2kLRVQznYRd1ut4rN7CwerTrM0XKnBA9qGUH+OA
zto8HFElgfojqk+3XBH5uq6/ixuSC4m8jfK532XOp1QzJFcK47rxBrmt0yI4kV/25HBjG3ejh7Df
6ywqXhSHqp4sbmrB8TFpAhLUUgb/8CfYrOoqGB0TLBNu67aH7liP0wnC4Q3DHBG+PZBX35WQMYsP
yfA17ki2I4KN7B/wwBXhFYFtf2w6TILVnIAdTV99QjoRXsTNac6Gl0VMX5k37UWYfTHTEfxzph6C
pNzZA/OWJn7AERog+hi/TxFBheF0beTK2ece5sPAeXVd2uakKsCWJsLKZHkVd9mP3vEe0W/BBm+7
nWsnXwkB/4rumHG1Q3YyOSw1e846HPc3VgyLsSu17Aag2JbvhNtwWoCzD5m9G73k64SSbaCYJfSU
0KbFfbTrGll2ne/d3AZT6J8DWcIgzRCQLosuJY35M/wcUMUeUSdZZ5+ljUYpc/ureSrkJZLOnScw
vOQqQcSb+xI8aFnddVl6MFMSclgNEEsyZMxQSPq7jqS/QS+ErcADwhy7r8UwFDvT/FZXOPR9vse8
iiwk3YQr4fN4HSvNqQ6ZtW2pOgGLMEfyUnTBvBfztVffjgtFC78pn/IMb0ZtzP12BfF1IKiyTaXd
z+tzE8YLpSa8ss9Zq+3aax3hLU5+3blu8FtwuwBquDUKDwehqI6RIIgLg2i0I4SxvcCMby/xumZT
nG9RnOBB1TbrqXigJzIRp4MrfN31thlGIBCBBytyhRYmk5u1p8GBrWkmN8mSvyhKGfsKwfQvkuWk
zWcFtBliDNRCKn08MK7gLqQiEKKv6uk6XFaKKQdwvYiwOK77TfmSWMiIASCDZdKWO9UzEVxmV6sH
sXpPddvTcKMzsj71ZOcj76twnGijOTaX+hKZdU5eKdOZkDCnM+0uTATk3u08XRABWMIiXBsj3zYZ
apDdogGdOE5Zv2s/xhTYj6LLmKnF2ROgpebgasvquqkrfJComXlb8MADvXBOtH860pv10du+0hzv
uxHgdeOhASn0Chzi6HDxoZ5mv56/7SwaIltclNpmMgJ6WzpYPLLCFM7iaJmqiNE9oFnUuEm/KZuu
A5VOOasuFDm4dZJQaktca9/T3TIIO8GGDAZ0RXKujxz9dH2kX1FbqjvZPkbHtkNA1EX3ykZ573b9
wIkPLgzGlOAtysb5xbPNpQVpxDSsy5DU4RkSBBZYJQCBjpBD3dE3DgTo3K37kpA75/qI8Bl0Uz2J
A23R/xC2Pe0L7Q1XRiQuTjCIM4Fj65N1t9MV3TnlG+tWF77eNH88Wve9PWXC2+4xtIUajmLBLpts
ztudaJf2Yval/Wuz7p67LjhP5QNMfDcnjC1Kj1WW3Aon4il5nNZlPeKUScLWk7bYVvoY0SESrqU3
69N1I2tor3XzSMj6gImerwkLxfr3/3QQ+nCkcj1If/o41p/MnAhxwJQ5GlMXCO2TQ9aEP8ykaURV
yJoLcaj5KQ9ZrCxeneEgaAiEgInlzmglTaIOT4o06aZCapgjjMlLStrGQDW7DbprYbm4VlXymk7Z
V+ZA2IdmrCFWTlpIGf9w3eJj2XGWpHOBCB6V1JKakHPnHk1nysc1FZCdgpm1hEHzcIgJqBYUKg72
7Fx1rGi6qXCP6cCva4xo95OYRdabxyUge81qwiuKvghCnHMTi4+lGH5gsaMKPhDpGCZouoCob+iU
cuYO3iWEUsdN1fxgGGTB1rKJ/48C9YOVYzf/k2hECkv8nWjk6rVoX9s/g6PEr3/yb9mI8y9XkfFG
XK/rOODFYKT9wYCy/mW6UMfAo4F5c1xEG/+WjpgwoPifJ4FQ+fyEY/gtHbHlv3yfKANF8UQqAer0
fyUdMc3/lI74tomaWEjXVpaU5l+lI7RnFNTiSV6JIDjb2omOMsq89rqRGzI3JPTZ8ljM1VHMfT1c
xdr27gAHBmar7/u9pyIcAzFOShln53Vfql+zPhr0EPL2FFXGduga97T+sAi+xNpkP2q7vtD2/PWR
rR812pY/1Ke33W8/W/dlq7P/7cedNv5XEACalQUQMZk7xPAB3Drb50b8MuSlOGQYVzRIYNFOaaKn
ui3SfDRkK3GgX+3WK4cA+f1+kXV1QgqZIfU3n4pwmk4CfsGoQQaZRhpIKX8OXQ/DUgyRc91APlA9
pJkld83LukH5RiQgpASWOfCDVzu2qUEKVbhbP0eWhQeDHLej0BSIdfTk70HF+etTnCVflpaVQbtM
d+hMExif+Oky6A7rDEXAe6gkCpB1FF03mWYzFDTsNw6kiEwjI+iF+NvEgiWxboyFsRiLMM9pzlSn
jPdcwsGC0xhr4+q/D2M9lhVRvj5aNxxHd2jN8cHXg3utK/Rvm3VfhzJbZymciqQmF462k6u7OglV
TFlmdA22UqM18Bo5kFcUU951FF03Jj1iURLNO9HN2qDcDPeLhnYQM/dh0hiPUgM9QErHGvAhY8rQ
VBnmMaL2HmB7tuqKiLsF8c8EBZelyZAeFS2cdQZAwtSBnglkxbtQ40VogCes2JJhX/RIuu1Sx98C
kmFWulzI2N0KjSpZMcjOii+p/YLVBO2jUSBKqGrx1S/VdaLbHMGKgtEbCz/9yVTDdt0VlyXJbn10
k1BHpn6p+ffrZvW9r4/K2R3OInuk//DJ0zgWyVUVL0SDEP8BAwrBKTPBg4qC+FR4nJk+XBdfA14S
jXpZp6Gjxr+kJSCYdUIaaThMZ/k//Tq3mVfRQcsXPfD+enW1smXWVzrtj6l9QXQYt6Z9GhIn4NPt
H1BOOwd05OZeQKwxWo2u0RCbUnj9Zp2T1UhOLj2QjV1VoULJq6Ta5UEzbiL9cchZQbiodRdo/Rjc
VFQHcMiP7977atgPWQAcu6CBwTOyFuk0m4eGWnFZH63Xprvye9aHWveO08eF9rXNdUvAgfqDVJPs
2py+Mrplq2MqPrbgueoIx2VbT6yqNEBo0SihTEOFogEZj+wjmqN99SSnZOYU8+TFawaCu8ESYeWI
DkROHdM0JmlhwmwcQAzRxJNRd0lIDUJGLs+Wbi/hMK6YCmr0g6WBSGpuSdMgQxNvMLgkpcFJwRw0
+6CnVBUn5F7VgzuePFpbje4JOo5lQGPnToHEprlU+SSoYoevxB/+XjxYGuBkwIIOZ07QcgDuRPIT
DfJYndIhZqnlot3AruEeO6KV16wG+4/AhvXRuk+NYtinkKXWq1/p7lK9cqdY2aOd0jCqSGOpAvSN
nBNMXmsNrTIF+CrVrGFL+pA03KqGcrXeg9aj9DQCy9GmLTDxQq811gUHXYbhgg3HSXKIJ1Vbnrza
3bkLcTO/LoZfDx3dz+7lcPJ1SxHg1he/wFSZ2kF3Sf37Gd8lNeaFGhTqEgemOWwvS1O+EnBfkeZ+
WbrVnIICox5374vK0qR9PlmgNZoaNmp+2AxITFoELhv7uKSr0VFw3JkZGXLr/Xe9v6Gtupowmv26
Lytthwo0t8xr4uJkiso4puH4YKC9GCPcKU5V3cQE6G2ruHfg88SAzz0cHHZTkjeyEBBIxajeuUlz
TSsGrWMQE55gstRbH9mJwC5udCeMlRV6Q74OTGiwSqjoX9angdV/r82yx4JRVdtZ/6kujrjtefaP
ObUF3Ps8uxojM72qDiX1DlyNDLxToueM68N14+mdvx5ZbYKciNtmE5budmLNhx0Ddhp1p0DHu5Zn
27J/owlnAZqwH2W1Lw3cBnnnjnts1UDIZ9a9U91jRMnpKqAzIB0iiJJLTfNSMxtNkztsyFl0cNL8
sWj7Xd3ZrJMIfqcVfwKzRIp9yaLLTtry7NE5wVLJWLDuQzGDsTgDs5+P3OcpW85HYbpnrzCni1sP
vkA4UEfHwK9oxYzeOZbZDUFW02nEjX/pQdWPM1VYKJOg4LHcEHzkhnuVQoCzkBgGTnisedUVnafh
yifrr572qW/txFQFB0mtHKeG/qbyxvz9Ta1PIyZCRxvvGyKRvKNwBoficZr1ndi57eIhPPW15td0
CBNgOBJnw3WwbgpVJQe7Kp57B9g+wNbikunJzrop9CNVkcruQsrwAlM7YfQ+BHTcFhBpZT+aabzL
vWq8tgQRDlEXblPL0gYh8ZiUI1xZb3i16JA1vUGtIxs+xWH5OuM3Bk/YpNvR6G3sKSZ9X9qQs/ch
r3xxpJZh7trZu8QBUa3T+Jy5Ebkask+26fhpTjFrAirTWkCsoxECOASdl9Tg/hLZ8DTd+lM+yKcU
xjjArnY5atWpm1VQVLg8uBgpNcQ3XQB00II02dMoOGKFpFkY+88EKl134zKfpI3xdbZ/os64LWfa
ND1OwWlQpZZeLs+NH5KWgh/bXpBneQ12qwG+W5w9e92U39I5y+3Z2BRxhvQoiWyCJr3bNjWvzbgc
Dhgyvnglfa6FdDeb+RNWktSngpGfEm8ZkJiYLOFUfcpqutSZ13U74pp2ZVvqceC1KttwC6ffJcXV
SmmL78VpSjvrvo7kRxi/F/6yF+XVXRBTYXM7Pfr4DC3LIDdFMOECdNBAAqKCxJYO7Q6VaoQvKX+K
YU7sqnhcDhPgjueWMUkN5k8quKQyZMa3zoRmMGT1jsYfSYCLJHIhYPY3ye8Y1JINkuUnQUl2Q4Eh
POLX3XQFUT/JwiQDvqbc50tMgkZ3DIE2kBkWXk3VOQDmyfqcBgvW7C9Ta3+e51E8DJi6tpWFWUtV
iLmykHrel5ps6ivLpW85x9reShoeGnlsE3ZxdkbyMAhTelWlC4SdcrznJdAFcozf9j096OQxjbH1
WXam4xO9s61IpEDShvcUowxALNhryc0kabQiMq4OhouhCzHzR6uGUcFJkG3bgi4HWQVnRtVD4QwW
Rl1pHzLSd6PFi49xVLwM9LTiOGHIS6I9+Cr8LVDbdnlkZjvHGL6oHne+H5nPo6v1D/IRa15+ckr1
koKQYBHj3BaRb2/aG2mRuA0QAC3wVI43PRLKAkkX5V1BJKbqDpiaXjI13hg+Rzo89eFDKlHuSEz1
3OnoxUSNRS81+gjTmwQY4tkWFqGgmcv7zqbwQ9jkvHFGXj5NgPiJYfni8f8R8dmW7Ci3wvWD3O8j
igdIP0ty3bnE29ttRXUXhbk9giUClPZA1ghSw5kubWO5m8n1v0MI50boIJnAQpYeJZ6oo2FOcleO
pymQd0NS+lzFPfrTHP6JQT++IwzlWPWAgYge3QbCPWYzrmNEmYTqISMgnZQuMM7pfPhAm+O7YVTH
SvDGTWKKbXLycIN+Cqfiaxj1HPZIGYYuC/4tvhjs/9HX0ptMihL9iyC966vo5OtQD/uR5TJ6vf5z
41PSlR41lo6wxzl0vR3lu2iucmK34ASuEMaq1oiqlUQ4TPi+HYYNllguIRWH9QVvm/VFb0+L9V+u
8rh157sf/3/uy+PmxifoQvevOpvZUahXNbYecQVJ7KyW9fN1E//xaH062um/fyyZMx7QWN80QQHY
b2GGsj7qpFmdQ1DIVChvjJw1w7p73eT6VW8vfdu3PpKy1ZzAP37Tux+vT9cN2Ya//9j8IR2QDr69
0jTc8Dzjenv3wvXprz+wPlw30M/4g2ilcDOuh7buLZk5H4OsO9P00/be+lOixzis+HA2gxYtfeOg
flxX2+vOdfP2mrd95ay5fW/P373GGwLAbyiewKMSJaJ//9vm7bXIDJlhvj1fXxPpQ3rbV/RVQlbf
+sr/emS9byN7g5P9+0XrP82U2R3SMXmonMZe9uXo3Qv6wYdCUC0fWsofbxupZ13r03omF3IMENzi
KWCuNZAwzsL3j5//ev7ffwZG4vdvWV+fNhH9SXB6xBbtAubkHJ00N/Fg0h9Yl8IZvb/xbn24OB6L
igl6waTRga4OIVofvW1iDRF8e2oios80C/Bt1/qo0MxAwqBGvBF/+Qfrv/9v+7hi8BC+/fq315ig
DCvNNDQ13TDSnMMI4KEhIR/2moG41uX+z/f2TyVMpsxUFv/fvje0BOCLXou/mt9+/avfVUyl/kWp
EVC8Y2sivSuJM/pdxQRybzrK4j9fmIKf4I37XcW0YdxbyjLJf8AeB2ce+93vKqbFL/RhZWGZs3xc
X/7/sor5LvtJCGE7+Chw6LnCAbivi5x/8r/FczP2JeWgc+EywYqj1j+qZn6qF9xBVCG20pLGvohS
/ziDknCnXPc0VUVxAlx5vdxEOnzbY9rrS0Rbwp2PBFZMXe8+AH//KEi4JIJL7EpHQUHLYOV1nVI4
5rA+FxNaQcGq3+lYTpSsFKzmJXPICcMiBXi8Mupd3yDJaz6pu5aQ0qPXAJFpcyLNys9wJpcDdJ1h
i2rpnAyGzxSJYdoIvOuFRCtmhs6WVUG7S2s0XIpAMlWUPipdDqLOyTd2+pN0mqembjsWc7zX0qSB
NzhM4xxhMfVzaWTRHxWF0f/oaBKc+5BqX4TwGIf5JiOlA7gRMjN0fK9Vzi9oqplVHSyKWXsH5wkY
g1ANdbtL5avxrplb1sCliUzeZg09jKdETt9b9RLBk9n5HqEqTiKNrYJ0eCD3lPVbnMjtKOyQgMsI
FaNsDiS0e9si1s5iQy2nXgboaTzWUMr5MqeuffrTGX3/Kznl78LBOEEcR1oO5Xb6b5b9PookmVUz
lENVnVFrPuELGUBXs8lUW2xdSSs7xCOH7awH/cFBOaj0l9j7/WH+/bG8S0VZD4WSu+04VP49Yb4L
XbAM/OLg9ah7G40N26B4oTnmNCdUmfehlX80fKivTvZPn8C7Or/+s55tCWLulesLmgd/vUQWWuhw
BmV2RhF0bdZUPjixAxR2kS4TdhZEAIPMzGSkRlLpIo/R4rHAqXfhbchzXS7Pf/856EbKn02r6xE5
vmfSeeD+YZo6Q+1PF21iWu2YF212hqID440QiW0LfJ1KLqjEsrQ3Rt+wUNBwRjhxV2ORLajXQEkm
C/IR3LDbcPR/DFCvARTALfHL7Lj+KhmAQbMBFLRB8uHvD9p+F+y2HrTrUHJ1hHKk9z4yI+QKYN2Y
cNB+sxzidj51xEDtu8HwNqzSxM703Hhnj/WLFOawrUOuwzhgpohzt9w31vdazsXR9jsD/nv5IPMA
Z1T9MQvsPXJruJKU3ShqbbM6+dqVwPhI9kkvdC3a3WTMX1Fy39au/iCs+PtkUIYPXFxlbmQ9Wqru
gCn5T//wjvWJ8acsIv2O8fvxTkEu+STrvTtfpxQtLugYHLYdnmDYNJumjvNjOH6M1GJd21AD/cJJ
Nugxkgs8f5g/hgjoTkgAbyOa2cqeNuSD5fjL0BCaZInHvY36DL+lNflPQw3fKQlu8aQNe1lxE/Ar
YuWLLHj1K6Kv3b5OL9SOiZB0+9e6JDiiMVAzlhRz68DT2Na9MwT/dL0wOL17265pKuKhTI9iHaPe
X8/OTLQe60M7OXeN/1T6/chHvtw1QfYV+2V/rH+Sm7krLEEsfDu3eIFIj272XhsuB7+lZ05HrWtD
uc0FK8x/+Er+27EJ4VrkDuIfp4X412MjRyizO+CJ53o+mU3qXZas/FyqhiGhlU/4VLGNGe5+HQ6w
4LobDJibIpQtMIcet9KwNzp9mffWl5aVmrMAg0Vl/MBpichxqNW27FiYiaX56TqmItXgafEx8RAm
otz7OhRkzlvAPUtqCbCx8vs2GZydEcbIk6v8Eifxl9gJ5M3fv23xn7cwl5aoEL6Q0vfk2sr80w0j
DZMxDmWVnBdJlwZlxj1BaKSQSwJFvQV1Z23DXu2OY2df+QFPlhlAtKijxyR3gCRj/vqH4Kj/DJ10
OQwCdICzMfUwtcf/z/cw2g7U0iM/PkcBmEx8G3cmEqhjkxfnIvOcc9Sp9BQO5pXlE8zQec1t7I3G
lkzRfzoSfRn+6TJ1kKKZrrA4HZRnIrd7d74mBD4YjcFl2sUBOsnvbTRBk0CIcYiTcdzimNqkc0QU
K8b1EPIjyarVieYaTvwR1bfdeR8zZQV7yEjy4FruvkSb9/dfoK3Py/84RtrWvmTk426ip3F/+gJ7
mbWNLCduJa176yMvo8WT7hy/fDYs1X6B672EZg5+kp5hFX31Bir8CIXMWzfOb5lQfkfGAoizQjDq
Jx8mIbcmzaZBp/JZBkmjQWzB3PSdYq+WnMKuBXOnh/5CslGLsZzZnsLQYXgQO/7+nYl3w4L+9El2
Z0wXEgqE+f6KhN+ZxrXbxWfToRpYU0FEmT1fxUqFu67FtWiDjywIP6S5UzOtyPAhBvack5heGpRL
kG4VcBQS4x+uGffdbEMfmEVksJS2or1vqncn6BDKoVwC+Ahj4h+JpUg2bVImjPXzk2tSL5pYJW7j
dHlUgU2IAlYnsJAx+uWGblefMwlFjd54hbtrp8A4ExawKyvbOzsWEU1L1h4WKO/SG7M7c8gJeh0k
qeOxEhtlyBOWj/7JnkyhwV3Ga5lXZ9ce2m02d9+n1MGrvBAQgZwezQHZU6SaEWJURoe5xKvZlamx
rS2E4n45NuQ1dt+JEFyu0r6/LaxU3BUD32OXIoOtOqIvqSVaFz7qfdlF2cmHAg+JCExxCsGtKyXl
f40lDziQh7//8j192r47rV1OZiCnrJDIu3p3O2a6GozIs42Tw/TjNGKTy2rIEcvCG8+wcN/b+fAQ
+EiMVQCSta5VdljyujpIgUZShNaxbeAD++lEd4P2rRvlCdYSczfDDT03ZfGjtJ36IJ3wU6Djh7ie
FTHvyJktppmb0R/js+ogihMg7R9qs7rDuOS8VMGTF+xaVk7XKOCyQ7P4n5MwkuABYIyB2w7O82CX
l6Ul+SXCGZUhMmXupO8P09VIaaeCWDW2HkrT0dX1d2oN0gRaOOIisriWX6N2voNcOOOWZb1g42EN
Wz88dalNFocRAfEMGtJI6+4klM5OpT+6I0Hpixsa1kMBDYEj7jZ1g1nEKJOLs0y0QJAp/P0XJN6N
l1wEOogQrCwLVHx4778g0y+Qh2R8SiixoA4U7R0RrOapmiCZwpE6Jm5HDYeGS62AnaHceoIGhaJK
lQ+RK+x95lk3qaGjblKn3RDn1e3/4QjfTbLWI2QcZ75hKbbvFwWxYXESGW38ay5cj8OHPAgxfJqM
7UrxiXOZ6Yy/wwjf6oCrF0ZYXX6ZY6bJHm04iCAhXm9vJmKaBdg/HB31gncnuCIoU1ksHVxfgTD/
6317Vq3bOlPCWdZYzjGO8cmH/fglI2n4EFiQYKtpnEnhJsepyGN76yanfEks2iB60Ivqf8rHtH+t
6P96zSkb3RJmB5ZSHNq7WWnWVIYFrSsgSiKzUEK36WMOwm8n1LkYCuMzPzp0UVxcQ5iJjnn1w4cO
9WqXLyIZgUbadvOtV3qqGuWnEcvMlVP+YDrTXwXeSGBgILNDFNv3+Dkm4pVrKFrcFjH2c1UMYoH0
mj2HPXW0IepAwk3hfePFLKm4qs98lTfJ1H4vqzK5oUBZndoOa79FwGYbEvTj8UkeojBU28UHN45a
72uTRNH15MLDS8sGjkPCLBgIMH1R775nhnGJfI5zAM1JkPs3k141TXkHzZBjT/6pJk64z/hViV+2
B9fBwJOY4aMvF3UuIwZ/cOeoEoI8vlRJMILkXqZjNLQ/+brbbZ0M9sGa1XeEkNgRM5AkwCkxP2DF
LqJlOJk20NlcuVdlGIudFznJk6Ve+LCjG7sYHwMTiLg3YjgMO+InJQtoBjklrmXVocrMwhEbW3bA
SUQqYNHsYqz+1k5ZVUM0nfMFDePyYE/uxvEoSbgLTaJ8jFzsulQuwjmJjxDfXzxhTFcxDoLNqF0v
LJsK5MLOS144LnM9Ssu+t6tSQ94sk5qucoUvtmb0xfoqGbHwrwINCaJj2QTy82IdU7qQTTTM5y63
fpKqZz32WfLqLfNIHWg2jgqEO302PYZIdZSj7ew+cxO8zYXh34jEPbdjF9xmutNGzw268TTyTaqB
un5inQAHVbsmCtBve/64x2dTbyE3R/eVlde4bHBdWw6gTdFbx87iql6IdD4vDvIZGwIQ1invORSm
JIukuG3HiQ6XtKEBkVuCJ0K+KJLotklYkACDlWInR/UtcmizAcBJr6kBgVCrswbL69Q8sWzGedun
8MwgsCBGpa8QUD/fRkXZnWUzfh9p0hxDQ5LW4gLId4o53LVo9ile3Dhui1bNa6/sKcVHPI8QqLWN
UF/Tcul3Qy26DQB1KJCW5+6ySl45PggUOqHoWlvvaDnNDYm+0U0qqcVbSYqWvzB2QnTpNnTJKHQQ
upxk7DxY9qDxJxPz1H6i01n2xi6ZYhemXh5i4Krvl17/Celde1lpPpi1uIoGlo2dBbdZT7qbIjgk
fo/zVUB/UhKJbFqII0sc61xi96NQLvahsVB5a4hjVF5v7RvPnrCAADGm5vIpAD23b9sg3aaDH99n
WecSTMnwZavncqjjh0aAuehTbC5BaQ43vpjFM5Z9CIrWR8sIp2erRZ/itHRwLSZMOyOKaMsPoXUo
ZXtMgzC47o2Y9ZiSh8xGjZFOH4ZiljfMgaokD06+4S5HOTl3QBbCGzP/NpikxC1O4IJe8cMbTx90
3Pp3uJSU1h3DYvYI/pCskg+pvQB4iWCX+pGDHQ/CMmzKW2v+JnOxm+ta3KTDYmycpMy3jUNz1UgK
YgiLEiRrL8JjvAxPTm6dojJJrofJdkAwM5T7ZnTqWoUMQZrXg5huAjl2ewuZDHz+fif0Gy+bfDyK
QTV7J+mnZ1V16T5Ilo+psK6ZP8LOyIvmTlkcXBrGwSdQFM/GYvobzwAauCh4mASNIPCJ3WM+Lvaz
tnhhRIiGq8FmlctoGEc4krmsDlXrFtfSBofixanzqbBCubOhTV/NVkhAqdGaLzWEMFK65H3rLyBs
LVQlraI+IWDtxalsCZWwxq2Y1LdytAdCfmHOG0lnbin6PDah8D9Iw6HUMSfWlXCTL1XW0WLncmUq
eTt7hKEoSsr/w9V5LceNNN32iSoCvoDb9pbe6gYhihK8LZgCnv5faH0nZs5cDGNINZvNJlCVlbn3
2kB+P5yWpadhUJznQKTb8Hcx0DXg1PhtVY2CSWz3R1uJ4T6Z8VjmRfA4ZLjYfAmNnGM2J5wSyUig
zU05gcOPy4Mr45di1O29wfB+4yR2yXncrvfZeJXhPX/K/Iis6UsG2qXba9bHvGcdGsRAxrdpfJgU
MoXbqdMYJ/G1KPNznlj7OW8eXSJVV1VrC6jlrmatV8O6TRXxcaPu1wmylnb8WVbOGxK38koIvbWB
/wDD28EIQpoC89/p7vasWsl0bSR+uM30iDQMWvHOMX84umWtGl3kFLmxtybs8UNp1NdZWUfbLhBt
kZqCBorgZys4EYDCJT4wggbgUu7q+DynafvYTOSH+so+zcBH92gbntvCSwkggNJZBO2CmE31Zq68
p3pqzfuYdrjsGT8zpchP44zWNLFJFTGDyjhESB9AckNEHXPKby9Axu/lZ8Zv696l6Qq6mRyDspmu
Y9W+5vCLQtyZH3n/syNXY82JBZKJn90RyoHmseUPnOAzHwsXsHybtzvWixF/NHxWptj3VeteSs9L
LyP+Y8q10dqFtsPTZDG7GptgU1T2c/yHMhIUezBtA0JljqmotmNZ+OQXHkrTlgenqZCQzPkRL8rH
HEjzEksDcmRMSMqiPikoAe2APRrBZ8cxsu8OQYn0y38JYk4PwUQEpVD4YRO2W8PwYP2mPji7Tsvt
UKOisIu+PRteufYS/OxhbJlouWr7YJIAj2ZHmrtg9l8zHXzD9y6vgRMjaKbJ1cMDX+Mlg6kSTud5
hCAm8JgZmOU4hbtkWbT9uvIifQ8DjHAbBC3F8Ed12HazWTzlThsDx2KGgu+32eQYeWFNZ6dWuUCx
9ZyuZToTxhZUe8kMZ8U0Jd75RUVIlTHWxyBt3/xk/DGKd114eIUTjxbxtG780H3OloEH6/iRu4As
14DK0G3D13pcQ0nHuCUPyuaxVgRp2CqAMCTPSU+bkVtOsekCq14ASYx1ZrRS9d7LyOVJGImyE+up
uBf0v1ec/Gg7tTuiU5rd5JceXWgGJMp7i8YZWZvCFGjO4aNsQBkWiOu8Toh1qBllTzra9eBebQm6
qaV22rWms04d95mSegMNfrz0+ISjpPAJHplR+vX517QNy/6rhn+4HmjGTMr+jGTNmT3MD76TvbS0
RlYYvz/60UHZzjZwHMFJrAYQMZTEJQKaCVe5CCnbrIW9DxMQYdQ+S2a8lTPauHYqg5XO4MkxFcBN
ahkJtImtofGzDoQH1O/jUGfsp1myqXO2Zga5L+P8YRH9sM0i3LaOTSSKmeHW1bLotmMzfdejrWnf
IlJy6rd0hIDuahVuQ5HuhE85EfYduVsVHAXjM4ltGL1q3Oat2qeJy/oe5jWySuKDLI2+iEDSeRQf
Tsec35t+craHttqAvFEct3N99EsLMkeWwR0uYfeGtnqNOcBRVoC7oWwfBlFtYPh+mZ59lh6CJHAN
Aw2Y+DqQi4EgaJ/a6HNVExfbNg0Wud25JVIErShyIS3uYXQEcy3XAjGMlCReZLLhbe8zdJNF+DCG
ASkwXbpOuxxD+Lyg4un8r9i97m0QK7ArJzg0moNTH8tLvjSDgtr6CQ/r2kyCYICsQlyX/7LK6RxE
l8lblPsTJB6iLKgU+uyuA4vBdt0a6zj8Qkz75MniufbagzfUrx39BmRhNDmagEO6U961GdqCEgF6
ELHwgfhrVmHO7TI2ZMl21qbAXjvP/WvcEe1ML5Hk3DDjaCKCo7eIZ3+oqigfQc4fSJc3N14GoTtd
uoEGRvt9W8fPdYutaQpdxDA2b6/baLGZ5vYHxRFb9uBmyNeDVy8x2DrJIvknbfUW8OiXwA+SYgkb
WywXN7jQ7SG3T/9+uOlGJM1TlLuLhGQMh23nuz9vj/tXkGvA+PB/j7l949QYYIM5xt0++/tAxLQ4
s7Vx+fvpv37U8tRj5hMi08QhDmIko301pvu6KfhT/P/PbHW1BYN6ecX/e9pJLfpUG6/y8sXb67z9
39/v/Pugfz1LFFjP5ZzmJMAtWZe3l2G4iUEhn8KUXF7L7dv/8/r+9ZT/ecx/3rj/vjV/n2d52qgv
XwNFM2qKrpHLcd3pjOLoKjXcMxVG8I86YJT6ZwCPhVq132tBFF7tx/NJtLLfT5C0iSoHXO+yot3s
+ISQD+OD7VPgw5H/KGIM41nyc8hKGCu0QRW0adSxu9bJYNp0ZMl32uNS7/2t0YGrS7Dfkoc+vEdx
GVwlQeKNMYYgDeOSrQ0GU1I0EK+zWq1Me3gw5gy5cCiKYxvGSIHr8lIxe/dgyXp+UTzYwVF7frYt
bY5gHEDiLU4Jc+VZxh8VB9FTany1IwJuoNL+gRwApPiBo3fkgpXU50LPP1GpPGY63kYj6XwGUkqi
etYN3b6NTTjCBp7CNXfT8Zib1bQCgXFOW/uxJflx4+LCICjv0pFvXie5AbtwlmuIuhylyJjce7Ld
x473EnKtXI2JJAsXuAQ0rXjvi4fe6htaJOWGzOJ8NdaSAbl9iFwBDnLbcmJbR5UTYmSWkmkXbxqQ
S6abPQA4J3/IjeeEVvemneUvH2s9orRgbSt0tt549Lh0VtL6zqnZLDwHXhePOxR8pDNhIlp8r1eE
E/ZaWiLZ67JvrzQmqHsGYAqFuCt0E9wL/9gU45W+xk+DJLrK6MFh+npVKM5B8YidR3avqR36lzgo
dknLu2cH02dtBg8u06R9m5p0cguxG8auxxHULv6HFFVqlz3WNsZMCKkSieL04OQsqA6609iqdoPX
3o2lmx/LcGSOZb9bA4pmAKHxqZFZxaulnY5o/NJyor73sahHzZ00wuTiTLa7MrnqV7rym31YOEQH
Ah/Q84QuXQKPYgHdJbUO1/ZkvEJWgFs2i+QwF9Xi9WCSs2QIZznhBfQeMIuAgCFvDPFte1w8PHbM
JHMiB0qCZCOohD0Q9w157YbAb7rUi57wBhgKpFWRoRbic4iSQ20m35kGLVVAkwrhpe41qtsDqkj/
LrazNdAYzubpAmGVSYjHtX7gV1PXYlE1M1e+E6lBQ0P+VjkCFxGOXMtJj3nZdfsDeR7bfNyWNeL1
UKDGxMV/NBN9LgMuLL+J0mepvx1DGUe+idAyXWSboq+2U+X9IMBqxDT3lc7P7Tznh2aGXZrYirR5
eC5JSxoQ6B4CFH66DpVkmYz3eRm+ZJHzzRTJaeUMUnY6Zq44gRfkRRKDfSCERqxjB+VXHeFYDULX
Js8igHieVR+aRKe9bwP+70ovpGvU3NspvEE6R8Bas4wUgmobt0wEDFeyEaMUJbShJT64MrcwUXyD
1llJvG6BiKG1snIHY+3dUqpY65xGEmO6F6Wyx2U8MPWjZtf2kp2dqJdMRRfX/TJsoDt0eR7aGV1L
XETxWtolOIOpdFaGobttEg33ba6mdW6BZ/KN2jw0jfuj7CWLhhNFUI7x3csEzYg1EkRn192HmcXn
Tpp639vzt0EgFiXzs1WP++RPH0Ymml/vBH9fIXo1/3ABEjyrc2qI1Hkz5bgLqfP3YecU217IaRfY
5JJ0KOND2+ICRIoS5+DybBr8HJPjVTMB9iqtvNjmX9QYuouSc5U7p5k8FkgRAeAOzi+RBdqtRCPJ
goGuH3V7lrwFBoENFpYlBRd8n6TmFanufpitk+UEdFGd4ehOyYtIRLtmphhtZANY1xdOsW+/3QTz
RwW1AJnSvClTiPaisOW2L4aXlLaF3aR/CuE/+p3BhRYu+amzs02eVNE0u7xR3CNT/lhkxXVyLWPL
sMCW5ndn29ZWdd2liJr3YCpuCZTQecfipQYfBEIq9TeCOHEuJZLV9FwjfBT5TlYz9QwAyNahmbDk
D5r8mGxS1QOKtegqjLvESN/qmpQF2x5/hsgm8PmgxZ76idH1HL2lmfPbaqYQsDD17Tx7p7SkpCD/
UD7ZXbyT8GL0CFewkfZFcQfErfhSKevDKD9EW3Jgaa3qOnT4C1z3TZoAHJofk2E0AF7JnwFPdYyU
eDCaBGySiTU0IxWGMryB/sDsLA7bfi9K/43kruTcGMWnR6HXdIYFBIfsPhXSLhu19wL6kBAj2yO2
xqfObFC9IAqvkgqmczByni2Yk1apPhgploacwIakD3/GDpLezIYS1OcVEFb3B7ytdBd0GCAmuacp
+jGYXXLG+PLb0zyW1BFAWRwSkxBCep3ia1+gG37ClQlkZtr6VtmsEOTVh8IC6cd5w0+IyiRdttzh
Re8g6GGuiStSqHYNBJ1VlmTTZQzncWWOxJuHTfdkefQ0Gid/UUSseMIG1QPt0jASQlGG9pinYLvb
eDniKWWdlvTbOuBc7/eZBiJF4o7tkX6UOFT8bFUnQwG+ShMYoKLF8ZmWciOMIQctHf0J5XxEqCL3
lCIsyyOT7RnDDJENDmkXdBNXS4dqdMICeg8bpwGRCvTzoYqGYw1oxdFEMBlHL++9TZkhxHOz5DWk
kbmwK30IfPoBvMZLWQJ1VXYy7iqDbh7L9+gNa9GAtJCRfRJkYa6GBRLrBR1wFcddZTjshuUmxUQB
mhxcXZgWe+atCf02snL86JClccEbm5br3hTUNIDatwbc4i15YBpjwrplDLMqGdNdmug37hfcx630
t6lVJ1t6Qk9pX/r73qwnsrqe58ouv+mL5w3ocGQWeBYZ0L5HWfTeOx1khFRRHJnNWWjG6CVWkRk+
W9Pme5foz/scy3GDQffMTfRNvp3PXCSzTxN2LPyB1p0Yi3gbRkiRQcR9RGay80/RXDhElfJ04GJ+
FErrrVXVC1eHvFDpHVuse9i7giXCHUg7UTI7Pz109ZCeIKBX3gZEnTwHVnqd4iI4TMb0pMM96jkg
2xDbvBR+LtMCNokfFmeEVbFN6om3x+zrFcnYT0UXDJvW7mvsGM5bE5DjU6m3JmacjXnnva+1tRPz
fe+EGKOs7mrElCRO0V3x8p+NyH4QCohMO8rV2MX3Hrc/2CrvLnUH8BzuwkVf+p1KvYc9MLYKXqGD
t2rNSmJsGs5jXCMmJD49b12FaA0s53Ayo0tFThhzgnTti6DY0Pd/ms2HrgXc5JAMinwgAH49hZsh
5eX0tTzMwPLRBzrbQQP3kcG8lOLNXWjU8RVb7FNvDvQ+K/qRTN5Nca+74LlYsDaAzPoTrVua0mUC
QTat6ab8/WI/MF5vEQdZsmKwlJNiVwhRs8XW9mtEJuGujwQpyyoluHEkJKibCa/tSZHlAMth/uBB
lK3mwDjdPsgISxjZ1adsQbbcPniEP29iCdvQ7bHQyeWDQjYuZ2zGhFOU5KUsyD07JOlMWqcRWy62
Odzb3aiS8+i94nJkTiDy+RN1Lk7QXh7MxfEJ+RkFml1d/qGi/gP9ZLvCeEVDaH37GuglVzfpKVus
7jc6arL8H9QXhqgmeav7ynSPzoI0vfGPIcvwG/7zud0XcjNFOLGjQtr92e1JPRvqzqbzg5r+hict
byr3v8zdzo/eyd4Lt7SEprQOj7efWdoxHNV/fnxC900VYXBIFy4PLeu0WAXlTFDGLJ6dxTqrPhk0
4wJd/v32II1NbastgbLADlmgOyV8mO4j9JXSXXugZVeRNMi3W2zxfhkDUXHoRrSEKq9E7JKdk5Tr
krCoTZlwMZbGgO2opKzgCsC7DLu2PmWqyE/znb9YBIAXp5g8MJUndZgcA5xBe9pBh7//uJzf+UMy
KNRfs0+uErUorkYMngBZu4LfhGH3419I63IIJZvb32jaVqsbKHlK8DOQ47VB7XuXegUa1BoMDFUc
GVHRgiVaPmRiMbYwLu8ObTpvCMex8E1SbY/Ctz4zd+6OfpId0HK7J0kSEvHGYmuXXL9dV+z6KetO
tw/0szdmLymVR0zGUw7DPl18p7d/vP1fvnza+jWTFPiPqLEZesZiYhNfemty0G8qxx6Hmjkylw6O
FWNW618rz55opXWf7HGfrIC/SvhvHoEd8ZCDXJAWcoEM0iC2vqjiy/MwPub+OQuNNyd3mGaGA11e
423mXLtCsvpgafvdtMw3WNaYfMNhTX7tU5gMu2nWMa3z/khN/LuKqJt/RG7/0RSMQ0FmxIwRynsp
xkcUmG9qgHUeilftUYFgCsWHy882m24jmi/pOD8RXz7qFrZnUIMqRbNEfEN5FjT51/5Iy9yycP/a
3QLHtxc2KdbdoaBkZFUCUy2nSxbPHOqWL/3zQdGPYugAZ7ecutXt67lsmr1IObMv//afhyb5cvHd
nvL2z0bfyW2rHcIR/9/z/v22YHHV3754+3xWUP6NxrlWGcxw5LjlIZrsfM2o4U/jjldonbTag+Qj
ZIi3aek2FfUkXiUVAAl8Acz7lgQIcS7S0D+3WIAJAjWusBu9NXPBR6H8+7D1VogsLILKsLSTlv7G
MrsE84VPjr1MwlyCRTMMLMTerFybf1I+o40hIXVUd7V85pYzjT/9UHX3NbF6JdGjbtVeTRaPiydP
zohN0s8AiAVD+mQXFdieieKmrLL0BIrgrBV8PjfmtmqX3h2kbuYYdffVIPPcV0g+G6uAcFRZB1E1
Lxz7JTVds3ddh+WuM3YWGuVNAaRr6/Xms5k2+uD0EUV3yF7sU2NMbNd727uz2+BAoIJ60HO+b5QB
Hy20jq0byw1WvZY4W32IObJQKqK4jhGZ7+lEctbvzD9Sau5RZ9qojElSaqcfOJpo0TjzFuomPqR3
w4S8C6Xsp5nk3Q78zC+V+1fpqceuyR+8Lvp23NI4G7HYRNGlZit/HTNrb2TKPcLUWI8Gxe+k9p3r
D0eOs69FC5lrrhjUmcX0XSn/rbHsaNcsgwBVyTvujtckiNEbmFiGC9vf+V38larxg9WeX7E6OrbF
WSKOX5yAmFkXkRPz/jnX87rIuM+6sd4NFVTFWBJQhuTrt/jmnDWC+PBeTC8at4hQ5QbvxAuOk+7k
grRaiy6P114k/9QVmUBqvoalQrbW2ifmmEUg0AW3IcmY87PDYaVwLWzXxbvtOb/I+4i4dZl9MFeb
tosWGnzvSktejx0mi5aKTL+eIVI/EPqZtMUDrV6qXA7nJOyMwjr0qr+UeiamWABJFc6wdozkAVPV
D2nHD2M0PKSIASBREETtADsIw6hFNNbQuiZ6RBhbgTts5mdn3nmqvfvZZniVoSSx8H3TQNIvkckQ
GJLaN+k0OFwbcSYKBWFSf9WF/nQA+JEgOD5klXxsidAWnftkjMN7nA8fZRxfpasPKT17N60D7HjF
D1+iP5uHemULbgtnrC5VWf7kr49v2YkevTz+Ra0F7rOMj9aUXVjoDeZK356qLsTP/tam87tnJM8C
/VPnCNqUOzI76R/msiAVGzYiYB/rIovpqwDcXiM0rxESBG1rcHeaD7b6RgPzNZjeD+ul61VKe4eF
cm6qX5Ph8e7HvzUkZeZJ7riOdApO2P7M5qUVYDGzUMR7BBYE2ITQTuVH3KIdHQrwMQjcP7kuk21K
/gSXqQ1i03jrfC/epOiE6cMbu2Z5HvQiLUU9Ju5JZ2cborTp43qABonqTJAVEypI5eG4yAAltR4x
SgYRrQzZUdZb88WWNkN6XnimjHpjOONL2nQ1sOCSUX9zjnto8LlRMvp/T/wsA2AH3syEA4N1Mji3
gN2ztl51wr2Ptd3szZJQKXL5tEZDbpZjsBlNfWcPOM4RGKRTn+2Htrl4msEGh+v7OLIgId7Xi23I
aV5bmrxe5F66id6VXNYsy4VTFsZH4gRJiPUjWmvOr5HwACQgzWbyzXhjRT21r9G/+Cp9GtW4aui8
QuQjlhfKRClo/eLkYbXiAkxNClh+sYNoQZ0kw6ITPi6M6t4WP8PAf+IdnqhE2NuHhwkO+1TURNZ4
mz4OT6Lv7vssPFWRe8DAz4HBgnQ0vtFgsqXxB/Fz2QdMCGT2VFXTM4Eo7/UIvCAw89OQFJc2ZwAi
+PMMLvpHkwaWmfxCGJLl9qOdYVGRXfBluoYihrSPgdHZO5UYKGrcYV2XidoTR4vKVSEl+RmhpQNZ
G/6YR2PYAu4ocu7KWDyQF7IghxDUMK/s7S9aEyQMYVFywvpX1+l3h75OWiuPU8ZvGMiEP3khsyvp
7kWn3uLEe2VqQROtp4Oc5ONvCEzsmab/aCTRvm8+QwN6LaesO6MQ19Scf/nwFzS8F59JIYK4bQhQ
haKhfBOQXVZVUP9abOYDtR8bT0uAvB+aO0Vjfz2R0eg46oNhkrMeU78+YFXA5jUM6Nosg+pBTyRv
Dd9hx/kl62eY9AaJNXFhkH4GD0GXfwzaomyuw2PUEnmmURPA6thxTH6Z1S+RYDvqsyVHvuvOJgSP
FZN7+kfFc0E0D0UsorYqznusDJTAxfBzimRyTYL2PSohX3vKCO4juqkrZslfJkOBA+4n4mWLqjjG
rCWOYBCBMKHYCJxum1nwfqahOaMGpQU6W/almumzGnIiEic27oJFRm/U4Sny3Ttfe85zMz3bQ4ZS
r0JeYaLGc8MuZU5BTC5Blxu2o2LTS+9XSFFzbmZQ6XjRxbYPAe32UXOwOYiBgwBlm9swMkKYtJvK
43wJFs5k/Kz+ZOZ4yANkTwn4efRFVr2RaBlXc4u0quyL7pR0vrOD19CsXTN4Cf28fu5SYrVyRw17
ys2EKKGeBnQHFr90p8eGed4lcDp58ZLG2uEtAU4I4+FiFuRbRqZ1Daz8KxrkfAnxURw1M7ExkM2l
Xz74VQK6weTPi3fPO1mL72TS+bki321v1HN5TmwOiFm2dJZQS57avMfq38LgywvzQP/s3ktRz90+
+P1MMVtsisYN9pkrp1OibDRBtPUjDwTx1LOJmtCFkSMo+mNsJXe3D+aEck8EKM2JS/IZ3HurYFxc
iYg+V2ZHnFweohXx9IIWKuLDgOrXairnotkM13XYE4xa6QkkrjKeqVWHZ3msY2N+9l1IPrnhWmev
J+Y67Jh+DZBnXjpTEyNKXjQutNTa+ymXXNS54tGuXqO+kg+3T7zInAjv5kUAyVkNjjs63AZIChwL
RXem1HwXzzH7qkc1UwOhh4bP2+NZpXOJh/K3crpkb1utd8lnnFVmmxw8JnRrr1EzoayIf2Ro3wVS
I5vrQ7H1MmwROZ3gtSNHZzuPVrcn7I6eazp7q3GAkjAFguF60fFsA4PhuWLKPxn0XLrgTvv70a6B
AFjGxkq7w8Smfp+ljblxBrNChkekiTd6POc+TBLzAtoHnZ+VIWa0RM0fWZMD7PQcGeL5OMO8PACX
PooAi1FMOZGnZnruNTGzrXeAgv7UzYQZk6O+ixefJSY6hhizuOrW7clMonb3epR3yGO6DbcZTOUu
PAidkibuNxOC0W3XsDMlim+2jWjn8Zbta49GvKjpKyrVEfIwoL5APICJkhyXBEGlshW1InjM3Hmo
iMs2afxRQQmFe+kNLimr3GLo7WuQm0ak1uPMyW+0e/x5bKBbx08hdkbTEfvBNSJt6RqnOt/PXXtf
z85lVkVJcF37mQ3iO3BGBy0p8UTRIm+pyLpQBW8Eeh2OrmF2zkH4M5gOoRVrVpi5/3Km6W4eyueq
HDJmnjpcwZkhZ5wazq7YNktMLYkUW7eNkq1fTBG5Uc6fLASc1NHNQ+Kk72Qanpf/ZtIIL6kc12ET
NO8xIjHGmnE75mc/tF7qKZnu/VFw+mT9t2t/Bb/iU+TVU6XESi9xfNrOUHjBb2JzJfOS2dkGbAkL
ZeVYGwRQazERueJ0vbMZ/OgrTxWCWhs8czJV8zVNfuWlGxw559NA9cg3mVugQwRbWZgfsRQLz71m
ZcOJuMWSHQU0wdrsROMVjrCddkuv2WQFNZiRee+4ZNKHLho/mpDyI+77QxlxYJvH9BKkUFSHwgFO
0y+W6UBjOB5XntlVhyizI6qZLj7YmpN1WkCa6YtoZzVjeLK9nLsSXv2TbVoE4n2HWRBTg6O4hqJK
TzONH3p3EMeQmTS5ys2amT4+pdg8q1T70OWhZGf5UGwLeoTLNW5se5vWMGkszXnqzF1TsmFM2j/G
fd0eDcxXKbT6rTfMj7mZP8RN4ZGFqODNEudyKd1arDIt79kPXw1df3ILGcdYoPWEHB8c5cJgq+jk
WVb1ZjGF2nt991WmKbw9N3lCVby4TfRlSp2r1yc+p2DqC1WOb21GgrVH1OnEzEN7NGe9iPQ9WPRr
L2VCMs8/mqHtaSu6F2VgH3BqTlRWz/3NFDnESpmeuL4Senn1g9vOawBfmH9kjfu8dI79jJQmeixr
kPiyd89+LdYuomWmEu57jiLCdkl1oy+Lobt0vszZFLsy8+mhM5HYJoQMhEH3dbPG394xEiRh0SX3
McakUGELnV9rmPoLML325Vnx1m7KtlKbikDEVW7WEcFLwkVhjvszkczDW5oUvpNeVOA+DuTRrm8e
4JvZzxg790yAGM4YVy+sH3c+kCmu72rn6fYosNcoNAM8rWAKEHtDq9wNsUIBFTe32OiEwzRCBMvf
y9EL9tgwqApS/860VQXFn+Q4p0yv0mBu0sCLqzPyugLEcdcqUOREsprFxFverJmkkgHuK1446zMz
m2PCWsNzZmYUm7hpquwrHiPSQzyawWo2t5mbfJXAOzlYGMSULV57c3B248gAtyyQMIXcAXC0OHfO
XbmPt6wOMemNoAQwgGPSRKYnHNI58h92PWLzRja6rSZyYkIGnH6JeS6SnznNOCKpk5fU4Slzm5iZ
qAmPuc07ji7qVGC0gi8WvPQemlm43U6j+dEZVmN6JgenHh7AGcKVV3x7HDL9DlvQX0FIJMDySAkh
6e+Smrkw2yMn/EyH8CXqCI+Eww5NSHDa7ad8A+z6jz0MMNUIn10PMxOaDAN1izUEndV6RmIkGuub
9XSxsGUPZk0vzhpJ4zR9fkbWkNQUI4UYrWqTpMMlce2fkhgsqur2roqpqI0am67FOh8zP0bOyL3g
3ovR4Y9kuU8NF8nEq/KVeNE5nvI6nT67nrOYVzP1EQl/bKc2tvGUUhgJVGaKnELeGYaR6Yq/OyMJ
TZ6gRuEBc3EvERfaRb6A6eOv234yN/KYR+VxSh8Gy/0V1xwd6oBvubXv4MhwIIy/NLWkLoePmADT
tVkJgVOzxA6NCIUEzezOSu8d0y73Xq2Lcxqk5qHFQKD6Tu+KmEMuQeMcU/NRvHpxp0+j6Rwaw7ib
laeubdN314qZe8HM9CizUh+XGtjLx+Yht1k0k8n57KPReRgoIw1ttRj+8q2wreEh65YJz7xh1lZu
IOylh7L3PgFP5efbBzH0P+KYLI5JEGuZV8lFRL0BTHBCXm1yCDmTX/8ej1D1kI1Y10kbySGccYKz
jj4xbB/2s2U81W7n7VhL3LPdh2fEKNRDWm1qjviHxm9+BLlprRtlPsY9l2g3ie3osUkuF5WxEB3i
3vkQkmFi2i3vH+21E+EmtlyYpg5NUH7Liw6ODHsCOIycZnVHaNHAcbLzwVLmwZ4mv7dCi8DgrjE2
+Wi0xynD8XST3Zo9GRomeCrR89ejMBhWAWXCuJzUrNaKtuDbcS4y+uNGjI6VkXykA0rQTOJmoH58
JEfgTuoIS9m8aXH3KHh+iwWIa2kUdxWVDBIHiqbcy56dzi2R4fzGYedvPMBk7IYavxfaIV4bEbJV
22yb0Xvrar/lGES5FKHuKVXz1lIZrxvNGnRbiGivVMAV7GBVK7bjMCfoNre/5nI5jfaSs3+S3HcN
d79kLsHsnuK2WTU64XAL662QTP3prA1bWdwXBsgSYruagwElgkoRvYjloOhIJuq9gNW4V8O7KTBc
wzqm/g3of3M8NLt63eWATYneBF7Kpnp7nzzvQ4xo0xwTz7yFY+j2gutZz6uIassYo9eZQnBD6cpe
DwPFJD8uYYi+i7kEEKaYv6cp1hvuyY2oHNxYPWIJfwwpWjWNTFx1dBS4VxPDxZ5YpvQMWLAsEp5Y
NLBLd0NP1cPQIa6ZmUrSrRnjEfpwamX8tZj/O5V/FcROL0JaxN6m2FjTYjv3h+fI7N4mLis8SpBU
/ncJGi1D7xTPd+T0L+ZmyFixson1sdy1ZXMHBI790T8mZvyBi15tyhEjGlQIyhIeVHVyPxUuR9+w
DYhsNn4bGNjplvkbiKGsvXfwdlmTvfFK6xpwKDiYdYLy040QmaAPUKul7b32sbqYxRPn+DsRYRCU
JoK5Zb0a1G5AFIFmn/VZTRz4Mh5O1q7PyJJVTFrpV6Cm662ljo0EmCKneGQSZHV56UQgjkfQxrLk
LuyasF4oF1nxUMv+mrDIrETx1Zl9g42Y36Y2iu1cOsz650MRqnjj0j5fieXv+HdN7MeTMLNxF4zp
F7TLeN3YmGVyEK7WYJ/zFAEFOQjrXHO3+9M9Z5L4rmEKBWy4n96HIW5wi1QR1MZoei/wHBqjv7Qz
+t8JDZ1DA3Dwwa+M31o/R0Fl/aBRgeK5nOdL4pDC7doEpkaY1TeCBlVlGPmpaqpj4lr91dbDsRg4
/AWmY10Hapwin9FZV1O4D7yA+ySEkFIi30Tbz+VcgzxYNZII3ohUraRVDfPd8sstTQAeS9TscoW0
Zv+rC6ZXuJ1XmAJ3YwUOJGwHaI7su0brHOl9c8jpTcZ69JnH5epxjYZF6v/YO5PluJFty/5KWc3x
DHAADmBQk+gbMkgGxVAzgQUlEX3f4+trOfJWvby8aZlW8xokjUlJjAgA3p2z99rsEnU1E4xewjLL
pGKmmsmQYsRZgftjhn3rpPicpZV8VfMh4wTVgbMlD+Q9dPwvRVK95LP1rZ3CX2kqD+GQM6vFdrei
qrFGNNNzS53Xiu21OVAhNCNV2U/Z7lpqEFUjL9QUFPZmW1khAV4GhIpj9eXxLtl24LsFejlRfNOZ
kYkijjapc1gWbJ+zrS7OmOZI1QvAM8Y0PLr43J9F7b6XuntMLA93oDiGJK2vyrb8SQAyzywPl97Z
X0aXPrlFco2/yb2M0I+KKXrCzDLnLL5uz6Nt0Uhh8YvfJWbqVTB7BzV2RdzMu4y3M2rul7Fluqt1
KJWa1l46nb1ip7YTBEHsrAq3sls8+SWDQc9xSzeUuu3AuhTo8FbLO697XNqxnJ4qV3vtekujHY/9
jV1EOXsXobzBJFuggHSwb7Yek1yI12p0LlXC47+AqJbhEsTeSoWka2inqS1yfwNMCF0Xx2u7ZFry
Ecdj2LhJ9WPGw7jqa3ODsYTZAX/tBkZsVRjEXk/WRatAns6WUzOB6f5HZM35Xv1cn5BasXV1N2mP
VAjJUO1X3EmLjun0aA1+B0WR11J/t2GCA4+0KoISZo467pSOLtbCZCR10SOOKFWlZ9EJc7JdXROm
paAckmt0SySTbdnxULh4mlJZc/My1rAuS99FZgKJdrGPKU4WseKH1KGi6AdKYAdelrNTPIG4Ptsu
fKpQne0zbX4kGPmnXXJS8TPW55ASNFnL3j7VdLll53PrPX+r1RzuePoh5GIZWKy5buvTQFdJ1B4J
QD5ZgFXDUTxL2SI4rrdxgB/R3MGQoQ3mayUIUUPeJlnFa1WuCBG4cRRQyyYPR4Enfd5j0dC2c4X7
LMG1kVc/Cu7cNk68twZjjRFpL1EDQCnKPLqmVseREfKWD+NwbxCTsyHf79UaulurTlnExp3b3pxw
ULBMuzrt8nB4jvF2b9I5eh8Eg7625L7zSAqVCdvaChcHBqT6ECDxR2M5IymZPUrG6nkcFj5S0Vu8
249l7sZLR6HBQME+Foe+zSf2jdyy0TRf3aqML85k/U6zdzBm4zfaoPrkPOCiQ4ifounFyXw0k2g6
VUad4H62vI3txOUaWUPyFFN7WKcxGH7uNuiizKMHXrivtHPW+RCKDb9ih1EYeRDuO4MRdLQIdxy8
8S3ppnBDDC4inKmhxa+3pAU6ctgg6dnqg+E/ajMzlnCmL66JJorBj1ujp7VSefOhb5png/d4jh2E
bBMcWisaql09PTVUvGZ0S27s3wjwro8lthx0OHIPFxf9WglPA2aEEUUJVlOv3rVmxxobsAHC3FCs
3TAHulu1z2CPMLUAOb4aJsqbgukbI02PqE908WPDCX5tUsTLNT1/HjktXmcEnB16kj+QPv+fTvgP
dEKhs+D/iUawubf3//FHNMvlnv3+X//z8d40959h1/xu2+bPOSv/+pf/IhRK7788QR4KOKSFTwif
5V+AQsf8LwDj0gRhZQp2g4rY9X9iVsR/uWCtHBevpg0+0OSP/gUotIz/YnojacVxTcn6rsv/l5iV
z/wJ1zUgFTimbdhEvfwH94ZCmdSSUiNbsR4uhUUXpKY0GJYmhiisfpGrD/8ApPmrVxSEvYBIkFDf
zE+knTS3cmAaBll/GAZMWptu+SYkMkeEIYMfdv9AiPiMr1AfkBcCa2c5AgKRwuP8CewTtJo/1yXh
kWQUWmmRr5Ew38o5ucvqn7Bxf/FSromVE+235NN9Rj32ToqxsyaKbmqSjyRNPogO/CAmwE2C9z89
aM9/wCT+DA38zPThQ/FKNqQ3Tnx4hD5dw1aGAPPssTz42uBtPbeq2E/JdJ0QjPYP18/gmf83woZ6
LWmAxCSFxXGNz/SmgH2yVYR8KhqKYt2b+s2t6g0u8fPISZS+Mo3Xwj0adYuBlxApp3cuZlBtZ7aR
f/+pPwODlncClVNwNw1puZ+AQU6PP7NFT3zwSB/TE5/y4nSdMHgb2nQby/HaWM5vhAn/dAX+6r5K
EzgLMA/poaL890dIM+yCyiiwDOzLx5iIZ0RpiLSGa9VSHlCm+Tx4iPP5FrvsYwotutcwisoJ1WcE
hJeAVvkllsmXv78ay4X/M2dkuRyWiVkFCBzYsU8PgayLTqRhXh5aq0H7ldoH/DzmqjUHKmkgiTr9
savZ3rSxnyoSGeqN9GVK8NyV9JZcDDLT3O0GGYBf/b+M1r94OP/yNtnQYkxJdZHp5d8v19zFHfAX
Uvm0rqoPZU/Vi9PhBpY7A9xiRDgtnfP2e4kJffX3L218AjdayzX502urP//TaHchcfVal5aH0Taf
Bj1mK0/xneM6JKt6vI06Ub8YIA6DlO9R9JbXfvsPT8tfPix/egef7sqQZCExO7yDOYTWKZzxhmbq
PmPMXcdMCX//eYWuUro+DU+PkC7s4eh9LCE+wwAL0j/wIcONL/Ry51TOWRbJx4ArbTXpvcHhIdtT
n+vT6K0j6WA1qcQQSPFXuzYPSJCTFYeNs8u/mdIJXAnPjql5p3HwdlDibyX2Oi/pL4HeoS7rrkW8
G+3i68gE50XxXRqUcRoUiHO68/LioaSfLzNKogW/R/39TlLWpS4lhmJfTOYr8Ox1WYh53bgPQT6f
UUWaqyThL9kt6XQm/Ky5riiH480aQAj4CP7UgBr74QpG9dgLSWhmeEgNSCIhJzvuaP7ohETiapZR
bKrpPjTjMxXRNaUFwn3G41K0yXVJCF7+TPtgQEefa+sMguKKaMBjVhEh7SOMiOdbW1E4bn4lXXxP
Hf1M2wacjreLLHyBJWxCECofpK18QIH/UM+T8HiEDeB+JDa8mHbz01VTsboydAmQpIlmh15j5YyE
FCFvwaYafsgw2gvHeWyAedANHa7GKA/D2H9JW3Ky7WZTcz2XyaOV4zmsMW9oNa0MvN535LM3q+YC
CWa8wav5BdN0NSKXm93dB40P54I+oW266npE8TgMEvThXrsuDNrOGRCWVcEZBBsL2HMmMHX5fTv+
GBDiiEL7gi2BK1lkH3XW7Lw6/Gid4FGYCDesKUPlQfqM35c/PdwI1shH1QamHiRQN5K5LrGHNomi
jO0Ot3BgnRA0QFuPebH0TlVoPJUFngCMN8nKd+eXEQWcwyLsuf3VY0+NXPQcJj3/3mu87UvSoAeX
ZXDHO4zEyyfyIPpV9ePZ0tO7eglSPq8ghHjQIiyevF40VT+aOFh5Wno3Z/1sqyulKhljKS9Oot8g
LVAj0j4SpfqLs3tPHMPKHG9VRXwihwS3CKguAv8E3nCNXVySOpv+KrAJ2Qm6lySjceGZmLkmj+fT
anwsTsUD2s6CUiucJkkgBlLk28w7WuchJpMygqhYxfc4CbU1q+OTDPrflCORfZncrFp6075KLsXv
zNgazza9ZeU8OzGuHpZ37yR8vtHor2rdjStSLqK7oEsK6eY+EOg8TNaD1+LFGQ2CWCzBaS7Ub+pR
HtTiTA7AResM2m6kQ8UG9wb+nbu36ChgALqZNeEWDS0sQjinNwMmw4OF+W/VpVATsGOoPYykawK4
zVf2CGSkgRk/LY9jZQcfsRq44OJw62vpN1MEL06bC8xDvPQylbhR+jHI8ealjJUCe6sPhW24mYqq
a2jMxZVfoXicp11Q+AB1vfCOYZ07mnAuhcpDveC1mdkTLtNWr5b6ECvpMPIIlRiBRyR2q7idboa6
Uesi0H/6M1JX50WfSdXqnO667pLwwynKCgUFU19bA5cuExS3yV2raEBE7Q8i2/qJMYCObGUEyd1F
zbrCbEdjkyXLG9gCjy5Fr6HSzP3yFzyoRNXAIHP6G6U2SEsab2uUvHXT5KUMXgW7Y0p+pnlpXPD2
LtadqX0o51XhzFALLWs31+NZryMNQJT/qHdcG2/Wuv2gH2yv3461I3DeRuMOPAjB15hvdnY9Prp2
V9DMFTeJGmPVyqLkF1Ur2aIytbEirUfF368Nag5la3jbiLDiovLTjf+4tOITjQtTui6mdZyhhTXA
O4E0rYckYpnV0WmZRZtSLZMFfX9N52Wlrn1hbJFSLbXdpCHtF22jCAGUVkI6YkFpvYY9TF1tLL1t
WsZvY6BcKDm+LJoiZLoY+jamoMzDybWSw3RbqoXLA7lsXii5fKjlQM/SDzuQBwJCzjpTXNti6Jpa
/Vfl669xmK973XgBa3CeOpQ0Q1+Qpu626z9u0dR+7bxsP4JkWh7+jurrxiUCQ3NpIvBA5XF+N4xk
2hopNopmSsCID0C2eazDsS9oQXa/OyrUyKHla5V703HwkWZ4Zr6LshkIIRJU7Ip+szOD+q3quCJB
g5eoyh5aT3M2dWW8y64htI281ZXhJS1pu6KiuV2JjT7wzJuBtq9kgS9XiQRsocHayRRpexYgkSSO
CDM4OQPDx9YYh5bfbvqAyl4XY1cpi1KV9w/xbIw8ns0E/MKlxpd7xyinKkM7d9xkDrmAEYMQmukj
Ed3h2u3ZtrvT78ptL6Jj3qK95VGI/y31LN9mFReJlhqZTIiQOncsd6bNi/VM5lWMttaN+q1NU/WP
e1ekjKF+bj9y6wbL4GkceVzarHbA9oh7EtKlhMesrfq52lA/TbGGctsdx7jzDy/CaqI9WBr0AQGS
D7UnssT404ttDkle7GFXRjOVmO26TMk+LOwQATKeUuzc4HOzVlujUU9pL4fxuvs96tm4HgAC53yo
2CqueStv+cgQCP3udc6HF7h2SM7lZQZmsLYbhmgwmN+cvG1XyxRkdxmWPAP3IErCzsFYyNoGwek2
Ou5voKza2nT1N2dwkHjkMWaGuUTsG3m0owe+466kmxZ/PfpadlrghTlotkDUAjSsRG60XQfyTMAZ
DPIvrcT45vhYzWWMpcRiXdzMkywOc/DQOGBuNI+NQcdYpqE62jBXENTlr6Kll0NNmQtVNI9idn9O
2fACS314j+kVh4k8EW4mfwTbTnd2Tasht0VS1veYIDl8K2p69M1taPlQChweNFh5ZFz7e7OIz6Lq
95VfRo9BNdLBkpCHWig0G4usm7UZFj8jj1SQuYqTfa5t9ci4eaiCJWC3tRjTt4ildKNHO/Tg1REX
NIugTlesmiusbjPpSGMO8CKDmFTVmr5B2DdtJjFti0Qe6xDgQAN1YiAaxIG0x5nc4rEfcnDPnQPk
DkVnADaRXuAD9jCmTFs822Odk79ZPCUSSZqtuaB44fpPfb4NIYFvo8m9Gch+jijTN8QGEnqTdc+6
0fOXIQ9mognOFhrkyuoqYG/oh2U7US32cIoiUv6FxuWC0AKEu2h3kRl5+7GkBuxBODXt5OqlPEXZ
zR0wWJdqy1CPrKiJ3mio94AAhAW5Vj7dMPTUH7bzsx1ZPnQgiRR3lfaxeKpN48F3rHyNgbmgwbHR
XfZb/Wh9szQNiWfATE6OCRutgIMJ/g6GvmT8T5516LMEdVQR7h2QXWsPdeJqLsn5jBKWgF7grR8i
N1/HDs/ltLU9RGnz5KEOgSi1wr66Qdek43yFSDBIOwMJr9uHcKyxK0+k3RvNCc5Qx4o04k6i5Y3D
4ikZMInaBSbNvLU2gPGcLexxm31s/70h4wsHNcHY+GLZRrnpJsfxtPcEuGAXl6HjLMhZhOh6Ql8c
H7AX1NF+6NA6a76/rllh4Ev400aWREuCZqcCzc4PVMt73yQ8TlxUZF68umxbfBZVtLVl+GHWBMJ5
fbpfVjoUzBwykcm1sqHJqHKpZ5RcQODLA9OZt/fz/CoqpJlzFp4iNzAhmpmbkFVhD0xkQyc2fPQk
DCo/gHVPOMbUN+9ppfkkP2XhBpnJjyJtVTrbtwo+IGbMfpcYDZuiFvmyBZbKbeUXF8HsjtOb3OGI
ekRJ+UbzHQJTRhwmrLNi4/gjYg72BnPnHtwxYIOYs003OvADBg8B9XM27wYYG5z4Z5vjw8r1jBs4
YX/louBH5t1f7chk/i7Tu1ow/6gu4T1W+i9VnY5putPs6CEFYFSyxWkqRMAWmvuUECa3MmbtXICL
2jSCfZbUOZnRRtEHWsxxFHr7ZduahOY2KDFJGc3XtAUk73Oaifu23EHRex6RUa51B3axMfJOYe6v
Ee8l7PHWyzWZTfdLkRfPzElfEaZdlq1uG3PMdAUC2iaKb8Jl85YE7ZU4tEL8bic+d61XEPX3aqdc
+OKWk3FhCWgwEifgPtJrEuG07zZzB5OgjxI8ICzVtA/qP0/woZG6f8w1lpA+jPNtkPpPWhq6NF34
UTnQPs6qbifY2tU5G40MCpBRudEB2JxbK37zFsUj7D6i/2JrBP5jdfx+dhdux/kuQ9OKQJyBi1Ra
Myq6O9zGWB22OlVrQejPOqcaRV3kvPlN/D4X+o1ITW0dmMkdckGLfhPeWMY5TZMesA/uWBunUNk5
kexFzsUt0menHy+zY79mrrygvfkoLRRlMaoBt7oUvhpi9nyzWafRVlWbAsU9qIDq1VbHkGFMvpR6
jguhwmBmuM28wZFyNvv8QXOsDAaJO279KP9OT80WnC8dOhqJz1mPmTdwOZoiq2K7l/Dljy1Vm784
GD/LnMMXOq8JeYa/9mYWVHUsxYn4Q7QHzUJMGlkgtdUTGnT04GpvPsdAc9yS1N46416rt925Etsz
arceCoJSOx6EqdMyN4uNdDm+SHz6K0GLN0q9Q1KyUhtZj/nMw/kbGofAHK7mALS8ZnPcIatUO3sO
aLssij40zxu3cddfk4p9D1z5U5AVj7Kg0W83/XkW4rbcgy7KfByY8yHs1HtQ82peqLOFOh/jrf9q
QfHqgI/A4MTv5Crhp2NOxPSqU7KZzofR0S66zVZL6hSrZ8ah0SOjWt6EUKo7dbTNZfaoNlNcJzbi
6rBKjNe5s9+cmMhfrZhOOFoeJPb7VaOU71r+QCLrOU3aJ0EZApn/ScNSvk4Q35JPE32o+ocd9O9D
8WbJWpnCaFLzjODbffYo6ZlCHorO/VH2NA5LY3wwcPdAUIjupjqiDwFbMv/rUn5b3jxxYNmadDB3
gxPvTvQ09INIfLQS8dTSu0sy6rxed6TyrM67xWpueOCTSF78jHqPMZ7dzHjBaiIpwYyPZsyKiV1H
67MNV/5NTRhdXn4jnjzRmW2c0QCaZNY8pFwereKg46bNAxsNNsGc9TqXnVX1ulSTq4BLXds/NFdS
PMNgRTTvdFbrsiDVtZ3z33XPmFaHekJzim1n0K1wCu+BEHtWgJbsOx8KEtkmW7YY3hbJ+Y0nmH8R
mNE2C/YGntJl1M6qOlbp6a+ybe318sy7ZnUu/xhoO3c85V3zAzAOiDI1GL/mUf+rrvqrmkrUXQ1n
4o0KG5dXeI+Nn3GO/L2RyTpNc6YZ7WkyBTKKAgtHxMdWJYi+YfQE43i1nS9JF/6sDOi6VFVqKQJW
9SMOAJBy6pr0/gu5m9/Ux5SaqikzKZatvNguxUxH496rwmWHhrxg18pC8iYYHZWkUDFYFhCmjJVr
6Q2YLfoMv0WQ6PtAKjVjvlVa8zGW6ZUIpd08IFMOGf4jG/UVxKvjWBUa9vHkIzbQddcwLmKdolef
f5skcXQW6Bm4QcxvQfgxWVQ15MC7DhvtSKtnb7BJdNSjvXyJalWcApiFS6nSo2alT+FBpvIyYj+g
LkKDiYbFVg64HckKp3dOnSv8ktpTufKFCwB64MELIg7grZcRYswDjpehEOjj1U6g6wyDnRl19oSq
R5YCs1MVD/rA97zuLn0qdj21EwlucSnKiTHbN5rcRw3FuXEpn0GZ8XA8hK7/OKACmwiQQxSQXmPB
x+QjjvXwTvFwW9WAADs08p3Bxg+/2re2Nx6X8QBKhltYc7KHHLedNARxmfyFAZyzEPQWDjTtLhg3
ge1+xfp3gJDMI74Mv8b5ouzym+Wo7UcVco/0ZFBj7AvObDhY0jVeejL0YO3xwyr4QHdj45ec4c9w
LIIrdiRe7JoO434qhUl2itof4AwgQXxcLTtqGK/X5aQVqFJZikhvyoHwYUJXqmnGEg2XP5R4mcaq
S/D0Cu7uEgAVh6oKE7B7yz1r3ZeI8duQG2KnPJLVDIuXSdfLQhDDUXngeApREo4KlcGQvDEwALWH
1KSaotdGVt4+Pg4mDDUsXECWOSDrJgx7yW4SnbW28hv0o/zuium1j9/agAB5KGFyhYziV173xmU5
e+bYmKLYDTcw/rk2TvZWtyBc4oFVyu9IKW8zA4yZg8A2Y8dwCUzrAiflY6nSaBofuk6jTVXCz5a6
i/ETyp0dsrTllCaXxY6tYrKtKh5bm6OxZwt0FTHb08n55YRKlKhKcpmPYTuM3d8u2plNnWmslKG5
XirZZUk1uja5dolHAm7KHnmVe89FnDk7NZVM6txbevSQQiP/ao3yoxstCojQDAqqCJEZfsTlczax
hMQzFaW5+NbM7VOJ+GPtIwEEiGEzobK8mQEMLg555+XMnJs81cvaBkSYqc+Rv6sGbIUqVs+qNCVs
BmZuJg47xieqDCspOAdIDPR14GFwY0Mi7Jg1q8vudY9Ob9qFGk7aZSw3muCMWs5Py25u+aBsvaZN
SYYQh1QsDLDNPXXTzZZfamnoHUT0EhjVFSjeO/EU7j6tHo1J/+7bbLdBFlJUTX84EfJ9MzQVUoRA
ZnVtpMXueqiORR7gnOepH5NrleCB0tyUUVnl+yYHaeCzVymd6DJ7L2Q5GdwAvz2bQOJZeQWxno8N
aylTaS0OGPFPMR/tZCErdpHs+PX0yzedr5qVlzuO53uyx5ncvImoWC/7VlbtKSgJXEa7NCITmmxk
V1mO1qX6SZq73IX2k98XR00vv89o9NaTw1nXb5uHxgrKI1wFbcV02W/sifBzEYnHUe+710nP3jKF
+kFEeQAYjdPC2832eC29ECkQ5bt1pGslonOsjF2h1TckYvNonwokZ5tiNqsHg3xbnBnWOaP20I2i
2+l9dQFCMKy0tC93iejdnexcc1sGnb2uKnJQUoNtQ9yNT01k6g+CDO+wDwm3dOnMEVfbH0gv+lJ3
pjxmkB1QFeccj+AuQpb33TfbSnZ2hkqzKbUfbeGpGmkQH+bS9balnnzNkJDth85OHgx/EHtM88/I
RhF8urZ+lci6d9CI2lPWyBaGB1/s2a6OMZK4QIw4oNQX3+BL9x2/kXHiWSBdYPliF0Cb4ontvw5z
/BTkprPrp/KF7HhJbjlfFPvoZDNyhiAojk1Q8uvT/ClVQJmp17aJa/JhjIH6QUi9GHMWAwbAIxVC
ZjucNmIjC73ZNWn6s9E1ceoy/Xte0lAAnGxsM2V5WpJ6ly9R4n/36snbCrOyT6Mb/vnL8jOkSO6W
JMX3CKPwlBYTusncOrXZYJ2W7z79L0pTcx/Y9SkqqvxsQVfZSq+kkprH+um/v+CSAAjjlcSDVz4l
HOTPzTHOQUwRjG6jbz+YWlIw+qsBS4jDLGBGD0lgvkIgcneDR1ijOY5YR6KHBVSyfOkUI6lu1Lii
4L/97z+ICb3epgkVDUPlny5fKPeLP77rksTEXKT+hGwdChS6wPsBQuzZQ0DPKqBfm8TQr0UVB7sE
Ptwm9OUxzHPnIRHRmylxa1ttW3NwjLKDlurBibt0LYiMz0a9fNVl/cAfjxdpYFk2kzQ+eilCaBfX
01q6Stya1+aLbZDTEoVAZWQcYif18nzTGnazs9gRMOlMHirDzm15oNT/UmivngdeY/m/EVX8lgo/
BAdPYag63k4wTOV1NrPyOlmWQ2mcOsXyM4djWEtYw7MFvSjRi5e5ulAUm3YEe3239CJ9ikDa5SsJ
PyHEoYrmMbFYiADCNB2ZsavlW4ABv4wxEFvpwA8HvmSelu96dRf+9DNdIoIOrG/uADA/UWLIQTjf
Nd1pd6hrq7OVO8E5I1vbi8YTaurxtHw39uErhbN51SiMktPosCVl+hHTaN8mtA1Py4+WL7rCFC3f
lTUSUyct0y2TXnoU9BkENcmTHf7gDb4kPU+5KFo48Kl1mV48oC90m/jiTtNPliMUjc7sv05ij93g
1dYwUtfFdHAtcyvUAHbU6GwnT993uKCqDMZh1uK+0vJ2R8X9wZ4gTmUiUOAGW9+2uAa7OjmjfEbi
W3v1OmKq2YSV2p/WW/xWwalWQ7zBKUnprsTiHekG0rsXcjy7U59I5OqZmm1SNdEUfrGPks7bE1EU
G2vI4OGmFKFc6Zwp9+koLiEGCVqJ4uC3u9IhaQFI85m/C21F9t4qUb9K6ra9izP3qYvb8JxA0gfA
PBZUwTV8WTL/WVW89rS3FEOqt+ruVKg3E4iEPcbyLdFXpKq6AWaMwgWk4keWAk1Zp+W75Ytv1f/6
38guxS7zXFbO7jg55bRP86o/LejPJTJ5+W75mR28DYE/H6keo/32R8rjYQSssymjAo2+Sw6CZltk
YDQ/CAE725HDEg2FANX1txSuytoc6w1en+kAkORNJFinEfeH06RvEx5mCg9D8OBH7kngg1nL1i8f
Ss+mSCcDZJTGzzyNUWSW+rvvWtj9sSPqkB/GH15V3ma7/Ur2jI/PxTwM7Es5+Yr4NClxK/L9N4C1
9OciNK6EjzzpOTWMRtOoe1g/dEF6Qt83v6CnP7ZYtfdpIMrth4kvMTJsxuzg2sdwEnJrOMjIjGTj
SqfcFIpe6DnNt9jO3hvpvnMwWdmGyqvpgvex8u+TVcMCb655gES9mG36IeMu0MKj+gC6GPbsy1yl
ug7N/Zyw14snNredi5Ab5cUXILUbiizrsg92ERNyHY/MbUiYDdO5pCGzXS1/RKn5vZ75JfUcfuBj
iFdDF60j7Ecbw86+BmVQ0NNwvwgveDed9t1UMSDVC8EP4yoN2MHZNsfvOau/kfr0MJunuRI04wT9
XlBUO3vOOcxOrXjIiugbs9Bjoof1EaLPCqBRuRdd9yyqMoNk0E2koAGaqTVra/Y+ylyynE5zQaSl
Bpm8fhlze9iym60fZkkFnFbURyxwVy9VHjgEm7zQz+pjhOogkMZfeqcGr8AJyxrTpV+HYVKs4wL/
RP1iqIgMh+PTUtGLveBDlYLG5UClU2Fxs3zdCpgXfZKtY3u41XBD8A9gSEFuobc+B0jymTjoCI1O
gBVXFEic+jmphq0pk3vk6a8mm0Vqh5yZ3QxrLiATt6cuYC8lJKQEHWWhNErvAhn8irAC7/T3ehtL
Scz+TXPl6ZwKkDUR7iRMw/qkL2rmObCw56cHs7AP+cRZpTT0cGvMNc4NtnBl9s5Oz+cYA8Y4A5i6
lLs8GmqdANsRxva2YddNgSKCeqJOBsulDCgzWujhzeEYCI6zbHlUWbi5jLGky4zXddX5nLdLG8XI
9AGikn5VzJ5Qdw5RQVDHQLWniCUUDNJdXXEf7VipyVXpgEA3pmu2/DFgXe1BImP5+4tifM5OdNVF
QUNqOJat9I+fdXk4FyeXksihzoxbh5wIoy91J95SNLqPhkMcw4FMuM044q35+9cWf/HapA0JXtRA
AOV9TidrrN7OKPWnYIzpeGc+FSNeyAhvNmUGossuhZiuErXINBo31xFHbxhO6hRGW/TqewGYXotw
enQtEwbEOoXWbVHy+ft3Kf9DFObphu7YHpp5zzRpGv67LC2vR6B/MuGxUV6AsOWA6DbNsGIa5jA5
qfIaVpx1KTsE7B66KiRj1ZB8KDFHhPtmleV0R7rU3RWciNEa3E11lsNL6W2dIr/HdXZPKRXyTOws
waYMqfmPoonY3D4vEsRAV+d2VQ5sK+tSfYsnBzJvwKFw0WlwTPigESw3ThquRM9BXiRpuY9ZcIN5
PCfqXZKjggWjpxU31ik8buswTDgcMru/Tln4O8qHp++eTK/qwEad5y7r4Up0Ag6g8atQRcZIVkey
jZTIo5hpPdbm9JqO4eHvr7Vh/oc4lottG8K0SVHSgYV+kmuWY1RoeB6SQyQToJi6tUWjyulX6U1q
NZMRzUqnUSU+zmggkhweSpxKcVEmZjhCBcsBFWVIUOyM07I55200HJpe26dq5Z7wPZGRmDrZKYR3
QcG7v1o+DeDSKCAvwBrv9fkjmyH226hSdrKagIarexJSsTAhOmfhPQBSTiIt9WqwWXfVUMwjimTx
wNxfc0bR0aisSKW5TELVnmNxIHMImFcGtoJym2QJ3cbt8xDSmILGEq2yIv3mzJyI6WnfM1EiFAKk
WE7MPLXv/Ehbh12h+vMw5cvSb+2032kMUoyag4YDchvn7U8MFKpcn2WCnQLpgkO0D/X83gnKjZlJ
wnvY0vLCOZcHPVwaE/uST177bsj1NzZ61Kuo+FiU5hJRP2gUudAw8Kltr70utfZSKy6WkxzDUvtd
CB4fGGOE1/v2d6NnuweejcZIwgFLR1fWYIiuafcSazjstUxgYYuJpqRdgsk1JjD9Lsx4Og3IpgAg
2DebP6RDcAqK4d0aIJrIfEeC56NZAlJRIgEZ0WqoPXkwa+1HkDHO1VutjkER/taG8dolRf80AYVa
GXgyQCaNJGjZiDUqUMFDW5/Sonn7h8f1L1YU4pKlQdiNtEmD/JQWCCXXjy2tSQ6m+shqNXAUORcJ
zi+tPefQh2QYUl2i+bzyMQBuqGpQ01FKuoUTULXpP+h3/1PxjduWRcJmHAkqkp8DDNtJDrKMjOiQ
2sH3ksBPts9HVfpOQa1q9XT0leKsGPqbkl5lbnr39eqr6dr/cG3+YnI3PfTWAouEhSTy80juIsBy
Mi+iQxsCwB47RlW30uMGc0+Jnhml+M+ao1o/2z9lTf8lQHLeqPoGwSAmq22EiXTON5nvftG76AtW
4GlLJcxfwzj/ByWu9x8yec/SmXNQyHuGYVqfdbhssC3a4EN4GJMYyBJddJQVG70HhAboRDWzOdbP
QJ23Nuq3M2TBUPjDydGteiv4hxSoH6YEMzPIjGyLfsJZC1WNivBKYkDCWhdOkIAbhHlF591AUiB4
0AeMbFwhbVX2XnMckvEtm+Jio8+oYkVWB5Q4rI2n2d6N5KIIE7uoX7UkrbdLTTyAqsleYz4IKGlU
+rxtP1BYS79idU8OaZV327KLwh3DAqRrHLxJxdXOvAtIs/nR64mzmuhbaOawCawSPHnNsDGrMl8L
wyCC3tP+N3tn1qS2km3hX6QTmodXkAAxVJVrcA0viiqXnUrN8/Tr7yfc3Xa7+3bHfb8R52AoBAgQ
qcy911rfc1O1GE6R73IEqy9zhlhXMQ5rzfEqFSWbeut6ymNMA1flHBHr8R3RbqSvFcUDYElGTSOf
/dxQQk+17ope/LAgPext40ACbHMoybbczOWU7Gr7mjdRn2uvqu6vefl2ymiVz91EDoH83o2y/Dn7
+H9r1H+zRmmWiq79H6aAf7VGEX6+/kep+5+MUT8f9zdjlOv+Be9Aw8li8tN28CX/wxnlaX/ZdOwI
vOHk/jdLlGH9RcAYBlXb4tVhGmMs+pslylD/0hwgBJ5HI5cuseX+XyxROs6rP6b5nmVBTmfPbAOk
C8la/zxfk2C+SUNo0zAbGH28sXvrTZryZHZvzWKKjug0+FUNy57+tnvAPxqKaUYp08U4HXV9Ta7B
euDMdynV8BPi5lvgAGVoK9U7dnEahRryNSKW8bUuJUCuFHGpGGn76MW5navbzEE74oh0Ifo/QRZP
BJ2Y97PTQN9ShhvSTNW5pNZLAZcICpYBjZPtR0CbuD9+NHqGg9BC6jTm2cm668W8BGrVvqF0R8na
185uTgi3YPER9yTpofvrXPPBLjDdN0jdfeYoKRrGbDeqEbLsgfTHvkLYozasml2pkFhXerdJylJx
UQCHEAW/9ZQou0kVK72bENqBFB3avZxQHi2ZOh+1XHxTGs07IuIzHrvOYEivo9fYSOSNhxf5xomE
pHynSrrF0Uxe1DIGzTCoNMDz0MwZ/8iOqGBiJgphJh6yK88hkiad1uaFdNi5GrKOZcQHN2LxKMkE
u+grycHr2q2VDpe5XUeLtNrnJCXcZTGpajZFesLy0wdXJdqkDIe4GL43OJ2ZJr2OlHO2OY5XWqYR
nKE1f6we/VquCRNl62xY2uR+aiNWoXjg69r8qFXFvPfahidiOVfTMFr9C5GfWMPJHelxLg5faGXE
876c0jJcahS7i5KdPa1mWscTG65iBLJs3hHfba9bz10MOWHxTpO8z6M1M8usj0qFolXlCRMy6rYs
OVJ/jIjpmIn821AlIY2eCKuI9gwsE96kSql2zuz4RLouU7VOfhtiKzl16wW6379dtLFMf7t5vfe6
3XWTf3fzekdkJup+sszz9ZbCJGdLMkG5bZIeJcUfr3F9vup6z/XqkptQwYV9/8dumImL0Xnpn2vU
9sdfe/FrVyjpzPS1a4MYI97B/7p718de7wX3pAWQg2P8Hzzi1x3Xm4CusJlfr/62fz+3VJDd2FlB
PABUl982/O3qdcPry6CVCJTIqtAQ4uaNCXhAX8RFq+kdfmrUyvY4q+dR0Acyh9zzhzUKnJkhSWti
eizys50O6W8XymymZ0fP+BvarS2JcQ2SR/42jSbd72jv1OPr9THXv/buMiPGW4FgwjxaY/vcqBkE
QF0XjW9gITjMwzlW6oucSmSTHoeSRu7mmdB55Xy9ZsS5GyyR2mw66p+nzCGqxxsX0vn0kbA7ldhw
gpFU7WDni3FmzWsgK+XCs6R+NreF0I3Kb/vs2XJUY3+9X+/QqDjtgIZKAcStEHfCol7sBgKmzkLY
CFbXax34HnTZ871Hdk2LIz2ifnle9MTCLKQQMEI2DrKGv//NicHb9GpznNYt5ib61ngxVZTUOMhx
tE9VXtinmOIA4TRpuTPXz52ocjRHSeUi+0L/4yW7KEEdULXWsl3A/p2vW10vVDvTft403JgArTF9
YaZaMnhm7yNCwT3yJJws3gzvmfx23fWsU6vz/6zWhzxmqa0JgwVI8S2NIlZzdZLvClWrLrmTfi2Q
c+ybesyp2Hi0isocVHCP0MFYyuns2M4aoBa7ey8vH/Ninogh5mJK9JaKU+MhhGQLvbkbh8U45Yz0
LIPim/hOjqYNhKnT0GiWVshamEppEZ+T9WKYEuPYpjH5SfQ/MmCrbovEu3B4wkGinrARk0LOfsPe
mp2XaK+O5qoBwcE+Fspyhhy1nNWoWc5tkqfhQupovPCn69+XUdQID11QiutmyXrQX6991ObR8Nzy
PGch4fgxtdOacarmKyi8kfiCtNJvC5PyYdWRc64i69KI+qME3GTnCE3xWSwwHQYdYUL3QIV9Q96x
eZ6nRQsRQx/MEm21b9EDhzPFCsVQhLWvDOvr9cAibmgilDFD8OpG2aU2yxzmK7ay1pyb3fUmy692
N7NQRZg255fOa0p/dFiOKw0pl20E6yURXzKR3zVk0QWl42KpSAdKB2KNc06qLOzJKNlOSusxOxfa
rWPle0Du2bNUCoo+UXKr28jYgAEUx7U0h3ZgJRJcEQTm+kcAK8Q5N+OAIockr/qKKrhSC8YWksNv
/IJft68PTFTCZjfX+//Y/HpT5+sB2NTfXl+aZpCzqaS0qb/y8r8e8PP1rk/982qRZ09tpMc76L5U
uq9bXl/vus2S52v5e4yqrUDWvf1tJ37bvikQ5OqiEFuharASlBpmxPXCVfjR/rqZ6kAv/vjb9V6C
TOK9aRLF7+51hXQtAnntXSEwGPd1oMzZFGAb4gdnfwCa/+hAvPhqXn/Yi/OmTc1wIbek89NBZvtk
ebEIRpx4N2E22fyATMrQJotPf0rMPe78YQ3DhNQ+2TxiZUd1ZgbOSeKQyrI5zCvtWfGa0NbJIkNe
aS6au9FjJI2WU90PdnGIi/m+04B6RePAe6atoVSB1rMASy2E+FVJioOBL0YhRjawBToVk+BaRokl
CfPMOlsy6g4om1oHdJ+mHUmUHJmkuXVIQo+vmoONnYSnLyE92dT6A1qyLyMILSLjE4comSBvcvXi
6HQk6q59RBqXFtFzTBkD2andoVYzZn8k/C5IF/cGtfAupbK3jXPlLa9y4jmk5ZEp7h5I49X91tJy
v2wX6buD7M99zqmWgRDniU0royRMJlFDQq/7DfGSHmKNgVx5WqLoxaMw7ZDfqqMlYSpNYSwJy9Zl
nPl6bUO3E4Qhla4RxtYw009Qp0BDqUJHhlxot0UnXHtTTaTq+Ey3bSITzEJebDhfFL4H8siSA3gq
Sl6pIIjcQnM60qCAwYXScsDKNlv7XsTtJjU+pVXGcO0ebG1K1iXqZVYoYul5+2KLNvLtyBwwDSAy
nD3vGGV5E1bIk3ypKB6wUCS1ujNtof+iEVnwWCwDDECVXMaRw5O5mH03U247F2nzVnx1euLeF6qm
owJ1MVf7l9Ymxd6bnA8MJCzyCZhMOwTwFZ0ew2thRo3F6OujwqRiQgCopqt6u3rT1YRkkgsWD5Kr
Kui0vQdVe6YpNKaHYUwhBpHfSRTa87JE3+PeOzhlWyMwBwcmezv0FoPKzWRcmoJ8HkCny5BdOg7H
jhYKzTOPRcMKbijpRGUW4IxSbZ7idgcmkUZ3+cMxGyI+o56SeMzmxXtJi9InkPPQWChg5rwj7NQ+
qxXIwQLHB4oIzm4owHEuUk8mAn0wGu9kyIGoEsrFtWa8wTicv9gGGUdx2lwkdh7VtaOD45FOZnUc
oBgGbhtleMiB8Qz0RnDhM31eLOgAkcc3Za5jsveETqYPanOytgmoGzcysr1EtmQYbKhaqJDiJFdA
pheIXsV0TkdnjUXy9rHFv56703TxpNXOVzMhAkqNxAHehgF6ZdWy2RIcBJGhhUPAWAGoXj02BL4G
pYZaamYfrQE0kAVhz8W9l4sEZosxQv0hbjVilp3RwTHUA2Sk+Sue1SfbwLdso6KYslT4ua0b+6y/
qQ0QokrHsGJJxJyFGwvfhoyHP95yYNp7T0TjgX5rsX5VmRdgCUn3lB9tsqG8pUDIQ58SDbKxjXLW
gK0Q5ilJb20tpTwaxy4KIuJwKxzO0PIo/sqEn6V4ifpMDbFGv4x1WQfu2N3E0nHPPcldblfcWqpL
/x2Olq+NnX6wJ095n+Im2xVkXkHwBWU3s99ozmnR1TlSWm8k0TNWd5ZI6bVQB9ZjOot6hSJU9/h8
+pkAJSNR9mva1k4lJ9rHfKEHRdRe1ikOvc6tbWUZfjCalGXX2keJW60UaL4mdV78vlJwLJL4w7Cf
kudEkK4CfUncR7bnnsp+CKoMBmOs2C6IWguDkeZQKhbuncJMvpicdDu9u2KtBiqud7AYQ5REl0yk
yFrUVKbyhV4d0ft6oav+0CMnOkgnBzclBFDJtOa998mtNnQZi3A+WsAYRZthD3Gqwlf4NuhhIieR
1ecacNx9uMbKZprsFJ/y9MaKFbrjoCXAJRmrXBJz16ldhG5qjbSLSo5gY7g01Hf1ZA3xNJFfK61q
wGHJkfrYQ4hDTCVjHJPz4rwWQ2NtJUEAIDoY8VpARMeuTl60oiFuKsqOLvOnRdRoNYUZw83ocgZ2
vHIeUjCrcRFOKean6I8gkqKHlg99I+5yu4hOEQApnEfmj5gSxkbvJGIiBN1jbB8ZqUY4PK9G04RN
FrNMpz2vKw19fC1ggRwzNNevTcFJCUXPj0riasn5oPF4o2qN1+VorI+XWInBImTysXE6VhYrFHcY
SZVT82+RxhmQ7BYcs1DsaytPDiMlwdJ1AyexvghPIfwJ7182Nvt56P3SQ0/c0x7d5q1J6GSh3nAU
nA03v1Wle1+M6UWo92LsL6o/UcDcKFgIYVSfiozhRDVfhZ59HS2+BltLNt6EPy4TX61lsPcFndH9
UNxXa8QWMXLMNiv0cSjiwMruEk1DbeJESTAX9puZ91jqBxBZGgVZL/6mJyUtXnPEi1rLU+SQj6W2
EH4GKHUprJjevmtphfUKos4mcZ2NOWvV7q5yoRu4tf1QuOqXtODnB/0FVHfRfmaFOEDiMffdRHV7
idV7U/nu5sOhb4V3P9XoKBZWQ/Zk7Y1aO1TW8NIkTCzc+W7UBTP/XLwDBU22SloDsosFU+SFCMdq
o1fmjo+dgFG9odBaye9jbb5iIIbrjQoBlEOUBpBcLI6UExI2JO1C50tUnIPnEjXIibHw7YFht7JK
oLxIWkqCnrdlEr860no3ClAbBtSXI3mvj3FB0UY8VfnySYhMGqDn7/HeuS+LXWmHMlYOkb7cliXf
a4xoULBsIDNyeuuKHJmtOyeHtqOMMN3LuttqAohIscaT7kkO41kVwHvFW1cr4GI6IgcRZR5l0twM
biLDNh4Ac6V0CGpIODcoQeVGTcu3ghpNoab381i8KVaVHGRX+fMwN/tubuiwC/Hkkiy2vU659DUh
2mw4QWsJq9NsXfsuFin/0nOPTo0DTHN3xWhdDG9QUbgq5c6zBsrRdr1bPdtELjN+qA3MnVQGRPc9
l8VSbQabJdAEmCPrKu92dmdSqC3jNDi0LY0Uu+foobFGQbGfwKL4xLPfedl0O48/LKNrdlOuFNux
S82dixQtQO7/3PerdbMxH4pe/TrTY6BZxxI+6S/YnY2TMI6WoY7hW5ouaNJtSJ6ywTRhuid9GovT
tGqBZ7N+odGf7XPL+U7W3HehM2xGNhJxREMQQdsyCeIcDHIW3ZQky9+SB1ptFS/a2qXJ6jN2ZWi6
oYnB/OCCbyToIcGgZo/duflC4KFKdnui+ZlbLnf9Yt509YiytHaJhKsW+1RX8RONsPKtsgOxZLQW
xoQGtkCsl3vTNsdCXXiOtS8pdQA4ziogM/jbU37QumOK29EAaEBUbJs39oPszR96jkx+kgJhWzdP
eKUl2LJEbc/M68pU+4iZNPXRlAaV06Dyqh13k7Eo3RHcMy2XXpB1x6//KM2WugNvfU4mtK7Ocwqk
G3lYPvj90jKfNs5aBr7FtdDq4usPCpBcoathclXEU7ECwa3FbegVZ7Hv2PmrYs0PHfJ2zrS1upo1
XymG2yHmuqTbman+racy41v6QgqsoX8d5xohzuz5WmO4W0u9zZCmIPQvOOv2Jy/pOSkq4tKJCpPJ
QPIqXbqNaZUIf6r6rLvWAeM0EbMLFuvJFmT0zf3GShOOw/pu0ON71TNhziZwH4upe1TF2dbgQdIo
JzoQRGSuw4rMUZNtHa9Xcfl4LF4IY4wU6KaUSp8JSA+0bly/ClY4CLxvnJZK4Fglt3auOlSBWyzR
1p0FvNICYqmtNEsmVRc+Jxw80a0em7SWOvd5njDQT2X7tQKJmVbm19pYGZkdtMwCbGamwc+MV5Jm
FmgrVzN+o+kGZdPJBh9KxL4Ex0JpYz9P472EonaolPiiugTjLH1i+5gi8uTYuvs51Xeq0RZolvRx
Z2isY+zGCmttSG76vrjJ2lUwy2hRVWQMCiOCC0mVP96NIES9lSUarVTRCrzotHJGrzpOc2WPeor+
WdnQSFkE0f6m+F8BKvVWYimag2bi6QhYOykprYM8IlJA0J4bqF0/E4tdHSfDJW6b0w+l9U8je+hr
JP+GEO6+A5sqV37q3DhukK9M1Up8J212ZazSDy56rL/VhCgotwK3ArKCmUkGo1YAdJyKfFcW8jCB
eFLsRDIrWktY3cGlTh6w6rHhLklc9mQd1isJdg1rJBYXiSNDR4SnZzvEa55rdCsc85Im4Ow5ki2w
BCNZpsNd4wKfi2bAvxkNPccTrW+rSErSNizRN3i0bs2pC0dwsku8Rg6RITOsbFsISue1MbpRWpIq
CWOEOTPCwq1XKq5Y+bgsK0NzBeau5FwJQpeRXG4MUr4RSjDdMBfyZbDO085nDB44F4KXAVlXr2Te
HkRv0uJjaldqLzm82ikfmpBeA22Kle0r6Ehuun5Xz8mjttJ/vbq7nxwpAjHQkmx7m1qclmNJQtrh
uIXfrhzh3gGZDVfYWQnD1soaxm2kruxhR0dYIDx4xI4kAWNeGcXNSiuGcIevDm1rz9kSn6aK39f6
7qi6PCHwfpUJ3iAINV0MBTkGh9yBRVZR9bPEINVEOs77LKps62Y982BSFPpmvvGoN+M7S8ztXCac
sTIPZrzD0oak8Bnd1TDZj83KadZWYnPVwW62GPoJdXsVAqpzBN5ZrJxnz4H4rHuQtoyexTNIr2Pa
VzUJF/GXSoOkkkmaRyrs6KV+MyhZa+3XJkNQhB6uvCxSmfmKXtJVMCka5aOhSIHXzqDuXZP7vWxR
Ue/cvHbulczC4BZbx26lWhsr3zoFdO0BvJ7bDu5ODEiG3xBJrmCxywpWRAwoG9G1SDpxaWLsxTJL
693C3Dwomq8FumvOJxRyVu52h1nfynBsiQkmd7rSueuV0z0A7DZE1AdTx7RUV4vn1qAGvEx6sKTL
J0vBxYL6DUf5UoEBj/nGqHEDXZB3xsgUusM4mE5TvOk9+4sJSjwFKT6AFm+U0Qkcm5YHIpqFxFEz
YcEFB/q9jfCbKYCJqauyIF2Qvm9N8OUZK7NQA2jeAzYvAJxLV780K/Gc/l/FTH6NpP1K0Yh8Z5MM
rg7ouGl29936I6Ue6SNRUbYFSHUE7cBo4UR/LEOzHmr4cbVxpk230tgl/rGEeLotXG287ssBDiTk
dsQ/ABnXbJaV664CeB8T8ys5cOCzrJZVWbz8WEajDToFWk2NpLr+Folhb8Tjg0sjvxcT7rZ+2sez
cmzc+gXTfR8UJe4VLJfUryLvR44SdFfBpV+MTDtw2kSVvELr6bLcclh0QT4XJroG0PZyhdy369nR
hXuv0pjdePVHhlYc5umjMZAwISOYLn2FYbxNv6iq+ThmE4dXSxLTkjnPtZ7ShDSLGV9e4KjEYsjl
QzNLLZjqhgQtfLyLxVJRNHDVIki1Gfna55mMI0ebWOmMJSnJkLHYcYdkDxFTPc5eGpJ8CAbRjC0n
W8hSOlVbaiyQiQvPO+R9hYMtB7vlzCGJBEytVT8R5qelOI9olm8zxIebMp3eC7cqNtrs1oEN4y4h
OYfypK+INjso+QNZA0kdj6faMN7yrgiqid6rJiFpoAeC7T19MsdMHhybbqPV42Z2y7AfwI/xcbMo
HwMc7wA5LBZtsmf6TBVs02XwXuiKfl9QaDi2ic7ZYUZety2Vl+JO92g8x6Yy+3EzsmuM2JU7uDc4
fWFhJbz9TDU+U9EXO63JPruUFnhcQ+tyLJsmIwk5P5VHDoMniBqQtxkDmq+A7ONcUfjNUua7dBEX
1Z6bsGyYH2qju69csecHtNGSsT+iZpKhghvQlabECiU5NOr5ae5w4tGvz3Zz44adhI0M9MX3cpMe
VOnW+7hnj0scRJuhgFVjKpc2GeiqNPmtmbTnuaB42DhpuXcoHR+NgepLazyX0WgFqJ3pP9jNjWT6
amW0x3vF3BKYcqdIzTnwi6Fq0KVfvD7hnDk2DR5L0lpgJe1wBKC2MryVx+zdQS98tS3iv7W43A0D
5mPDfsrIStlkqPpQprnTpiC5mPFpnyOeY2V1WdRQXxT3dqwBXM1VRFkQM1VFLWygUrCfXfiHRtZe
FDsWOFOTOpgte9iVsaqRo3QzFJ9yRj9kjaHect5sDQ9cIi75wTO/SRtaYVw+GNnd2M/Q9yKF+Wwk
uqCCHxSQHh9ta2sm+XQNP1PuXQT5LUSNRgP7bKXA4KaKurl651ItJenFKzigRib1mXEhif7RcZq9
5Xb9vpkzgj+HxUGVBGGlj6kNTGc7otw59FbpG5X2pXDnk5VkxAVMzhDKbLroLvmDlUnp0ZIlDLmK
avTAFH2SAdTnL0uqv9Ob0jdOqJfztMsbs2QdKqlCj6SzSfWjiT1xz9j8w4kjiigejX5oZ8MuY6EU
NFooUX/f4TE+l5q+STHznZEJHdtIyUNtSRuSBoY7Ov/wnJIiByWPG12NbAo5GYXqoU75LRbeRZ2g
guIMC7Bc8gGnUPiGbrKppMdfmYkYvs5Braugl+tMhktLSXVW3siE2EWIkF+c2d4rpALcydYktMTu
SMpSS2BuAwmKUeP0exjLy3FUcKHRHuj3nMUpf7bTu8ORQEPi0KnxwPHRoncwEY/b+tkyRlAzc/nU
o2I7dkqNqRH209ECS79Gjv399vVas9789bfrQ1yhuORTrI+53r5e+2MbQr/FFqCLyk+BZyj0QYKb
XZJsB8f64ben+fmq//Yp3QywC7Huuv9zo+vrcDakCf3rxX8+0kmKExE0CbM0JGExGL8hdQUT3vUt
/tq/n89TdNpZJf4W/+H6jq93N01/Ys0k938+8/X2zw2v76R1rfcYiHVwfeqY0hPP8I9X+fVS1w/u
ejO+gsMLoMzXm78+UdXSir00NPInlKdoID7E8qhVyqR6WylFfqzaa0zguEKUiREcMoWVy8AZc4Jd
iqKGk66uaX4+sChmzvzlhrRZMM+T7oWQife2amq+6KiEEcj6lDHCJZ3um5r4xpJ/hW3hi+YUOwYE
/DPMIwgcPdr3erdRoj7xp7llNl8UT15fQ8tDz2Il99nwMWQF3uYFo4TVpzequrZMZmTAs+LgmxBn
jfjyoU6+rS2MZsZ3m/TVpTKW97QFI97XuMB1c++hJUHLTyTnTimUGyMHnZcthNIbiRj9duiSLQUK
5NTRnWowoCYOCgHDkhz1I56SpXK2/GCLxSP6kCGyGHrSQXEwJt6xqdfMJsPEyUG6PL34TZHFl0kC
57BtHKcVKuSxyz8WsszIO3F2CHkDoU7FGsL4RNJgA4iJdo3DQUs+xwQH3jsolbunkKat8fzvBrW8
eVRe0OkQxqJPZ6Q5W4OaLck3Kv5b2eyrtB2DODZ2Vju/Isth5dDtIrcVCLySnTm1USBHpIWqWZEw
YH+WozH5Qz1/jk7esUA0GbiNkjxgwTlQ6zsgcMtLLPTHMmN6WzGS+cNQpX753KtUQacl3thaoOuq
3DaKtA4kQ0VBoSXexm1ooCdyqdAduftaRT6KayuKpEZEPZUB0yiybU/0vk/oiCACRdPCbkXAkxr4
Uo86QVpm+jhGzCvsKtnS7HldCHWgkObQjmo+Zl/02cfMSS1QkHjsuhVLKe3x7DQE5ZvWQ02Js54a
uHQOXfl8KW4YxgJvQrxgdQqhVDm2KZz8R3WJvhAHY9EjW8pgau2vBLlsJ7eAV6tk9a6D+hRxQlg8
jCteX952i4eVuTpaafeeT/JuWUWqZty/qlNvB5YG5QxNsbO7ap7sCsvWb+rDfxNJrK+Cvd99O7SL
dMswyIw2mCqh6/tnQV8cmXMme4pT80zTJR+IuHVSOgsS/l2mou6QZvRoVTURCjkwY4VYqp0rqAoT
B6NtFSMkbWBPD0Xb9kL0Jy1XvC/mBFA9BjuUciCUTvvAUCD+y47/i7dm3XFb5XBAPm0Qw/3Hji9k
ctozNdqQRnAaAitErkE5bzMRSI0FqKM0mLj09LP41kpieZwNzND/+cPT/s2HR/3DNggBp4fGLO+f
PzwJMcKe4lyGiDXm2yrTw1RL4pCZH0S5xVEOJeyXXcTqQKmZMvTqEVI3wdSv/3k//sXYwWeBVNT0
TE1XXc22/5DKp+U8m6BdRdhXEdEEbmOGPdFJrcogOLbJy7AIUoYzWOiuqC9uqk0HSbFlqMywilrl
MoChPzOh3zSFO14EghnOV6TUxFo8BqZgmEYRSqgHBtvItI5uN7aXSmmJZnTohzfweP0ii8iJlNq7
7Q7DYSrrfeqVGJvXC7ledNny8p/f9r85dh3dM4h6dzRXhQmwfj2/ZVr3aufG3RCL0Nb0fDti8A0S
b02xFM6uslbw/dKch3pkbTkAEdSrMJ8K+vsEFsX1dC5yMRxydTQP+A+HMDLjK1HK2zRVNOwzYqoP
vT4+wNkwdtc9/3959H+XR6+/of8sjy775k9t9Pqgv2ujvb+wGHogC+x15PoljLb+chy0zzY/w38o
o031L2xOGsOEwwoeNSfP83dltI1o2tRVhw1UF5WV+X9TRut/+O1IHMJNzDCAUQWQO23hfz4YGyCQ
BJ+K+Kh3PWQZQW2o6Pap0MtjFuvdEV6JtbfSaH+9db1A+RQ0qpoc1DmtwkH7tGRVHq8XbjnDEL5e
VVntb9VuuUll7nOQUvDqIEEhI3vr1CimpEI6sUZDODby72SbbQVD40WtmdYPFOzntT/QoFnk4cmZ
isQa7OcPdq/dRnkN+xBi0VklzaFoCCIsWOQFs8aJDdrzw4B5Y18thHT1rJ7t1PbCSFEpg7r5iNLF
R1qMGcnWLJ/6PToyfUpvycu2R+e4dmie8doXxEFu0Wmcy5QHF9FHW9m2T6jxeYHrwtJ8Z7eU9uyl
RlND33+ru3PhIyO3yTyfxqNukZYWRRW5v4oBHUl4xiEOh0Yj4btGr+XW405XJO4s0nhki10981Jm
MWLaa3p0O4n4XUO7t+mbpNhOlfrd0B+9lqwkdH86zuo5xXdKO4iTJMGrLq2+0qxB/a3F2Gp4ohy4
JmdZTeDq864vT5WB4Bt82A87cchV03UiNYUvB7KlOsNBPy3u3GoOOw0LtGpXR5EiTTURxWh6T3Tk
AmxwiW8F1WcZqE65ygfKU13IyrfBIlzGiPlMrIsooOVy5yiOxtKb2BgvbVGB0EKXGuW3IWWPnYXP
I43SRxJYe/zf43BkyXLMy/tE65f3VgeWM34nAyEK84ggbs3u/HFuMvBg6gp7zB6s0fMrtya5tWhN
v+6orXgiVknnKacArmzHzCuJdnnXDBuJDSyMley4TF9mmG8HwhEQKDrmo5c3zTHqlNAc3EtOUFXI
R3NyoF2dhGV8HxbSuHt0lz5+dIM4NOVOgqvNWTnQp9lPKu+uyajlOk1r77ye9B8UwCiZTKfwRUUj
cBEFgcPlLIO00b4sCzD5MtHjR1dxApzG7VavDZRRGSSzvOuUW8IkfTtNRUgp4nXqLZoEKlKIbK0+
aHYRjDPaonbwmRIhXQapvB/qKT4WLbUEOBBxhtU0Vefbhf4NKgrriUoGe69bRyLh8m1pqMIfKNiT
+7PtDKO5t0Vi8KXV27jjd+Yi/wtp9s/3qxWrd83PLNLyt7gN29o69SZZOzM9FQ0ts6ktLO/dR7EU
r1rRa0RKSvMQywh7Q3kvqlnuQOgeyFlWkc33c6jbUG+Nec+EJt9ZBGTsc8eHzM23FyvTpiNGn9Qy
0sOUWd+RCH4aJDxmmVU3Zb6ixfApdHOr7EdSGhoydcWdMdk73bJ3tknMT05tiGnx2ujQY3XfITqo
HJ12QcmsolIpV0O52o5MhKuMdNYeU6JueKGVxelF1+QtSq4yMLeSMM6bfH7qWmXZW1VDmKJ70HNF
PBhsfknchEWX++oMbtiOfe1rinMuc/NuyjmQc7KSTpVufZBsA1m4hLTZ8h2fZTUwdef6hvgcLxTy
SY6r5yttYvJw2y+RRvHfJthWMGdBUEJyYTEU26xXsn2UU7nIrTumAcvt0LYvyhA/JyYBoq1Z4nwj
cA3oJB5inoPW/Qd6AWr0NgbxzA10scyBKEhmUjz1XVDwohUQ5ZJMMBZyAZX5H5Duj71XAaieoxsd
IQlmdAo3VsqyoJkce7Wbxr6uIimPUAtt64aEECLrh76ot6ZJq6VDd73NnBE5mjxYC0s6M9NOy2Lf
GjKq6N1VVZD27YeZ00YvPe87IIeXvk6aUF/jkGl+3ZInIbcxkcN+rKvV3hjJezLNxC8Y2vxZkjRD
yXs3zzNpDzMF12qB/+60BzUvBzKM4wtMhxMVGIMzEapqSRGtLsZu56b5UW9QeGVSv2twmhjRIXHU
cl/RVUWUzqqoEvMNK7Ru+epMLFqjVsVQsLifI7S+UucUgVPkHI/1Xe2I+pCU2Wc9SIIB3QRoAtXm
UikGKPPPTpcSTzi7SCxI5WxmLOGmtbw3suH3AtGcJ0KyVlFOIiUrtTaNzMZDqo4/5qksA4yGl7H1
5p3sALQlU70dikUJiqkhMUtSH/8f9s5kuXUly7K/UpZzhKF3YJATEuxJUX03gUm6euhbBxzN19cC
42VEllmVldW8JjBSuleiSMBx/Jy917afmqpy/ojh1U3yd4y/2dOQwO3wHe6aNuqGda4Pv51fqIcy
VY8MayHB+WxmSss/yZmdsm3on0l7ZsdxQfNwBE8XjOyk25GQ3T6ECORG667O61UeRsTXGeh3/Jp3
qVPqp3DeoiKKngjZwJ0nWVWKu4lIn51ONiitTf3Vkg+91eYbNwGnl/h9vRlxKK38b8ObUT5hm4k8
pDhTYj3pVZHdmXHMwtxk+46e4lZAbbZHnMH44skRrZpPbcLfZOUkg/j+EMLDqlGsUM1uYnd8YZjx
nth1DWGU7fSATJDz47PygOVVevfRsVlcz27kIsMlo5549600qq2wxpKL3wUdYhCjZ8QSbUSC2Bv5
0bslzPTkuNofmqLoWRxdbtrUQhHsMWNAGdLcJUxBkZGEyWUgo9gZ1AFchXVfGUNxiEDaonhgCFgu
3fRUZIGLscnNpDo69pxuhGJYktUOe0+KjbxZhqCSARb32qvTxEevJskwR/Z91M2cTRjmyzHyQbOI
toFZJ/dNG5XrDDXqVlQ6PAb1biUMtiZZbnSLoeOYgcCpMusnnlTAzPtOkzWzGBPKd23g4EYqjH5Q
HMgFfmSbcz9wGkFPhwxNbKidSA1g+9qyB+3Z19NrRJgwgvruTsfe0s3d0U+Ap8aJtzg55ves5uK1
TaRSQMPoCpfynbuOsy2xawSjx81MOLgeWn3WwHsuMF3SKlg2o2sVwZatezJMZHnETwt1ujKOZZcP
W10rgSS5yzBdfoYL0aQFd3psHeMXDvKpCWcSa7Um3Tki2jaMNZgqe/rBiYp54xQVQkmP0GGBN/He
0GeU6U7+MjLhXfoP0ANNPbxjMjJvOt9jVk+GyjlDsx8U1AprknEN651XOZFaPLNWG1r0Kp2Waa+/
syNh7XpFEdmSNEZUZbzJCic9cnktreyBUIRqPujYXEgd0NFzF4zgB88629jSVl6WcBesIzg+SUZF
OpjZA5GKdE3oeOmuv80KY1vMpBHjYUewxoxeGs5eKstgb2eQv5KYJ30k62Fw7D8tQEGMtl0wO1Qs
JJVyfpqbilAk0HR6FmCEOGpEaq2LoTcO3Lw5M6wuaEx64J7vlZRme6Zv8cm35gKxDWCxVjN/iVOS
m8JAA8ekNRihjMO2GA7NQrgslQPCwJ62NXYb7jlxAGHb2VgIHDcJ7+cE0xGVEktnLvyVpsurVduf
o8m5ktjtafYLGCWZ81l62Cwm/ELPNMX1wOy5Pd6eNkx9oENyNeJD4g7i+/dpT3E6Oc4BPngckD0F
Aj2vnoirLZHEJ/N50Jf1O/e9dW3Xaidc6EL2UD02lkNbNsu3mVLNaxHJ4+gSD+403URxLHHF6eUl
7SjYHQCR66kJmuZB04c6yEsRb51sJriBbQpsy/TkluKeHB+C2rWWuQYfeZGychd1EnISVq+qKdzL
HCZXq5jfas2W3IQ1+2RgnDaDxpPVHgrVwBjZ0ZgRZjsZogL1MTfgfsq+CZkO13mM5tQdhyLIffNk
G517phC5Qm9FeuMXbkCWDLP7nJFa31zcBFWdbAiadptNJq0dbRX2HwIdrenKNwTgVNXYQycfhxAk
9qdqtMKNEVuI7VCDkQLinodsHjcya3e24IcztTc98xHk4Afo94MZi4+pqmiMQgwHVojAGtr4OkWY
QBgNPgI/tbaqjhl7JzGv9NJqM11ogz/Em4u1E82cZlJu5ugTOc90bLt1SrosnKz5vfXsdCdNbqtm
p3YsjT9QMuwHokROLTEGoC3IBO1GKJs1YTm2U++jY4xtYhdH6geLPtAZbuzrME4hONnhk5aqP7kv
G1yxSYe6/1EhCX2NHbfYJfEfqY36lqiy8TzP6Ym57cmcSGQfQR73Hz49E5pZVxz1CSDMAdUnSE1q
13LVtspbN/M7qaHO15QiFRuz8q9oo6fqwmc+rV3dQFfRoP/pxMLmAiRpKpMIaVwl9Ea3dPQ5lZyD
0IGm5q0ZHVo32ddeHxG0TmAzk+wf02WkOGgmDVKXlbFR8iWqcUA4dRAZXKRx2fqkgnAezf6jiPtz
ial/lTYz9wHhHSrbgEzmyUdNx1Hsj779VcAgqtIKiqpW/jFTmHrK4NKuG+gsZAjx4XAlswfeREPG
rHLEn5dc287MibBIWKAd/v7a0NojIdT5WjND7CmWs2lLnVqZ94VkoVwEM+1rVF9GtcsEgrVJXmuX
JlOCVIvtfrTTdcyA2YioikxetCvddRzmD6su7kfd7M8KAfE2MQnqQOdLckK5FFbE1OCm43I0ZsYA
6KtjOT2QxT2ssSG8FqIF38LmfsR1sG2dCXEII8hR1S4BXs646wEFbVzXfMN+nG3icBgO2pJO4hs/
0vNyrlP4V+hK4jZNLoZSV5PNNlVmptFoNeVBherZzwz31NrdHMTZMv22RBBRF5xLc6AYK5qcYUBI
aVlFl7qWv8jA3A1Cpw0KefSIvNkpsHiolIYeTDUdAL+sm0tDLuw4tK+tiAAZsg5sR9u1tgC1jAuy
iLZj6qigNWOwQNWfC3tDo3aVyOQN7HCCBxsltKabT3GH/0IqcWTCg3NICGodiDGJ0OQq4rXxsalf
mRgvcozsg4hWVhud9HDJTqjZwuibaCU1yLqKxaT2e2w0ZvZoT/bJtMl1HBJZbOhBYGANUZgYY1md
CAQ/ouJDCZHpbM4rA8J0xqS57syV65QvZpX8ziY/rrCgJmOTIC2dEYSXfpmmk9Jx6M4gz2w47Fxt
SDwNlLa1fefjsWA52ruTcFclxVsjblIv/oQyYkxfN/qbS38griOK+6nGktBeSdFOhszZoPlDRWb0
9yVok2OzQD1ZpwSEneX53FfQF5dHt0ONWLEvUcW7Ej209kCKCXIDLcZ9tRwapzGO1XK4PWXxNkCx
DWBritw81sshzgeb21Eb3xEgme5gjKCjzf17vD/h4fbbblzR26FGg3FUAsb3f70IvQOx7uSm3Iwi
nPkeh9uj/91TOQD8LDV5EMtr0wtHP0rxVemlcbg9uX15NNEtZqr91VuDuTvqMnSWM4XT8mJvjyyV
XHPK/G0/hpA8b1/TGPpy2kcHOEjmsYj6v98fKy3ttWHCprL71DsiZVDL9E2kxz6+7zq8mKIzbXJ7
9A45Wgk3eSZHZDncHvn05/75qOVjuv2LjgLAhHiCpcgd0ONQzUJjNRCUWTLqcWBWQ8BkASn4vAhF
rOX/jaNkA8rHhJoSwIKKgmphIs4IP/95GNHNAVv81xcVdxTOEkYk7HXvtTaD+aULRRnJI0Kfh38+
un2tpFrfl4i23BEeS+cafx9yTWGQ85Ln0V3abcJ4jIhuwhI0VjjSmczXvUoCc2zr478PRq7XR4rs
+oj2cAg8PVoCsd2EFClyATuidvcTt+dj3ufNUVCjc0Kjm7JbreETQqdJ4YUscXmqZboRMNJdFHZ0
CNPCHY4ZV+LBcD8YQg1HHTX8rgHpOlrVcFTL4fZ1whzRW2aJwlHnzYQoduVSAU+9OvqoZI9N7iPA
0TLAoHPxYaSXYYFWZqOTy329oCs14aWoogZSGqOFtvmvQ77wMDMXlQYhgg+3r/P706Pv4wWcBx2u
hSWPjCPlsS71mC7eAJ0Fp8MuguRLhE6NuYDEhUJC5/z3oVx+qbQ7dHy3L95by08wFkxvsvzAZnkB
/ZSD27w9bzXAOBg6WoQV1XPlcN6lto+xEjtHJFgmBUAsS2ebVIJuZ9Q9Vtu4e/VRIzMVzVjTDftT
kbG9SrOBvsjs/pgN3VmRWiB0tEuIi9BryTzUwkUznnVgCrVsXg8VzEzlhB+eqB6gee2UrpxtnxpP
jeW/TUU5EAy/1ZI03gG/vU8mABm20XSXuLOBSbjun1R7AmDSwOeP/bXreK+TE52t1M63/YL/9mNi
N4vpT5GM+c7jOi4UXbrUzO9yzUaeHq30xR6Dw4hNwz61Q+jF3lEjxmFTWTk5HozG7Y4uKjalrvcX
8VKEWKvNn6ras5Btd39R0vWH3qEq1bLXJLNBy6esl6hm88kJgDeXa3dplzORBMYdqq3vif5KpBRd
UhKh6VJiEB8xHxAclm3TtgTQPqiV3i3JaNafhT+PVpv9BOl9vHLtw9Y5L6rJFVxa5doKR0DfA3p4
13e/tPxVFmIOnNbVVj5U+870oF+7mbatBnGQBIMdvRQ9MMQi9yLKlpxCRaq6uqiWHI2GhJk1VgPY
lLLp7yW4YKlZLw3WjaqnWC4G7a3CgqL11bxjmscus1Q74oUcyAu42oDRVR8KqssK6sw2PxZl+5Y4
eY/vibQSCsEDI/aPHvgkKjpTbKpyNA/R8Jp2Q/tMJ2vlYsXLEDav/XxYtp35wxg5IoDZsnUE97fG
N8aNMPp35XiUew0NqM79YmCTf7uq/0D6ifFJxN/dLJJVPWs+YgU+DC3q0UgN5Tdv+JuZpxsvFyg2
TYJErWoXKfMPutOnBHnF4nSLovB+JnWSNA36nr7h7DqfBghtidXojsmuRfuXFbbHCo5GvE8rf0P7
/VoO+1DH6+yoUN9ZlQChYg/puo1a9H9j9IsJhVgOCnJmC0t3TYE9RkJqmBkC4J6dnV6LlVHl5wlS
Z2BJ/4Udwki4HFvMjhohkZ/0Cj6HMbWJPkAdiyuJzZLFrSROqnuUegldDqnvLY9pyBS/qJbBO8BP
GlX0V9eyjE+FcU+svckfnjGwpQT/mAEobt16Ap5JpHDnNhigquFiWRkgXxNtSXvh0uLsgkqfTkWP
tt75sIHI7EvCa4sFXkjep24U9jZS3ecto1Fz9Jy9PaeZTGM6FymFT6Vt47j8iPhg2Ic7QRXF9jZF
PU2cJH5ADx5aSURAOc35GoEzQ6gifJ4nXmmIC3VrCPA/hhNfuLhWyygjR1Gxsb0Jnn0hDpABauRr
SFxE0aeP9n2NmD+wAP4srS1ySE3rqDfe12KGOofECbM9d671QvVz0hAbGa2+CcMHKprPyfa0Y1jD
ADVgWUYJsqQ4Nx6MUH/HMvpJY7tchRGmpQFgnmdEJ9ZWxLrdjiJuE7edu9FGtnYxbixYwMhsuffu
HKSXiz3sOWawwtbkD4Zo8HMxSA41IvPk7oUh2HK3Xq79OHaBzFTpf7UD9Ph5NF6rZJi3sblwaezi
2R0wEQIooVMQZv1G2IRkFeGorydF/xmxPWvWYkmi0U0gb1FfCWvOy+lYx+7LkHXmvb6XzUZWnHkh
kuJDVclonWnuVymrl3LMg0x0uPwb5NKR1+wbh3y1MnNUkEzlvp9Z2M0c9jLO0A255PTIBlbwPlZb
r5vOIN3uWLBMhDdsbkyr53fTmmRzeRfnr45KnLXbNq/mnEKutfB1+RHqQCMhYFV5RB+GOFqn2Tm0
pntHwDEtWhPED0hlEorPduK/ZkuqFHwlslEQbtIPKQg1TS4qi5AzU37aeb0R8fQdaXLepViRVrly
nyk83/TY0mhjjTvhc/+v4hZBIrzKvIguSdLKje6/9eGUQp3K8UuPZO4Cg6cRdtQHi81I7Rs7MYkn
KDGbedJ3tgk/LmUew4bPqdkqV19Vrt4aJgcLHwWNl/pKqsFkX2s8Yvop6Y5oq6IJ2zW5t8NZ6f1V
FvkvzUBbkcK8SOmUvbAsQvq4sgqTQ7p87faN2yFZBIXFgrdIo/yVvia2BpKhYYZwaBqK055F1yvA
GyJPjeB12nfDhPfAbx+LAuYjinQQKUfy5SC+VdQMtwNkmv6fj6awCxf5RoLFLjRAN+Cl9FdJbTJa
6TV1mkI72qG4W3sYGPpEjzYJPUnGdHYYMP4kE4eRX2RX81HYctznYXYpcm48vl9f45HbuJ8anrEu
B/jpdW4fMl2fqPBvzPUBTR6N2yCvqF+5SUoqFIpYF2OtmcrqcPt6gwBrVwwtm3rvoaF9v5l7xpNJ
9jiEnYv/qPCPFnbmo0uSdUcObQ2RmioINJfPKOsgPAohVzaYSzpn2JQaqQJoUOvNpOfFyZq9/DTj
Fz7Z0UBHhO1VRNgf8kAXCichY9BP3UWyZcoUfQtlp7scbo9uhyElRGF1e4hktjoiZ4717FQiMTyN
Cy4pT43furfr4+Rxbec2BdyEOJ0gJfkn0qF2dJrbHJ0KsMftKVu9euVq3b6dBvofy0cmwuTvT0uo
edhhvD83o2gCD6/Jem4hiCN5mWjYJ7g+2Pytk+VX2WNJ7zwqV0uML0LDB71INDjuLjHGoYN7gLLw
3werpFSUZkIr9/bw9p0JA2Zosl8AclGc4g6RqSqTuzKuP7IbckUfm5ngvPailYPY/revda68KKgc
XKjs/Ny5i7ajqRiocnYby3+9PWIe3R368nVIXevIymkdCxVxJRBxtegbbD8BrbAcIJHUx3m2M+IB
CHT1rYLezLKL8Gv2E7dHt4OTjibuDVJe5SCTkwlwNi3pU+NnBQFLP++oyR32+Yj0w5ZenjWCiKwb
j27zUtbb4E9Wpmg5x5ZS/3YQSe+TeyfuoA+Yxy7xfsmgjgNu6wfBaL63YspwSrgy4dy5sepFJAXb
lpG2waLpYGCXADCQMGj6Woi14U7uCsIme55/HXyklHsjYgtbQmohiXwsNviB/rIVJ46WxmxlloP/
r0dW4ztr2Oc+skLiKYiAususEGj/IiBxIbvkmVvvgwnfu74ekL3sO5f8oWWPWCy7Rdjc7Gci+ri3
DyJaWDb5PKHmkK1wsTHSZ48p0hjiU5LXFaYdry3RnKLg7RgB0aAsRm03Q1o/RulMP9Wv9/8UCEd1
pXb9ZOOyRjRd1CGMaL/c3n7PcKPeDDd8D9ntNmEBw0PnEawoBLkdBcowy7E7XqyycdVhLLlthDSw
Diojw2ex7CM9rY564lC3YmpbpzhgCKlX5bFZvnt7auPo3+E1OHTLJk/xL4LQ0iEBzDYLpbXsBf0Y
LCjbQnYgEkpTFzN48hRNYav/ds3pMZ3hQJvLLhRUYn0EPwGa4PZ8CWbeJW3Ce6Gq/iTyJjnUtBVu
EpyxHGMcActLrJbzs8UhhStKofLlxcUNCWB5e7i9UhR/bIgss7sIyUeoQPgwRrmdz3nAcNbfEvV5
qvQJyIu7v/3IqU84lW4Pbwc9wwKy/G5GVQ1eMw6mHHmh/35Oiq1cl/b8ABD+M46snUucyU6qidPM
XM4uzhDiGOIZE/m4LC7L11rbbVaCKURw+4tt0aNmvr0PqSbfZ+zaQTrCRVnenphs2cz6O6dCynU1
wA7758W4vAtqanCFTg1zumVb3hbed4gcP1/aI7KZop27tFKWZ+GU/FFjoTbkYVTHkPHh2o5DuTaE
4lJZXtbterk9vR3m5RtDH/eB8um53175OGkEzVrm2ZfOXWTnqEv4dFPhLJ/KFK9ra5tBolqpoT+o
osiOLpmlFMLMw+vpnTuYBuukyJE0t6BytnlTP1kkAe39rL8zSoPtQxQC+0KJPtJrWcG5uqhEv6eC
oBnJymXmHYnlpKYxbYWuhxy13zVGzDWoEQPCu2rW6qemr0leWPHo1eZ72rkf4JLvmtrwA3aUyMVr
fF3Ccc55Os87KJjczvXuCErhJEX94fQW8w5HfwTiJlcFWnGi3dEYyOIz8kmE6pVZkCCerMsYCj5S
0pWyvGzXJPZLP52sJrxUCDYhRw9BYvZ3hEiAOc9ZZ+1LP+BsxfrzQztePip6lSrHDDTG02Me6vuO
egxZKFrzqTyIRusC4eH5anP3Qpv+3ktDkvUIVibovraBg4xuch0Xq2JSY8vyJqzUJhtjilQKlW4A
FFT9cEXOMOooyswkhAalY1OTqdkCd0f+wLSgPE2N464GqzxAlOm/K/3eEaH9E5M/xWhiGfFU1Kiq
iAJv0F8jEmZ8Gheb1MiyA6b5v8j8Ia8oVg9jA3lFVuRF3S5Gms79Pk0R/5etvhtcb3dbRfzWhBJ+
e0j4hnlopgMyBBQFU2dcjXzWtn5c+sexEPrh/2s92YJ20/9F6wkfe9FA/p+1nm+/svsfrwk7rzIB
xP17+6GHP//5H3//z78Fn0L8Q6BQMchS8FwfhSUi64H/+p//gc3mH65jkW/AWeya/AO+9TcTd1F+
WrqhCw98ruW5izb4v5Sf4h+G77m6LojptFGM+v9Pyk9yUVB2/ncJPaJ5BMi2gwzZsH1oBP+r8jOa
7CEvcQfC8HPSLdlhv2Qbo0obkqsUXXuCvZBz6VZouPr+q+u94jBpEJgMghi3U2y7yMdJQymjXdIz
Ny/LLAzYOmorOSC0csUXbv1rP2LPrOjEAn+P/HXW1ChJ03ha1BSXxD2hMHKDST+iDvPpVVBC9mab
bcJhfhu+cDrWFNiNAMqw9/p6CERU7wlKhCBUMdhhhM4WCvAto67WGyuMVloBf5PcIrMcvkQUF2fb
G7apC7POCMeTinLmx/A00QX4QRQ314LUn2XPiifUW8VZvBpy0zj4sYypzMqLxgQksFNFMg3eKSTz
lFq92uq2uuCpnO9Ht9IoXl1700haN7JLW7btmc/ApPY3o0XkkWPEBRM7CLJVpOmbnAAjVEDjU9Y7
Hsgo1mfKGRYTWEv9F448m8xGVPmpDzs3N0UU0G0AVsWka6ov7TBicmUAFLgNsX+GxtQ3yrsmYB+s
+JwSpjo9u7K4TgPkTWzPphHLrfdYEL4pq7w6jA6WbNORF48hobEvavO57tQA7VV7Zi6wwbH56sbD
g0O0jhrcbeMaiB/QEpFjXyVvMzZunJEbxjCnAdCJW80X1fsvuqi/bHAqNOp7QG3ttsumFgupd1i+
a+VU/lQ1q6ikg5Qy+XJKZEsdmjk82VBDkpZgdbeTaHQIOR5HAxlGiWINxmLWucchAjc4WYokAAdm
rq4uptLfk0pmZ3o05N6OaHxiHPJlgxgnMbWQbVy9NE5tY5equQ5wY/RBiJZ0ly6zeuAOtKbZA1Sc
4KvOIYtUbwQyxyRv3mdr3XaMzPFJcsJF6IWRtQR45od1g2C/mkh3ZdNOnuL40xXRs26iNDHouQdA
YC9my5Q61K3HGgxCFjoPZu5fqwwbaDN82lEusDim74BR2mu7iHcSTP2axd0m6wXV1Oht+oJmAOjJ
bYI6mw5DFp+lA/Inh9w+kC6U6SYIlrI5SlXPK8AyO2vqp6DJ3HgTWdoALS/cFH1PqzFHnxSCeOnj
ll6w4DIbEWVr+HHqNjyHrfagTAfUHOO22BouoWx3hlRDUNmIKaqi2uQFZAojiZ8ySct7mv0FHG+s
mlrc4ThvLiJRW7oYw0v8bJv1Y9I+emBFdpVdIu+p5z9px028rEy0Vc1diMvDL3WuRVsWuz5vc0yv
KIKmmTDWyuvi98G5D3PIhoCctEDN0tp0odgzY+ayeU/Tx8YhNaFHsqGEiSzDcO5Eu1j6cZy301tp
jL+TpsQuVs5d446H3mhNBGbNunLIvpwztN/xqO4nxLIBCodyrTxMd22vBYym9kbuNzs3jB7aLt76
evgg1TU05byBQstPyO9EWTksANi+TXp3uLMEWj3iHtGFWxCznR4bdqLvdfnl00JaG/JrHLHyCl0A
IdO/9Hn5gCJi4AwS9gQUaoHckjEdFYjmQclyovanN5fmZWHbu7ydDw3c9DP9+GmlWyGQKD98AQLG
xOcJHm216ZLyawIGEFRWjEO2JFuoJfqihjhq+IN1XYqbVW6JK6AEdRzj4VWwWz3G9muI7B/xSU7t
6R2SLPYeFGJkTI4FDlfkHJ7fYpiLqnoDJszZDHV3Bobz66Z/JZr7ms80ewtY3IGTmb9DX2IXRPQ1
uUzp6L4+C7o9m0H+RIui1nIApFPlUfoV1dYiOiPwxTfesmhdTAS/+hYLVofrLvVaUsZZmRra+2Ol
sMTlGBLcnSH6FoXpRMp1UvPptkmxC9FHu11Lpqzmayu70c+ZgJiSWaex7p1TDJStje2XokYeZcX4
oWV6oLmbHMOF3lbl5sbSOnTuBi2xxNDpbjKMsUR/aYropaFD6TXXQQ27sa49OHPgHhR3ybANzYfC
JwjbBgJALNdwlI6mAsPZOI4TSI3GozJHpBbK470Z602TFToGQXaxU/nU5qjMcj9KSSPzP11fYOT5
y8+799SzszWbtwdg8ePB2I8zehSiaK+5fmfnOA+YSKITrvsgtk0iajrLCxKdCHk9aneWWxdw4egD
JLjgQZ3p9znRD6nDziNPXrkXIPzN9GwntMi4UzFyhpbb2lA091YmvfsKmyD4qZWLdP19ZOB9cuFJ
c49MsGOVyKParjonbn2R+9JytSvkllUau+pOkMWiVUo/2br/hI7QOiKmye61XueQo43UUncf1xII
gdgYXf80i4b4Uf85CzlRouwtrkpvNXrDm29wWhojooQauXglGsTbLirxSJuDAal2kyD7ZYrHutps
J00ek7m5eoyLHzIP1opHSIVo7/xhgkM6M3LyBP+uRZIzKf9htrTpIUQQhIJ9/tNPIWPHsfG2XGqf
dTs89hi/iRrl/PcbBdKHE5OaY9hDKuzW80QzyFyZFf1+zt+rswwPcJ8H+FvjoBrqmmyA38qx4c2M
1W/TTyA9GjKEDXb0rbLbbeIMBuMvD1DzRIdVxh/FaD23vZdtlW0/wkJG6Z5Ca/V90gDQvWOw9NZ6
oR/CqTvLtijWFrcjrMpToHCLcFNQF6HeEzPZhzPQpqKZVm4R7R1Swq/Ybhh5mNFnI7CyI2bM9gTK
AhCZmciQy7OeCvMzDpPdMPvc4EGb4Fl/c9us3phN8Wxk4s0hRI8fvHaPiAvDPRSAGIBxCUXSh6oz
I1faV4ah6PN8Odo8vLd69FMRfbxD6rxDKn9ygYBxAfGO6aSKrizTf1FlH4jEQ+LmwoXyo8EIXOFz
G3NMXLjUXSAzv5jHoITtkDCAPyJyrXLXmqYeSfx4zXvQb1UDW7OCDyZm5iWRj9hkpHPA1vul8a1o
NaesXJKYvUuVLkIIMdeXamRfStioWX/rYWPdWZhkHYGnZEzGlKZaR0Zu/JAYtXNCowtwNmk3Rjs/
JMT2Lm0dd47ep9pnRWw+3VZ7ztLOJt44ROJNP21FSCMAdhFfpJ1JspjmhzxxAB9awA5Dz/gLkFu0
gmKEVGf2Di3l07odRHqo8VDnHmabKnzLlhOVjR4q5a48UK3kZw88l1Oy1jHbaLcFDeNNJ4d640VA
p5JMTVuaz5xf7SUKBXp/8Z1m+O/HYcHV5kDtzG9NI/5BmTXgB1P/lpH5abPnP0iNDgd30ZNR+HZQ
zHWz0q6lzhJdDjOk+6l8DJvmSsoisylmWel811TxA/HYxQa9GCVlbtdA27xkTUgeOUZV8SyYXFbS
fphKjMd636Kt1K1tK8mMHVV511H7iJgS3fe4jw11vGKyx+Ke2s1uXnYN/SOSYbTkVfuARe2MtvoS
ZrO9qtTY70ln5vYSNunKBuvNXXa2CJ5TGtOFuscDMbcfhd28UfJS20kmhjTCaPHX8r4nCGw1GKB/
Ua4eattqnrOu87Cs3xh6igxPS/O4unm/BeoAGiH3kT+OtJ36F/y4CIhKoooTbwy3c1dgrtdSgFoW
OeBgpw/dPA5BmJr9Mdf+Yo1Jqcn74tNRdCMMWkb9a0sQsYYg/Dzb5p2KmIva/M00/ir6wnV7mJSl
gtEXNBmWRHuPdZVMFGozbfa2cmIO3mkiu6ahTux13TefTY1qurTqfj/DcF3A6PHGLRp6qeHwaidi
N4vyMi2zyoqE4ndif38AJ67CNBuvwBN/e4umQ2rDe26wlehsNs6gBAgJoe9QRN7KQpN4iJZvcf5V
oS3pWSTf0lIn3eMczbgAgjg3v+P8TOQ1v0qrki0GibfJmX6RXDzKlPhHKtZyRZT1WV5szdmVTXkp
DSRtuAfswEnBD0gcJWipv7HozugVms8CgqMHDGGc71EtHWVff7GLenDV9Dpo7aIPnwOTCLO8+QTw
0u2i0mDuh0KSFv3OYSpEBt8KqpQdzFGu1vOjW/uPzhh9eV7EO9xuWowCuanDz42+GBIf/NZYO8Qt
RGxvhD2QLUKXbPHi+AAn6bAc9VwckgJrrancnWPHgSvdvRvG377xMs7zZmb3poDt1uRB4e54scWI
vB1zvf8cTv4P1SdGIdYQm4GWVn+YxsUniaUlQjbl1kKHnb1BeT93LH+CeX9knhhkvCYaFFz0mLMn
722gU6B/xKOztLTjmcabUaY0wjMmVYRQYeCQkYIulZ/TvHiobQDDTC6MArxcEZJOaWrj1XHjMz3Z
+3Q238u22pPbt3ZUR1ItK7QGWM9B9FdGd5UjFwkgphfWBYSYWFg85i30nB4q3Xi1mnaf2zg1osz5
zlQQViDCNA/RYpM9+7Z1Sev2OgntHq3oRqJnwlBFgPU58sK1kFpQt/Zmruvk/N4miCkwmMARhTiT
siobh7DCNjmn9nVs7c+mqp91aV6iJrzrMwSKhBosmIgx+yRUg3qvcb77wj9T/5rrLB6Zx9v9z9i4
8FmyHZHAa0wPTI9RE0sKAdjcKOA5yco7YTLokvGP74wPeTjSEQCljAf33vFcWDfqOUnwDjG9vH00
ZVJi/ijg1+xpz7MZYjtqNk9pFcFzIj5RjEjeTW9Y11pxHCumMYvF06rXnmO+eXM/kKMavg3ckZb3
XBu857ainRrFz2F9UUP9JfRd8j/ZO48dy5Guu76KoDl/0AZJAZpcb9K7yqoJkaaK3gft02sxsrtv
qdAfhH+uyQWvdyQj4py91y5MMjF6gX0DmQk8yDuc2y9hX62rFuRdAM8R8SVlEIql4oXqBYxEyepZ
i4K7FJxQSFLRUmp2Hh8q3KAEcRgLDw0jaZend+moxUdrYD5FxeUa+Zl+hZ1kr5dze5Q9J42KTIZh
Zh1FWAWkcm0DZu0YkpOciJawSBvDmOX1e8Z+4o8teR2H+u3YUQFg4ErwcuTXYtAe49LcaVHcHLTA
vitk22xYAVbklEp0i1NwBlp+NaeAOAsfLmFZ/ywFHyBADG5xDM2jm6Frd79hX+oPJauISJDuPnat
ZJfwO2AY800GGzzVYIJ2aEdBT781TOti0GVBVhKaZnhXVkhULohOqkzWjYMlaOfeCO+6qZkWJJHJ
Yh5opFW/u731rg3HtmEalwyMFnRWkzV7z800Wd1qZIkG3jvGRFu+VzFOvxyPwZoC37A28gGkentX
hTXeWq38hjz0PLoE2GIce4caNz3p8S0ZxyHZcLT5AolFI/SuGfruesDZK6G7NPC1J9Frt7h8XsyW
EkzZUq3SKx+ZmUnMRMa4WM4/jLSuV5aFRkWCUg3K7sB+uTMbaH1Vjpp2KNLrWPe8mzg0znAvop1X
RdtmjiNkhtmuD2jslvVAuYn9zjHabh9V5g+rLJlEVx92T2Te2IgNtWTnaOnuNjEtqvApCoJgaTcv
wTYLBMEsb/Qwlk80VY6BDy4Vfck5o+K5cfSIJFHyRIgFiJcMUbdF7SfwFGdWdS6MwN+jSWbdbgyf
edIC/HRRLkdzc2grThsGpc5tng5X1tBDdXOR6DssOcrxMQEtzXQrWOeF/GF4JvZPJjYDoKrBBkno
GEiJQkeCsqfAJrvgNQRjXjdA8YZU3xV+227mZvHPNMMNXIeY9ehi6sGQyYriV95zgHZuzUoSvrKQ
KeuF4THLtByYHG69uASk2fqsSobMtc7gTrCZVtp9l5mk0acmMnOThV/uuHu8NenBNANWd7NzYEx1
V5mHmbbvW1YJTM6IewAU7crsmDrOAUzrqYkyFP/kOth2oFFHobyRG1P/MHafpTWMMC9KBMHITJFQ
Xded7R2NUB82vt1uS7Nb+DnjlawoVBJiejMkzZ07lnuDUuxqGPtxW2u71Kg/HNieHMHJ5zyC3E9Z
0K2ZiX64gfMzdw16nxlw+85ziUyq9MfGx0qpVe3G7sI7xMv3VqzdBODjCMJxCdSYaqZ4A4nx3dit
4VkIQlKSO8QTHzFyPnqz/VWMOH42oD4iAuYQtfJN44JTLSvg+2GqHQvzCQPXdu5dXhhu7Dihf9Qp
X9Jwv4d98tRpJcUB6FuFZloot/ST7F0SwWqYTKGOfpN2eaCRBaqLGiEa8zbdSvdOTmKpu28C+YKA
iHpsKLaVn+RbMKNr21w6jTmVUeKL4FBto6HxPxHVP4uZipRIwnRN0u28p6CK5DwngYJ1hxYDOnMJ
9z2FEp1YCFjSNXL8wy6TX8KO11Hvr2faMMFVZrSIxOsPwrhNVKLpsCyZ7v1sQpS9XISkm52iJHN2
wmjvrFEah5jMeg3OKv5L1JND1P61hURv3pLLsJw3NO3EgcKKkLXOBj+iOKmLPMrEacIHcTIn4hhX
6kbpQ9kzLQ71lnMmWmGoBBYFKxhUZn0KO+OGgoyzK+v8L/kupRlk/Esj1F4uYNDSiJRLL3hSnWIr
RBRGFYbFRmIcIFtOe8rJ9ama+wPN8mlvLRoBa+l+qq1BMqnxpmNWMYCRR3bsyvvcgC6zmIzOASFT
aLiXd48MvzlViHSItvSzDTV5b63eV30YtUVJHHXC8lkutzELJcylMg8tySinPidlaPDdYDM0s7c2
ASqvKEP/JWxX6v+oYNlKZ+WbZeRLMA96gCiHLb1Wm65HsNyqXoQAHlbVUywZf7AZX9Wxzh2t7ZxJ
B0z2HHkV2gokDlFF9Df6GCTzBV9DXXQcNdvB1N8uN5mOBzCiqPa1Uvtc7qgWWcvlKg1CYzNJTu2X
O4aSBoZVM5kr4S9QAWz3LCVL5NN/X/jNktijrsex3NYNWTY4A3tGbB87jdlpe5ydcABCuZGhif4m
rx/dLMivSwDic68xmg4UsOs8OOduoR89oKKZ3s9bo6N1rPcEwTQSG3eXe7hgjiUg/S7vaJ4XLFYS
XyOMNE+1PSPBfV4w8A8YRGjBAl6smCMljKWr0QTXyjwnvnITVKH5TJFXmGmwjXqBYQQBUVX0R9YE
zlU3IWGVHpGoVKW08dEM6eHmzG6pQgrEW97TwGGIuZ6q4hTnz1OCcMzGbeKyU54T2/qITQYWAq/6
XboQfoOsutIAclUob7eco09TOC6DAHZTxxxwSAbdnY1b7KzP0dYoCYmqyDicvSVLfbSSg6Q0tK7c
8DSTorvmNIcoGhQjZRgIsXmqHwp96k5Ip7/XWv6sj625TagHIfWhQ33POhGIgkMicRZ0LJcalwA/
YdEP2mtJx0XJJM4M31n7ZneVZsQ7ESykBshfhT1smqL6rM3yttURCJiH2mKpAighc6l75s5LatCL
JnPyZ66Jx4ZFNRqAM+lF2dGa8OFrkCDtLEEuaz6ntT+tHCyKqXeEitDQPImdVdiPTy0SwiR96s2C
eos13Aad/YAy6zj4AA3iaVPV5QvFeNb7RJKxlCyeJ5sz7lwisOr6H1Hu3y1vi9iUVsmicRWVvkFW
+0mS76qngk8jbnoN4J7nAXEImp4/Orb7zUaGxd3oxyP9teg4s0JS/xwa61XyDYFboVjoEHh1Zvs9
mqhhl+ZjI6/KLiZPJTSWSIX22/Lt1jblhutUiHnvz/LN7cM7H8G6s1gUKe2eBuYTsr9JQo+Vm73K
deepIsmKlEWqSVVW7INKf67luO/NmVVi3H22g2R6xTqXCjhjpXmsdFs7txLu9RhsHR0FOWvAI/oA
MnabLSoaRvk6b1ZDnP9MwTnSMSGLBUBtEpfNOgobRku41RNRaiuL6MjK9D/g787ntqIGZQA5XRMo
Jm+1SaAEHLDelhK3qhY1VBz2DhEQqPFdRFSp15PWFIs7KLMsCjDqYkm4wS9XbJFK4ZKY+QoFnb3l
p6NRZL1BE9/2lvbjJgfYvzEJF1q5nfOqCSyEUjwaXbKnS2lfm7Tgkl5q68Ck5h0YFHyD+roh1IaM
0WnflHGxa2Drrkg7ujYm71vf6G+cK61NUVrf+7JZor/5zjUSy6yfPtJmqlZ430KzCfdyIPCYwLUn
YacUECbBxMa6DYuq2g1DTbwBdWFwnQ7AH2reAh/7KZPJ+1R49ELa+1i0v8jShGSDY3wC7EBdUBvw
dqDGTmlE6PyLGwt0YhFZP+bK4+/B/lvbPjSe+iHApzCAAAdUTM21BLWBwgMZJBvLXXHs4vxM20+z
1THQ2FAUOEiDuOdwLPHoGbf+1A/4f3siSm1C4esXFln+mn6/t6QzLtkNTQKLMFy3KUvKPHee6Kjb
7KQUf/3BZeVmaVQba4zRKWZWYhFTTPOb+rvegbVwFit4EvOXeM0ZH+k3XXNubCSZG8oISTR/a/v6
aBK9QLwgDAjBO5uejZCxIy3BMQ69iJ6SyKl3ngBJEjY07zzN3ofhxNyY3Cp+12XuzmrLN/dTi6wH
JQ3L9wPV7FctskLohwzm59Q1rppG/KiZgrUEDjGWkgpbeQ+1L949l84Nu01hdT/Ncr6v6jvXLLeT
TRlwDNgXlztIjaMRXAfgEHExRvO2i32SacKjZWunkSiJVdTZ9ymha9qUvKFrOfgC7EeKu7ITizhm
0O8moETLZAG06DQ+R2VFAFKqPeRpdlX17xro8pXXy+Ps6MephoKOu5v0XYPmoYPcmyTamaTQrVl5
2ap2fZR02gED0w11qnvhijsrk/cFmu+iEJsys27V+05gIHA0kpMoCP9p3PIhaiELmagSjJkpt60j
FY8FvgomSMyIUpBJdvbsIpan6xq2qAmmn9pCC/ZMnJ3UVFajQ5HNwflDVEPrciz1UJHWqBKv/SJ4
ILxpg0Gy2ef2m08dF/uC81Fx3iL34dQ29XMCy6BtorOzEDh9CEgRZ8XRv/OoJlmSQlEoI85gNszx
bDppk/tDet4vL3vXy4VxVYinAu1Di15IR/+1gqTXrRq8RA12naahwjrqh3loflDGZbFIhKP05L7g
RKsV9VsS5g+IKW4bVJtZZc8H2YMYwMcwb5mDXEV6eCI+4snR7W8VfnCR8wWYWx7jyc024Dx+TFA6
Votmr0JKUdGGWWmUT5mTb+m+kkIotrQD3/SOknGXVc9JP576+EF35IceMsdB9w+Jb59xnDDQ7jPZ
3+oMBkZEywY7XFVSJjZm6pJeZeTr2qDbvoAYk4meWJWYe9gSlJhL89qLiU7Q7Vd48Ev3KjiXyHEL
1AmdizEjdOil6CRc1NX3pOu/tanUCa3Dsh81oE2S+H6QxafnUUFK7e7Vy/AkyPa9nuwfeV28FBnT
gi5+rkX/3Ya5AqB6vGeuUexYP7oMAPEIWzx9i6QF/gkwN+XSVVc07w7/ZwALloPBXY1Ay73MSA/e
9BgmmrxPcIAQ6WDqNfkBiIxvATXA6KhjVKF1DzuNQ6m0NrHLP1p1WMaKIWZPcGCB5HH1SkF/gzBp
SWWX9CWN9E3WKAICBgraYtZOyPpaz+kX2/wwyAkS6LWwsgcz/N5qCNTJHSlIal7ZHiMlEpIzldc7
R9OjlRsdk9F+G/rU5qd+8iaYiAmAUgBde81H02DlxcdyfAdlWK9bCQ5ozEGbmnLGoS2ebN0lKLnn
7CPowg3WdIUyDpB/I3IE6yjCQwDJoSud27ZLWYCa2kdZ8yqO9lJw1tRxfK1EzrzFaexvSAMOdiGa
rS6M6RhRMlbTfVd+moL6lAy1ZuVrxjI03xZ9wESl5pS5yLlT+aHZfIpWM95bFMWzhnN6CcJLiq1A
yLM2GwfETWgcU5530E61ET+nZtHtwjJ1WFjd6WkSnzs6JVa+tM1mOjIlDdIyePJj8apH9AXCYLye
0uBF6v1ZtF66NSClBUvMQlJUP6e64JRhztB45r0bkwXe5um5ZDlEVYFWiIQb4FoJqib3zWrjGRyZ
s3HHhJgMdP0iHQ8F3HubDv/aKEOcGZRByM2whn2pOd/qOYbO0eZU6Qz6k278rYYM0TGJ3AceJj/f
TO+ZAi0eLPcV4c2hmRt/zXQLd6WukgTocXfQJvUCYXZ3M1Fc7bt65JQhfoyUK7ZzyXmFP9feFVr0
UOOr2BoBcK4h2YkSjkvUvmKfMbbDCCRHQ5jUYtAyPZdEJchk/Pq4UUNk3XRv1i4dV5pB56plVVG2
zo0BvGlveeMzu0LDYHKH9BPxZVbea27yPIBSoW7NUBsXDGR1ILfJOJQb5GGLM2zBtRZ8c05RxwLt
EOkk8bptMw4VjpXVVKdM8lx8/JPwu92QFPWhCo/zjH00ZEGo1xbt+YF2qSFtCKGpuPNJatqVTnyd
Ubfa03PGOGmkD05lvVdhmlzpztFPbxoW2fedMZ9HRMtHWmZSh4AWypyZDQNWnvQQdUk2IScJp0el
O6u5StBKUc2rupx5ZKSvGn98xoW0GsziQZbDVd0DOKKH/yLbMt9YzqtffQjpkhzXErdFhshDHs8P
hUWZrqFnObXh8BCk914ZnmdqIq5GWaykei86ADooQX8180xLKR4Ep+XRR1PbH4kR+GUuKJEsmHBq
6M+29gMt/k8dAtpQmMUZd0VEwyy+AkIzb/3QdJi+E1k+FDfmnL3YUIKCwgf4T7EtmVsCkbJiB9Ne
7Dqs+gOUoN4Y9Y09mRQHJZxlvDtb6tFoZ9N6Xs0WpsUOLEJkMYbwrzG3SY5tR6BRRBF1ygLY0f5e
jLZ3KAsXi+wL5RlqhEJzcXP174VJWwbV/uMwuq+GOb5QjnjuCiJb0cI0ey0XhPV01KKnT6OhIpt1
TGkaujZhJuJ13gWYtDVyjfVun3q4JY0hdDaMoeymWXuXCLhxUdkUGzftwSeTFuRTqw/BGZD7uTK7
/HWApAYF7Ecb+btCNvTlqwAbCu5FGuLX00jnQCfv/J7erGsVP0UBQiQN6Hp0HQmlA8vPcM4P7eze
ejGy3XwGsTsxZB/EbN46oc1Ei1KnY+2iNt73AILg7BvvA27KdZpBGA+TA2NfSE7Bc+fbAFJMJnvY
gYudpeGCyPK7xAHbX1j9vV+Yj7372Sb5xve9aMkkfK9kh2sQm12TX2dg/Bn26JcjWVrhHAcwF8xX
lt4tUVBtuypMG3NMeEhjASlpppaOm5NVn0bdbzuwECMHS5T5cxx3qyi35lVlN9bG1+dxI0kO7Ipf
NUniW78LjY0Xi3d7GjF65onY9rHxENm6PBJMxql5Eq/du1ea0SGt6SZRYuxcaEXOhNUgkSy5imoX
BSxp0+HZc+rryBTx3vNges3FtHHqZ/JDapK050dBiMcp5vhlwoevVpqVTfoB2ackdpiQLb29KckK
BF1mWBKbCA2cOQxA3IW3TkNl3QjiN+GZ8bE3+9tWc+jOj/hQM5B+uFrHaTPbzh5/sou+Hf+T0K8S
zQIvTnkFOSWhQWXTreMRk5ORHWjmBNtyGvqDox2Q1nf3acgnM5MehV5PDzestpY+fir18f+H8v4/
hNqm4Xq++qk+xv8V/iw3b/LtLzX2zVv+83//z+uykG/F/yXR/us5f0m0Dd3+L91EBW3rhkGDw0Yh
/ZdE2zDg7DqGQaC97SN71XmnvyXakHx1Qgp0U3iOYwsPtfhfEm3b/i9L2I7vAu11HCFs478l0bb+
lGjrjmB+gy2DuFuPNR+w3//xOym6msvURDQZ3YppIUViGyPArDgU9Tyuck0/zkXp7pLMOuedl2yz
Pv7htR7gjZGuNpJTMCrRucMjvwN6l6BY+uUt1uVKOt9NTz7YVZMgwLRhYfUO3E0SA1zpY1+oXQBo
lHIHBxoVzVMqkZ7+lE7yfZ6Jz3UTSocxGm4KU9+jdPxgJNkLO5e3WTrp90vQHWBWGnYpnYqg81aO
wGee2SNibQpLA8ZkK72r5/lFc/JvFmP4vvyF4RFDXoOGaGHRdMC+mPXN+zpjEhEG2T7kaSwR8LBD
NXkFvMpx506fo73MTB2PpZcdHmbaFrpNCsrkT6ewfxtnncmQLLcdcsYVUpHkyjXdMxhNGyMx54Gs
m0Iiue0SUXP8WXfeueizJfBRz1eo+qgY7HUPBvlIPQCy4Ta3W2LTsnLcmxVxjk4qTnpEqyDyqdPZ
BvIGnCJ4vrvuikZSFS6EUg1oblhRW+0G2tlEsmwSc7qLiKMl9Oi2LpBjV6mzkfQK17HlP2oxTd25
0e9kzzKr0xgK5jQqV6J6xBTbbDXDmVemnb0aDUmFtZm9GR2UT6hclA98hwZqBU808LydlbTf/YQR
VMxWuSVG8mT6zDyqOtphDMCUAjIop/C3iwWGXIr/n0pdSz/uh5H1D2Im9pcwWx3LFvYhDGmAnWbk
qyzQbuuBfnPsZRCWKBCPuUdWJTN16duHqQeERVDLi1uRz5K7ub+IRt7Qbo8Hiyg3jLj9Ec1XsdFJ
bDlkDqKDSIw3moX8LpnBH8YscoHHQhUcPWNPiu+OI+U6n/13g5RmAGLuj2KWxbqMCILsJyaS+g1Z
L0BOrOotl9BDNTw+8OiSm9poFiAjfTyyyxCfnqjaUIJrkoHRE9F9Zv7yyTI+Rnn3qscgK5oRdy7s
/u1IL3BjNQiEpQjPUhza8iPVZH5KCoZpgXZxj0p6usKxsXj0zXsCQZnpNETORtFLEPnZGYAyrF0E
gHweomCT3Fh1rYEiYVwlY/wwIj8QxD3V9odT74uIdCK9uXUhRexCg76yJKCTOD1QNRsgaPDdyGiP
GipsExwJhLxIloguyWNi6Bq/IPfGdt/yJviUnMDW+szA3cDTXVy07YQ6xZ4IpyvGa0unvykTNAw5
zg4U6AO7Ohmw6741QD0Bb9kZDll+flUdtLrcTHj4EO6vGgMp5KJdh3J6dCvsD6C36dQXctP0KNTs
3Ns2McyngDnVdi7ybtNlB/41VGIjqwO9Rq7reaBIgbaVZJagcNpxBl4HrvPJL16g/SPMLx3upIRh
Z3j8txLAnRaiPC/s48g+24QHRErmCsWaeU7j4Y1K0q5su/HgdHGymgURYkK3AGfHOdCMvhyOMJdf
Kz+60Uv0xZGHtbKHAEW7gSq2nXXWxkNc5FM8JYadipdsQ/wdxbhfRH9aFww7X0OTVWavIZ0Rps2j
RYcouK31VUSCaNe003FE5JjZdIn0Xu5MW3vzrPwhzaI3p4hvi9xybjWXNewQQG/EiXefdNN1xDxq
m2UGk5AEvsYIbY1V0x7pZLnTRczMhcwTSTrXgaIIwZvjBtlS52Qo9RMzPcnFEl50PWVggEcQKjPq
PctUqDll2FdO2GLJqAz18+Um9YgWbwLdwa/nfN23PPG36+BZCc2eQUckHuWcdDH3qy3gP3ezJj4t
aPBJZBl7M8NyqdzQ4OVxRC5X1UXKon/L7PaXxCI+r2u3HalM+rfYpJbyGt3elv4NTeghvG0Rg9Aq
6ldo2Px1HdlXi6ZvIyLXXHumq91ESLv0mXiumKYlwFYWch5cGdLTl0110VYNFBN+BqqD9PzURTEY
+aldmn2X2ww5GpsigimnjTPmQIbRAYM0/CDOhMncPFhxCQUMSk5ozk+lVyzAFO9mdkheaOPsMNnd
rY6k9aQuqqUraWOg6tocemdjpPDFzuxX6SlyxJ0Iw28yyO/bkcZcaGDmpE/uSc8/Wq5OZ7SpwvzQ
pExTjeWfcwzKXzJ8pFhPzI+6DfA2/ybW++Mgn3MgLifCKr20nQ5hTtKsWeBjH703iQ1XJlZ9zgbn
F5kazlbzIJclbntL5HNJZRa3tyL66+4NHVyWqZZWlAflYHXND78XwcElez4U4QxPPaJttDRs1YWv
6c2pA96QsZJi05CcHpuwpBFpTe5Bg/tLFUdHDuUzgKe5y6qg5Ix7SaqiRl2crDRNT/a964yPNvUp
cO+nSCB8JCKeZYihX0EohKrr9j9wx5W7XIpjTJtkp5M2mBcYvvKhZTmEf4b9JKWmpvYAtXaRdo8W
dbHxq3e6XPxxmxl2DU58E1b3IHN9G6PfxS2fjGvEPmiAll+piQFW53H9U/02lwvl7r1c/dpKWP67
jv6AyLuDnMHFDKUcZjUdkmQutWkNkwImFSCayh7EWO1zSkD98j7xYnFXF1YQO1vXQJ2XjpnaHWaN
wze0CSusdfOXOZHROoUdMYfBfvCmOEJ9GX1oY+RNa9XLVr1t1dC+XM3TvsgP6p7RHZEXqLvyWoA+
mnsC9VbuRPD11yPUfegYdjbi9GTd4pa/vFJf9PlG4Bui5M2hdWmsf73M11ss96it395GXaeP/OwN
NfvpPw9RW+plvj7O5a0uj1G3IVbf2pNGymCeuD/+uPM/XlV3/PGaXx/16+3U/V83qN/st6/x26Z6
FNzBmRnImI5XFKDL336s315Ebf7rN/nt5X67/7dN9dTLxR8f2s1trH5eB1GdiXlttdF5tJPoXE7G
CARZN/Y0Gxs6xtwRTEZFPXbZxJcG46lcNtV1h5Z1N3LIR86j25LlFM4w3zykSgzq/7pJyzJaa3Vi
rpFxScyRGYKkcYG5uQv/QzMzKA7qqeq6ujCioj80IFtGozeaQ5V5GOZavIo29eZh+RL2THhWa+ob
nWF0a/c9/LyM0D6l9viSn9gMRNA3q1s3R3qRoNAol3O4t5zm1dVR6TQu19WN2iLlUFt/PKUcMnno
JdOihcegLppFX6K2zBTtvZ0wD/DzEW7y8iL43ZCKqM0+wIgBPYC3z9WtavO3WwfPei0cJiSipaUz
+b61xeL5XRgzJ+OIpkuXaNlR9hX27cTzte2Yms9xH72FpmAdtAxL6kIuW8ligHAWgZ05Ze8F6iEf
/8KOwsoZnxEQLb87RMsZA4EuGhncpV4lSYgMtyQ0cG6Vn5DR8qN6QRam+ddLB+1GerZ7FPHwOQ/+
HfoPD7UbXylIxWOw4N4KdUJQt6mfYXEmH3ne5fOZy4jZw9ukLfz3r1ihWE4heIG6APbjbAInx4qw
6HeYKb32BgXEaoZH+PUQJTVqyF+lsOVs8SwREEMrHGqGNtYEZbrHKbAexoY2tYPeRxKOkifZeBgX
OovZ1UQNx0YIT5ccm436lH4ql4os8ITlI6jPFYh4PErzdrYKyezNuv964D9/rbpadN1HYk0xTZmS
NnOZQLxQ79ItI1S/vJ/WRnw1dT1VABIjP1RlOmUWrmZMdTnIu8mRxXDd6a59UNRHb5n7KJ0U+8Kv
KspJjFv+VfVPtOql/7mq7og96ycddObjfrMhDcPnKHHR5YOAp1/SByQhMJYukbXqn1G7daj3Fo6Q
DTHr9tcuq+5TF8Cy/zpULv/k1w69/Nnqq/9xVT1O3abu/Y8vJYt+ZO6xeIXBmvxzHKqrueIQqA93
OSK/bpxj+sR6uHQLl38g1Dpx0GcH6TpHmXpb1pqMQWpzVIfa16Y6vtWnYeb39wGYqje6fOSwQjUw
Mk/U/O7JXsZ9+tJMJ7RAm7fqMKFsgnYFg/sParvVHqJ2eijbKNK36uFfm8HyqxFqSDuZ6dNyYlB7
qtq6XFxum2YaIpNhbisD5+8/v4X6TupC9gZDvtqE7cf8VG1+fXoq8sS5XY8l/eee7bac5p0YKWGS
Gw5cStjvGJT5IHZzAsqN9Wt5A3855NTW5be/3OaWHStzhBKIOf5+sHrLy9XLc9XW5W+83HF5vT+e
GxfP9OkWpTg/jTpxdm7UFDSLua6OPH7xVJ7V9a8PP1cohEjcQR30zz992bf8+S3UNMAZ6oc3dVqC
ajPqOqYyak/59031El+nqpF8qYNXZZtsmbwly4U6l6irakvddrmqbhPLLPi/9Tj14CH4GIymOKr3
V58Pugq77eWYCZSi8GtnVrf6NBLpov9z3Kmtr0epzT+v//aqvz3qzzf481k0PkE8iydj1omIX35O
NYyoLfXcf7vt8hB1r6lmgWrzcqH+j8tVtaWe9x9fFTUyv8jlKeqBf7zVv932x6v+8U7hcsIf9W3T
wdNRxyxyJ8ILaoh6y7F+uZg9q6KXtYwnlxvV1uW2+YvztDymlouW8uuR6nSrXvzy0N/uUZs4i/qV
gZz2a48WcwEF9XKg/Hb9a1MdV7/dqq6rx6vj7K9nkko+Qt3r0tmgpMfkuP4gcwQwiX2XzSng/1Du
UI34e1lTfPOH53QsrLXedvozpxN6N2Pl3lMXRp080w8j8fRo12S2zNC8vhd2cRC1pT2biPDverOs
EYX1j2lSkcrUjD44+zQ6EudKv9d5QM+JF83CNQN2p4KmgA7BDWWC7yG/wgFMuZE6CXBAEI1en9f7
ATGV0ZO+pKlz3J9f+Ot0QptmhQUoWS/seULX+NHU8KoG1ssFyc9/j7a/Dblq898e/sdtauhWt329
w7897+sdhtS/EhhfUDnkakq3XHjq2L1cJ3CMRQyl84Uzu4yby/VhObi+bvzX+/94unDktHGFizAO
XgpVm+XpuecWya16ZJ/WcLzG+l7dMalD8N834xClgJOVH0bcCGQAwPFbEukywl4ZNu0llyH6cIur
Tqv4o8uXIbHdQ1y8EgFh7+K2OVCwQ2NOPgw+PgfqmLRf2iq+Mxpx5Y0+NljgkB55x55mbc02dyA5
OQ9APD8qE5NwzOl5GzP1PwwGkGD6lxFYEvScc0EXuIMhtdEAXG7qFp1wTejmJk9Iaq+pM+6l1p2b
HyKMHEh1zAxrzZO8xV2IQv8QDETsZBOiq3gG8jlE5byL4VT7eGjWhpOeDcbZA0P8EvE7b+ISaYSm
BS+i676H0YihIMuRjgGdwteAiiRGDVJQCF/VtItRIE7oQlzBgTGOFpWCCbt7SJVCWCklQ/ADQRqu
q4CixVSxBb0KG+8w78O2xV/aYl4r7PJTM/xbW8NXMvdyLyrtV66N0zbXQE6A7cCt7bxkwsYpQGGu
rkr3ro+SN8J3wgPhdmuKA8BNg2+dqO89AlC8JAYvI/hV+wzIy7vlF/Kmm5DN+LW+cxJn5zaBgLRR
fE5edXS0HuVnNI47FsnddkqLu7rUQYhMeDj8SMM94HoHt0SljGoIeQ4cy6xHLUZDd9XSOa3JEmhn
kezMoEAviOOCyk22ZdlG5RyXX10W4pA1NhS/HnDrqDe7AftvotNE8Oko74wqqjYD9oze00iCpGwB
3GRjSSqeWmE9DmXtnZ2ptjduUWyaun3258DauG7oQ8T1H5NRTutUb+P7xOleI7J4U+h8TyVBSvga
jSeYl4Tdm7694gSVnDsjuC7mBllViK6uIvxhAYidi8aZt0VvOOtusPeeX79NOQnEFfHycEFtD4lH
3l65BuJwoRXfO++GQCTsEJlEhJNqFMoN9zlHxMTqk1WlnRm7oiXhFYIDX3ek6FxQZsJ5ss6N/l3Q
51/7NoQ47MZXtTXsLJfUqeXsH1nLWY96E2iudVYQ/T1lxVXThfvINjoCm2W1sjBR2dpWq+Lv8H7H
XUqBte6aQ76wEhBAC3oVvtFAO24/c0yM28xAMIUKYSa8z8Vf/z5Z+ntSjSAi+jQ5FU4pN6I0Nuxy
xo2cqJXTb1nbzXD259h7HDLjyh04dwZ2tSuH8GpsivYwOIwraAbRVpXhfup+hm5c3KVD+ukZ0Axa
r9omTUlzTuJ2IwHbFMOj2envs0DKwJkipYKARoJh6Hs6Ij8zId1um7p+zRLH3sKodNeE4bA4TI60
6heuX/Q2SwChvpUxV6X/3gT2a7kzS4CfqWh/iIFWQjK9hgPq0lmaV2Iwf2gebIpSQ3Hpg89uH6bq
o6id6D7R0VdXVTHuwrah2BRp695qmivXayQO2+G76Qp2EmrEUxxjldHcDyNAiNJreXorHJgOAvG8
WxrVGkfb0xTa+cZo0bCWwUisyWSu/ZYzhqmzzyY6qUNLLzGrcrT/lf+ZU2rLx2FPEPF8lUXFvVun
Z8qx4L7dI8QXnFXZNz9mNMR3UaCFnrRGe/RC3sNvDqVJ3bNwnL1tpfemRwpAE98w/AknBSpeu8eQ
/3E71Y+l3pgfCLGrvvw2gMTDChPpiyNr3Wb8kJqRnYcEynzD223C6cV0+m/+kGu7bJq2o8nJnwnm
Xe7k5wGb59bSZsLyqjw6eLaEvVxz1HYY1PnQzkvvoLKu/w9757HcOJtl21fpuOOLDngz6AlhCFpR
PpUThDIlwXuPp78LyK7KrL/rVnTPe8IgKYkUCeAz5+y9dvBK8qRDXIkLpvRFZb2zky1E+cEin8yG
ECw1Ce7lIHbLJoAC1netAwfg1GRrkVwU+BJK6WL2sa821XRVJ9BKsdoyQ8zMS3kIcZUGwHxmPUOW
TfOllqru1wNxjBFBJqiL94OS5uzgVbtTl+LQNQ3kGIgxh1plR6jLKuHlEld5WEoWDu153Hcc1Lke
oRFVqPRNmsxeRdMmtqrGjxF37BKCX9aRnyuwH+lnU9j1iPlYiSUqTdkJI7RpvVUdPVO5oRUUiuGX
EHY/wwV9ZafcD6MCsrsEdaOCB5rUFII5wqxCi8KLssjPmojCq5jT9NSDNFHm97qthGsGdCmrouwy
CgKJDmi+DjTlkGChKYSJjmycwZKhAQT4ENjDkKOrb9qTGRrgtan3vzI+nnSUiFjaOFGLWSU/hcEK
NT6yECN9oDLvdHkZ7xHS5k6qWMleSaPviVReCc1F5NuOKS9ZohcM5YssDLjHEyyKDG99gIJbNvZt
TbHWii80xWUkfzp075TZCD3dRdZlnI+1eQ1ENHNKQ2w9cd90q/TpXou1aI+lj49VLj7WLut0lCp6
wROX40kUnjOJbzdcE8WsAHKrEr+K7Wi62XsQ0NUXFkKqJpDQIGZ7ErpfBlGv7IHwlSyNScLV76dZ
2dOYA4KleBSPFHAc89kaucRrExnzvHZvpv473W0u0IAXKuHI+QFyPy2XntM56u4RhpN2W8p7MxoP
fcY3RHysh6guOUkikGi87E11HqfWegjjcDw04CNi4uFkHd6PMQ27MS9LJ7BGPxHnY0pHOQNPn4Ta
bcZRyDCupA4z1FHOrc4eM9bjg5a6hRyXsNzyyQ3wkjrDEj/2OPDwKOispmt03zN6450ktGjSBbzm
bV0/B9LNWLJrOpL8aXxXrCW1YZdR2kIurkREcIn6tBZ+AAYVEe4gLZ7X01ZYm5b9SRtk0a7Skyp8
m8fU2OPY4arPBHBscfu2YHapG2V5gi16i1vCzODujUhBieRl7toXMgjy0dTeYB2RSlGdRiED+wyl
ZKdMeeZjmn4x28iXjKI+QKuD8oLxgknuEMDQpLMfwUbQEVlZIQvmGGTbJNwirFgd66bKCh1FqpYH
ksCoDGeRoO6WULwaQjBdg7H2SDHXXJkw810zv1NpgwenRR9VsRBpYgQu/Vq+iVjyIhA/2MTKmCiu
XHQq5RGVhLlrY01wpo4JNdMbUANk0dXVcmRWohPc11yCMXb5vF1V0AEhBNWbCW2D7F0J+bCJ6i36
yuf0DaUJAUbUJc5N0T1ASbe8SBs0fwrNH1GePmHISIkpS8RdZ5A+0KL2IuhEe4yM15z9D+1oQPAN
pkZXgliQa2gtv8MSrPdxz2p+Fk7CuIxn8OrfxRlNdVuybsEvasPaIccmjR7ioT0Z5ULiYhDStScu
Kp4ZlGu5zpxZMuj6joMtwclDvicrKCLHsX8xZ/OrgbaHwRvAmIWEeYjmy4AMIG3QSupmh0lHs8cI
hSkA2OoQCzdLxhALxJeyodwcZKNHZEla6i6c9IPcWtqZzQV7hnygunycOFR+ZpaqJ3wrRpmFemmV
JzmmmZ6bUH019TFmdDBwHU/Nc76Yjk6Z6iQ2gAREy8vy8efSq1+EYYPYQwIExjqxc/XSEWTnLNUA
2n6wvDopHX1F0JeaRfxxEFzFdkArWx+MtVcY0+9c4n7cF0ndOEAHsfzFYuzmyjoCMfgp7XhD9n60
WAexqsr2SzuDdg1CzntrZBGeinsBjd5O6UR/SnL1ngxTRC80QiOfUKc3giiv+EWba1eQojZFjQDR
V/JIlvP0qKquHRtofMwFueSTp3br1mSs7WQ2v+e5TINQSUnL1M2as998jgikmFkBTEH1kBjzHlTW
Xh2g6vaA9CjGtomT6eM5IwsxpC3pJLr8AmP8wwBD4lSwTnYxIniv0pTczvJkz7bhW10CT+vRHEBb
aDEEjzgGR6ZPaal9q2j2U4+SwDKgb8/jUV76Zzz2xrFIbr0IoQBEaGSbRf5e5MbZiCkAkVAKaX1G
ZdFL2nCiDq/vBoKfes7CEXX+lYzzR8zLPzVTG7+VpvVawyHb4df/iBNBd4JeQm1jkMqkcH5l6rVJ
gTJljfHaouyhQSq5XaiToF3ITlQohS2AIvLECV1SUIc+TJKXChbgYwuK2yHi1J4WxE5JLDwXCUnQ
LUynoJzBNJhU0QtpedWjpnbFKfMik2OpawlnTtk6YUPsazD1EY5pcgJmuOkmwjS7pHYnRc4gKNdR
GUfYSkCOqhl8T4HZl8QUkkgyaR8a1oyqFu9qRmpOo5O3GKssdORpQtKrwSwAFSi4Q3gvM994JKrR
h8mYcuHjs83YiZQ3EatIyGPl0Cu1ABpACAYFUK9JYOsKLIqM1B2pfmbM/sdmnP0xBTIZdiTjzR3F
58w8pyKsrbjvtNec7VJCOCw+RDTBWgPsMEDCtgw4tkyxy30l1lCF0xabGvTpOuwi5L6ox1gH33XA
hFZrYsRIlqXtUTMwckd5BrAln4EcLyMy3mjRcb2wSx7Mdo85ZJfl+ezPbXKf47BzI2s6cFGXBKgB
ZE46464I8sAzJ0VYlay2UTXDfZJj+wwQb0WGSucEeqAjWlpCgnXHBccZ6GF/Jm680KQjOSyRF8zZ
i5iQD4jYdTdGurC3jIjuiBkFx6Z8mMb2xYwR+3ak6qwC2TAt7RRUTpHoB45GE7Y6PCJbsEIOnmou
TtpOCKx6/Jgdnn+lFDPbjCyodRCy6HvfS3Ko71GUFXsDO7ImETDQN+i2pUUCgSznyOkCFjOQHmX4
m6SMRl8Z36VdC7O1r+L0E0X8D/r3+/VfPCR6/12jykX6YvbcQFUVk7nztS5ETpzkOzMoGmfsv8kB
ebSGdY7hnmtKD06m005fdY3aOAhCPoFhPshsQXZKmFSeGuasjvCpadjW0GQNHvsKcnza6NqXxrLT
poHEnX5Bg9f0TAP98yL333IplK8l395dtzRXERAoHYESJL9WtIRmI7TH+f2YmGsPVocDK3VrDWK+
6+uy8VoQOk5cI7AuFCl0jT6Biyp1u//VFv93INCybIJX/hcQ6Ovnj+a9Tf9RXPzrj/5TXGxp/65g
AlXBGaJNRCfM6/1NXLzqjsmL0hXDlAwFZe9vcbGCuBh7Jw5xS0fvq/whLhb/J2JiSTZ4wz95zyKo
ZyTNqmIZBPlo/Gv/KCbOiMIR5yAazsWgdhP4eZJgLptKKlhLndu93zf/8+fCtecDF45+wL9+Ga5e
8sDCksvYgfsIVXPrvm+96O0vB1UhDNKI1bnKCbjPsN0Rx5WtwVyGPO5rkrrSbiTMaHwpsREcimXE
w7TGepnke1GnO/BaFWV+or8KMsDyo0oeWFLVcPnfexS1LpsoomN1kPj9sBcjQuGUlQViVU+BiVpw
DRtrSB3rBOW5I4UMAF9/09ZgsqYkomxcw8oCUsvANr5QDThka5yZtQp9oAlpx4rIGVlpiJyCWgI+
hcZxA3NFBAJLZhsMVv0dVzSlxzU8raelXM0AQTSRYLWUhLV8jVrL19A1KEGwn5UPic19PjLh8T7s
GuXUYyNe2EgpLtYa4paWxLkFJsFueFtwssTLSqWhYDQnABqkFjKpZ6yxcMkaENdVxYuchLhstP6g
CsPXqIKQDcfiMSXqlsAoguaCNXIOEWi0RtDRin4JOVCuYR7TNaQOWo3pT2twneSTTltpAlJdPEOI
py26E5gW18C7Yv4I1gC8wSQKD/IdnELS8UhueLHCHIMSiyx3aHCy6h9daIm2SrDAZY6hLoxldmtw
CO37zgPXgi+bPL4hkR4XvdTQklT71sjvMYLjSwdZrq5hfkVYM+33A+2Rhmq1AC10IvvPTCjOrWGA
iqX8HOJ6xrbGeUBB4jv7FNxCIyGCmf5CxhJW5TVeUBUJGuzXyMEIS2/SIyY2KNkU0jVoxDO7BRY3
Kn7LtLJQMtR2SoIDG2XUWtb7oBMQV1SRzDxZovCDVSmJP8thKJxEe8cl23qZmGPh1ImGa9L6bA5Z
7qhckDsphTXIxpajV1Z3UJ50pzATgVM6qt1YV+8IP9GPuUbIh0JVPe+UQx+jvwXgW7qhXr7gBSCR
kwAZrx/ws1eZcNBzxWWP6Ko1PB550R6mGXpQGJXUSaEGoV7mEphAs9Q4y3VjbDnbSuinZVATbygm
rihH1zzE5Stlgi/pSW/zr0aOVBs/sib/EdU9qGhwQ4NqPCRd9imKawtcI0aH3ZOuzeTFqO8Fu2H4
UOjchm3brx0IbfqgzBW4SnevDooMYLd0JhJ77iU2s3KYfU+j1BWl6ceSDW/RBH2OeG5yYrvi3ayI
yGo77PeK8mxWlNV7uCMrm42o2O4kWD8mqXpcx9cdIQ8WB03F5IAvux4nv+vJjgrkYSeMqrgvWNaf
uiD+0tP8geHRXVY0b0lyEg44yxZ0nVJABOUTr2CvPMlF9dSkReALuIq3DvivG7C6u1x9jfO5Z9kr
35JGv087wWJhgoVTa0neknpTPOoyeWBCfMNsth+JjWRaF08LtgLA9yoIOa4JI5mABBYon4v+kijp
U5ejWeHqUoXFYwBQNOlBKBH79zmeLUk91YKrLPGrttD9WLp22SU1abZzm50ylP1ODKRL7j1NGVng
JuN8Rl6/57N8LOGgXpR8uqK159SQa78HIxl2063OQgomYWv4Rq7EtpE+zwKcg9CocCVb2iU0zB/E
fIznhh21mSa+GLQGvCnzocQO4IUZ5MGxNlytXwCwKHfkOpuAJ3R2SKk5u4JGELbKpm7ltxV3Qa3Z
K1xdrOHcycmbink6r9gthcKMhgTaSNLNmh2piPZzk1gwc13rLZ9Vrvk6q8J9OxmFK6vq9wqiX9tf
mpmce2xpZH5UTgXrFwm9doN400vUr+OGvHKZ3IJdm2r5VWniB0nvbXi9ik2fQGNlLfwAvEXUNfh2
W1ZbUDkBLAeiCGOnMq1bETjBIITHDJgJ4Aw0+IbKhhKwh0sRcSWmGAjARE9eos5RKMbacxJ466U1
wQQ8Z5o+u2nyIa94X009NgtEAQnbIBed8FmPwzcGJJ5NCOrspXMZlR/gt+6YDM4NrRxYdgy6kZrd
W2LWuWF5tpKZYsX4FcsI+oq8+YyI3Nt1wchU2X3NAeiaNgUg0bWVTw3FKTF6eojHv2jTTLZgmojE
DBUwYIWeTXJTg8Z0J8S9o6+7sBQlFuVD8wv+KZs3lMFjyt6y7djt57BmBDITJQuTW59pd6Ih6NC+
tdyep6i80B75MU7yQzPPZ7og/SEa5uI8BB45SLSk5AzMhkqOcaoM+66AapjE840F+HMt4ncNEotr
h7KjtqDwnwMiCXUW1fMYXDo4UDQzuJARJqYaAZXdZMDg+rTiomWpLrB2kMl1XtSTRVKSW5jTWwcd
DsGk8h7gt1R7Xjs0+i8k/gZWmvhcdvqC7jy+n/MXUw7JiM5uhrrUtiFmoZvO+peWTVhSFaS8gwz/
MmI712nGAy+JGyBl0BvF5BaLBWenHJKSUQvnoY9OYmXRuyHC0lcJcNlRv+SX2e3V9XzCgjVWrDJI
W3OGClFAnlkZeMOAbmZPzFtcDvQJrRaykfRZD5ZrqdRwR736ltc4FYek+LKwkyJMq/cdSzrE72w+
rS70h7adyYodxhO9ElsEx7ZTm6FhdYGDVSIjI23pL5g12ySdgQ01+SkOiciM02ZNdHLZVeHUTYcb
68iW7UsUE2yO4UthOHbbePQ7c3onq2+CpN4a3qCMn+FRkErDbwuCNcpFeJOTJN5PrdGfWCvg3IQa
zGRvWXwYBRPEpJZ2hvtTYqdEdkfnB4KengUxP5WteTd38mgvCsahPhRdQxckp89Vy1GtZT+TeutT
y9zPndjZLQeLIjcdI1OtHHGmnJopGAb4/hKEl/Vn3zNgKErJ9j+ml8xYNu9oC0bXWgPaMtRYcVDD
J/vOyMsL0A3QhAVNFF3kBMKoRFxR/mnMSkqHo2cs8sUx/ig4kvUio++e8/FgzHDXxgzYEKDgmbog
DQtTC6nrCjKXkSDT+Jm1PdRfSqghrMUE6mDG+1rjotp0LQkyEamttGORORRSqJxN4j0wB+CxddR5
jS6RC5ZEDwUuh7MmVKvhhQWDqvcXzgHWINmhxujm1lTod3C2Pow2/VgSoM+N8RhEdL8qdVpjufrv
dbSY7tyb2rFJio5oNzlyNW1+pnOZ+HqRT5cmUJ6shYSFkoYzKFWqA8OHimwEB1PuMKhDYM24aeZo
zxyG+z8uT8BhfspdiF2QFLrcUrau+VOem9U9qblxoB3MGtYlSWg4m2A51WVcOonERA5NfHAUkzLJ
ooT9uTUmT0+gXNYExzr4s4RTNhMIRg3zTivEcQ+6G3f/GOGEXljTA08fnsg7vSub5orhhnKUopa+
mKnIApjXxIBckCihfB108TUpaV4AX4YJsgau60I+4OeWuHjLuqc7wcpG0SOUmGhvGJTj6iwmIfkW
af0pWml9aleTxXYPTOudooGuhbHLstEYld1kjAg+IsALYTm+ElYg7Md0PqvoKq6RwYWtxZ0/J3N/
GJk28dYApkrEQUDjnlynPFUIh1yX7QZYO3aOlS+XJHUBxLnMUj85yVBpHll1u0SdA5+J4ty0BjBO
gsr8Nlju52QI/CkNjN0oGkc4Diulul6QCxsP2VAVtIUwjgVJLb7kpnJLaMhN0kxkuAxDWobPP0tU
nGdQDX01JZc6MC8g5YdeKs9tuYi3iRo0ZKvoTHzyG5Y20hLUIPDTqXyq28U85VX9qFmVA4rF8OX8
oYUYfVtE6LL1ksMuKvLAtSw8c7Gs64gNAsMbzYXYeV14FPMRISY7C68Y8EtnovTaye7Ayg2Cfj5e
QSaU5Bufw4DG8mKyON2S4fO/x8Mva3D8X54z0+xnHLLioKQ9HCtzYFrERkGp5nd8vFgZDh230V/7
zkdSika4zwXAjt+P6ePF+JPW/QPJHLshn8FBFuHXr3z0LRp9uynzcAZmNsinsFbe404BLVuouLMg
NDUEqufrXYJQj78ed/V7iIPul3xcSoU1tnNVPdOJc5rIqI+brny7iZXaEQY6a706RcOJgVwjUIG4
iCnHW7VJHXM1wNe/3SV6jAQZqX3dlLCbvO33zbhq4LaHs0B7TtUar28BVPchAUmbSnJ7je1GZGBn
A2Lsfz/16w0aUOzSENGpWRXT26sFa6eY5Fu0uL+ftNSYxjgBq7/V0Ky1UPVuYr/GCpdDKJ3/kBH/
oZrdZGX1WqGfI+Fuk5iy8aDE2rWTvp+oH6QtXgSrD4CNRhAOKwXdOcnN5IaSEc9+Y8uYR/qEh2IV
EW4Eyu1GWEWj+jlFcyC76cKKMaC7Qd4hR2k9VNu9CbyB5MYC/i9cV5u2XbGI/tzuVSLgUFudjG89
I7irrLY3fRWBlxU1Pn820R4H5JQyL+BjWFmcabHmsm6P5Uaoj6xP6LMKij2FZXPsVpvXdk9t0t7X
DHyTqyWsXW+2eyRwqMANpjfg180xEJ2uy6NjLEGX3E6+7V5srk7PgbaBLeEooHu/erhY60ju9sE5
SOuJCBwqMUA1xesn7tZTrQddR6wWQYNRIun7MIV8ud1oAyDMSq3q49gGiMnCYr89tSxGSYYLEQtp
8YxeiSDUjQdqrjpbaWOErjcFBnN3UvoPjXq3Z83d/X+RX/7SW66SzjnCbZtaq0N2lcxbm39sU89v
j7eb7eEiQFzRmsJC/JazDUdNj9Z+6c9s4gJvO3EEtgwkaeSIj3S8q836CbYPtH2W6aEvV6uekuQc
ky3iVF7DGxkmqmOCemuv9/qxrpcWFKvR4gmzsgaBRcJQIj9o6ggGvV+jgZM1KXiLBU65UBwkCNKu
WKX+2w3X9H/em/WOAf/34+3HpF2tFsYhHV1rZo/897/TxVRE+bQ+7no5b7795dUIRcoPrfg5VROf
rVY5737dVWsLWZvUszZZn0wGEhfzJmac//2bAw4g/IDcbPe2Xxwm5mGqNxCa1gRgOendSiOXd3sE
CIGTaH3eUppvdd9BYl8fNSmlNlcMAW8hF9GcSihicNJ0+hSWs7/+YosR/stDnZgQS2dUwcqGT//3
yysK/HHcLrgv1u92+1p/pzBvz43rD7Z7/+xXUBJq/kBmhrOZUSkzQaktiU13hbDR8TcSERWqag6/
iMFzQitD/WwF4NLaKY/Gpr7f7tazfImNRPes6VbONJjNTYb/23L6y3tIGbd2lno1tMIu2o7mljH7
x93NeGo27KTjaNhjn2SQZArntrQK1U/VxN6yURV9MMH+iwR2MZT8/ve3h/EWpPp3a21U1YgAekSb
63gkrAmtA0MW+al/fxyMpIObYGF/fZz14233CsbPaSA1hjJx48ia2P/67NsPtbaZdgSNFjRRZnZ4
M7W/dXzhAooaf7s7CUppU9Pu7GwdfHMZI1my3tseTmHDDjTHPX7ssvdolIbDb2OkwqzP2LR6JEdJ
uK78nr+chOvDLc16Oyc16m+eNKq3P87v7S4JjxCoR32lP3KAKyVK95kknf74ve3MFjvpKmmC4v1x
8m+/8/s9aglhc5EDwd+eA5/A9VRMa44yqqxf/+D2J62+AhWmVdZriuPiJJtsectG3xLRo3Ue/MvD
7QeYhw37fzsy/62OjCJa4Fn+/7Gc18/x3/z3nK5g3Hz+GcsJ2GX9y7/FchKwKZHxrhPIKWt/b8kY
8r9zWVEU1GQdIIy0Ql3+xnuhkQOFRbOY0GjoaIr0m/dCkKeFyMtSFEOC0CIq/5MWjab8Y4NGNQ3S
1xTdVE0RdL+o8z/8SXtR0Q+FtWks/qq9AcJEfS5yTTSHz/U580m9X2SvNo4BSOPa6Z+6d/Vn+NS9
AC9Bh0uzk3S9aWFr89pVpz7Ykx3IYMtORkNyJ/rA2nO0n9gXntOO1u6BLOxsD3zEK95pt6BPgdCW
B070LH3UJxB5BxKAk18NxV8EntuvdNF/K/r8Bi22a//j/0jiP/uMaBQsTWOk0C3yTf/8jMSnYaHK
zQU/mPECfvoh6oG8rBuSUf3ZN/2XIBB/UqXxmwYz6o8T4p+8uWqt3+A/RJ7yDascKUODRggD7y/v
XubBVCehQpjoszWexK/yobmD+yB+77z8i+mSAMv+y3hUH0qUmWTI2emj4JkX69E07OWurlz1Xmou
0hmZ2Ht+XQ7pfdo77TUGDHzfg2F34+v8bqqU9nfao0HKW+JgG/5ZvkRn5SbuK/MTIozuCtbykn4y
8+s39Q29ZYkZEeLLTrvAoF+M3Y6CMnv15/x5QCCiHLSVouJCO4W5hbxVanZUplAWtef8jBLjY6JK
4XfGzoR2D3uVNpjTPNZXKbWlU7s3jzD1v5fPqPein8kTH8ebXouvZS88LLEXXwIf4TclieE9NP3x
3N9R9je95HP2c6d3ltlFxkWiyJd8otXSET6RCAcRms4PhEi9sROc/AcF4El1hEPzndi7XHabZzPf
AZiUZZehPnzCPmo9ByA/k/v5thh2eAFr2JhP5X36GarQY3bCpXzS9ssDyIXiNR+fROB2CXLIXXie
vxXvujemIHt32hdZdsZF1w+DBNLAZY8fsks1vRXbRohRiJAFmicZ398GstUVcgnYF0luId6rooem
2bhvvo8n/Ud5C+668io/snOnrTeUfhzaUWdbD/FeuGL8uIbHYfHDmw4T3iZqMLNJc6jeyV40EYLs
ovvSUb4SN/QoryNcFil6/+gSF45cxOZedzQ7+Ca3blXe4qcuupgn8suN0S7Y+7qdW5yWvepFLuwl
XL/wfrQ36SO44PXVL8s37MOWk98FdvY9usgXJeSrbSuHjh/yFMquAWX+vXGeWG4me+qIrxYxvCqc
Fif7bO7RN01XQlrUO/GNhFPtITwYDb0sCEFAAW2CtqyngW8CZRr4SONMN0z2k/f+0Nj5nfxArLj5
HP7Qr3176ggieA2ezXtK+ZzaiDo7By2ectCv+d14EDt0W2fjvlVdDAaVX/wYvaKyE7/2s28WXJOd
5Uc0HS/WzXpZ6l1J4mVlTy68d66OXfY5XBHy9yc5eUpKu77DB3nXrl1CxDisJAj/Po7f4DUY9yqm
E0K5Iag4mdu96z7ZuPiQXII5F7dFt+hZ9xqRBzuC2Cpbz3faeMBlTqH1J6jY9QPqXuECKE0wvfNF
7qRxn1xmP6h81dg1dnMlZY8K9SUlzQkxzDM1yllExUv1wO51ZwhZ9u6kj+yZ2DZfeUPWne3lHYFV
NzY/+p7FpXZInrvvs+PPfvRMViqdXzbV4Z0B/KPbaU/Be/tFcCGAU/kyDIf5lXW7S5nKugfWTH69
sJ+bg4jmluAUypo7807pn6374dK9RcdE3xlv84P4Kjo55f+d+CDdgd3/1+Mj098/jo6mJGs4NAwJ
wbUiaX8JhJazBYGYTitoTRIoKLWian8149b512/zXwbh9W00C4ECOgRT1tcp4uf7Q1yE64Txfxty
DHsxkGpfk8an9S2seSLNb/qk/k6BP++o3NdM8X9fC/yToV+W/+vsakqqLJooMVTDVC2RafzPt1XC
WsVw27Y+9W+gYzGc96lI/Ip1667QAahLWrujAO8F1UsSko0nme/0ucHyotIDKqoD95yfyiAY/MWU
udToAHm9RmkxVggf7ae7CSotguam9SSFnhWyRtWFA2yS7SdV3gJHZ5fW7bWbGDKyBXN0qZ6wXSR3
xaLUZ3UkNBIq7DHVvaBu2xe56jWasjFlObG3sJ4QNa2Yy0OXs8/lLKftOPuyQkqdWT7Ti+gfQ62V
L1ZWnOqEqmqeGgJ737A6WF17pk0WUztnIgvE6o2UswPl2izMDS/TfvYh0cYg+qk1k8IDtkEoc+TN
3VHMU2mviMvBQLDo6ZgI1yIuor2gRwXR2JW1Bu8gl2apMdzigo/AYe8YDta4p9arG0k4liImCzRd
r3JFflxjEceMgfWrb7r0Ko94t+JSfEz1QL3EQ63uikUfGKgI2C01Aafx7Gt1c6+TAGyLc07qJE0O
deWXC6X5JT9FUsCYWkSTwykXAP7sSkcLJYi0woJYs85NjwxyT5BhLCiJaFy61rjQwMfnKI5MfIZ6
NzcA8HVB/TFak3q1OmziNDEDOnn+MMgINzqtPdAycacxuSml8NOS+c8KbXnSwJrx/4KVzz+I9wp8
rdKZz2B7gtq/RPDt7K7UMcLF+ksf42hSad2PEP1QOLNIGBDDSY0KKFXXH7UlfBQ3HLp0FRGzCrN2
k6aPetIelkpQ9jDYXie9eqkmtld3vRjlbju1D1NUPCZB+CTH7UdiTrggOIEXFXy21r6u9yHdSmNs
IrsVEk8j7COcVkeIKPARU9WHrTMWoO3os+FdU2VHlbGd5UlCCnYSXqNKe47l5SIIIvYAiyNtyscy
KYW9kKmC30D6SgbKsgqOL+QX40tBGK1ojiVlh9D0BBKZOdVFIXuaKvkjMOYjcNOGgY8qq5juhbQn
vBQyDxOFfkN8HO7A2mdwZTkCM1FaGd9OthBIQDeX2IN+fKSIY3dUsUyiTqqeNBk6EYXYE5bOKwaC
N2WfVhZ6BnYGJdKcsSBxmxwBqMu+etO39CaLDiGKkRLvT1pjUO1tTULNONHHbg495uqtIC2R5SjY
RiMSaL5gD/lM8DtNj8tACPQ0PJvteEYRCbRI9NRq7ZQv+O7mXcsSbZhi/ZQbjX4iZEfdxwSzzpFG
nBBxnbKLZZpJo+mVM1GEZk9v/UqoZQI69KB1agBXXRucuZCIBdCLmU5r77cpVi/Uj1N/IoEBDUAY
7NUyDFFNJA14cNoZYbtIVOssFIiK2TrmIIeg+Iaj1LfAGJEaIeAvXFMS4+NMbKPRCvJxu9FnWT5m
ccOaTba6iLw38xZ0Q2EXgtbSpqG5ps7giMZITGHQjOnR0N8TMnwRRqxPxeYrkKDiiN8C+9L6jBZZ
6a97g/yTKyI5LVpB1yWkRktc5eCGAEEIGcwYPicrC45RL3/WoSx4sjzE7g0sH83/u+WhpQ1o2CwB
Kt902ksJ12MHJxefGyfvm/y8+PJbUrmt01yyy3SR3jNyfE4wGnXLsYCV7Ri707f5kWu/Pk+w+78I
OHfpeuZn5Wq+7cr7CGLkm0AT8C56b8+qN0H22AXX8kd+YskOlJbKyjeOkf7NPLWPka9if9oZBuP8
nVHtDRQzGg5CyFR8UauSYVSdprWNq3hDxAUvjrTABkgk3CcyKtHpGwfp3sQ8S/tk17xJsDeNM60x
/sxggWjT3dJ+mDfzwzzUn/HwFiGQTRy1o2fNHw5fteJqL+NZJgmEwAbLLlJWPXZKYNvV2hsv5RML
+fBm7qYXsub24l28NxrbYBIrWGgoX9n3JdkXtvlj+Z6Q2bav12QxVtq01Fg2O8RUA3TwpZqtirdK
yY8lSgeSfkXLNpMrVd9G2+vSCZBlSFN+RADiKayuRpIZTpJ6oNk3c7V1JyuwxQsYLMZSjdANFV/M
rkLGRIlppe3vBHfUbxqRr3y8+5qx6ZS7oxubXkSQxsiAwHxiN4U9rbndNtzc8DXr9pWjsTi9mvzn
KIUPsEybb3K1V7B2jnY52xRUM82Gi6zdyUQ8Hbi5YPIpW9xBO7KeTCLPnREg8o4Iy3neI3FuFDBo
tqmfp96j50zDNx9IMdh1SMTc+L7k22J1+QlhUWlOzQ+AnBweEMaYeNIdXrTsztKPBHKyC9GLh3E4
TNabcGUIs66adtTf8HYNPqdFLhz4ilfeZvhoXNWPAaYd2HgsKDQVVrucZC+sGc0nCG1o85OrGZ/0
D80V7peX4I79U/vWYKUGHf6Ed4j3Dr+z9P1WnKvD8MGerEAF96l48VW/5O8kGIlkx76Oz2QUwNOx
rlw2qduVPnGVyA3L58prHiO2WvSs37gClB85m7XEQU2AENsiVYoT/P+xdx7LraNZl30iVOCDR0RH
D0gA9KQoL00QsvDe4+l7gffPyqrsQb9ATxCilFcpkiBwzN5rPy1IR0c/J086pSr5q+JgxK5duujP
X3pzFbA24+/f8/fK3YmgPj6TlFCgjlrCXVdIpdYVoPtqUz2JcMVMkafJr+77u0K8Yl8GQmlZR3jc
UeIykeVFNGkkz0m9Jiamcs2Dv7foQC36Gt4pj99RJQ5vENhQ/7lLnokfzMjaZv7XHaRPLXej+0Bs
OyIU7E1FIXa2L4vrgDSq8TTuyGQB4hh4nLnaCjFmtakPXeKN+3afnOLAWYQD35O9jl9l+5gefTC4
5srwQZ+uZBAgn3W18unmViG1CTG9r5xXLKahagKiJToJ4DPXjO4zdrUtqMzmGG7zcWVaTvKabkg5
oBigARtcCOYwsS/txgcuOeDyYwRLUhMKrJVkrQdicekZyM84VjTkuTOfIMZxsnNpxl7wXks0LgSQ
rMMrHXm+T5LHnlT3lf1o2evupaDCGTeEoe+atXgVnrIxntINw5w3Muhnbh+79BR56lPOXME1jwdA
XPPDkLmIvhD736VX+pm31osXOoR2SriMBU7p2Fy4vxek+jY7g7h87V/xY7/zHK50ula+Dff9hviL
oORZI2YEI7/DaTdeAkjn9VpmiwjQ8uzfY+Zs1x1dHRoWh7a8vW8u0lt10B9YjbavFvzU1Xu4gzjP
IIUy4eqTaNPRbK/H/iGePGvDtsff2Z79qbjZM7fQ9m6R2xxHrzgH5/prVlcTcp5TEq3tC8s1jXLr
qfzsHP20iA8e1XP0lByCraaQZrrXWOdMK/JXJ1xRybFsCYG6M67ayXwontGdUWDCwsgDpLBoN7f1
N60BUq1DvROvbIXmCy3dmTsMoxB6xOizJZaC0LDAxXbakA/SYaVZZ5lT+nted0Ser6DQ0MrCMH0V
qquyn79YZ70lz90zpQ3b+1DajsLjffJDj+dSJFd5PBbaTonXNKk4YfzOy0+MVQhEiMnWRTP63VSf
VBU2uq72qF3DRzaW1kp41lXZ2A+4Zlg7YgcCoAqyVovWEUiVVb0LFaRpq/EYgYxwLftcnWvyW7Rz
BWqCT+Vvj91/x2kXvMxf2fl2mdPcYJ+9M10Z2P6+Iw2gLLLd6S7bQAO6BhFkwE/8nLF1DYZT9I4V
aEgP87JhRDVzsMqOivfExb8DzJyQDfjYCc506RcJzsYy3SK+4/pjo/lL7cdk3z9MbvglXhBR0hEM
p/SNCYT6Ki4MQHp1JS7pbvaqq4CuSBrnNXjnvsTFQFU/7N5DFnMp7iOES1+tFzTr7EWW15bt4HnB
wU3bHHMr4/qIWIT7sIE98mksnwKLKnydgHtfXCjAFzzB1e4tfm8J0bxAwZ6u46vvg2dmGrZudypn
bAyKAvetO3cr/z0AlI30XbjlZ/VUvBf+UXsuo/v4zioPNiv7bfymU3iisvoY0UOzDokcFOPJPgZb
RuCs27+ILWaSTbeeiEplILKVN+2O9rQ7RYj+6k2leN2PpTsthhzdCSoknavuzXqQ57P/kG/RwL11
P7gnS6qAx76A7bxSa4cPSnCW3ewJbJ9/V1yRed6XR6SKyQeK+epX9br3kvnG77TPPhT1mhGpQVM3
87L3hwGzIUX4A/e86Ir1/q6XN3q0a/ck77xrnVM9cVVHrpnzW5mNnfGLP7BG5S6ibq1n3InoLewL
A6UP1ZN/eCBQQgX46TDPOdq48RG0EEMi1v4j67T8oN/jqNJDUuav2Q/xIlbvZj865vrkOtuHRHiS
a5F9YJ5J1ujvemPnc1uc5HeNcUuqffazTHMiA/V4nQ2kAQk3KM0tGpTdTLBobJH9rqqB4Ghc0ykl
UBXVNOquiby0IWQ43ghlpZ0mGvTXHCfoqVZ/m/qrRpRxx3PC+YsT3d8FhMCt8gs68egKtpi4kpQq
YW+2bl27drIu31ii8sZpPz5vY77XSTzi1H/CwM15HD72R0RaX8M7UlgoJPNn9UPXiNCPLDn/twFV
zY0GU6K1Z5asvwQjsYjchdZiY+7nE+nex2yTUV06g7EazgllRl0CLiEexhOk54LkWlXnyEVNNAlP
+5Z3lIjRZgkPO2inasvAj8tL5Qbn9C3fxZsQ4exnR4AFY83HCgEeltEVd4qLtanOlnWQN+NP/2Od
OSulYJ09zqfwlH/Zj8GlPWVgUz7tXfRcH/HTMz+vnsfJm/JfMd9NqJjTNa3XFO9ywGCEpXyZFtY9
j1wtXRBpw4kORGaMMnXdW4GCpmJCEa0sobNjpZPISBcb6qZ8GIJUHMbbDwQmgT5ryaPEN+62KXdb
wGnicDvc/rvbV7d/Zg4oTXOy37god+JgjxEip9uPsWWVe3+6S4MW5UMcXhtZ4CgeyeK0SDUPuc60
FXH1FsAGF7WGSlMVjJusNDB5jhm1vLU29fgCk4YPdoaQMoML5+hmco3s8IAchL8NKSZM7kz2eok7
yGzK9srPKw3LIWtupceE3unYYTtC0lBjUFFJJhEqk+w2QC+w/coMo2ydOacfLpGs7ZtIjNCtumZ4
EAiPoyxPvUphwi7bFNwtiy2n8uFapkr90DSq5RS+9aGgFqasLsFJAGlJSdML6lRxgEDUhHrUDM0V
P/PUaAyfo8jTK8ynUmwKD/MjlnPVrz3EpggNED05Bd7V+4rqyFJD7NaxtarHgGZtBIYDEeCgddzX
y2RmkGINB9Jvr5IPIaKXYbyEjfpmaDMy9UVm0cGgypfkYk2K71E4763SPJjcnJDMH3q8bWJOW+pH
KuSh8K9p5L/D1mj2rULUWjHSPsdc/5pZ93BM4MlEt2AWuyQ40F/ftaWcOoo2MxJXMkLJooxOZKKo
AA2/Cwb7KcxAtsfINsPe2jdmcPTL8dVIcmXXDxJ7sta48+OPtKsR29jiRyvJj9N7C8PoFMcb2V+k
DtIm7rT0TbNoVvwEKOdsldhl5xZklj/ez8E1y3P9Fax8Q7wxtK32DQsg4+XBiWL/sdJ/AT/UGAjT
5z5Mua8SXsRMzSZExTyIBsEm3CMmJzl/A4JVF8ksMV6WROs7v0gtOZHtSHZjJYe/s68zRqIbsnAd
h0Mfbn1meVU3P1VYLLegSIE0SQDkAwAsNFfDy5KURM1Jd4r6UbH9jAl0quNGtV0DyakmbGkdxaRJ
NaGylUvG0yQTbOYE1W4Cpx7a56GbXxA5v/R5eEYq7vY2ctq6L15a6Jh//m0W67+ytUtEycV6oH9n
nhaZ+InG1LqkhlwhIpUfW1l7zccE/4GLEl/SKO+Bf1Bc2+QHDCGQ8IC/YIG9NC+FPhDoS0Nc5pSo
atE+5RVw3FxTqbUH+7MeHRH5n5pBaRz1OGUKCuYyY4MADcLW3uxUvMLLaGhBWWC14AgSPBFFT/gX
FhgihVmhxFUE+opwHFFnwe4+1BfZ9kRHhyxqUxAWJggPXCmVeSUK71mKB9oms6aelt+ScviMR+40
FqzmyWYelLU7ZJ/IxjoAQHGvI/IjUA6dQaxySUlluuWwSQvSVJG2ZerkIj5pt1ZUGSs7j4x9L7gB
mMFjN2rhxlQ3PX1p3JJ7LSQZqkbnNWQAg6x99CFQ6ZrImT5hUrbadqekaoKbHutGqpBeofbMLaRA
zXdNxUQvYoPIJdIlV8te1T7BAyr7tqArL5adX6OhfhLVtIzJJlA3jUAL0t7bAyFBOD+eMq0l5lLB
YpeYOIhIycBP24IkI8hKkc1gWwKQCAzJgwd5VXlpOTuVHI49JS3pbiiIk+6F7HnqkZRdDNfw7GhX
zypoc/r++M1sbdZXMfQuDYIVua6P/RAfZ6NxfEVL0JLKmwKAxGrskfDpkjQ5cTIpl5I9oCQXvWcQ
1LYiv32d2HOwQnj/gBKckUJqf1QpnWsRZk/E/BJcz3uFL6xeTSM4Li2pziVjhrb1cVFojtp3BCDG
NyJ2vDLSOHbLicWarI0IavZWo7yHI4Vs2b7JxoHEhjN7jW1JMuDKapsfe2RxnzUOyXYU+PmpmEgf
C7LgtL4vLH2XVdWDbFvnsUTdPRhs2lp52GV1/V1CU5rkjyDIuJ0uYZYI++KV1ADyIoHxLZG8hgz2
Va2Hp3RRXLFLoOChxZnePgyST4h9obBv8B7lPXNSVVKObcdUpJaWXtUa7iMCJFek3F1lAvL0VMeL
XrH2HQvSNQv7IajjzCMZhRtrUm6bZt61BpGGcS0fihpgViyn92PfvgE3JqItA6IfKAHNMjURqPZr
IUkfYw+5LFQvQZ8fkE5chtEOeDe6ZjXHtJICC7yE1DsluHyt6Tw0YC9sfTwaeOwxmuAQoY5KTaew
s6diHPhWyVitHvoDIu8n2RydpujXSaOLDYYn8niHgelvr2warmYrw0oYd/TqWcyQDPrJ2CB+7lZz
irgqnz9mPTpgg5F2cKCuuIqWgXP5NIwpTbTRPowwTtb+YF47ztP1pHGBV0hw0hqitTuy5kZ2rYFG
W9Wb+qbxS3BfquNH5VZVpU1UMuhTU1usI5HvQBUceit6kHj+zxHD86RIXhMzCbkTgwWpuZGJHPJM
TjTqTutl1OVgYBQ1Y4Qcq1ynai3yQlI48c8Rzdv6oEYiqSt2cUzfMQMrkYM48vCi9hek2Ps+tkzH
GMCWBQqpK/MgPJW9znqhQ2iRQmtoTB9aYpNjAQ1mXZTJbpYh7BfWTovbzrUksoHDDiJSXsChnEdn
QLEBpg+i26yQGyvz/hv+7KkhfRkYDWPtx9LdpLXZTi/JXaktCGkdoL2KgI9NPCi/Q9UzxiVzdnjs
Mc65FvLvaoppHXBrNQrWkq4P3Rlq5WS1D01G+KfU1jtyg7apGTGDqPXrQIQu6DciSEEXJrxEeArM
Y2n4klMSFRiztErT6KGaGj4xjf6ijCW2siR7S3z5aahD4qaBfbWR/WLKwKKUflwscT5MqQZsdmC8
AiJg6hBLji6QxmoZFhCh4fdZsvUKobyiQAZWZTATsJaZta6k97MkHcJyfiBeRqPSxQgOLoaPcaYN
j1ZeQLSyxDf8+/qkxc2GOT5sFoSoXu+390GzK1Lz01Ai2WlwdZKY/BsXQUjEb2+BJjCIftXcbmS+
JiQqtkgLlTVicCI3+VSb1ZdZ4XISBqdE2CCBbsfGcBJPZEm1VvpcrHNFPPlyF+BBolHQUEeQgt4T
cBI9EMjWeSxoFpQIqqCKVXbSI4FYOIy+7YxsNKaBuUbQmidFpTLgwnYy5RGipw10tCnWLSFAmyjv
L73qSRZmSiXs1A0IP23fZIO2v331j4djWpAOVNC4VslnxGbIFWql7wcr/M/D7XtWPdluJAfvN0P5
7UDYdrhcsISblVRtvlCIVi7UfWPkX1DOGsBDNvwjWYL7s0jA9bBnwhcGNKWCRjZGIuwQQQ2AyGCm
mdK5BWW774Og2GlMnfQUwW9Spf9z6KbyKmWq6QExN/ZNPGHMVfTC3Cuhavw55CBD9u2bLUYT39Nf
hwh5AVSzave3KvImktTRzd6SIrLBYiqm6vmd7A8KVAs9OaZVom1u2+7/Hwn3/4qE03SDtf6/hQH/
VyTcpf4Jivy/1IF//slfiXDEvmmGcRMmGLqiLoyEv6ANivYvLhK6YcrCwP21qCP+Ugga/1IMfoZ4
T1FMXbX/QyEo/mXbNnQB1UJ2oBnkyP3v//VfarnmH4//Sz0HA+K/NRqAJFT+BB1xrqIim1f+IZ5I
mm5Ohs6O8KG+W3LVwJlEp26kMz08QJqJxadfdM+hWvn72Uaqi6XgyRqj70AOm7UVaQuIcqGF//vw
R90cq8fR0AXJh+rd3+EkUPYPuC1TsmR0lld/0mTa0vRIszmlQcfacDkU4EdWc8Y0rGUdbPd1tUOE
WbhtCL8gTg1jY4yzxeojNCldiFkvm4yCX+0Pvqp9xank31Vd2nqtaj+jpAdto68rwzfv2OLVwTAx
eqmia2JlO7/VzmJkbQCy9qR3Sb3Le/WTEJl96c/SIdCYiFRLflZ141LPC38Xw8X/ZADd9NkGKaLl
0AdOVRgXFcH4hgronPSsLSWcYmu8k98sS7/k5cNOpzIRik1cQJQZw16z0FwNPSsVSmYvF4N+KJeD
3Y+AAtOPIQvqQwWryqk1tlcBz0aK9zq5RXt1OfxRWv/7K6wSj2PSJrxlgN5zKmZUfIj5qiA4JHPT
OjOXohWXGueGxbg9G9swjO00a8QoWcG8vj05mf8brqYydfuhJWyuSB8HNT7GoZwepgkT4kRwOSzE
xNxbHSvxTlYuEUhXQeZLIupxj31ZYZCtgPFtwpToO7mnEu8puAcJQ8bSXqO73gU+oKFczzGJihY8
k94ZymrE8HjwZ4i8ZlLBrWDpr2QBu0ezFztYt3/il24v/T/eib/fnSJKkJCh/lS1fCPj2t5C1WTO
bI0l28S8298O46jVpGzoP7JZ4LXqhmYfGHG96RZTDO0k4qrlq78P45Kko5Axt+EO7QHkqPa3w+0J
/eNhtPh06tnX1qh1uK2irGdCumjv/3w5j8rdkCYpZZ2CSx3t/TzW5f721d8PIafxA7PWthbl1e2N
L5ZgjNtXfx9uJ8Pt4Tyx4kR5xIBi+UTePozmH8r44mu5ffN2dgyx/qpmETyHxRlye+n+Pvz9PTU0
5R0E2WHRpAeLsSa95VioizfrFoh0+wlRYL5jlczybylIt3Co2+GWgnT7nGdRzdgH7ziqSzPEE9xj
BqpvphlhMsL5j8eMYAzcPVrTDDOCZTAwoUbmjFunH0Ei4wfoC9bmkkVoZdLOe9US815fDreHt4Ni
xw1NzDJB0d9iUjeE8DdlnyewoFsi2ojswDJu0emMiwvEqpF00BxNORCH9lAP/otVjG6H3wyfbyft
LVV9xIiVecPNt3H7ozS3jaIUfjIftts3xPKS3w7qv7+6PbSbQmzsWt6A78lRS/APIEIpBBFFJ24Q
aA9z8sPbgPTljMgDjB2Bizli5nlzkOlI8ZINkTdr42uU1fY+ksJwr81PvLKJWEMjpp9SOfSh3e0n
PvAkJ+uvZdMGh9rUHoGWZN7tT7yFAoWZjKbTUDJnXC5otx/0UZxVr4wUK8o1sIFnMcSPE1RpPtEy
Lvj52tgVXuIB33XXN+d4Hj9bQp7WqsR0Re6PUQBQc7nTMQfyv4ntY6VSlcKrshZgfP2QWnK0DZLu
Wdbg0lnDAra2EeAL3ZmH7Gp7ZGqm+yiTj0MWEWZZ8V9UWFyDuZiJuoxtgOUpGx/aAGsc30aME2JM
3micCEAbYxV/Oov8sYSDpyynwjheVOgacBHlN/KMSNIVmbIeu+4cgTP2ithK9sBvDbr2qNkEPDs2
OMs2bTICJ1fof8L8mJZzxiWCQGsmB4uUOtOD7NRRjctKOR9ufMlEi3YYzE+iGh+skIDGQUdyI2em
zW6L1OCp4/5GxOG20ofDHA8d5lEUEvUYNvAEpuexDgmBiaXascL8O1EBLo9W9yXJAaVvCd5RtVC/
jfTN66q/+paEv9bun5i4JJsyni5SbLHVISbYi8Ycw3YK192QwgsgSPVgNnq2yxOLMQ/rtxSGT55l
hqv7yabRETzEitbup6k4SDV7qsXyutZHwpCbDsqu2pCXrkedAsznUgQxwxGtateqht+pjvy1NTJ/
7HXWmh20E7oBCx0YdfS6hhnsqWoHBCNLfiYxy5vAnh67dLpAHBoeU01lTq1KXluogAmLlmXONIPg
lnvHFkq3VWLa4Krkl+LqumtR+6B0gR2r5Il0hjXFPw6+wyk1zhZpVkypy24DjY69WzvCnIhZthWk
tcQovOg99rmKWjg02uBuooFWW0v2ZkYVEszlc2ew1AkGq1l3GQM1KK3jwxAjutS1bgKvBETF6kAW
l3rpZAIpNV1q9QldOVjNoNUYZDIbVUJ2QJalvgzWOuwOhS2XoO2VXRH2jixH30kQsivKEFqHpnTq
0MgJTPzrnvs5Y1c+QIw93wAsgByAPQW9oRI7KR8gJKS2qySGdOKP+YYPD8dKERLNzrrR5m96/Tsz
86+41E5JymtqyMV7azdvVgWRebRPTNBgVfG5TZSqJtUqAHkYWlslNbcUl8SBJnw6wxAtAXzCY5MJ
/Wk20bxNhU+LEkD8yUt4uTFBkRJSY9bJhiYhjZOhwcdxRSNPJ9hp4XNh2F+pEnM7kZe0blmXznPr
0rgjLJ8MPpOCBSFMi9TVWQ/J3dTd2bMCPhHaGZXBAMSaDWaS+vF2Tpf1FgBR8TI0MnR2SXsbjXw/
mDbDZkLvSVV1Rkn7TWpTv+b1I+iAIyhZ0NpBm+zqBNwsdamyz5fRHWO/baMy2Pb1JHNLa1tLynin
JPYDf+gd5O9u3UhDBRyH0NXFqJYZP/Gkvs4l+yOjkskz9y1Xk6FdBCqgpVA7s5RovX7xcEPTYUid
ydIpw0pOLx8hwK1+ywLlUN3LoVekdPCxYCipqiElLcTeujY/R92/xJJdeaNcnSJ/jt0CfPh6TAST
tfGsTixMO1aUChhntjbJuunbR7ajpLBd0jaqDyGS9NoENhLoBYlKSc/eVzTQiZMI1KXFtpxLP3sE
q2LQT1g7Nt7mZcCd7JSXiPwpgI1IHSZtIji+SeFCd5CtdPVD198XKfOh9oFf6eHArYhPfVsx18yS
5G4wKWVkLQCgTuWdN599l6SeOUsfc954YH1fQ+Li0Mxo6OkBHwjTfgkt8CpdhOF31nynDAeM56V8
kMbEdGzNNl2MrN/5bLc7XgjA6vGl1NuVXUr13YxMhUVoaMb6KTUiHOUltyMpwiSSwLsAuz85ahrY
e+SRDLlQAyjcsQ+TAPAV+d2ZeymIjO6utsAxEM0uOUqu8MIitBmAYKwyOSrwUsa0OXLvMu/y/Biv
cjioOc3JUp/cHt++uvl9bw8HFGTNJFGSLfbk24HatPzz1e0ht8TcG5r8edRIPUXKGLsccCEM8cLt
+itw5uae/8fDohv1XTDuc4V6T+Vu4lTz9KCqtbzqY7Sm9dBEB7NDCFRWKLlvYWVMCFO6pIRhvdHV
xAgET2OePqmFPHlEzbIESJaFmyhx5xP1iJa5+Q+v983wHY8jFbBFGbTNeZcy5sx7U4PbqTSRsspC
BVmW6uPMXA5QYZNNFEbHmvnTPp/6jwS6kqsqGRmbfb+5fbsm1SowlX6byTDBimrCjTlPe3qMaR/J
euuAsF1OLzzllqV8TzBA2MQvgAMRlfqul/841bt/e9bbpRYnAMRc2roTMA1c98uhXOrhbMnwsg2b
pFHWIfubt77VdFaft8dIQiePLNHLLVstA+LDk70ZehcfbLxU5beHYkEO+p62VPZD0kbIXJYvuXaB
zpApDAFEpWMxn6dGPviRJh50tXj206TfchdBSjLKWJH66jRrmfaoBf46Vq07KSs4uQshXWIz+u5C
9ijVUJiHqekKzyqxPPttPJ6t5eCH7c+cGikqeqTN0kCuqAD1Cpy1swcn7YW0CX0Sj8nvUYQBkGLC
RDb15TqDRgPfiFMkjApy8IbMuIgeR0pOvZCHBiI+TT9Wvb9Pwyg453ZJa5qxQUgkGPOGMTReUysf
Iy0XcKni/sitoXwgrnmdSfWLaOPg0WDGjr4w0h26cWnRzOtPvW+gF2CJIbT+d0p9mDcC2RLZP2CO
ln4RW7Pmajr6RHwiZA13QX0ZDJ36U8a+U8f6gTPP4rrKJdNgxM2nspgNgHZ64GhSOJ4UG6FM2pxw
Jp95I+xtkerxnSZ+1KZOzhrDMewOCIdLw1FzAMkDt3hoOkRBZo1ZeI3N8r8qo+kSz+HgCSR4fSJw
2RXjeM06Uo6UsTr1Q0b/zwmD0UeC1wxae92ZiDLlOTtIQVbvxtpC9KrVZ3uKGjCsY+OVETK1cIzi
U2OElicP9Y8OzTuw0VKb67aaW7wBmAPHSbtrIqs4qGBncLvRyWQNf7quBijguQQHNucy9f26bOT5
AFNj1/SW/DiZrGn0VFF2RtF8V8qcerGSFFtp8L0lch7bJtPuKer5lIvpbrDNV5wq0NVHsZvYokjQ
uq/xGDIGTsYPABnvUj6pd+1U9WdYCuvczKWTLqv+xu6076id002hISOe6LGuKtjEaNJHB3fIvKF8
OPciTw+53lPPWetcbsm2JkFjBUMZARVuBq5sQLQ6VVQXlCEYTS6Yq4/61GnnWJEOMqCqrTZmXy2e
VXeyWYGHFsopxSKZiJ3CeE2qIN/23KQHDnTN09Eclb1MReH2uEPXcy3Erk5fJyumPSl4X1N9jJ2w
g0HZsVdwwiYmo5JntLLixuTkKvtNGFo2ueT8NREVfM5lZoOonvQrBPD4KglGTOB3KAwd2BjHL4VB
Izsn7dFYlVLiX7VAvq+Y0mz5tSAZA0Q7gHY4M2tzkxdoTHnfXJGMKLoiVCGR7x8tf1SRBmh7wmSu
iTxCtsvNAZIzX9GioBWSYhkcWp2DQtFReFGm0veg+Rkme0vXd5JC9u5Tet/HCEkhDsSHnuRtckdj
1ms9jLNi6j2tiDoYoZhXoPkOxKK4fjyQgFKhiVUMe6+RDPuQkKlyLxD8vFSLEq0tvlIrlcmVoMeR
gvjS2ZexHeSTLPqncPTle5nom5bPV1GEXtVn8rk3CnSqucUGp/4U8owu2KhbL7dlJA9KNu+GJrMR
n3TUZJAs8NsF2cUqw+ScNp8gPtL12KooBFu2zuUc7KW0Qope8yvSuPgexDHtLWMd5CG4srqFdBzU
xVnW9E3cT6yJ66o9gMX4MFOhHu2O9FN7wbzG+KuRo/mly6wDxEkhfXelOXmdZkI8y43npC76ra7F
D11r12cR6sWu08Tj7UJLQvh9gApoJwX6cBZxRns/JZvR9MEb5UhMi2zakyzOidChl28tAe9vCE6I
azzwE9ldqMrgvuq3hoCJPTS4K5ZucYqITAhbn3VVCWxNb7PBnVjVUKcl0mpKx9LDTfzEhSbdiUnZ
0QJ/lXqdnqbAJsvBYH3pp6252c12XrmxWSK3GZS9QoKCl1pNSbVioUblGskZ85qwYaLEbE9Ro4hL
lNhiEye96jA1xj2USQjb4Jc4djjUTqnUlxHGw/0yTR0JGY3Nr9YgGKUxXD5TzTYykHUORbScw8Um
yD+1QZb5OPTboMAIMopPSoxhm+QTKCwdTF8c5rvZsCIg1Cyjc7ZEoxSNm7wqtnZq/sSU7U8a1X1X
0UWGkmSchL4Py6zaTvn0EZuo6v0F0W3007jWGhbcLTFhT8mJMKNdHBnpuU8K/Up53SNhSXC0Dq0P
gGYsiHC3f5sZRGpukHJfW8TCmIZuIv0kjdYvKLA7kT9WKvrKeZKwiWH01RfTXJsZmjtGbABhvLVr
3Emlc6PsVAOAtaFWzrdSTG4BbOc6uoiuaJ7b1DJQShZib+vqU8V1Wmu73NGLDodyGQCPB0jucCs7
9qSEHPWBhF1i4/c+xXrbMreGhU5+wayfZkUXDH1gkkRztgm69IuYG1y5U39vtiyVDaU9qBKEwbhr
92GqVEh/aowhabmzdPQ9ndyNaHE+tGEOD0OKoKOcBLixJMou/eKAw2J4sjPkxxpr2T4LUfWLZN6b
9iGXi/okmjMhQSaFL0Bf3eqnh0A1N0kTD1tGUaj1bbNH2OhH6zBKw3OqU3tDLEw8m/a1inA2COS4
XZn91nKMWsCyhw+9Lu+Jp89cvUrIcDAgi4Ose5ynRGWsKSFxIWD6ZJsmAwdbPnbR7LtAHcPdTPmz
jiKbrlV5oJP6RWc5Hk0UNNz94wZEv/ILvYmxiaLuhjl3CcaInCDBVRBaqMzVlkFHh2fTLbVoPIBg
hm1esycXVv5Uy/J46VT/YmgfbRx3L1oXc2ebyShoreYLjlcoyH5ozxDoloQEXT/kzeSRuNVfq1om
sVnPQfIKzd/oCQZDqEOMPxtxn3OjC6rMPgZ9+DKlNjUiUrbVIHEw/aI6ZAQCNr2Gopf7jHyiOeJ+
yKbSDZUQ0U+XStgTZMLcbQL1MoHfQaCly5cTVq0VaDWwfo1yPGl2Q/ZPXr7KuD+PxUBKN0I7klPg
B3coG5yesdk2nf2PLCjLp4kPYtRbXGR1e7yXqmGDvy/AxJdvh0bnHMvZf4gYw8PcWMVGX7S3dts5
A8tVJ6W1dTM50NctNxooR0S49A1ypmQAAjDYeX8Ia7x13OYlx29VWDbL/6Vhcos2mXg6uaCYt9Rp
xSK4Z7qui0c1CkLHGDFbEV0FaTqsun0U3xdGbrs5/1OSHxtlG0ZUqElVnK3gPKa1fqiT2kclmZJz
naRXIUWDZw+8Aabdov4OWMb2HYhktm1IWSeJ7b2irUOQOycGEwsBV9r2ldIAiCS0WWt6FNHhGLMK
MgWKk+JL0SmKBNGFGx9q7JnsJHBnlQi2VEWeOgS8IliG3Wi2GB0rPdF5hUW/BgrQYQbZowmRVBIr
pHxze6FFmECwE9NZqlCIqL58MAluELRnqJy8OY88La6sbYs3zI/M+ipknJFlyeUWeO5kvEsa1NDc
Kh5lhMNbPVAlAmiRSKHYOhXZ8AYWUXCVhZ7rj4uJL+vgdVArMyBtkletGueNns14/rIMg8qUfbZZ
gnVmss2t3csp88iczYmaHyOD4sJnvIpAuo4PxVB4/4e981iOm1m37Kt09Bx/wGYmBj1hGZSjLzpN
EKJEAUh4b57+LvD0PS6iu2/P74RBSRSDrAKQn9l7baSCRKpMbCyPqazMI6T3s1/qe87k6Ky6MLsV
ubsjc7u8g4qJPrpKgmpKaAy96ClktnlbELKSjO9JkYwXlSISF6FTk9fXiVMmfZq00njytJbn7w+q
GRC/GwS8mA7IJK+qQI6ToLRRESUkntomSEaJQCARBYyFo+oT497V4sPzeh/tBn/qpP6YuB7ONPUD
A3yeBaMj3nKkUHd1bxJq5dhPVTQ1Z510A6F/dreT6bSryAB7KtYPuLV3BO49+QOdKkGlzX2Nol76
/dn1IKDQPNgXFLNIjOvSYxala2jKlj6Wfjpui8x6sGNjQhwPuDSdQXEk0+IElovCO+ON28RtJY9G
rxUCcJeIFhaWw9IkQYJ4a4M91d3UfaiJilrup5b7tyynT3dAWkVIO2mDUb0xiAu69aNebdzYsviu
/a9x8txHzWWIoMd8HkJEH5l5Z0SldUfPi9hG0tQJkgWHheI8O7ql1977FuDkpsI0VbT9PQPCGsFz
MjPfdtOzgATtewxus9nvb1WzrQ2Hw4DWlDgylEOp1xyrnIdwnhndrT/RsTBxelAdF5EzNCll5qVv
ivpWMjpMvNHeZpVzHT37XDW1CgwdJcdIofOw647lSe2n9+lMLpOMBihcOmhTLEioJJJjnhfMaYYZ
ET1yDA3nv7VmrKVdCsychyfKVFY8na2TnVUWGBVFOfD88LmvB/En0c2XqUUd+IX6jGfCSdshvyMQ
u2bs3sJgDmtMyM1CtHuJtc0nCDJmOH1TsR8O5mnqAjfjqNe0TftxJVP3RV3tE6MKVC2tbWxH/Wvu
NZeesM+jI9k3LzMOzTm3UOxlY3z2su7JVGBahrLjZ50o0yvVX6vQVxcGuFfMqfMmCyHkJCSfIkYl
v8nAPFhXRzF7zpGem4ujp3ubvT7IPWa7RPbgzrBzg+5RPXYT46nRw2sKxAbtMSlENwU0TUY57Rfq
cTipcLEj0wM2ooudY3LItH37Vojyw5xL4nTmkXgCKls16d3379Gr2gucRb6NccEFTCrsYbT6l1ih
r8MhYrB2u1/CVzG5ESLzeuERKBgQ+2xuJYunU9m514pQVdec3l2Pc2ds3HxveP3pb7t8elcwKjRU
/9j7fX/2/XdR2F9jdN97prkMe/N1lgSBvT/1bbnrQ4YwZQxPFbImomYmZeSxZzwJ0MB8IwEtAlc3
2YoL+9ufddsi1UJTy/DQPM3+yJBVrIB81GUn4iqmk+4g2CVuQsSiGT1GPc6TbsUCfi+Pu3WNTw01
HizsGGafIE0w85+5o3rGssbBb+51g1QhYnV8Go2+BeXpS7wZEJBaYY2nyC7ybe3AyNW6G0/fH+JM
34VdB/OFUc2pnbEmuxMXN8z78hwSPYhfxX7kZsGrL+pXbxmx4LgJmGB6mfKsM0xMLP1zQnMUYwxh
VdV55g6RcTofSdyYGEIvKCZX1qL85i8unLz24mNqj/wXS2NbibAPEKHJ8Qf2gUX7KluiBQFlsP4m
3x9AxzWnbB3y/ePvDMfW+3QuX/5tDx0izTukdCPeijP9/s2/PytXxOk//vj9mYSlv21QwN7QHlIF
N+l4+v5M/f2z7z/G6wsGkuG6dPVdXGPXyCukizzYIQ56JP+M6we/KGjxHcPbDivo7fuDx+l1XDBI
Ksm6c1H0eyBu+bTK2Hx+f/j+42JTjGpd+jduPl0Glc7nNlpM6gBejPVnW9aZJvP8VYaRfosUUp7O
TNVZGrOtoODVTkPfp+Kgrcx3a3YMsJdMTg2TD+n3vJQapD35RGP2vo733xqwb33W92fpirOLi8zb
t53+m0CMReJ0jOVrt/46ZQLZ7vtDVw3xdhxIsxrW++dbLhMJdcrLuWD6VvkYyerPQTE0KwRSzKyb
Ecr8/cPglJfeXpnOcYpqxAN5K74nwiwHIdo4Oj0YA9lz6yQzmdwHV2F7+m+B2H+NImdZ/0+K3Omr
ab/mfxGJURb+E0LO+cs3bTjMLltRRF/ynzByHhg5/l7ByUBgxD/8p0TM+ssRlpTKXsE38ltY1pZ9
F/+v/+mov3y+m2nyL6ZroS77/5KI2fLfJGIAHjyqCGX5zOGly3bzX0E3LA6LnMTE5tBOBMnGs3FL
MATCSx/+gW6acdNGWAGKxul2gOmvRiPCrQGhAvEmdKc05CT0u6c+qs2t7nR6KVqiYGnoO9TISNAn
1eKSpjLYtxN4cNWLH9yyIeN1864pJ29PgrdzCj1xRIeQHmtf4NB/12PenJFVzAw7CGktc+IUrG7I
927v51vHXh3zCXVN/TO09GfDwh2qlI0UF0d4kRO3WDbpK1n2hL2xhztn7RBu8T5ULLENcnZGA9tk
Vj2oouvu1JBdVYVRzhvaAINSeySUgtWF+Qr+j6dC6tM0T/OfhKyvgbQTZgJkHUNdAgFz6hhvMCUA
VhZNdOqJTytfuL+MUf+oHb8MSlMNDzUhZKQJlceOaRipvTcItaBipOiDTTvRm9uGWLXSdvStbmiE
W5MkSwVGGyQ3YJ25ZFHbuMVVL6zlapc9p4cHIXTrZUsASR6geXuZ+yY/FGNAyEER2CPfuRLY8kD1
w/pjZEHPbZ4IoniPkDzcIA6/NgITeSyvZa1n0oJIrkQbfMKCbxRxEgi2STnjNjQalr+pSra9EMOv
ngXCgn0q/sHe22jL5k8NAJ8Y+PsALHjHABm6xoB3OIuKAdG2/YMgeH1jEgTYz/rQjUgK+xpDSNt1
PQ0k0wA9kqw55XtZ8c2zMD1nDsxwvy8Cx9mUY1c+lYQr3oBfZy3OUGw3RIiUcxMSzPo/RiENQuuI
hmRwTLq05u/yiYRAMDwPXTcfTJuXo/HXg505FpE00XZpXk1j4k1Bvdzxc34T/yffPSz98lrE1Spe
zHbgrBE6z7J57tZBQBLeWosUaz90GUer3LuzPW5nD+yMY+HoSjkObVoSA3hSMA+8vEP+YsvpieGF
YIJbYRFPT7OiwgU/3e2WkVuj4qKDx3yBep3sHAjpS62AplErLa/2xKXWuFnANTzt7cwONyF0oUWd
ulwT57HUR4cNvZ58hQAjX/a4dODAYO+QmAttohHwlTcbMTrG/Zyk78VyX4KVPAPKJ02vy0jfQAjq
geMbJ0wVqQ+qmz0F1/wwfgrxXmlreO6NN8+iHeJNXU5ub/CmkuKnG60uuGAymNjxe48W/uSMCzPL
ORJH1yn1LrdLANF2+VrLdC/J8QumZCwOU8lbIOrCO5ZW8xxxKTBRNytYKGpvYRohXBroS2MNgci7
x7Lp7SC0iRCd3Fbf0JMst1mWKtQeiCYbqvkQyIHvTBsrSdOgDEsn8LGljxUXD0FGA+HYBnqhQ5NX
l5UEHQ84MTNnwpsM7HhHwM+2KhnLAx0CPvbD6rzHhsCsXdJkz+jaows/CtPHB5yn/aZSRfusmD1K
Ngtsvylnwn5mycdbim+n/2KYTowPSii4vXwZsRQeC20BaxOKwYL5J4syHBkTYZRhhsDWJzCwnVqU
OdYAe9OtHicJ3nEqiBMa8uwzWWUD+ax/lxGkOTeqr2nLqCCkN4H/wdurmxHL8pL1W0lCzU1TTAZW
BcKUrf7g/okU4J5w5H1W/nKYJ2vVGhLRAKH6MrO72lQUnnslh+eMypRarFoI3XCdbVaqV0OMXKLI
7h7TYjeOxldqpi+sdxU60OHo5Kz84rY1dwWZw3X5pcriUIWFd7ZNPNdx8mlMOYvHODtgX2XF1SJ8
s8v0s2kNBgvodobE2TItHLigGXR6FTdQY6f3ZVdDk4gZVA5TDpqrV3u47mfyRfOdWL+IWF7sh0WB
coyMGVVnfpCiRMajhIts1O5OH1CjFj9sBwMKuhzkVjPmE/YWV7VSyUZnhsPEpVCUO+NYhBjiagi+
zPHr/ja1/DuVY/4axxCOTlmF+76gdQb6T0ddtihck+iLMvzQ9+tDFaF0PNxGFboqiFfD1mAq0KoZ
YiPNPn5rQkDayQ06poa7NOp5bBkFkJAyuktNIFGC6eReJOpPInFdidIegqUQH1Sk4kIXaJOiCydj
YvhE8FIdMFtpd03upMyXMouxE3qvnk5gn9td/WDPOPELgreipnqEU1bdy8FILkVG8Hmbr5tQJML+
Ih+n3hyOI/94UVF9yq0mfWwYbqwVMYoDowYdZoSPQzffUV0C3JBJui8S9Rug8ykybBImungK6t7+
s9jaY0DFL1HYLPzspG5v6xYL6pLyaOq4PQvbRWmSIEStVX9mK/thIhXbp4u3XgaHPO7wuuKkz9Fu
btz13Oox7KPuvHPnCTBcyNfNNc86jBMG6Jm4FHexoGl0JmhLYfzJaT9s9Prtpnx4npqfg7nqYVKc
fIp9/c1i1ul+lTZtZJk8+Uu3EpBu+zlqAkozfuEkfmnrJt7nrCNAmhsontabkd3QzVB1NmFJIRI2
eHGeinZV6i4Hd5hgdsLOFZP1QZy8H4jMv5MhTna/ebVbgzG8D96M6JlN2fCogXtOAkGyuvmnu568
gQN76l/KBS4AAg9n6qiAybJpY83OdI/XE6KONg+YMJ86Q22F0z/LSQauyOxNNya0yL73c7HVlWNo
2BbdmvtHKPC2Jwp5p1xQMl06DGu2Eb4pwpt3qrX+cDC76zxT97OxbwT6GW0R/wpZK+nY6Vt58+E4
HRcGT9s0rC6tlc57l9HeZpmtT0Kw30oSXC4hZeF6lDlx0Z1sEE10MMnGI8Nryx5/I63VXmfaQeGI
8GShcL0ZO4BSsw+LKYFmoT/axCQUQ6M2Iyzx6rstiqgk3o/+zC/Gi7v5ZoUtJUbNrHLfKgOfzGgw
s0uU5x0ndd/gmr4tLY+0BxbIcbxpechRm+CF48FAkq3d71isWDb7MgbMMZQAzsJkowW+wwqlwYX8
Ld7QfkSrJmBkQbkcjxyKYDqJmrlvWjvEJjn7T3jMfqnFfRZVODxYnt43rVZPefFcdlCfEEa0QCaS
8TxinPR771JyNuecjU+IFniJ0s4HfJI5QdTtyV5mp5nI5KFyGZhH6cITNdoot6m2toBw0ijHJ2fC
+c1kf3lOy8s8teZzz5yjjYbr94ex0i8z/P27UbbD1SXhj+DjaDiEUZ0hDrQXEm5CwMENfFSmDltP
8J06tyoeDYODvgTXB17Q4hmIyKqqC2Lcq45pdWlyaHvhlSOxvCOnxdyzA6l3mJnlFZ2/PKbr4lVp
1n3F0smjE9rAh+vlQ0yev7OK2di1/Wg9USvf+HnuXU1vhneTpnuzYEv+t7/yY1YKo1ngMYAtFDNq
SiNujrZmlVvGBda2sbYDkkbQGmU9g5O4m14sg9vXQje493J+hXhyf3lzDN6EwSQ7NYPf4ldb+d7W
nuyCqXXFHKQSCQQr+9R4BMnJBZLTKVnYE4oJ1M9oEgjMOgR2JLt5ExxfuewM3rebS61i9WRZC/NL
MbxkGS770mnmjYPMGZjE4yzTe4kSYWOgOa1Gpt1FxHqhJaNts4zdFVz4xl9RnGJK5KZJUVf6w27s
Qzr8ngT6sEhes2huIApB9iAMLT5wxCV7gJgWUEv0kCYMkHisA4gMmJf7EshAmCEVXy2Vg33o7KBZ
YMdGzXSje+zlLP/yOkBX6B8tv3hBcDUFKf7TqIoPuC2CXPAKWZQLhwJP+R0Nx2OBoTG3JIceW4Rt
z2GHoRrRH+QUXSFljhPl7rXLuIYooGuO0mw/JkThLR2yIy+P9uRbzKfatj4zHhTb3O1gDDttCa/H
PffcNx0bcwKgl2pP9LeLbKsmGA4LoH5P2O+TiNqjmas6eCKJaSBTh+ox9d1WE9dwY07Db/2jFUv+
SC0CxIiLWaXNxXOu+Knas4Shse3WCmUwqktjyyvz4vq+Xkgaib1PinNgnIwLeav7E4PozzatnEce
N+emJgc9tRGdCwUPx7ei5kI3NZGpSN1jO4fBsOEMw3rzZfonj0FUToJbQNTpMxrJwPbmo6I2YTGK
KDhy1Be+qyv5lQY6pIk0rhrkoIGhPB8fp8TMD5PNrQu8IImZ4LnvkecCZkaJPghRbru2OVrRvJAf
iPjeK/QzRMZ3VfGOoMMUyAmhf6mVPDZEt8UyUS4O2TPGjovRYOQSxJMlU/s8FCEJ9HP3O+LcRVis
Nl0OUJm4mHdV06CmFf7FZaqATMZxekgG+WOugDUNIGWPeFQXBN8gqw2WhYS+s87rUgEAji7CXPdQ
NoUEv12Ei9/W/SVhRxaNhjy2ChlH5DyRmbMeg5DNVnm1HyV/qqjc2+0yBHXCKqOGVFDFv6UcvaDL
QLhlyp4OWrjDQfITgw/k6A5TZKh5V5g3m4kRGWG/tLellLvRH3PUIMgGIii0A96tafEkHdTon5tJ
80+MVW0OieuwqCCEjLtdWcWHcMi3Y+UDUYqqi7Dy7n4s3Q9lO+jPYvvOBQVwSMvofs5IPG3b7hbj
K4RHMcut6xKY1/kSWPUi7iGpJlwo5U/Kg1+phIiFppRZ+UEiETwAhDmbsr1GKVgISjhywL+hQmnf
ER+PjnZxjVckdMR6cXPBp+FxkdgxJ34OsthtgNZq1Ls6tXhIthBWjAgOZUECeWClEFWFRWiZlp1E
WmDftktCllvzKWTfnd24v3Vqxc4VFHRhi/iusHuYikiCjn7C86GvF3XsRxQFjJZIdgwpqVVtEK9E
lZd2t8Kob2POoyNXZMgVat2GhoT2Yoljb6GzwKkGJtiAwMhQ/cVySZSiwPoqdPW5IOw98gAWG5s7
dhsPVGGYyJDdaibSuW9evfqXalwNdbwvDlALVnkEJCDUIUeTsJyyFYwye+KuaGTcBek0c9sPu7D8
0+Tj2vFGx96nMUd51FM1uqHrnAu3fYjs3trUTfZRsqqcBcuMpiz36Jxs9TT3rTi42Lx2WQN7s4on
IjWhzRFMy9AVZxxUJ+rsJWpO07CravAzc3vOUh7lVGEWUrwqijG8sWYfCRtkOy6z1g8WH45OoQt2
+611i+HXerxr5wmqR/PKyfVnIC70xk/9x9ohrUQDIdctN3cY9YyoRuZUE7i7tvSdXYfQE32L+5w3
wJ+kS0m+mDFWmukti00z6LspsCwmaBjXKBiWL9eGI5mI5AcJbGdW0n5AOfJz6IAteQ4H+6MuQ3Cz
KYqMIoJcn9FMeC0CImdxfw304b3um50jqnZjxp+uRU6SrSZj2xuUaFifsp3T4jfqKA1p/XakkeX7
ob9fqdBdg00pm/TB+k7dc1uo7Zb3sEwsgTUglE1c69cEA8lNT2lwg44dYl2KbbyUP2AWNR/pfeGS
eBuW7F0ysUYyG7/ijrFUG/0gbi/a+NT5cDJLVjnISH1neZAFQQADKv5loHsVtqA5iPQCgRNnvWac
hW0HbQHL0j0dJbTChaLJaU2wBIaxizL9ifjT35Dfhy6o1GfEQ/4mJ+1rna8xRqvC6+wt7ga0z9t3
F6drQJGGcxdymAVLRBIvKofM5XX+biVUG/JdqRjj+qVrzGk/ldLfjQi34+VxtBnbkKprbFqMO/OI
qKXFXRZpMmmpJprAJXOmWuv+Si9cRXV4pj3z9mHH7VtTFa4zNHNhWZQzqsllUR1KMwOYyNG/a+vR
gm4hhmPbuZ/aGGjvR/PEwnjApV/moB2PMns2LO8dXwTgTklLXNTwbwU2nnVUOQ8NCESyig5LLp79
LkWTNA6gRNBCHCK3xucmo3Ov84dwRrqfxYjDUL2xK6nC+4zG6XZgMRFEYfRrzPr4FLbZM+6UDOy+
fkRXdoG/YJMmiLOio/HeMSVBUTUxdPHTeH5i1frWE/H8LZ3I2urcEuh7LgVcxrmsx31v9acwrNac
XRQrCOifEWTsRq6RVpPRFc2I4JXlnf97g/Ff2WAQQWMx0P8/W9yf163C/9j8ZNWZFD//eYvxv//r
fwbhqL/gAZkSu7CJmd3+xxJDOX85HtksriPXFQK0/r+vMRzvL9v0ML/ZaH5dm6/6exaOY//FsWd6
Eov8KvPCOv9vzvb/m9Od2Y3/r053nCSIWEwXQJUpHMsx/22N0Sd2WjSajXpTdlFghYO8JHV/zZHL
EX341oxD+zS0db1pmL5tCRv2Lno+DwvQnN4TKkBH4TPRRdlwJ+vHUBohsxJCDUrDIhcsmrbMpEIQ
oHdzUzWHwfR/aU2DYCzgpcQ6VnYQwyEFYB0wiqncRsyRMv3sp+bObArnhbNCbfMJU5y19OF2olL1
ENIFnRmtAHrFVBIe155uEB6oNSwo6cDGeQWZA3aZ+ftq8veyiNDxeNikkESnNolqFj/oTdPF5c5v
0IuUYXLCPTltGxMeoNMwmqCi2KWz6/P4ieiNRnHXusO+bavsmVYdOf7giEOdLofEGMot037KGupN
px7VMUchHtjx9OLHJFwVmW4uhhf0E7DharIFmJix/TCcaWKhQI+rtb83ssRlRc6mNeR6OYmx+N2k
3NMFDfN2KG0LgUjvsQOBaWnBVNi5SftO032ZByNGj1kcCAIGQpTU6yDXP9pcVee+lNYpGx2Gh1D9
VVsXVM9HmVjelX4LoXxSHwu7cfdFHueXaAoPfWhHJzwLCKN2OT6in8tA+o3z4vmejw4TjaEOxyfH
1AV+NDe+ERS8txIMziDJLhb5E/mvxFkbrXs/zi4Ben6EfS3G7h1G0jx7vXFOxZydYlwkd3rwsRL4
1cuwwtCcfqZcSmIPdyn7q5gEkH4IL2HboIQJR+Jj8CkAP2keF1q+olrqi9nIV04YrJceAUEzCaRP
2FOwg0CuQeYyYxAQIwUvIqt5JFhVdOVmISb3NewpbezQOdpN9OTOibOvM02pV4H9y1dqiAjPjqD6
m2yQoHMslvOcLkwU1zE3qY5PvKDoMMSBVcR4rQxiZ9u/5THEKA4GcmkWSGxwSstxY6SRs4+a3xa/
7o0thXxwUyYapfNR5Vb1kzZZX7JwYNQwxNCDTBiHjT2ItzjxDqOevUOBFWZbyuxeioxQc/S1K/UL
8UY93+b4Jh8YaYjIrM7xlD+pwt4lfffMxGk5zU3MSDmKoSeIi9+GDgbp0TvU0pGPIYq7CoLA0Soi
Ik/r5pJM03jjdK5zBMt41Bk6oY78rA1KFRS33ndOzfLI1CE9LGtM7/Jb0/+fZAIYhuL8WUzdnZ0l
8yPQ/N85HfLWZh3L+wqBmlOv2Mc1zCidi1UN6MAjpQJQrj1tjaoYDwYr27Mdni3jh5z9K8DQ+j7F
cqVR5vBG4Y+DUM3uBOfWiGe5BdfVt/4phbthoiEzCBa7zCBnqJXxnDn9/WRP2T3n8R06W87RSZ8n
B6xfEpnmztU2PipF1LfRDoEfV+PeK8tTOOGXTcmA3tGa4sdhyeN39d53ivja2K9Fw1JBqWlbmFZy
F0XS2mgf77RlyIewFFceQfJhHPs/8RoqLYsQIU6ZlzuRz+JiUg5jZHVgLffUR6YrAs0KGZh6iRlb
1HcQHuWl7PwwyBTD1DlhMNx3GBBd1T/lVY2UBgDHVpHrsEGU6ewMDQ9rZojI68MGRkKUBHLjB2bc
/25Fuo/IkQ2MKEsPIK7Av7nNl6QeIV0jtbadif9p1Cp/2M5Dqs4ISl8yHdr7hOEbspMSEbtA0lXO
rFPjyHhYYqwUC8m4u9hRf1w/fG0cOq0Kry2oLOEG5Ru6j+RuVhgsdR2G/NzTPS8twuk5f6qLrzzr
+pemt25KQqw0k9iD6cJvXR3kdG6bCWh6F+nh2JBcxgCbvnH0zGk7DCQtjRwCseqYkM5fIVTCoK0h
eKC9XvZdW79pjxCuZGjE1uRrEMi8I5pl5iAjuLDu9FJIs9wyF5c3rRdeYjYEzLOKX4silbW0ui2e
4l+5xdjZTrtj3yDYlQSlbsqMen+tOvPMCtCpMmR34CAmmCxDq2NPFc17tgfclLH5WjF23JTOqvhe
0KZFjg2EiqjhyY+PtUrlxXWN6UEhFyfKE9+UwMon0UAVC3tgp/HwIERjzmN+Quzl5vOuNd7cJHqZ
2ynZeZXvHGe/3VTz+OlN+bQRjpqI+ASshYn7w46WTxVn4WPTHFGpgQIjhGtOvUdluslDlFjW1u9Y
77hCE85e8ku0bvLYxAmPuJlbs8lJv+oXY1ekzFvCCcN3If29lUbVpnEs0tFS/5RZHfhcVNi7JUPD
YJq3avCWVYEKg6UqzIMqaCgWHGqj5Rk08juDJ926ygeujtMxar3iLnfdmnFLDsm80PkuZ5t+kvic
OLK1B8xu7k4MUnYhpu6Dn2KpX5zmzelEfLA7PB5WAUpbj8XPOe6w0Pj6uCws8DqaZaI2J64SLrCs
xoRcyhZCevUgQJi+TLlxyKd6t8TRcmgX9/csZXwLJA86pOPx8On+zLmyrkV7wObybsmxesqH6K2s
l184PJkGdVwz6FDxOKAkJWUhIzBOJ4EfGsbJ6psPJVKQv1k0bn2MWtsQfe9GtlIEvlzyZ8vujmlo
kMHD8xvSa2g/YGmk0lDWI6iZnS6M5H1Oj3pqw4OyWaTa0iLvpJhoEkXUvaWD+6yS6bEtrPh9sEGP
ebWNaLP3rio0XngsYXyIuzdpAQBwybMT4HjvYHQACqKC2URdaR5STKDbtOtpTBLg5oq8421t8swz
a9jSGh3D+yTmH/aMusNKwO/5+iIi22U3FKntKMfw3IHAUPgezjGudYy1nfzpxeo9rMKfMR79o+ni
8ESNSe8fZfISN4t7HWTzNrgA3DuLmHcFI/LJE6hdmzjOD8tMH90lEDMqOaWn3pue3HwYbtHUFlt7
YWMoogPT+firRsJ/44lGPzPc7YNBYXsLe8e7B39nbTxIgayR7PjgIE6o0tH9A5qBR2N2Ge35K2Yu
J2NZHVe02w2R8nsoHFEwIiDcpAkQlGa2ChhjC3d+j82teEpzEOZ1XAGJ9Jur33ERo1Iafk2l2FSi
hu5IH12HZnsEpLNjTPfMS2UCZkiqY985/R5+H/EnkIDPqtY/k0iSn8QyjzfFg0Bt1SgHk/gqMJVR
Zw2oEOwsFIGMSXDxc/pnpfaiidIjoEuSqk3vqa/aB3s8MiBQPxTzHerdxX9eZOsgUl2K24RylWc1
iM2Mnt1Nwi/8FfHGRXO+rWA9bI31wkkbRX4e2pgbY3XKk/D0R7c441ksiENemA+K9nhp39zRa347
vf8R2lXybsah2gxzxQGnXbAn3gibEL98VL5OuAoB+Ff2xsTysWtzTSyBt8Qf4UPhkHsox+krQsUZ
u/Hywd7s2ZDeZ+sX5VPhENDm9rc8j3iCKCcLMre+iFEl9xaX5c3Uj10gxndvBJefe1Sl5QatTLlY
zVfY8T7KFrOEGtzzEufGzjT+OGEfn2vgiFttsssxxEQWRCvaHbhWdz8bLsRte+zYxoTJA+zRPEqM
V9W7qKRHxIa4ju/LECeONaa/K+iW7Fas+VCG01tdtiADjHnjg8z9SIfmNqz58bWU5sFjrzAl7muo
FFF/JjDGvJuY8KgOHQlgHidJScYayt8OG8ZU2IQLtUwWzCpBDm4nr9/J7bQeyw3QnJz9Gv/n+z+O
qyIydnGElzlfS4X+XI2gvJeShRE9ls7wxZrxK1YmidZ9+q3AkuwQjyCcrZmmsB99FebqEKmc4dRH
0fi3Dzyfj7EJfq8D5FNmiz7FCRsdrjhbizv2uOskurll3B3twgq7LZwhsFzrh9FPphPzvg8Lmy2w
S5S5Dpo77g1ET5DCMUaiHI2Ev8kGO98sEWuhYiYN0JR4WLjnZX0KVxlzWrEMrSv9hpCNTXNX3xmt
TAKLuDj4G4hzExs50dj250j2jO9igLa9V2NnBpOB/y8ju4Lacodffi2bxWdXT8Yux8W38TPw7wAg
rzU7vy0bTHq6JdoD3gLWP8th283xY+1JsfdwFRwpT5ZaPsEn3sn4U6RDeul+x3hL6R/0fe6h2IJh
7G9Cqz0zAoyO+GTcyzSc5iLBNNoJ/xhVbnxrGSRKFCmoDk/peyVxsOuY7MpckxmqpH+LGeG1jEuo
68BxntIR+DHjH9w7FMhxqp+sXAaVV3/5Zmw+GzpkBUyKNeYMcKRpqOF3LMOHMRr5xlsKc8+A/71A
O3BTog4LMPn3K0AUs298IqiN+ZfTPS8aKLERqQ+ws4eZCJyDWWTvfSY/sJEEXWVd5Bh/xp5fbLBi
vBnNbeyipO8AmYY1szMbqDUv5XLfd/MHDoQ9i5cbc8xQCWCQ2EbsqtX6ZItRlfnII2hMzmmhT252
lyVEaObluWZI73rmHIx0xU08DIcCw8qhN6DIzio8hZxZuPoIwe3pAW/wNQpMlkgOY9DG0WTeuwLy
Y+hBvod66fT1z0Ev/aZPvCejBa0FVMaE3JOTkBW/pqP6KYDrce8+FH36FjqVOPldfrIm885lDbCl
sP/+RuWCfbmu0kMdNie3ZfPnVI5FECUBsXJ5A6lgn8OS+zjGTbmrB5yWIyDXjbdefn2aj3RBjA9i
PzuHvm+TkEACU57PWCGcQ7ZSLpvRz4I0Ne4H9uWdV7hHf85J3MkZH0Y2v1PLlhVc8n+wdybLjSvZ
lv2VshwX0tDDMcgJ+54U1YU0gSlCCvQ9HA7g69+Cbj1792ZaZVrNa0ILRjAkEgQcfs7Ze22zX8U+
UWL6KB9ZeB5iabHHydlE5oEZr/qGcmSNSiwAlQNQLm2OIWEk47UaEmNftRik5Iyya5ww2GvdpyYp
ehvfk3RyQXSNTXMRwyg2cQrOd8yJDfr+/JhhJVUPWggpnAOzCueQsHk7+Eh/tg4/r6qYQtqhg3OY
LMc5MXJgVq8e7Sl/y9zuakoEFVIxzSg19lHsZZ6MukRN6eO71kMCJuDp/2I31LCvD2MmtM5WN51n
NQTWyu+1O4qexJB3QxjpOu0Y7fZolSaRXfSpm1DpVQkhiu2L7pLjp7nROfSyz1ww8xV9YW80fYvz
1WbLDitYZQzJPTutDiREbu2+che6Hjx7Ko5W0hi/VPHW1kP+aJpfLsTzfIhJlEUOp3o0S6lEGWSN
wtxm0TUfwQshJFawdDBHZ8yTo8E4MlH6adAIhsq+qifT23amuCWh8S4N0LLS2dtSf+voAR5KoFLO
OHmLTspkVyqCAttwFSUWnBrjw6cjsXBq6Nft6KzDlNqmGWv8C+ZXpdX++SJH338H0twzGqxlLjeK
zlgowqPbCqYm7UjohNltSiAei2gMQSQzXJWppa4dSIMl0ylzg7sW0WCenEy2+suOnvNaz/Aa9m11
KO21Q+arPTKvGh3jExxzRAttrgHojHBeusdAQ+4RJ0y2y5laoHhV4pTPekXw7gSNvM6dadUO0L4g
7AzLzIBWo9lhdPXanEBVS6WrXoJDDNKYEJcS8JUWQ7n2qYBrTutdk2E/m7JbWtT7bii/ampdQr5C
qPW9WGrZcK2eI6/bqqFeYth98TX0RlmU3Vo/a9dt/I7hrFzoDiF0+ZQyXPeeo44FraQVMpkXrutZ
NArqLP+qOk4H06qPdlAD7G4UYZE9fDzChgaAy1M/Mkyrio+Z0F3X7mOtJ3TYs26VBrPwywYIB+/q
YyyGXY9IHcVkezG5l2DeJEHNJTgMYSXTde4LJXsWpkkEYCxi+1Mk0Sd9Q7Qbj0PIWDK1LL6g5kfq
pm/KnWGoe7vhmzMwV9me3DqB8xCFfOCmzz5wl5/7ASV4gc0sC8ivirS91wW7UC8+BfbpoRyKddY5
h4BAMh3bOdN7LC4wZfpl34G47tAhUVQddajRFdAquj3XsEme4r4CxoYfkxV+k7C/YXN05xoB8fZQ
xP2Xa5I00hrua9gPl5Lp3MzXBBhxp8F0iE3tZxxYLqE6GPmgH2LzIgOGZT4k5CcgT8Oo8w2LGulI
tnVrOlIB/YEVt7cjdq2vk094lLK/kqmFbY/JHjZVItRLG7j4jYdfcUBKpNGMZy22kEHWjwDw4HPH
n71u3L1J4f7p91NaYAGFwp6U9I+cFMiazD4GDYazr4ZPgJmLALZ/L/geKFQutknblDKBCa/LlDQ0
ni3X2Y8QucMY1iHasabq3sraeVJUAQq9fcZinpXpru3tpRUiZI60bZ57q4g5KR92Fy1KzeILhdiY
VkQP4nz5FJEPh8KYEGSjEJJd9oIrj/cYtHePKkTva/5JaDUQvnY1iuonbeBbtLfzz5LJltY0Z6tR
3Fj1lIRyhfs/s8czsomfnWkfAzQUpcLllgzFy+CEJYWUj+yYfVlHIOdYZl+jvS+0gDOcsRQRfPlu
tLeDIT6bQL3ZPeGKicH+sSwEWtAC3Ud11KxbBqlRq18KPnuZdjefc4qsmLyOVwHZNfWEHzdMAxMG
2sYOTT6ARR8XpAUTUybMruchG7PR5dZNO2eSsreOHO2xiKiCgsR+Sa3nNBUQAuh/lPx3RvHLrgDB
gAznd2UzCq9S/xlWIjJ6Mb1FgvgQJ7CmvZXoyySl2+Kr6HdbWJfO8WBy09UmxXNtdjJZIaLTz6hn
R/pgsNjWsRVZ20KCjXPlvZ5ye09SeESPY+nk6bi21fyNyHvrDxlqij7Yd350DjA4UZUDFZqCYq3F
8TXvAzamNHOKOp5Njyy9hmMAasIh0PS6tTcigGdTMPyEe/WOMXLRxJjQozhfUoVnS2MWg4zNTPOQ
x4zRRLSz0bhuez0oqBWJv8tbTHANbSm74qrTpMnwNQGZ73PHEy01ZhPNiQnAERdtUI5or/W1CRsE
RxZInwxJUOtV9t42QBQNuWTjiatNK5IPNwrVfkC0ucwZZmqc+gtnSAnk8lBjmLFD9CI5FQN2TVPT
aJjnNPi9Qx4L9kAyXsjeeQ4NjrK6IHT7KLJfddBbzyJiQtC0coG6PDm2o0F+okfoN37oAjGLDpgs
azaG7PFVwL3foMhHdmWvo4KdVgFbf9Oa8X1KZEm73IbHWNP8rEHz+E2IXD6IiEtwql3TN/LiXCf5
S68sm1CsUnCXG9k2RsTracSFANB6Gk2SfTSNmF6c7sTJCGoKP1pHCUSFwp8HOwp7MrGBcZUOSAdr
e4cTAFJBl7bE6yElt4LiZaQL14ThU+WTxILt8TXtAEk5yr72LFq+gZYudv2bXttPRoS2CtJIfHab
yIThmlnLrnfuVUt+Lak6lC1p/7OJwqfODSiG2pB1J6SvWprNWm/RvGdzHhXKmJW3Ama6oJjcdyN5
5YIO0CKpuENUNOo3zcTVKXwfVJlN6CRQPP9mg44jiLZDDltzpgT6iUhnIl07c5d2pJKaQvwuEh9l
IWuVOxnFuq/dXVSX4zpOXhtkKDc7nHOPOQ27IlzLDBKPnuM56RE5+voLG1wySyvS3016IuxAsl+y
1MjxNJ/D1Kv3qU8R5vi5ddXD6R1gpst5bZWXPsLiktXPeeC1Gwuo59IZscwUqlppefBRSTwByiAu
qbf8nq4UCe4ZPzbtqbfr/oVuP0QBCQ1lPAxW/qm6ftWicF9MmvtGpMx1CsO1W1bbGgcfQkTSN9sU
755fPA4IKn39AbEAKw9d/cZR7IffTU89ioIWhm8ofV05NBRQFy21Yqo3VBU11md8lO7KlopDDcuY
LRcgSj1Gr1dkO2NodwbB26tUg97VgdcZCSlokI2Vj/HAwu3h10cQ0R1yFZC05D22UDTYFtD6J8iH
NiYCPECrHte435Juak2YaTHH06y35H1s7HSFwCpetDqJ0rwYMcjvfPx0xgbgP3wmo2LsB6v4buLo
9hM23/YW88Klypv3RnWcsdmbw3bXHYgSjGAdDfTdNdRpDjQpVuX+ls61gYUJYczOXf7qDkwO0Rqx
59JruGk9ZUpOlUK7y9rOFCtzUK9MF+FtWavGRCLuy98Th6R37C8xZDBSKn6KCnc5515sfVhBC0Mx
/ySBdwj9hxIV8NJA8+X5ZOTqLtNXiKh57z40pOZN6LH8MF17bniu4/a9JSmnARrDLs/exFJc5OCd
NZcYnIaqdaEb2VMvux+VExzmn9U46bmYI9vp8XXWj9pvlkwsKLbgZ3NvjW21DeLiCE6p9oofvgnh
S3fvZJ6sumCLMu6HaXonvklfEU6FIANKzKpFAAeONkSyjM9na7JEksQkV03prDMWqaab6xO0JYty
otSpxrNVsVTGufEoxukpbosfA42OziLGy+tPuQstVZXPmf3EUVtxle5jvVlL5iHIV66OQhHE9yU1
Grp5cuVXXnRS1Uv3Iejad1XR1ZoSvCyupNYekPGVpG9rwS5QaoekG0NA1nBrybkz2vTWK6uBJDTW
D24mX0GfcLhb7gDm3XRxd6FDTtzpBqF7jaV/wzj7LXEsQliTGjbxQ2G4l3qM9o0YZw3QtmBbvFC1
8xIjFXYd/RDI4lw3EuNbqj0NBWF7vnpIEjpVmuczrImaZJtlycugDZ9MFZdZ3kKCgxlryRSjPxE3
Vdbvhq452hlzgxZLfjRDxKrevtZmuElk9FlmDFyjGhLlEL/Qe45YCYkt9swOmCiUdPcS2O80to4Z
9q9VMcx0+2Sn++EWEf6OEDk2+iugK/ShbqE7rDvOEc0Yz6AGt3ES7WUSPZkJG2/NQpw1wu+pdgG8
VkA1EJWYulTFIahwmAXGKhCInTJHPgY0gTuNmtYvtoNdMrcBxmOW8Rrv3+N84nda8lFmdD24p5X9
RY0lQW01Rm7vR5ZGx0bzL1nqrNtOPDNo/6FSUq2c4UiFzXJV66+GEsAtx98FklRu1u3DyCW/MNyQ
L4cAtKUyiiNbD+iD9t7Um22Oc2Bhk9BI96Fi/1LmJvaV+IJ+8IPx9Vs7iJ2RdMzGzXzrqV8FIV4F
Y09bQxDLxkVjRRWd9nMy2k+Z28+jKZ7biL47zYjPonOfRiSymmbu3a5+YY75Dv3XkcG77gB0m9rf
aR09F0W6SZ30gZnzXs3hlcj1BfoKv0iuer/VyvrJjeSKIdUGN9RPE4kwyKjHIgR74shftGF2U7ca
ZfrRaPq9ydq3nKteK6qTjJIfZqXeVIfPI5ylyCmC0jy/TYxgYVHQ3jQJwSNYm5npUuT+AcDpinvM
nui3Z9MybiXfiSXEJ+8Vu10EWaTZlvmzziTN5f5ZG/ktGZ6YL30Fo7iQc35ps/Q9w2IQesmOQCOk
uPAkIaZa5ERNln1srIr07xTNeX90NPnD4qJyXSZQo5GvYmamqf6QtfFbgSo+I1uL6TXKPRYTLrBX
R3NOOHRAExM36wFSjqtL5OGJ6xmm6J26WlN1VSbZrJN10XKD9jP3SxEe2iA9AfB8orn02HBPWUxM
REo0bSibSY/m1Gb1dIjkGwWXZ27eZEX9dC8cRWA2SZ+0Il3krG45V18kYcJan7yrMwLH6lGaU2ij
ZZ1PlsBErBbeDMIFowp1eUz/inUGAhUxR9kyKGhagXQNSERDPVFtQPogK73afbbzu+LJsMW6t0YM
QA4xrmW97vQKzu64lt6jlai9M1qIE+jwh+YPZyysbT7QAvLGR8+duzFK0klrrlNvn5PRvPla/dMa
otlltY3y6RQwRW2n6ZKn7Ts25XuZP/lRFCwsz3sdxXvgj/vBGX6VWsUkxTAvXZveYWtPw7My6g8l
N33Tgvxpf0T2+OZJMmtS/yUSXHJkSWfIL38RInaeNYWMRbaVXjLFNNlOWU25H/AnxVq4Sz0PJmPH
ZANdDHSmo/LpxeUMo9PynETTNkjZI7FirAEZUZhVwL8GF329RiIafKpNzTZrWdiPJDuEq94znplu
nf0C1SDGK2qcXWxnL3bPZY8nkp8+HXXaD5XV7gqj4fSj8eTYN/a8XyP/Hhhi7ePyGoyrW+dPZdZs
Q+thmOLXVjWPLnYxn20E0wHa5RGpUmSFJNUGfxcNavwkroF1kd8LxvBBt/xjVEfnyKAv3JhIdeZf
mNvGo5c7cLEi/zSEMH+igoA1zpQofjZzc9P15QsWDGM6OwbYFAhL1CFRv4V7RmwH8+f5RUNev0ov
pNyLv8w2IoY8d5/QSD/IaAP90ALIWhaPAkmJDf4wzQmSbgOSai3nrk8Td3J/NVHAgaUjysQeiPF2
pxdrktvEgR6qQaKMxdK1aYpoDU1uNjvdtDBpMLepdlYGnm84Qys1qF3j9Vc/IBxLt/eBaq+j5sEN
tPZh1CFItfb2j17SxJ6l7vFqiMedEPJqx2/h3MpU5VeixE+6rRhOmIGiMcfn9LP2nxnR7MIg+wps
cQ6iIFmObr0XevsxBe49yJO1ktFeFHRwQLnzC3C9t5ApJ5bIKk+3tPCWcvTeC6ZpK4cJeZaVByNV
HMpU2uuJu9bSKzwIXoxVl0mXI11ANsAEqliSvsneNjff5iUzbIcfbo48lumPu9TaKx4Mi4BDvT7A
O/VJcg5QTZwx9uw69hOHQlt8axr/f8LRf0o4sgz33yYcXb7U/3qDhfBn4Se3oPk//bfw0/i7cAyT
oZlteL77TamY23r/+Bvbpr97rs5IyvZtkEDfotD/Blg4f0cmKhxddz2DMCMPUej/AVjY+t9t36fJ
iEhT/MHD+H9Qfhq8s6rMRnKZ9p//+JtjC8e1bFKULOSfvkCd+ld8hQFnp9fRUO5HYKRXwGjdPTCp
t7BvKsluazKCCaGivZRh8NtxU2TRmRKr7/PrL8lLf0la+meIxvwugIDqHCaOhSEQula/Pu5xEbb/
+Jvxv/tW1/Dtk+BXwA3cUAI89n5+pi1rXJyJcA7M5ufGxcZC+e2GEP5DB6XGUEWw5uaxpEm4xr9/
SybEkX8+MLZuUyTonm36xBD/9S01AH+AjLL9MfH80E/QULrIyVhia/vMu0S/ZYPcMQ3uoCyEP21n
hg86rrsyhAkgU7sHBSYcWSi5tRwn4AfQUfX8CY8Kww+mw5ra0r+YbbVduBZVgBgAyK6m2h0yhuCg
hcPzv/9EkE3+5RM5KJBtZMauJ7hr//UT1ZpOs75tir3uT/rR8gYDVSDM04qsCqsC3kAOCYqqdDB3
RmVvcdEs8Li7ZVedxFA8xaVnXgtTvAb0X9b/4b2hf/7no+1wolu2a80XyXy+//kE6IAANUp4+b4L
1T1Q7kpZerbHVzluQ913F62PGmG0ajLdJZx1x2Rirup95hKXYAXpdM21awjc7z+9r385MVFX64jw
eGOAExFb//V9JVAuKrNt/J0NW6UrPIbcKPEdjTs5krdT59CXiTp/Td8l2ZqheqlyFDUEhQyLyZmM
c05e+78/VM78Nf3likWpbQFTQMnId2mK+S3/6VoBtalPYTD0Oysx0CtC7ji6Tb7WTaGd/SwmSiaA
G2qFDyR1Jk/UfTCjYNFMthtv8oZth04JBOG6xJ7ZY3Duh8w+jBagsHLSEXrj3umDhn1xhoYVpvnS
Se0nF/rByQU7b0tkwkYCMXW4Jt9+4tlZPFXmhKUOr7mA7twH489SFv1SaP6wacvyBFemp8He7gHC
v0WzXRpqQwbCz9hZGv5lZIebsmzGC2IfMcKKSWpzrWNUp86uQEt+W7Jnc7brN/EKXblaqAJ5FaXN
078/vKb9r9eJ5xgGf891r4MeQlr/lwOMJVKAhemIWVESW0heXqwwONaUWHg4gDUnNYDXtAZMMwTD
ZSjs6cg0orgxf7lpckAN3WmQAg0tJKms+WpyeJcjfHLKoU8VlXz2EU9LGkzBMQq8X1WNfiyOR5/j
a2I5ttXK9bTqLQCbF4HnJu/bbEFz0J9Rpn1Lhfnkj1G/j1oP1GHDw/efaNOFh86Vt9530TlEo4ty
0Iiu3w9Z5F9wppV7VRL1I93y6LXFna9RXrJuGHZt5xhPvV2MD1FwJdxZ3oouN7Z6OhlPE7TAtG2i
q58QLaxG+BScPEz+QhzEJV0/YCrsq51maRjEgzog/DbRfP+pimRvw8g9d36Vnk3n5yhNgiHpoJxN
bFubaQJgB/BppQMk2HBxx0ud1LRdNLY26h+65KfUKBFhMVW5IBqJz0YMd9EMyfpOUJlCtubW1i4i
YxqPRdMbF3I46BKPF/hPN+HU2qqv4NIbJCmdVFQ3eLSJlcz0gbjRsjL23Nixw+rMG5RNxo8hkB24
UdyC4oW51BHFoKGCOEHrByQhrR3wkA+iX58FCSaH7+/IzaJmWUeWsSIVAO26pb85kW8c8JMzylQO
JgmwRVauXZiDF2tPQwvHXXXvQ1x/8DpxhJpgIURN44dA60kITnzGSnp9oTqpt5pWG4/wMwJWZlFg
yrU3hunCUa74jKibxgsgJrUyQT0sCA86mV7i2figarSEMWBOYjG2sure4y4sTu1ggDKiPwa538Zr
5AyH0UNra43c5RMg/msEVLRhhiw5YV9OTu2oW7SioktK5g0VB6VGNKc0hGK4o7xEJecY8XUAq7hJ
enj5k4TbUrhNtu8jPGklophbwJg4jpN4X4/yY2jq8Saxod/6Ln/x0/Q4IZDbTcZg3W291q6xstlv
8Myy9Sdsuxxko/SvI11Mt0Lk7WTTXoa+d/1+cMImBhPO4On76QTo8o9/SB0+R9crsf7+O3r7bLmn
atiC1JlO3y+2wDYDpCiAuDL62OSe3i+rsA0fmvkhy2f/p4so9/vpWLOYonKGPNy40KJ4ha0XNGAV
DENkR0tohNEWsWb4SFo7OJfUJjHctLX794OeOBCrx+miz69AgCh3GQzZhVWdkey5t++HzuSAEjjz
6/tZ3ojpwsdbDWwcD2Pb05KNo+zx+2HogzcxecVmZNFetHgfgwXIfGPhdcRzZZDFpqGubn6mECAM
fvcYFt6aG+x0ouVOmgepj/D7vEWO1u3RKvsVxNiXqsi9HQnl4046Sbco3RbVvyQBSwe2fJEULAv4
uuVyCOqK+KR+GbufKk7j527kJNYRmtqZ82I4WPtEmXt7w2YsKmvbW9Xm8CsrpX9rxCLzzHeR06ju
6W/J8YX456PtSsSOUbNzSaIsirDfjR1G4QAmQSIR1cAuYJ6V+GvMJLSpVLZ3Mqdet6pz1nHuAFuF
DxB7TbNNbSSkIQPi5ShAIBIJN26zPAXqoJjf91iF90jtfpssbRvkKAw1OswEmWKdaEwo+8YWZgZj
f9Jr82YIHohmfEfAGZElEJi7PMGF09C2LgFjrzScKK3e51u9SnAdjOZz0rl05Ma2vrkRke66egoG
zcX06Ivl8M1rhNK6yjImVYEIz8SMyD+OZsbMfj+R7DH7vFCsMj9lcONI2d30zl0l6FP/WJ+mTJCy
x7nctD+ErjGpz/1Lbk3qCAcJ84AY6LgATZWEhlCHbKeMv2Xr7tIQHqqDUsO7TSzWBsvQRZoKFJti
kXCFWOH5ByRRMWa3YS3TPKl3BoFPPT/gjVQ0FK2hTYJdi4e0sErY24yoB+Vj2ok1kGdLlPTN0o+M
/Mj3dxNhrI5d6N28akLnqAfeuh7TGTbv7ZyshBlDQgao6pRMsoJergiIjxcWUOhc1JTnDLa1qACm
pxk/da1o2K/KdZUk+VIVEgpoP7ff4y46DZZx7CKhTnaIPr+YLgwgj+RFaK+0F8jgtlfKjCj2Y7wP
zFUu08zGoSDLth6RTRtbiw4M2TdR2r/GZEYQ2BY86Va6JEXReUxD5o6SZgCno/YSSsaM0VBucRF5
MMvC6SZqxhyJgcETEZFXDRW/nvE2IC5urP10FAMIi2iEBPGd/KDnAgVaNp1jFOFhEKl9ioCGsLuc
HTgEpMUISOuEScI/5doGh1FDJJDtHGiLekud6VL5SxdlutKBmOwsWZ3R0xEF4X9FCk1nEFg/2NQ4
+9RpvuIEuU+Nzw8ZmH81pOUdUCI10NNztEYZTHvpWcPdtSfjWHg2t2OBBGUyU2JEEafcmtn52xcA
4stWVG+xF730qXIOVssQkYRDQDkZEF7XsGitkFhzkMGhcenniZZZqqCLsddrxg3YJ6oYKO/MIdRa
FGGpezOSvITHtqqqqtzXPtOrzgPHwGwNaL4XNPvvN691YftQSZ8JXqUd9BoBkQNlZdnJWAfjn+I5
ppEa+U99XzcsA30MLmlOuRI25A4YOfUMYmTeyyCPI6s1HbjsiA6THefHIcIf4GP+35TsUWsJyN23
aqL3+mZHbk3batW+7Kt+1w9fjVOUxMQJtZqC5nc1CbJ0Qm7giUOmEPw4I6m1jQjLZpeVlnXgpoYG
hy+P2N+W7n8IojWiuwg8kaVQoh82keAuo5GPQDRBzqyx1PZmwtk0/4wuYHZYFEa95QzaW4jaF/6U
WNS3Id6QgKasYtAwILPB+uP7G5W5p5w4DAzBGkkheF4mxmYAfL01pwn5wB0IYPcrs+PpFnVrM/a8
vdlBu2uSuTc6ioOsJBTDWCTbmF7Fomco2voAHaXC616LdQi1+qjUCoeK9TSbdkSI53GQ5WtAG3RD
xvuTKYMGr0uwkmqOQyoQsrBuNISri+RZjvpvBInuIhi95N7g7JftaH30vTYtJyOvQK1jxkOMpeBo
99Uxg/fxlDlcuh0zdZiVycVtPfamVp7syDtKV99PpeyHE3cWDnEvjlHHPaqfkwllnu9TzWcErtyz
KCJ1rFwHJOzoBgxEaTOCocDWEQU3CJP9l+W1e3oPYL6rYWnaPhOAvHCPJpAS6JlSrvXePAyUcd9/
EyvlHoWJV7yeiK1PsrhqOON4bfX9v2R1bHrfBq1I9zObye+NhJYrdXIOirxTR9cbESVElEl2Y/JU
Cz6JcwQQoyp9Ezv5O6ks2vE7KuP7T98PHsi9ldKRcaL40ZpFrdva0WdSXKOnOny/BFfnYag7bcsc
+rfXzVpRHe6+k1gHV3PNPx6KjG+v7usASgODNI/ya8QOlqwcvcyuYorfdEiWyClJfNbKB7u+DaQT
3DT0RqoMqruemVgG6eAsNPT/9++/w6VB7l/TCyDAlsZWWjPWAHaae5lG0FC6+vb9jLa9cXAFGKrv
p+HOKQA6cRoXsBDzeO0Kp1pzylgPdFythzGNy2WaNdjjJuxLDd2WfW0xyxhcY7joqjtBTqgfkd6g
4bHunsEspRzrfGcD8F82jVGfhJ8+G4HyTkYn9sImM9LWCbvUw8i4dyS23olPJFmFNxh0vr0plU4F
ZoZrWlNqYcr58hHFGtzHjnKjPMHHLpBAOAjHNO1q4PE8jJOuHxCoTLjW5ueocXSUp1W9EqW7SCiQ
jtqIK5mgOrTYNNEOthbeLQnKf0J+cwSyoQ49GzsgWtPh+6HMhMz/9DwaEbyKkDwsHE2svHJ0v2KD
wDqXWEIPS8qidh6ySvawrrvyyL68X8yWszyvfEwlZBl4UdhsySu9mAG6d9Q/PzR94nJAkr5i37AH
gJWsQdNlaxnmJ1NmP5rS/YmCOTyi52HwmhBPkcenHoAoX2z4oKvk4k/xhQHR0u3MJ3Z4O7S7jCd5
qyOG4UWWGyyRuG067gJiHlUl4/BeZ6RBQMF5BeIBxl23ltiUn9yC0qsBH88ejaQ0ewnfOeYS9H8B
m/jwJm+nRP8MT1Uu++kNVeO0cgs0VuFTVAUo+7uk3EJspAKczYaqHZdGq3aJ3T2wOXmN5jtMhkwA
wiSJO/WqqncmeQVhht03QnXqBtsuYIdrtqSWzhiQQJUFa0V4Qou2BxEGlag/ELD1Uco7+3zs6zX6
1WlgV2M0pGYkcLyWTj/settOt9iNSR1xuaZqUi5iUmWWCCO/bM3DA+SkH8PsHNY98WoCjd8XuIgD
dugizNw9rTa4E9kqoad08Obl8vshJ0quiVyGvf5XO/E5E9lugaXsDdFhXrWdBzce/EXXpEuzBN3K
rEAARNOBQwoyTS0Nv09iQgzS7poVtZuy7uc42ezn4Es28XN7JxfLOhUvuulr68AVCELbwV+5eFuY
2cEnIiocplaCoLinHCpz43fAoa4UY+ZJ476tGTONP60/0jcrqfIb82okREis53n/And298nCcWUZ
ihh3mf5VkCqFRsird1Ze/lYOyu0gITnKGHznJXSti1+DNo07nw6oaxyKLLKpryLr2fWrH40kUDqG
ynTCeEp0kq/QNtftsa0rD2TjvPsqGtL/ygqjmX3WMtypNcBvTMQfjEoTIFv1tMXlBEK1zwIYb4Tb
OqwhFO3pEerrQHzZHL/mWdFFy/wVZJ7mQtwKcZ6d9tKz/BQxVXsy9mJdVdy+RFA1K9OwmA42AeOX
TINYosNJvMgqLreI9KqHOKZjiDUolymaWdfzKMpdc9sb4wJNbn7qs4qEQPmsG51+0hXBS5zCIDiL
moNooqeoEVVUcGxXToYCxACUufedDt1hAihVtKDiB/jqjcH65ehXKzO8W0SDutDcm0j2vT3qH9UM
NJhCzwai74+7RC/ekeDhWunFgz655wmHwRIcibPFmYpzsvchrypYwWTb01TeaXFCqkgV1Neyjh9R
2K+0KRAnvjU4TGhcj4GO+luktJSTMsfuNLlHO+Xq3+PmqzdG7+Gune8bADCf/TnfgY3CqUzxSaYt
7z6zkwdBuNxzmRSbshpfPBIpcJOZhGePsqZR3cyeffxCszPC0HzWrSFknAa3x6gmTEIKL2sbBEsM
52JhhfW1L9tLquUYj4lFi9ORPW2sBwFlUb1DTG8y90b7Tm9CdSkilxJhcVgNFi7OkvtmTjhi4E3P
38GXc+t6QqwnqkNrxNiR8NBDfazehcyCxaA/lQXoBryGSGpaYRyqPDMJ9KKmrDwyhOqfJKn/TGhQ
HGBXADXrTUccvp+TpI3kPY72/xPW2cyJnf8T4GkbE7L4/+s/B+AY//Rq5fntZlTRozCLrVGpZd27
b15KwGtrZ6a7djV7k4/kvPckNe2a+QV0pg4ILRHIObhuSBlfdbM56/uhh5G/GT+Zfe4tCABs1k54
LuN9puEdcK+yYloj4/6hQGee+ok4wEJHWVvlHxhMwoVmtYLTHvfJZF7b3JdUmpogdwbosOHCcQih
FN0DWAskRJEeb6jwgWDCNsgf8QA8N7qwtt+mON0hiB3J2WJomjnBdlpZ28pX3qNsGKv4vXjVh7x8
8oOxfJq8alGQ6Yc5ba+V5G8qS4yXaIxxWnqY5lJccaGfQcPqs0PAuHcXQlrli5N0MkZCY2x8XYup
Q+KhDRr570hsZw3kI6qmgmSeg19On3zZ2Nx6DcOHgmsgzIS0l2r8ganQv6iI5JsMEjuF4jKJJ+7G
TVte9Xy0YXiQFRhldFZkFpZXJ2nPoiyLYw2u2+dMXml64fMqwGKoJIyljuJOTCnzX4juQUGz4b/Y
O4/lyJEsi/7K2OxRBsAhF7MJLRjUIskNjGQyobXG18+BR3ZFVnZ1t81+NpEIBDMEpPt7957rIUNb
1fTLruIkuxZarjwXpOVtbMYI+6TxuztXIfCC9kPzOcTB1p6abTc1xgNW53zLKZDR5g+y5zzzjuBR
lPfWo3pnOFp3PaRBcs0tmokS5MWCwfi7X1DjQayb24Px2vnBnUVa0xeAv1XXVGTUK9ZN4onuKvOj
clGp4640ausjRevE1AvUn61SSIeDdO8ONHS6liIvE2p7lfvQ6nWlRy+ZwoQF8jjB7uXSMQLj4t7S
1JTmplVe9MjmSyzuoVsf6gyIdRO01rVf+gn1wFxbKVarXNmV4pMA4xorJvs/RFnvmFBae6skhsu3
s5tY67RHim0Hn4ICYxR3PJrM4Eb0Rg8VoYTr+Zld0o5r08a+bujx0n2flF1ltCARx+wxYI6wjFpm
wX6VgkJ1unxrqA0YNqyFLSPzu8E/jZFpw6AHlaAq1mfl1OPefMsGbNRIq7VhUBahqerHQpBDi6jO
2PcRwOmq6OxTX6UnJ8rCKy2BImKrw5HuZL7nmnnqtAipZmq94xZcBkaSrnIqvreRWitLHcNBo6FR
LBG8tzU349pXHchp0/e6TLsd/LcIFn+pLOhbZRtLpYFbQeuNKoht9hDWJ+EQ3xT1LbOECRZdDF+z
bcfXIGgYovcVUaJzWco1xZa2kXWvqe+lMIBTEkK37Rrnm1XExSooAnFIwgkWalFsWl3nGBuIK4v9
6Tkcy4wQp/6BvQWKJSNmJoy7CeRxayxsZ+xBRrb6NvbVaaNxgHGJSJZW5C7JGRUz/81fBHj/3QaE
akcbqRzV9tglzRVlTvMKhLDdpjeZWVd3wZS1VKD95qSghgddxGCyr4etOb6C2rl2SeW88mPAQWze
wxhm35LJ6Y8QJY+Rjt81G/sXH67abVt6mMSBA4qe7ChiFbkAjNaNi9kfBqaF48Kvb2YHlG/TsTH6
FhQcLthjE7b3k0W+gGN+LwVpdSbSDJLZGGxHBiAH7HzM1BFWlorD+Dhdt72wt5YFKWHom0+1H4Pj
hHd6VXe4NKG6VkTlgN9pT0HZobj0qaQp06kvHVKKxgr+dwGpRlYO6jS1yJ/Diuv6IPDsPtujJWmX
IRHnuzFmcxiGcR2mjv1aPY1clE2vuRn1rjqMXfzgw7e5xiulH+NGW1mloa6HEcFQHBQ5bMOl5jKL
dHXd2ilGuAlGJp4BBb2+bdXtVDP9p1RcvHC1ZxSuRptJRNlbM+3HMDy0wgivLYVeM4OkGjte5ak3
oc9IyKbzdBvUXA5F1ShXUaXwprp/25sUA4ZqOjmGp+1aSHkbjUnI2qcrMWecI90iMvMY5ACx29zF
R+iW21KvvKU2g6JsYyS5APmiBpp3FXgt4vMcN9xx8KKvTiTWpiDE4kDQGWC19ls3qt/ahjusnUFB
DTR2MbYmDQbwFOz9FiNtQH9+TGmNaZEltjlZ5kBD1O7aAndcFAz8osa4mnzSzdwhfza0KLgyawKS
x0x3wSh7AlR+7XMQKvGdw1usQmdAxyQiD63Rtp38ZTfYu5D5/7GezeymOwKqYczoNRSO4k5vtsxw
yxNS4vYwBFRNzVw7hYH1DPCmBWornmlVkFeX5WUNaJehhVbR8NWdmvqSztGnOwUo0LE3ABf14Zq7
g0J+px9TOPG0bTcHuxohnCCEat3WCMcrjeHGlZgfQp0rcuW3R69nRFioDiZD2lKH0KLZXITaYw/O
ZetFxG4o5ZFKanr0RaYt6175kXikYdStVzwK8Lg3CgEDpvMq0cY1MSiPE0V/7J6voUpQq51ocGpb
b2f3KB4JTPBI+uEG4DJPbMbCvC7LiX4eiNWVR+HsiJw0PRIETNZyhT+hJM7vOChAjRE2n5SIIV+g
ziR+02qHle6HX1ZUJjCRTeMww6r2bvOc+uQfhYSaLy07xgBmcWOn3KrPXrDEnw5hXBRrj5LFwqq5
YPAFh0Mms5DcGqJx51P0s6MRL5TiQwCgLlT1mIh3BamvK68jjyhHSwG9nfsLgUvAHo2m6K8D08GY
mNCI77IGQSsY9wxaPnSrjBZTkon+hAp9crkkx7V9U2GrumnmB3nZSTiD0aHEO3u4oWnJWL1snOza
ntvUxqDVJ3O40X0z2DkRV3jgmwn9My2+CeYlOySGIGfSnTW9tesTjd4oSseuSljnZScS5OorgzhQ
h2HssbIGE4NmnOwDUlLiLgjostrMQF3xlFUJt0kDhpJieBF3bt869Q3Uyz5VTzHRTm6dpUe3jzF9
qejCue5Na+HioRq5Nm+TfHoPbAK+VQS+D60WnrKmUl9xfWWroLdINJ2027Zm4p+mbYEGJR6WdVhm
W6PKYUerydvsLAHM6B6LzCRxlmDfZxcNK+P9g60K/7FqtGPYD+PRN1uChyO7xbTpfOLWqbajl/dr
pJvHgL7RK6zH1WShD60Ykl5rmHFOxkCCbmmSTkYB5dAx1NPsXPuI+3KDQ4fuAYPQzKH6l7ZKRW9T
p7Kz7YQOd76s3ccIDqYbNMuesesVoIArpUM4rGmgrEo1v6FEv45jvXgfOvUL8sCnmWf5zsPT+wgJ
4khp4TEsRLjrG4pL8niQRwYpH1uDIce6AAa80gke3yc+VGYObo74On4yqhKfF+WMbT3j0TJmpgDe
STwRgOFLSmX0od66oNGWGvcNgvSy6sqPtEca4OoqITNj3TF321DZYtpHuxNrPcw/cAD49qhUgCrG
mk3m0HPmml9KPbEqIS2bcab+BKzWXWWTPm3lRVjkdJVCUjO25tB84n8PT2lVq6S6lACYMjqbVaQr
OCNson9r+znI8+YxU13jFAj9OS7vSP/zH6zYDB9dOFCLIAs10lBcZAKuWh0MgkJVygIsyucCWdN5
Ceh8BW+Qp8FoILMKQ6DxJuy8JozcvQCDiJa9JUtPPmRZ/6JVcbIakGAYbliAYiro3KuJ+o/FmLb2
vh9PFJtzsN08mGGRH9x52iWX1Dbk7pE3FMA55aNF5Ai0tCbFZMolthcvzstZCO/Mr0RkIlFI9l7o
pYcMEev5wXVC8h2t8qg1pbqvRfs9bkAERNPIG/TjlB1waGYHuaTFOfJ913qJbBPlbzeHop0XIbSR
jzbnC5Y2V6MAr9aKvnJxIGqlOEzzg3x6eTDxLK7LmF6tjFWTbyDf8PxWZvwzqrAy0OpC0QKeVFVw
ZeLEW5tD/yz/LJbr5BvEas5Xkl/htzeMC8RZhHs9l9RID7jf2RFKFJSH8/N5pR8oE7XmCu1MJ8Ds
Jlm2rDsm+fTuciAJLF2eeoHCQNVvGCv9Zb3c/L+tuzy9/H9BmweH3Z/vTNZ8Qu0gaxnaswODy16U
zxWlYE+EtX/g4FdpXIYGKdaVAVYxsHADmimCDDfe9r3jUjp8kH+gGB+uXhf7wR6K+uhq6c/3taeM
o0N+hJd32UG+Ipe0wMGcFzWfl1VyvTP/mVyqIURsRzvfX95Orj+/Zz5Q+DMK9HOXpL0IOtOBWt7P
B/lCGzIDT1AhL8PiwaX5uW8KPJhjZyWw8DitZPoh46KF7otkL3dzIA+3y25N4k03n1TyTBrCtjzI
h25eMiwckyUUx7Xi98OhLAhD1CnPU9Tj6eVBrkuDiZkh+VNRjF8dnD6sPPlD/IiTRD6MduVDSagG
5CJkWLtRh9QJvUAC4HMOGcCwha4JbrWIq41tFcViDCn3ueq4doCpkCyAYst5VBy8CLSbt1GaDdyi
rQ2A7e9pGDxpWXYvYkqw/bAeaeUTKemDLvM1ZAfjlgGafnRAHIdarC1HZnh4qIk4CPWbVI+g5Yzx
d8dlvkMj/MnK+cCUjF2SlbFZZPmLM4p9l9XGMoOEsa2FOEGwZqpUItTzYf1SBX3WS/OGLFf/yidb
NJjmYnMI9TK2goPNF1yAThvrD2px9MppjC4QgIFlZs/whmgyFpDYx3WD+zQlrYfqJv7OJEEyz0h7
71ni5BnAE0R7GubecNuQYWYhU7fdozHWHnHvx64p6ZG248qs2xcjqW6pmG3Bx2uqT9zr6HwW5ksD
WXkJm3Bf+/EnV+sVTUB+jx9uI8VBr1WOn9NE995I2d00Zp0RpI1fmE96b7/jhFOBQi0Hm0yQGaNF
FLOygMIqFl4dT1DV6OAEOpMFbuP4JXCRt9kybGMDr4q6bqkBnXwvfCvDMmHqAf9D04c9yRd3EZ2b
LmVu6Xm3oUM/0cfvF2QE39kFbl93JRKjXdLNoSADgnfTU0A1ZssXehRCvyD/IXVwCHHCJivYcjUz
sYOnd3vFJymHvkKwwWNB/9zVXnNrq7tMs0TKEL+oPDgH3l3YXGf5KNZ5SgiP25LUwrhmhUa/Y06b
1E5ELjZcPZTgC0NoWw+xzWIoSzKmDKqSOv4UtxIPY6MDF7KIdUMbcU+J6sRvr3EhhiiKAXpsbLLu
hgozXmSSGlBY2TNn5w+4hc1EnRTeD3GBTb83fA4uTdN33mTQwxDBdupCohha9YMJRM0pq2tkdvta
tGJ8SMbA7CGHb1u8jI3IqEmHH2EB/QRN9AqFpLcmNwDbRqrdj7b5HSbqyuwPuAQhQjRs47ZS9TUW
o5EmSgpAbTB2xpw1os6pI+qcP9IEJJHocybJMKeTMEom3gbn/qqas0uiOcXEmPNMBoJNUoCMxwle
BqTu1HycZP4JQSjTnIgiV0HphjJAWoo656aYA46XmigVfc5USed0FXvOWYnmxJVpzl7xzcF+VFrC
KMSczEJfEUEnYS3DnNrizvkt+ZzkAj7dpnhAuosx57x4/IIaJMidMWfABDDj8zkVRoEuu6WGM23c
OTOmnNNjBG00KhPgV4c5W6YjZIYbRYddlIdmOAwDOTRRfhXOuTTAOr+Xc1INEUb9ow2vGESZz61w
+krCsCURqA9vQ6HApEk3ovB0rlWJu7PtaT5NlPDeD2xQYOIqpzELd7E7lpNJjwBCKCz0e9EI+37Q
ws2YTN2t2uoPZVZ9Bmrq8tJIrXoU2Y1lNBiRVK3fg9yBru8Ral/l2rAiw6hYpy52OqMW1xozuy7P
miPC73fGO/EmooxI3Y+k8yQz+is7ek6LyGH031drDziRp/ePCD2ahd71/QKwKkOngmFhAqTBcoyT
qY/GibBx3K7oGjYWMUKcyRGwe9IWKfvbYFkD7crQjLuyA2mvWKBBKFdhlFRexNBZJ9E4VwO6q900
wadI0zlXirLpqgqbWa2eBnBVm68x0R9QVgQPDeX5wGvSJ6s/jlPtkhNicV2JX1Jt7K/wlhWnSCF3
Z1bdlBVVyZCYR38Cu2Px8f9eWazNjoG/CLeBe5m2wI2ta7hZf7daTJ0euaEtil2sOfGu72h6N6mn
LNAMPjmIFh/whlZEmowbcxZ3DFYT/oevoP+T28NxwCEKFVqFSiNQ/CZnd4FNthGC/l2qIHfyWv3G
9rkCKH1A3mHkvCY643MEAcXGzbvg2nBJG9BTHHNF3i1r6JAo47DHzWJTtdPSGzAHjwCUpz3TVfV6
VoHKatS/33D6LLj+bcNBSVNxT6DDN1C9/1WQjZshEVE+sOHcxlonpubs/c671sSE7D1PjK3ZObAG
O23fwYjaMm2KXyex04z4I+xH0NGG+w5qSHOCD0tXn3OKORR/zC8EKqbB9YshMNWY2zoHkZGG4XT4
D9//n8wNbHVXx0XguBY/QwrO/6LYj/DMaFbOpS5j6G4Q3RA2NT/CxNeGoHqPKiMDjlV3mymxv3VW
yOUBt2TjNutch9SEtv8Ki5oZR9Vuspxv7lwBKaPilTMPr2tRbIcCxHSdgtZqIuPaaJJ2KX/E/1vA
Hsfi63/++51RXrYKQViHn81f3VzWfDz+6wSAa6qwwX+t3uO8ef+b//jTBuZaf2BxAi6iE/dimrhJ
/vu/ftrANNWA5c+xge9n9j+pnJT/sIG5f6hYwFxeVkkCQBxwsYGZf7hCU4HAs/OFrgrt/xIAoNni
r34nEtpsQ9iW0PmGJl418ZsDB9dQUQPY068E2AGmv/IhaUIxwTuY6BvZpDjNU2Rlnvp2sc7w+/Jc
roTFj25QyazzpIwKdTbR+T50+E33+eQy4UoqWrQc82IBOANlS4LoJV7Y89SoikOCQgLlRubPywdm
U0RBhaJjlgEgPXEyui/g63dyFiKfm7DCxVBSSPWBmJfgZKkZ3Wed7i+BgT6TxPkWjOIec5u6y+hw
FdqEaRLN0Qj70utuGMYA8o5APlhl8UQI+mOq9i35tOleId3FjYk6ZzJTbKLAQeXvo8P3DeeuDyNY
YkG74L6MDxWsaUn83srDxLcePGPXaDjHfQJCZs9mR/2i/BQ50wHdsm8LYX0rnfi+Lv27UW1ekDPb
K90EdSiSaN05VITtVKu3kIhwuwGqLrOaXKXQ/UHoXlqlCEpNhiJN6Gg0JJuTCwjJSXs8zqQ4KpP5
UqbjDUSsO02EbyZ3VjTOKeUge5XpXrJDnmCpCqmr7RtdfrJ3DVJ4YU4j64sm8g6aUxPUL0iWKQqT
lDmAkDRTGggx1bRFPadPpmHhbm2TKjbjN4O65X0O9IrEGnTbDJiNCEtDk70V3EgXg41xN7a4Dwtt
ouBWvRaO80h0yoNWVrdObT+hG34mege6XR8R3midXKZybhzpwKLvdBRvSl3BSiFGcSiQIlYMpv3y
e9kI6qsCDhpV7Ry/OgSFdWJl+6bvP/u+/nQE6UIp8Tl+TOUoW0813d7aBHwaMgwtNkINh5Xr0aOy
rX2lQuCoNTKPusz01rlR/qDb4S5GjMrboKUE7N+52N+SRvsyE/ZWUjymXU/IWwYnJgjMH6mPEyai
k9T4lMhtjMXWbBOf+NFKBJImgekw2i0HXhW8hX05LuBmjZtKb8QGgBZzGlIve/ejMMl/rPrqBnh5
r4p0QZUdZw3HAx3d/EF7iXU2FZN/d9EZ1kYlGkEQbTEfT3jbd0C273wNlVKi1pQGoeuFyT7rFYrH
jNxmdI9t3ejdWEOnQRhphORr5YwL63j8jvXiGoEMUMomumkdcpVAXpCGZfI/tfSughCO+jB+rjTv
RWRYclqLqSRTbOC5JsNVgumUQv9uNOqtAri20WBdxdq0LJxoZwqdqRF2Qw4IbeMUxZPZW99bCnUY
w2m0d+jpgyp5cFQE6tzn9u403AB5gH7R5+WKKvkBjejM5gOrVhu3mGLmgDTv2kTNkfrxS+lm/bIF
KiiYZ6uj2GrMqiqneexjogsTlzDjjCPZ0vGQZ1byDLkE2iqJdUqFTT2COY+sunroO4edbIOJ8dU1
oNKTOZWg5WILWrvp3zWDODKaPVKYRtpGyACMM4dSLnPy8Qcf8JqGxq0SgE2Lq/CDafCesSpDYyhC
VvTBMvQfKu+OoiBliPi++wK19EZ4EWkr/n1ADbHd9h0N5Hz+PbXps6N05srCoAKuk1C2NE2xSkfE
f+BVb2rNIVSu/BE1xNa615lbPVJHvye6DcaaxjkNeuu2DU7E/1KWS+o7S4TPPQEmSo1romzafa/0
NOXy/lZnUASAMOEuweEVvXUCSUhaWz9qei7IIWLancpwtBL1wY04mHUTBord9F+qec1Aekeu8E2d
hF+eNmigYPr7RlTgarPmUctFuyDrG/zRlMHpqq21M3FLocP60AXdZy3ye7Xo3oaCL0kHAFYfYvwG
JRW/fOXYxm3gQiHBc7Sm1fuuDNWThm6g042nnEoulgZnGZMir2X5okvUe4+bgN2NP/B9EfBKHG8Y
/Rj87EgBe6PoRYPYkbtJA+d62eULO3RX9syl0YAwYLZY6/m1UoYWP5Ahb5s9qbw9/u5orXqwOWKh
7pIUS4XXbstp6X7SV/qht8EtZsjPaTSG9RA4vEnInB428RqpK/TjCY1IM9GA7YyjT0hLHBkvXqh+
2Z5+yHPCjYPJaNeBYV95OlC0oT/ao+YtoYHf0j06DlCFSHYt+U4kfUP973QQUtBVVf9e9eJkmTZX
aPGHOL01Ug+iu61wHyzMddW6hzCnQ9VowHuyu6RLvvxInCarrjZuN7w75ACvnCG/7dA+hPPZNUDL
Egq6CS0IvhCRrLseXZA3l5Yil5S+MVkJ5c2qI2cR1+6upCOIZ5ew3JjaKeOVayfzPjuaqaheAf1k
00ej+8/DwMzVGZd5F6V0i0uxCy0K7VgYv2Ue0eWksjULxYH1UYp8advdnvrR1aDEt6SuQN/2lqbN
RR644Sqw+q1qTlCSW5TYEW1yD1ymNfC+hBaoGeL+qKESCz646LVNadovw0Cm13y0u3pBgo4DeNZH
60zb+9UnkHrp1+IjFdVdh/nVD6Otm37L0AXZ4/DlzinKqX0iPuep0MyHDPsiwon2NbI98E1Of6gn
4A+tRR1Sqe9LH50ylwbAgjutdtAsD/mdyPV7YwqOjtsEC5CVQqco4laYIeautc4fORlJPGSZF/G7
0cOXwb73XEwciADFKPTQGab5u7LNgusdMiQlt0kvBfgGD0kFuWZy3CAZWoLf6pbtNCEbTspvZk84
qWqyvgCutci80btiSAG+WOXuxhEi6IX5kM+sYm6KGocOp+WyCKcnd0iPFUYP9vhrqGGuiCbrO835
LbJjVKq98gHl21kWJvqlgHp3LE4NmOZFXSZvDTXKbV5EmEHoicW9s4RmiSSVcgktlkw/hqYOqxPG
QBFmj1bBKQ7b4p34p0fCnGGyVeWXGGty1csnEeM0jwo4UVmSXBWoMYGFKJwO4invOF2R2D3bTFgL
5ykkPGgpbO+F/M9gbQbVK2jwmxGA3MrPo3sr9b6yrKJd6TJ8siNISeOL1TgHCvnoQNWQ6w09LpEO
H6IgXU331etCfFAbXBh98qi5QMrt15QprmAsoAHtqhKuiKlRPzqGQbZ5qr6QYM71q+NI8FR/A2RX
cGF1XpiaQY7UQMd1DXEwDQB1HCKLtiUkMrfSJX64B80pPk33VrjqW2863+sg5/Sp+6u4hibgGtFp
DGjl5PmT51LkxpV0i7JUXUR05BwR4EIgWG6hYp9U5o7z4Pg3BCC0RrLHk8n4KPZfExF/YFx+J6rq
OhDRPbVmHMHqyR5BtGcpPIBaWzQoBqop50BEKI0VdngeM7fhIIPB6og3xF7H3AR/S0b1Q4v3BNEx
6QODB0iQHNeov+1z/8Ukx4D8kOBoloLrLrY5Ln9EqxiPio6dSrFwKbpzVEA4fDOjyePiVYAncjJ+
Cprh0SKNoo+4CQX+TW5S2BzSravjHIu/Z5rWkHd58FObm5YzfkZWhjeKMnJlE7QLow1Pg3lkRE4J
Gm6bmW/m87zsPYpx5EMhmy6gUYcnkGLANgPCEu3uLhcICKKaC9wYJPeI//jsBg22amZkH3beO8mC
j5ZDyZXweQHlEJWRUecvmJP9jVV+Utm/jxRiOJIkeAfE8g3LxveRMpQ+EUSj5B+489BMq2wrhJT3
rQKFJ2nTQ+VCBDUakiK9Fqtouh3N/kqrvCOkEG9Jwvpb66OfJH9hg5Q4zpdFHUW7KLS/6REYv7L8
ETTcYkeNbrjugJ9zdg1Y2NnIdachzVw6lfMZNEqIKro/aWp846LDpbMBIz8BlgObcz3F8w0PLHn/
BUbKWfp9RTiJlQLbgss+qiW3//bByJ0PKiQB415nywUXaRyFe5ueimow/sdvBKNq+OSCcy8CPEve
XU8MBOLeZQYr2suDmIyxKF4hRL2D+e8uhYvbCdszQ+anwcgeR9/n9r/0UppwyP5gcfeuhoJD4XiJ
jCMDgk3VmiY9eRB7BIovc0pXU2Df9KiJ9KIAplvW+6bEotvUZPA6xHHq7RV96we9AhFG6MKunfSV
Q+6c4Y/3tUjMXdWWt2OvPauF8+oV0ZUSWVxfVE4wh+KflTWLBMHSNNOHe2hpHfGzuya2vkNguIsV
TFQDcTXxFF4FGVeo0n2G2+FvsMxFaxGq9Kdt46YSyKob7Tm2gzU2ly00VXQffbqLbIxo3mPUG+bC
SuZRrQG+3MLrWoaQwZXw1OK5J4ZpaJciH+ABco1yiR9ZeK9erxFPBOELuRxx7Y+KammrzAYULUH6
FnEjPR0GDyC2MIJnx+uWeW9fF2xXvyB2ElBwq6tbrUS2qb8YevcVBt53Ehq+ubb50aIs8g3G265z
YP59axT2jzIu7ki1IBA3pNaE+wI1BoVUF/a3Zn5GOoFy2nBVhTeDxv3S9/Ktk6O7SrytJqCkUFrk
LE4yzC1jvg6tDFVmXjwi2z80kUVQXMak1lVLmLp28p6WTCInbFLM+ILXoLox4tokWYjbvKsEV00Y
3+uTQB86Bl8Radut/2hy30Pd/ElbAJ2wEdq7DPRgMPcP5UMsywxyMWrg/llkWgGM5eWUAPCg4Fgf
prkBlaGI9r0RQercb5faY9e/CcKy3zdZV67dovgu/18yoOfBHOcTqKRTwpArc9nQ9xCnm1aFbHH+
ALluKHSwVsqAnKxri/N3cuaiR9eBDAPqCAod9sG7N6+TDz1nWltldUf+FpT/FEMb0DP6+stx7hEr
s37Ap5zMJ6v+W4eDbO3WAT1qy4jSDc7Hh26WDVixc9NjltuQlzoXY/Bs780+XjRz1zyxR/LvgpAm
+p+/FlU9kiUTuIPUXDd1mB3kEuVTPkwuurAjDybSEvgLyGpkC1sKHsAj0s2eH3LFn0Gq25IAem7e
Pf09+bMSuJDT+pdF+df26IRo9Oee+3lxZpVamRXu5OcNdT0svXoe1r1Mg36QW+68lUKU27mZkKQ8
b2u5VeKGe37daFRd/tz+8n/IPSHXnQ8H+Vw+iFlzW7fBrkTn0PTtvdzxIYCGGJAlB8LlaJCvVEPP
7BMz70puCvkl0VKyfRo/B+U8tx1GE2r3UK/xxAbn7WtkNrmUiiE2qeuZHHWUQDJYyIK0EIxkq0Yf
77nAZoRm8JBGlo3NFfe6X7JbVeZA5B/VrbWgtJP/0wf/8h3kIiXzjAZpoJ//8rz3woAsEsQV+mqY
Dw4aIfmhrZR8ZwGAHe6TJCb/cj4EiWDnx/xy1ji6DVZcbrzft6Aog2tCpR1lAmsYZEQnRU7wprSp
ur5sYU6Rg247Gfc4lPxyq+Vqd0u2UreR36XDWpJYk4rG0OymuZR91fS6sjn/6Xxeyf8p3/FfrqP1
Skodt5uVPBK6KKGWkHvUfzg49MGy0UOTTPDnSTb/AY4g/gBiBGHK404ewUNr9ruR/KUJ50lmU5by
pD7nX36ulaPoCeh+uBlIBvnZ8iPlt52ik8PQjaFhblX785E0b315JMmnl3W5baznK5KpTzbZZ+T9
BnZya/sKB6L8e/lwOVt/OUTPi/L1iTLozp3rIPPGPv+XhtaA8tzU2ea8V7PSrwEWVfvLGS5/nvwv
cp186s9HodqReNrEbCY7JGePK4IhD3b5F5f///shKJ/LvSaXzv9HPj8v/va6fPrbuvNhW5SW9fPS
k6eMoszEAHhet2Q4kbKNv1JFw33ePrprtgBE64U+6psIPbJj1syG5j3eW7q9tuybbGruaBFTrnSu
aEovJhWQPqaizBG7vmqPJm0sEBozXuGY10O70FydMNE8VqudUNRVUSrtThnROMqH3M1R1miVRUL5
vNJOsAgz2sPZZOd2w2jM05ZO1gVUQUtekX//94sZbrJN79C7TIoJttXjiPPu2M8PXtjPWS9yUSfO
dCkXW7hnu7BSt70Yen/jEhF3lC+Af0Qr7WA8RCJMT53TRz64823j8vSybhADm1i+fF6ULznysL/8
/b95/fLO4WDnOwzO0XCFCXXaXP77L293XrTnr/PL2vNH/7Li8gUv7/J36y6fLl8dLGwXXuX4W1Gb
699evPz/88fp88Hx29tPVeZvirB5Or/dZeP89ne/fNXL2yCqHhY9MuLV5aMQke20RH0NMiKBFlIy
9cuiFE6hoHDxwYAK/rP9og0V4r35Qa6TS7IvI5/WA+B5T1W2ZwmilCSWf8oUR6lL9GNS4esBlDpF
c24jUnR2VrhdnsdpYS0pVDEIldf933WJUoJFQHK1IQjmTnZmTOiz3O3me6PKDW5t1kxqKjmKQLrN
WMwmJHO+Ujh9GR2Gc0+nlEOIJu58cGoOCGKVjhCK6kAFGsytyJ8fVIQMeZhZO3vyGKKgLmZ7zZpG
+VzGusqnCD3fUnoHayluxAv/U+bISGKLAauiUhniNIHKu/GZ2hA5luE9jorOX2XlVB8ctawPxZ9L
v62rKtVmFtqjkyrpYDVa//Ohh9NwOK+L1AFIHhnyk0ESB3/QAXrcBohb5P4MKfMc5JLGhjkvyXVh
r3MMAE9ajGOU7euqZvRrmpgL8e+zKPewfG5V+jP4eW8t22uy2xbSGUnw/iNEvXTfxgILMLNrKsbz
uK78UxIp9/Rv68Q8fmTu8xnJQfG5A3delju6y6ipNXDH5O6Uu/jSkbPkrej8XI4vJ4ZeWYObdx6z
YHpG/ikXx5SOCNdkFKlxWH51IVp6uQcNpYt/3aNyZQR7DgMlACdFZQvgDKi3Fld5qRA15n1LCsUs
754Vo/4YRZsyTZ7MeiwPYC9yMA951OxH6xUbanWQCsbLw9+towKDp7VGVKyJ+kBi7c+HBokeVUnw
Dpd1Y+k3B1r3IIVUz1hJKeUUfgjfLfbUIM11X3ffTGnTlPvJl7tILrZcQjzdDzaalJte9oTcMZe9
ExBhu1TscVxeNI9yyZ4vTpd18sxEBJGTSR5/yd0gd9Df7ap23j89PN4dJkskcOyfwnI3RpFaW3mm
nXeRPPOcqDOX+J9oiczez26uqI/AoGIvSwhh0aPqMI/O9ybMaMEolGZCXHx6dBLW/bztfI3NnjiY
qhfy+XnRxR+1VAPmz3ITqvN2PG/veUk+BRnA3JEEnvOZEenOuo6dl4um1B2RCi3laXQ+l3IrJI+P
+lnh0Jq2UgcAJHsfKyJC50DRiJ9MbFQ/0LZ2Q0bsY4YQciFflQpoD2LAGhvR82/q48tTuZTPimRo
DzQeGEDIIy2YN4Myq6j/X1qRNWEz/idphaELNFL/WlrBvDr/i6Ti/B9+Sioc9Q9TM1xV1VXbBF+N
AuIfkgrH+MPRZqmFa5nOrI1AzPAPSYX2B0UMerdUXC3+McWfkgrh/CFcW9UcQ+iWZmtQaP8PZF2D
N/qLasl2XVivpmljDgf05vymWvJ6XEGEuJp7DsCV7RjjjecOhCiaWBNT3/wQ7YjW/MPptPvChW2U
uLjqu9oh6gJMlUm/h6qc760ro9vTVqDYMAeIiGjaxKAnkzyl9kKG3iFHG7jLIGeZbnVXIDMicoFi
qtanOhFFdN0ETgIf0vd+iq7zhj7smNBNNtXXOFaDtZ05nPWPWb6FURfsUm1WTtTYVepW/w80Vf1v
NgnRHf/L3nktN65EWfZX5gfQAW9eCdDLe+kFIamq4IGEN18/K6Hbzds1EzMx7/MgBgiSEA1M5jl7
r+1ZfCu6QY3lL42JB/0k1EbPPC7AkQ+Rnhh+lCs3uUjmfaUoe7vU8Xq0ItxOsPKhtRz0JftQNBsW
nKA0PfNJOwGmp6chuCCW9gTgPhStGx1TxM4dFOD5nv02IwE//mvPu/tRm/03RDE/318/qAskGWyu
bdkIcWzT+IufG8Z0/e0+qY9hFL4VNaVgYRT3xQQ3qei8aj8v2i2GkpKZmD+Lmv4qEzjg4O4rSLIR
YwwhYhO4D/r8eQ33V9/aI7y9LtuSSo+o1yG6uk3IuKi/BoFaw9CpnVQuabcRNcnWys9GTkh6gUpD
05f7RKuBRCjN78KCcyXCjoTNJN+KajrPRFab+nINkYAqyOS+6UP07IiOumkCBG/B/TNAEcnS5Gy7
d1EMwbUVfb9jcPG8AJIKlwMZwcdCCT1cPItkjm+5CKMV8aYgw5rIkOeriRfgVvbwPVMfqV3TJzVr
8ccYxIdGVGWEckOzB29jd7/0GFqiFPq4aTgDYInaLdkVh9y0X+tx4nlt3WOWo+WAl73u6MvqynfX
Z8omdjrrNs77g6OT/aVChd7QiSQjolev6pG9ZYxpi6KcIkDYfirp7vvNBPOhYyMKQRHox817syi/
Ia6RpzIOeyctqTHP2mc2P00D4nIyLD5don5ppJB12t0lMO5NVZibBQ7aBuvsOSvcHdi092WxSdEG
OFk1lL1bc56Jhmmva3MxdmqMVgNZ9t4py88lmyHXW4VK57cO+qF5ExY59CTVCb+WGFuC0OghuAH1
+3PhLYjfuxIXW2qTKo9R61YPe0AfemCE2hUqop5686OLU/tA+sQWzgItGVxReAhPhdMB7IH0GC8k
sy3mLk7KT8WmRwxxyglCdShRuC/39FcQoIj5vYCrMMy1Tw4VWfXmR9O1X06O18js3xwXJ/nQlb/a
NLnXY8JnNNLQmqxT+R6HVxRS74vl4/iT1LYZfbVCPqfbB5YZnsVCbWlSzTc8V0Bm9OuaHB0ftP8+
mSGXgXygB6JFe0doxGIsfeZXlUsDF9SOGuOrI2Yg64bbGQFErHdXcdXsCV6ByTce26z5dvR7YqRO
vVc8Q1PKt5E6fSqata17bJIGgZR0QsC0cbPMm0nSVyMCdl3w+/Hs5IES90erALpTVSRhq+armzlP
stxFaMpVKpiBxFNaUEWMkIkhDOiRUA1J9ZDa7Welt+9xjjM2opzEkYRgt//o3IPB1GVTgVzclO6h
1bQeTESoYf1PAwfVvFNica2Yczn5V+u6fyCgfTSkFZem8am0saBMyAndaVO/nby7ZLDeUn5P7MO3
WZicszrdd039DCtYjufvHMv6Di0+QGl+mvPY7B0NJ2wZPrgpGmZPYRoi02AV6yE3m21ngsXA20mv
MqQvuhTDvoi03yVH3saNYQYNZv7cZ0QBqZQkqPGEHEOovfSlwiUCUDRpqYq0TvXgdPlOy0BtLV2e
ctaYiUXKjdsKkV/FTI0t34ORvUum7D615xvPUA7C8QJa//DFLHKjnZyWtOdRC2xv5iQzgOIhSKAl
fmzD/phKcXcefulWcQXo6RERXeMDm34Wua3D3LMggY7q3c//zbolCO2KdAoZBZ9+5pkTyON7bivZ
N47PkBmOIdY0kgO3GojuxYzecRzOmwWUX06Wz4b+C1+SgfJauwuFdi8fSD3nLSN0255IqOjChwjF
XDs2EF5C1DcuIeuTcRW555AM9taLdmE9vGFuV5FN1ZpXc+rdk509bckN8uO6bxkCq2ClhL2v9LAl
HrQh2SG2IKXY8VM4Who9vP6owyr0447ua6tFO80cb5m6HMtOezWsrZmCYYEbCMm4eo285pzB7qLF
jitiMevA/lSdMgnqZLpaEpop6H62ZR9Rn41BKaIW3IgeXVzfOU9tA2OMEA8f72B6HIkA8CHeu2Ca
ob4L48VI4kOea3KcrJPlbhq3uWhewni6sx3Ak7BjX7SWTnPW/ooTqTzrjV8GjKuqYzpWstBgx94M
Bcl/8qHZqx+E6V2VUE9n4dI7jo0PHRTMIvIygDoRxN5CWqCpjD7ElmEz08K2s0XZENn1ZzJ6kFae
T1Tql61O6gmI2YhSxL7yRkyWGF1lCWIQGK6s2wgBD8b84kiq1BPIunETqTPnF649MzAsK9O+i5p0
KQNBjAPnaIM0/z2DOx6kIX4GJXwlY/GapHhvA9S0hEen7g0g6bQArwuHKYmuWwqG1xmRGwRiAlnM
a6EjLJndR/KdAsV13gocTpueMkTwkYoE6M2y7W3L+LQYiKQdUCZFJ/7YpIdHMancZo1zY7qw6yks
b2rR2XeLywfEr2wTaM+ZhYAz2jHNnSm7ayouLSpk48YVRndLnGYp45DENQw09dy10a/FVZ/qaVjI
NfVAkrHDKy0gVkfbDL1a0cDx8LPZ1e9ExaqcaxUsU9pmxZzuma9B2kemVhDmCa7iieCz6Io8TGfK
kTYUzp1qjvzY5vhrSQxCQPV5T0X1mXk5HmxsUZxcar93nKcRTxMB5Ce9Q1xLDlEsTrbMCQqxB7mc
t8Kl+4QjiBGYXeJ6Z+Xp9Rj2r4trgp+vCnuj6FcjcBpkLajJso6EO1SVIf5r+XtA0H4jK/IXrDHS
QWP1bXRkc7QcaXM5r5FWPKIEwMrcadu20t6cRhc7xyQMz8x/DSW2ZsFou0MHgOGkPnu5ckcz7MPk
gggPH05dWD7bJTGrQ46lr66rF5eEeuh1NzFJL/D2HhR9vE1hQTDffWL4eYLv/oSAwJLyZU5Ni3fU
vE3Lq/AKWs/rp+Py6OPM3wD+wznJvzVsk5Bp7xH4w+82BdI3T86LAAA+8Alts92OmXlwwxt7rm8V
r+GNA/WOgcCEuYS7uehVPS+/64evZShQ4WVQ4KiPICQn9FRgTrdaupME2h+7CS8q3WUUR2i0OdVr
s76tS/E8dvM7zcP+RIP0MCkmc+Z81pGTkWVWjonjo4s/TdVS+yhCAW3ajHy8ptoJ2wTkuSRbqgbd
ufLGOyxz+lapII/VJRm2QgeY1WAiRpYcWP0ABspELtO5wy7VmcFkpoHZL9XOYzFheMQuiIH+WVd6
xgpKkgex6T6lGdKhkjCvvus7P8zUR62HgppAS7HSfV9FHP54lRiX9OQDe7+TqAm35YJryk354rNx
TK5mne4+lHpscMiK/CJsbpCrqg9lOXEhjJL7uqAbmXmKshGlSUBWAQhdIHLJ2+OEyiJQ8taHZGIE
ULtIN9RpY6lAmop8VI+1o5xzE/snwCfUo5EZoGcurp2ixhjmZEhmSIqWeIQ+x9SOaLPfKMB3OKXZ
lZ+HcX5AuUTVjkw/2D0tcrpupKY7yBvVRVJ/ubsuaQBAGklyXh8cYU2hPCkJoru8wLjLm2ViZIRS
/7KJdQnN8rBzBuWu7qmbgbb0EEeQJqob+zha7KPSO4hyQYnXIMoonCh6NDNWZodZb3T5htYNrXfF
pN+VaTrsalnNnda+z7oI15n5RSj8yHXfJ9loKmMj9Ekno9CHuf8odO1YNApWSQe1WkJOwtFpwKMy
gYPX2ZVQ5CLk4nP4ZFq469bNy82sS+u/iNZ68brtXJaWsS1MQRtyYoqUDN7nbMPY1QqV36ser7Db
OcfBGbd1AaNWpKTJeI2qknfZE/QXQ1RPPTljMiyxN5T24CYEN6zBBoCm49vJJWNWmZH+1nVLqrZA
EBlpbXoTh1G+nQhwCwS2LI7K5RElvAK8u9NJdY6Qa8M63DGCYTSXAz2O0A0HplSeaYpp3Vu6lpz0
ItMCyPy6P1NAkvp+Y4ueZFNUcIqr0CUyIRnRfGWpekvK99Yeqg/GIxVmTi8h7bN56SQ4PxnKLdzn
3awV9bWKL+NOKRg8uAUyENAHO0UTcPs0/n9rTdHVOFjv1Be+l2bJjkXBKLVtQprZeFJzcYSeLjam
IsyHWEtP3tyT6GwhZ7Fbzg8l4WTY0wSjwNjKPxYuSG4K1CsXQ3OGf0FcuTsY2zpq7gusxWdda5wt
RfBHU9On65Fgrw28s3bX9aV2til1xCgibrUJHoNeWkfm+OYR62x6j8nJJiaNrl3plF8DWCcAvsTT
cwFrlaI8k1dmbFCutc8Rnu5NrBAbpjkKJ4p4yN8cJ7qvQiTLepZOuyoZoqdxKSGAcf4ecU3QMumO
3hgacI7G9zorpr0DeuCaXcQNXL0rmYxH0cHWYdITmnMebcU5w5jCMP4wd4LiSY4OP0JM0gpvvjVt
Qlaz1NtnffRlVd18FJX5lU9OTJ7HkG0nG/QLOsX0pgu75EYxYO6E0dQEvW6f5qWenxRb0YKsxGlu
5foDGS/uU6S0JaCvvvArHU1P3dp3E94ZhOUCWOuQMmItU1e/wmqpXw2qiWgJaTIxE6QDSvYG5Oa7
TKApSvrpup0J/PW88GZMtfzgGl17jqbxOXfIHmNcHi6Lc+cGZdmnD42GDTXJCQsG9In4fn4gaYEW
SWNpp1GYb4ndIIIrsmE3WoZ7jAH2olCKdHzQXFXV+i1kNBJwETOOrYWrOB8IRsdBeiNqksbNIjKP
dj75iWXcwa1WDwR2IAj38u6Qt1C0xicNxx1jdBvuDFo/opjaTQTUfA9a55Sgpt/FRfgLjqx40FAp
p+Xg7GXaMqYKiy9MW96HZiJar9srk1od+zI7G4NanS32XFBToIyNZ8w3J+wZxtEZQXs7cQm3Wsse
HLKHiUNszyMA8lotkkA47BDDYigM56JzRFVGyuABQ9IRGG8svKdI4qb7ZNa8XWUtrV+bmXVQF+bx
miWIu20JKteVWDmH5rkbXNIRG9JQop6E47yLb/sJkVlhvAweI5lpafY4rJv7hj03rqPipOHCXHqi
6jQ4rWLAX1DMC4MjqVdYmuTDSKoBcXG0VbrsBKQ6ugfXdRMaxbBNyq5kAgIOlcBlo1TOwp35dACz
t+bysqi5twMXXe6TFGKeq1N66ZyJggISrLk7m2PWn2XDrbm3kgK1+YLwLnTNaW+TZeC7vUFM41Ri
eVDmW8bT6Q6zjXsMlf2S9d6tinCfa3VOIpcz3xDEpJ8ayEzsNrq3h+Jq31g2WhmzKee9qoYnE6H0
s6WMb92gqdfNa90oyVNPBG9GleMOe+pGnxgwFqqFZcvA8xKRTl+a2paOl3TqMLRriKzq7TELCqPV
txNRo0E7ub+iopj3y9jX5wldjmMtO6T+VkCtdCcil9KabT6TCdAd8EwzPaICR8iJdxBqP+BjL6+a
7Jme9TXZR5AmujGEJ4NeVJyLikbAkrdnvWrVe2qWG7dl58SWP6KwQbXtnRx5sy4lyZWouSQrteIw
NZKLU3PFFDjk6hgrp4g423HGvpxCvt+GKrUkpYF86+cK6vnZ6CnbKBDv87j+U5JsC4pA0U8p9eKN
JlMQkhVjuhJKfxYTSSxlQJOfyIV3y1ENb/VcAhRdpF024xLqi+luhD18Mj0m8EDQCxy0znyKWwJ6
HZR2zDCIBper1hsoii9TT6kDHRXtzxUMNjj68M9iBv8VUwtYvILQ4FnerEsgqqEVDd34z/1uzolE
TYEVZqukqZGNQLlUMg9nhG/S6rWnyGC+UwL75oE+iVy/mkBON3LgUtsSV5PaXqCChPlZF65Dl8vD
Ntf+LSDJD07zdLAzj2yM/3rtuoH15q91l7uqirl+g6VM95uIOejlJbXDeDYq1eXvDWo4Eum/yjf3
s6ghmKf6FhXB5dX/etK60lVs0idRx/t/f4L14csbWu96riaYApMstD4Q16G96fTJ8S//4K9X/O+2
cnmKNnHkJh3SKjla5EQYbVCg5+hypblTsS06nlWcbteHa5M+tD7KPnTaPCSRo9Jtk1G48sYJIRRQ
PEXmst4Hdd5BlEBQmYV5tSWWiMkbpNIhsIdekhqVx7x0n2yPLrku9wCOq2+Pks/Wqohz2LKLVyfa
GjwQNUzwARHgS9TzR69bTkU4EYGEpX8+5ySwQX+HSBhJYE9qqh9TuRybYfwVF9W4w0Jhg+3qdQGA
FhMRAwsukLMFt9FB/8BehPmJcbo1PJsZHqwmE49J4vyJK3HrWXUQGd5dpUWfMA6qjTZkN1Ri/zQ9
Ntbkrp56dTP1iRMIOo9Mu9/oZePhsFxcecaX3cIRoeDTbdQGlCo+CxtQkp8u4qDU0zfBxobMHpqC
WIG2g3+U/96RK14pfyCeR1xjHsvRfE6z8SmuZ7Htdfdu7SBAEJKK8vHbINEeBQOoUV28NjKYnUqu
BVCP2J2DXhwHlQqQ2oz4IuPut1kqJNhMoN+zc6FEe12LPsg8SCh6oR83fF1zz85PFnrMfxuDjvFf
2uO87RHzRlH5qGTlGaai3xUwxGuYGJZ5q1v9C9lbRkwxPa9fhtl6IOcLwpVp7rtE+dUCGwi8NrnV
6+nR1ZbnrAKLrpk47hqvuuqa9iAUOsSM3bIszE4CEe4BCuuDiOzhZgj/ONXMsKjOEj/GFjGHrUyD
Na5r6ENBgk+Db8KAFgpqssFJQ2w4swEvf57IUd7U47Jzzw2DLV9krhdAmuW8jCtHWlRJtGH4Hyn1
Q1c/z9k8/sFghRTdyzA0zMq4q6fwqPXhTY3mzxu86w6s9qYz5PD8RnXTJ1PzAPtX3qMzBSkcMAuM
Tzdcw+A82MmM+hfxbWtS3lTgnMHkHbRsX0Xmi8DBo6evU4g9Iwp7Y++K9EyvvNh645gyek0eXF0P
A9cWX5VR8JaJ1xk4keyN1IAt3BvJbqxta8feMyInqjU2480BablAXlOiZQVNiAKC7cYUFgJxfEkZ
9AfwJQzkIzmRsZGOBHXxq1HGyV/0ofJbdBom8CAFLTCBy2QZp3yBYgRg4s3MBZmpn9zB8+cHT0lU
XyzuL6fPb03H7Hx9ChHN1diaq/Ae4xLulzIjiIQRrGvY89axwmcyIvel2r4wKTsylyA9YOC3M1UP
U6lpwTXhAwvcyxzpyxmtyO8q2WVx9ljl3h93VOvtUAlCVPIEHyAqkdDTP1ooFtgtpgCrQuqbVFR9
PS8Ritv1JsW2GzjU7/VXQpIpShYOhaA8oSPR2v1GJQdrwyklO2QiLzb0nyazdzdiIdKEQBNQqdkb
/LhjP2GRsqiaLnwFolSsYCo/ci5yO10ea8IumLSchKXdyD9QjYmfM3SlwGlss47rq2I1T+zwnGls
tKde0xEYSrRUU1Gyq3OqDM3CxZFENAZCkDnxLwHUT0EpxUjyC2h+ySh6ujc2HBY9uiloFXA1Iz8U
IxFafjwxXhmos6Jv84grdw7dtezeW8o955aojd1CehKftpmCCk8e7dtx27jZW0N5ZGsUjQVhtX4M
cwdij5nfZu1CuUl5KyaHBtXIcSXVWqH9oVdeyPvliyR+hv4XUDNmK3S18Gma80dred8N9RB+De3D
3UfNBPenCHEhTb87+pBNlj0kXrUFPuvCMYqeZUOabhcQUAhAe9fO96B/cEAXeIydDI8nJFuE3SFD
ei1biB20wEPNhFIZLjySsihMjDjy43dOErhYpuuGRJzJc/Z5HTJjNpkPTuD6HeYnfmupd52ijNsB
S45ex+0+1edoK3F6NNIgXLIL6iY9P/PP4DIbri2UnsrtJAv2eMZTv+xJn62iQO8JWZYyoNhTvvWY
EMK8+ib4y4RqQ0iRoFR4vnYho1iDFxJqoCR7xz7gExTHUJ+/a46ghrKzomkvQ0LpppuT93D6Mymz
wOhgBG3V3IwQsA2F0jceMnCLw41q/8koGeyEoHVARcbvcImSbVsemDk1fsFkBsWXW82SapDtTGqw
iPUs3Hl0jdPs28j1fGvlCxXBFIyOF433C+6fjHOoUKxnJ9POuLgErh39VimGadtr5mfXgqXm+G78
ruU95RVfuoJhJSztWxhKvW+Xrbdxpy7gaOfbt10SGsUprdefwnyisYZnx2sKTlQzO0SoNkjblQdX
uukLAWiywygHZ9zbT4aXBZiUc+V3gwKSugGdnd4CsqQVBEoUU/2S5bd55ZGSuYw6wXu+YQj9uu9r
YEHC2Wb9jaoSdSR6zGVwzEC7ceJLGSTVC4MDPY8Oa8P//wNP/m+qHIuMnfWr+olvDj67z//xe9Xz
3HwWoFLuMEq2cz58lsl/B578vPA/c6/N/7A95lSeZInIoGrkL/8AT1bhjqchm/4R4PxbnaP/B5oc
G7aAbmgeegs0GP/kXhukZYMaJw/bpS5hSz3N/4M6R0Mk9LecwzFNw3A0VSfYQwM/xeP/ovLkTB+X
QkCsn3LxiNQTW0qRPtLUr7g4M1ZCKxcpKDpyGG6oWmjD6Ga7K1zVb0vcY0R45g9CxyIvHY7daO69
pWu2dkIYXWFTz3Im8jBtevRXldPej5Agt4XSiWCKqQe5xJrEV8VguzTQGGgVPX8G8/uIYLZpZBjs
aa9lGBHtnjAxAfgut8Wp3jWUGz2Pu5N5U+dWeFd9pc2QHBsGXKjUOGmPXnxI4sjemoQjc8Ix06DF
vhWYXJEAR5qyyBi9eqSEbHLFoiMAnBVwsZ2e+7Z7TuOHJG3EfsabGBMmj0jHeQei3ey1rmUKE/0Z
Wxvkn6QtShHBLLwrs+IKl+mTslHy/JQvmJxoikMux4zPnMUgUm1ijqSWIYXbpARkzgCenpU2B0uc
2b6qTHRW9eaL+vifmFpoUBnKM+3Heruk6rDpZ4qGAPqOhCmbjAb1azoj9CdSwk0Ss73GfTxOnQMj
hAzjeEh84BQjF6BlCnpsytjimR84Xl8fF13lygjT5WaO6d6mTNsre7hOIrM7a/YXAL3syhjMa/zv
zjXUqcKfUoIwG1If9lz5mPQi4Q+GyQHZQO3BtJlmOHMt5T45A7huSCH+mQx4CABnGJcgwsEtG0/w
d6sorTeJiNuAyKiR4Uv7hAjxPDTjcvCEe4gZMrgWLgel+w616rOZgFFNCxkbnlPckmhK0dienQAf
OLqwtrte8lw5cr26tarKOTgJ5ESPEtRUme+IRrvbMBJXk/DEGfhw4HmOdqAeRj9wcfdMPuansIch
0QKhYOrhAUfD9TpmDUhh12GWGj5PHrpNG3HZFml3sZ1zY7Oj0oQhM4vJyKJdC+urJk7DNodD4erT
oc+ryne5GO/r+FfDqKZJ5CCxaIe95hQ7q1R+15nZ+tmElRYV7YYzv/GA+T8eFQeL+RBQgOmvyhaR
QjhOYqfauXbFS/D94bv0w5wvjspvHzBxoh3G4Gac9P64UJIO0sH56OI4O6gTlyqEWhFUQHLylk59
m8AWISnSXd+cKJs79a8Rd0CQTu2jZxNiFLXhR6GMV4VaPi4xxrG+TK5NN8Laio2yxFGOOU9VA20w
3shHeWwXtYUpPi8BHs1jE8LzanLR7qvZvq4+k4Ug0GEi5mXWH+cEgFFUjmRyuDtVqw+9retBOxfR
Pk/Cp2hUfrvYgxEh0dUwrPmoIZhx6uxxtgEWFp0qu1Tln4IKCJzkjhpfaLC/hOpGdXauFsFMdzuc
09Ry/RILM9T59sybJUptWr6SdDwx6tR8QhH6ba47X7VT7avCq28Nz3vCtXLVNlDSbWaEAbP07txl
z17WXGGr3ZticTadvRT3sr4y/MpGmK7L1NMGs10/TlSQKKIjibUC/JL2KS3QZUnfwlpjHsnsmFi/
ciEMonRxvIKhLmzzHLoUs4sOQsiUETsx1+aXYefLSavxwE1DvR+l6CAMEZ1YuvdUgmrfaE5i7cpM
c3aqmaBTqDZ9Blg+qTU1oGbU+5gFd2plUUyNhhsxxcWBYhQBM6azH5fk0ELrjOb9BK2qfM711jtW
OKyEd856rJ/kMikq5wfL29OZ1w+NDDIPKZKRRfpmwUEPxtyQsIWWOrHBNENgk8dbseuHOT6MTFNQ
V1igiKeM4d4QBmObhBscrgxE2yPRF45PHGT7QpnbV8fuqbNsZJ+jGx20hdPFUsRn0Bsg6I2CPAbz
3hngk1bjDLlV0CFPZ5QwDIGlu+vhbcnpwGRhv2wJKJ4HuCyFYzGdoPE0MXWeDTUDAH4y0lxFgUGP
2iD1NUtvlpm84Z6UkuvMTmziEb4ppypSsBF4RFFiEXS+Fc866BLgqWBEQfYA1LOVeM9agj7t8aTA
/Vwc65cJB1SVQNAe6v+2cciLsJFc1VXytUh8aJ+Ur91WohqU1GHWIjGjBrzRjnixI3j/Xv1SJY60
g0uqSECpENohqhhee+iBlJgpPlQAzjBdYEA3re3yJZO407kBfGoQCrgQCknLC6VVb6lkv3n5dQgv
Va9mdoUVodoYjwb0H1RpBT3nGreWBK4iIN4PKnKFBBYrpZCUgjuoRVSFM1zDqgbOIOC3VhLkmnY3
HVzXGr6rKUGvhkS+SkEPBNhaomAnCYWNYsqnCpzYTh2Zluka0SIY0bDuPqoSKltIvKwlQbMgK4+L
RM8aEkJLwETvM/Nn2U8kpjayq32dMfCww+i+0ZZjqcew58U9pexjRSrcBuYAycTQbwcccteRom7T
Hu1iIhG5oPipSE6IIj3jpsAmCgx+8Q0NsO4iEbuYxscNRYdvd6hTv3H3egrTYIa8JfG8BpzeyALY
q0LuzSD4Ym2PYNdGCT8PqlUovx2039FziMQubL+2XpPZ/bbiQgv65qV1IUhl3R0CptdowA2S1u2t
kl5xUiCQA74wnObbkDfYETXkm/21IkHEylrbAU2cSEixA3O35Fzg98y6uLZJkDFzFUYbe/Izjslw
RD3pUcQZaUJCQcagL5HIioQj6w0pZKJmOAI3uZcAZSQtt9UwvGQzLXgyPq6jjp2Lig59VqorKY1o
nzyQY1RVr02PzbXh7IYc19kTrvjsSYyzAc9Zn2oXUJhxKyA9LxL5DPVI8z1kAOMEDjrq6GjAh3Yl
KLoWgt8dnAIhEwEE+YcSpnQJW1qBMZ1J2LQHdTry0Izk7pMpcdQcc/sQeBYxWHgqYvY+E3Z1MiGS
DLfCAGldSLh1LzHXIbxrFe515KojmeyRiP5lrSUIm9RICc3OVn72CEm7D2scqRGs7Uaity836zqb
5MGfdewADDntAfKRhOLn/3XjSjtSo3LIKtFuli6eVJqzkpUBvt7n4MzRZEDMrIv2FEpo+CLx4b0E
iYcSKZ6KxyKj6DlI2HhJX+fUSgr5epNJKPm6tD5gCZDl6wdRVjd9KG0vqzV89dHOHTYpEyTeun51
c65L6836jBY/k5UyxL6sWpfWbfxs87I5TYRcJQVUv2Nafy2pbZyq4TFKVO9oExC7F0p2E0clRYVC
ct7XJzjLTEaoi0Lq4nR3V477z7+QpvewT8n05prlU1wEaChtWGipkICui+vKy81f61bn8V/rwqQN
itZoDn+tv9x1Q9onpJ20nLc4kdNjWjZCWlcaeRNliDzEytpf75uO9QKpzMOxxC96+VlT6a/LV/PW
+jPnK9F/fdyexpdC4v7LdZ3qEAIAT5Wwrf/cJ9alvzbYyEgBW4YLGNKWc7lR1xACebOuS2REAWyy
ebO+hXVT2bqPrRv8WUTC+ir1/WQS4WhazdLrUramI+QyKKEjMWH1OXt5rAXLOHK02iWK8dVuLO3Z
UsphbZyUdsDPz/Zjq/9ZXr/71OZsXlldGMCQwsaGyrQ6CWm0W5dIw/knaG/srjNBgVNfTGqUlN1o
mKyLUY2IJnfJ+qkVug1O97oeRuuN46QkHgh5RJUyj8JNmNRogtbfImMsjJKDaJbhFevddUmVd80h
JdVjve8RYc9MtNtCbrEPmJ7eQXT0RAUhHJxYMyNmuWO1T4B180QTv4TUt9U7Knd1uM/mZXrQiHeZ
m+zBTay91YRvTdjkpMcSCoQOX6flVzc74YTpNulOY2kKbCEGghIXfKRBN9uKynQfVzOXy97I5PmS
yRxV8G21yJGHjp3ThF+4iXsGaLWbp4d2sb9BvKeHobcDI8tIy10c42Sl6k0Nwj3wEsP16e6kR21i
FBFlytGlKuW3dpudxx4ViTaExY2uV1wh0VMFncPUGoJmdgodGulWJG5VxJi2Ra5aPw3vgy6T3QWC
LKJbWkKadSPAPZOd7LH8wxH+ZHKhPzYe8zJFQfvaq2q+I6JwBpIpnYztXdeqnMBsOzrOCpJPzw3h
rnjNJo6G5EY3GBFqTUPwZmxXxSHTZXI6FVBGFOijVsMvokVoBatSal28rPzrOeujqzv58ryqtd+b
xhV+Y3jX62P56n5fF5cBS3eFIiuUcq1FKrU0ebPe/bmRYi4vz7jOy0ZoynSGuI6lto8xWkMxZQwS
eu+nVakM3t0kxWLrhlA8Y3uXW2tkmzCT8jJ7urs8FkoJ2iDFaOu6ehWooVRbX9jLV182cblbSrmb
LoVv7aqBy6QcbsYAsvZ8KcvTDF4XLze5m7b70R6JVKJQbFrUTCd5KLCzc4zkRKozBUXzJdddHrjc
tRtvlHbfSOz70vl5yvoo2L9PvUUbfnmuaIXpa4zzkAT8Z9OZAiqBBsg4xOqGNm3zKlc0d7e61dff
gUIo44b1d42Kypv9dXF1gKuG9aoZBoV82blfb2YZKLpaYIYGY+XgOWSlyxo4wej6aaR7cXAZOK1p
MozL/5eEmcs6k+6dr486ut7KDANUvM2plJdfb1w/coY0C40EyKXlvoJkfVRowYiEQSQJNqsFcvVJ
r0uD1EvkyniIpE/ZtMW8twb9wMQ12jYcGpsfA/n6rpb1hEjM7D8ROM1o6tR11RgrNf99smdrVwnj
xmgwOqe50h7d4WNOx/409vOemra+X0NKdDtp0I2595fclSbNou683p9yFKiIMMHnpFMErdK3kLs6
0TJDRGmmo5vRZkAGuN4AxzaLw+pxVQsFJQ+grwpNbH5aQ3LWG5gVtF4cvm5NCgzW160P9FYqWcTr
9eMnY6fPGozMZNJu/vUsebm5/McfP+3/cZ27EnguW1iX1tdd1l3uXjZ9eXuXdWnNwYrTjO4JnP3w
suX1yc7qv/9575fXxLkbH3AGbS+rfp6i6A5VEwtCVC+M4USs+nBCb04WXpMhGOF4r2Yn2fZcepni
cyj/GM4tLwblIKHP68pqmVASI2s3Cdc8LCOcYunRryIaB2ZjYH1ZmQN/gQjW3Xdy3BucAvquWVJQ
ReN9amCmdVHGYCzm8j8ucPyW8n+ydx7NbSPt2v4rp749XMhhcTbMIkWapmRa9gYlyxZyzvj15+qW
Z+jxuGa+d/9O1cAAGEQSje4n3CETpIICknEr1uEydlhMpOqB/BBq3T8Mup1vXOBVQWRkO9B6zd4R
0sauS1PezYBa8hWQ7G730B6ju9CsY2ep4K92J41vwG+d8TXwIrRxBWs/Ackg3oNVfAYJMlvtttbS
fZmGPfCl7BXt72rx38bC/xfd17Htf1RSv4TFt+//c9ekz/m3v9B+3174R2NBe0cxX9dsg0aB/iaX
/qOx4GjvXM+km0xeaeO1cCP96u94hWa6tqvZpmrrPPSjrWDydqalSv4wp/+DloLt/MbgwTVU0+Az
8LkM5xd6a4VPIub1XrFjROU4J4VfqArY6uPktvpW9YszFmjtejLqftnnkDsGb7Q3RR4TjmjapsNR
D0ngIDu7Vf/oFvMh0q0nF4u3hRHduw2SNZaGUHPynPnJ0SnQ1FRMQLlHIDB3jfA0AeWeOwA/vRKh
rxGDcTg5Xg97Aze2LbjlSzTa7l4rP9Ct2GTU3ldzMdB7BYsRZOmJjjdWMi7cet0gK0cpcliknXrt
5iPgSCrvIGGWlWLCt0NzR4mbaqFCeuw167Wt1EOufKEXjalOqMKtt7FbRWq5mtsFVWPYrbDLip4i
Va7Hr/EEpAHt71OZknrqo3ZOUkDypvOtp8RdeyJxbwZ9CRJ55xnZUQ9ajFdNWqbDtqq7x9bkbyMh
SWn8+zBNF4UaBgTC7+CeHYNyqG/BCe1QAY6UB8em9uXr/THxi0PQ8Gs6owIAtv8wqOkxatNjkZu7
DvPMBTB0k36xMkznCKYOCIhDpIJT8NSz56vXULHg/E1nH7LqwEyWaddaaVCYgnGESRSCtse6jV41
MNOgJz75DS4Tbveoh9ZTl9AU2jd+s3YK9+QY4zYbk6OdxM+aNR9w5tx5SX4ctP4Sqv6dHtx5Sbsx
o25j6smRFeNsxtMhRvjWq/Gz9qJ9HUNNQlkqoh2Fksix1LAtTYD9d5vWxKeKloCeDlsLtChS4acB
nWqYik8ViGxHmc7qbB/b6ZOaUr70zPDVyBgHVKEOyL5jF6WhLmnuhhzj0xjooYLr4AKS+67jLxeN
Py/SUVvhf77SWuMJ16xnzNPug2ENcu1chtaubMN9TMUULvlerZOjuMKaP1y7BkTWnHwlb3q1gvC1
aseL+BlLZb6iYH50zPlRq7YEoC+Y/BL74yWOyMqUgwl0NUxnkrsq6ZaBMVy8HJhCXQyH2S4poAGl
bwxvP2rDmaYJcUG0B3iVaNapmK2THvILluNBC81dEEyHKExf3YDVUIWZFY2wd83kaFjzVYzJuQLX
i3yjaUV73xpfXNrQrrsek/HRDqeLQEaHRrKfBw3hieRYV/Gz/BtTB75kMs74VCJlj4dxVwWvfuNi
2JWP22BMnx1cnQXfx+SqhNRGE6CzJuOvnc69qPGq0ZPVxa910jBJtJvMiffqlFIxS/YG93k2RTu/
SDAimq4jVJ0MlUok+8/RnMDEaDdVzFhV6oekwMhx3NZVfzGhxtVKduzFdOB+HcP56s3dZTAWRTBe
dC5JbafPTf8Z3iXgvPnqVPNVXEFk3Q9Kmhxp/TyLH0aMRy0YLk40rJRivjZAjHuNOjG9evGVfKNb
jbT0DcfcWTqXRqnm89AAydAH4FAAaTKE7mrer16hc7AHqolMHOZag/XUoJLnzdYuMt2vgI/nkDnB
N7uHTgkRNY2OSTIexGdLA+ayoW8fI20EYIczUpwf44ipoAvng2118EVFnTvrNlmTvo6muY6iJ0w4
11o0PlKd3YjBBAdkU0Xo6rRAPbJryy9l9M7TWFaMF3W+qvASFO8BfbFNbcV7JRaUQ7KufD47NYbF
1ohDBHjvfF1mI0L309WJhy3GgcwyRfTsBsqn3gs+3DejdTJr9SWsKfL6AXLlAZ1J1T4ZzvjigZWC
KbOgEPiKhcBB77CjZzArQbRuJyIq+wSwtVTO/lDcGwV4SpSsJ73dVXMidFZOptU/zpV6hqZejWLX
QmJ/PoBHjJMPahHv29rYITd2RExTZIxC25YhwS9t05Stv1BUet918wH/q8emwQQtdRaxPx6oYxzF
/3hPbIpqr8AwYdFwcCTSDpXVvTT+eB4Zm/iiP1Y6t1hslls/nGkEWDsxWUUNt9Wswe9qcWhHm+lR
TNgmLW9kmN97rGxtPF+1OHtuq+qj7l+7bHyE5h4uInMEbvO9iby7YLRP4pYUc4LqOacw5tpxEzU6
95gGJ33ZB+5T15UVnmOsNJ75VHXWjjURYQO1vdgm9zwTFeq9Z7rYzy1/I82Z3TystCmVLAbD5lbL
nmNv4P4I7+sQ+8bkmOnOSd5xOCFoOhgUXzG/ACo6abmP1ZASwgmvUSmIyS9xFfk46zRpA2B++1Fp
gf9Pxg5dUH+pWpR+4up5oiW8s2LtJQ4oJ0AqWTg4HN4bHfmhPtj7mCn2PgmndB1Nk4oMBP6Fjr1n
ucNbcJ52cU/9L6yaZdolwLXGs1ck02EqskOrNV8MBfciw3dbCr+42vv5AE01jloFEhYUb5JFROTU
xxGJBGjlJGORbXZve/LcNCO7MWRIyTr2hyiM9Y2sdN5qnvJQMesfJVDQFHxs+vgi4RS5+Fvy7QSf
QIeNq95o750u9PdYxmEuqaQ+AMwQiQ+vnrW93AwT6KgsNtuNP5MmIx1PJuLvffROxiL9FEYUcIOW
4rTrlQHtfoQ+0r7aTGp0Ra8lvJuygXr7zBTSqTt0ImgDKes5x8F4TmAJKOsBMBdrwKJQntzmFf7K
JgHoLKQcY9xZRqHIsQK1tJ5a/V4pw2GdNdTYq04R5eCifdt0+ggcwK3mHV36k0OLcENQRE6SIys0
RZtUCc95YRZIH5lXd+Gl1vNsebuQVWBdhe5znWsuugS9u4/y7gsdiGWOpNBa86AKx05ESX9kNU7N
q40VIu0veF+ZYidMNxhfk/jAhGJgz7H+kirJHkOSk2vieh726jKp3V1RTk9kcSRq3OZxzeTBLZBP
3QUhiUtQTzS56/XkE+iYFo5eKlgANQZ0CtS4QI5UeoRX6JMmzpOjwM/Ihke9nh4Ts8D9g36fj6Gb
FT1H5k4ZMJaj0vYTWuh3Sip/D5M93YFoTj+VxrLzqx0WwEezi4cERWYnQVn4btDSR1Q2H313PNUI
DSjToSKOGp3qX/RntL/bn3m6R/ZgWEg8aO6vDmzQmbscEEVOC0U7T0ZJiz6171IE6JlfCHSiuIEV
4i9w1z2JUOlfvrhAFP3Vx0xAmlyHT6DqKA2JH+YnxNHgOCMq2mWx01uCeOaaPGw3SlVStrgk2nCx
jei5KWDxfogwg0dj5KkisA3jafsvH0Qo1fztgyDZahO0eeLfv34QHNo9ROD8fCcuPtymi0VkkioH
XNjeTyWBQdpeHAgsbmUtOw1tgbS70KBb5xqrT0rA6pk7Gpfr0vn0z59M5Gh//2SoNqkOYC/NMX/R
2CnRDJ/jyc13XkcKhRWkERoflCYCiTMIfX4LXFPSfZXDu2yIz9PphUjsMWjOhRU/q974YoRMADI8
dK35DALeVj6V6XxtWbqMeEJdgjCE2M6m/uVUI5a91pPtDdsktnYhN4CI0tWWOyUdL1kY791MPc8G
cuFciyFwUQKtlmHYX+KuXmvmU+qqm4rFz3e7bU61q3abSzUNu7RF15rerga8Kuz9TW7XG5W6Z2XQ
Pc6CqxLQap3VT/ZonrwJsLpRn12tu/hl9lp5HW8fP9c4U7KGLUGw9QuHUYOtj09MTP6XFZSHuqF/
DOsif6tQvOH5fnOH/m54mODiLM3WVEvXfxmnehpB2NBNAKh6A5xcPYMR22fpVxlZj1etrf9NXMn4
3XUHKCiyduS3LKS3/nJreIPmkptyZwb2dGjS+AERazs2rnExXBoWvo1rJs/TyKQ2Kziad/0j6e6+
MrO9QVyf9tadhksnPMq8OKJJcvE8OnF6/h78H4NBJSBN++lsDD6JhP6+wYWidVH8yIG0dCwdQw7t
1HnqCMXE+w4u/lDKwurtnUkAKrICtDf2XghRTx+xtacj48zXnqwqw8zdi8HdZHiiYJTYDVvy+60Z
p8c86jdR89UNgfZoSbfybHr/I7ItulPuogm98nFwrbtYs5SVWcLHAxClw8mo045R5B99DBoX5Pov
Gt6WNM4eddxpsi54nyfjdXD8R/xClz0pGBG48aQjhEhCBLnL+FyTjhZp9CyC1rYctrGVniDj0u6e
XtDFfzTziJQ9vFT1XRSRKQd3lH3PgRUfEzU7hq75pBfWbuj3mTlhwhK/Ypuz0wNr5QbdBqzbs5b6
e0cHJXAeSyhck7WjV3IA6/9k99pZpHtELIdprXC7Ws5bnlTYO72bmXbDfZV/GHUWLb4HPf2TZwen
AdsXjSKlo/UHVOdfoCCeHI0ywT9PMH/T8HI9A8wfcDfVdXTL/WVoz45SVKZi5FQvtaVI6UYuu3bF
TeqT+Mq5Xe7yf5ltfzfrY8vMYus6Dtpn4vGfZv2a5oeTmhOTbUJC1pCYFv++pP7mlnVsVOZMsfWQ
jvnrH4HMn7QpAOkdrOwcy4iGIk46P9Zjsq0CSOuUgj4kanWZZ2IDt1mPmnpowuRVRNm1N2NbZq8j
w1t7liYqLTtP0U8JaU+vI+jERIi9xj4OeU1RQz6Jv7o2f6bqk6NLRGdSpRUTMezqaxfo1z5mqq7r
JEBPCFJYdgRLS4eyuxhc/85PnnVvOrQtghJ4LIi8zDHma+iZp6Q0d6NBSN7kR8u5zMO4s0h0xIe0
iENohJ0mw34sKFqA7+vd8mNJhcH1FnM0nhMjPnpD9wgi/inIxoNrx8e8No4h7tCYeB9E2oTY/VGd
nVViwcrUrcMcvHd9Sh8N9QK9JkuiurcY++KT1oFw8nFX6EZCL1WPXi2WC2UiJ4mSYz+iZq57C0Sh
926Ksi91BfHn1JqJpo+tp9zuHjFzXSeV86TmKqjQ9uKN6N7wWXx8f8UMbpKv/fPg1tTfBDgMMc/E
x8JRTdP6pQKZQ3kdac/maA2zfOYZxg9VXC8wxwWD4JgQihP1UKSw57WQa6SM0RaWPNRu5UH3lunK
nPtTTZrXkxp2pn3qTHfftFeLvkxFhi5St74/N9l4CZXgvoGPXrnxZ09ApxCBhY9zosH+aXKT51jn
/dEKgasFscKM/E1B4S9HnbvTmfMqSgA9dz7RqAgqunq8IH18ErNqNfcvBbpJitoc4Ka+OMz8GZOZ
YxRHE2f3cnL36CoQfIxbjeIC1TvMmi+e21+0rlt11rjJii8iSXWSeF8r4xaW/KakONIY3TaziHao
v9ALvVaheibBGwf0qCiWiWjMT/BTI5lbBNYpxztQ6/Zm3Vzw+nuZunErgiCrESULkKAxHn+YENq+
g0jJcLUtvjHWYkecBz+UlOha92tiKRdi93b1zxf6N7MYgZv4Dyg8le1fLjNeSk7aDj3kEDdfNRht
4NFBXXMYtmKQG+14Nu29Xwb/Mr5061cBR9clXFQNVmhN08Et/DJ9VqYxGbrZ5bs2tK5ZnR7FOuci
apl260HlYqTZ0R/alaifJXG/8g0TR76aSYDCCxVOnRvFaKxFN+urHG9GEWQnlDVrVVuKWAwQtpCe
MVEhE/GSS6HUoQdNdSNP3Kfea2CaxHsxZQwYpKAY2fQ2BES+OvlQCoLRzyak/uxTSNtfyC7FUw04
Kz2ixXcV827MoIuhWgPJRebIWiPw38TZcfK6VZ0Ml4Cgh3iiqOYX0TFzcq5mbN7bkANAWx5zg3w8
ni9jOh0yh3lD3MOBkTyL72zM6nXW1Gs8q8eq47okXxUnPU7w7VATOCZRuw4Rp9JtZl9QFyLQgSJw
aBn2DZkr/oxdlZ5auAGW/0Q9UKCG3CdRoQh6FZuOkOXWxMQlexXlELcf3+dE5t+Kytv22XjU2mKl
Da91Gm/aITvaQr9pmucXbBgMn5koUaDzLJVoPAGSJDckrJstpApVegrD9D4IYRkj+pSjR6AtZkQD
GtLdOEn3k4qTiqsey5RKbOycQLo+d5NzElVrjXqdqDah74t2irkWRThyrxfxpT2DiCXRzpUS7VWH
alrcXcQKH3FvIExywmblLI5LfTqo3SKiXFR30RFpjOd+tI9g8cFYwAqLEsBNPqSCNjV3YvYVlbWC
fNFELhDhMpnETt2jOw0vWhE/zBRntE59UPZi1u0okqt+fMTvbKuhGWdG8VHLO5LN8NmEz1ErFjM0
1desBy3kx6BdgoOF7JSotGU5T+DuzVXriSX8EKcsH0SXZYiPu30vAiYtna7gOZ/iIFwXvr6GyPaC
fMPFIJrocyxJ+ngfetQRvXoDaH4ZODQ8g42otbVtSnkRbdZiR3S7L8vpIAc8TQ8RRkYsw+PA78ns
ZVIVQBADxgEJWOmcENFYUUNc6tmAYoSJZGFLBmmdeuEXE7yoklrGgBPV15hFtRzJHZoKDMWY0YKg
vNA4/TXF22gBBXHdV0z+M25UFVVnpmNRJ5xL//s/z1qa8TfKjZg+HMvyVMyQTWhBf41S0smIK920
sl3jTNhm8UPOw53hf6TORcGjQ0JeJKNul91TxqRHM0CjzKHqthsxsJrQA//ZkgO0HiXiYkgvaWLJ
aVu+gaN/rWIC3Dp6BZPxErvIp1rjicX7wUuQEbChukLiqO+pBw3rBgkMvV+o2OONEVANs2fNyWsF
t+20XXhjN+2MqsyWRtedM4ckPdAB3VslIbM7H/MietJEFcmeuU1GO6s3ml49lzVScAEd7oVDUaMu
qIW2BbVN1SiHxSkXXhU2psEjIidDHFIJ7x7idroiIhj2/ataG+USesirmF9CxECKOMaWBGlgZnXb
bA9rnclJzDkPIIBP+CXR6Q6fVbxV3H64GirUoRjv4RKdf23fC50M1vAUfx8fEk5htyuo0gcxBXpd
egTTtBH3X+N4D5rx0NPXSGP1LN5NhEmBLlLjaJ+8V1D2KegJiFGROPCOeBOPen9NeVlUBhTaCdB/
9iLTMJv+UUvsHfz+lynjA1C3zyaIr5622dUlUVDRXVTMTh3oFNOAQSAa3nm5hknymrbdowHkSNzQ
rfNH6P9fQt+/EPoMjVLXT3fq3wh9D4gH/M7B/McLf/TdPfsdbW2klsmgLMu0RYr+s4M55TzDJPR0
dNv6ycHceic68i71PgzhHMcgMfmj866/M11B6MMXXbNVjVf9B913JhcRfPxU1VI93oPKGlw+qIUq
1aO/zi6e2uSt71fKIcaBZ1WGfrlG27pbor1EWa9J7hoWOSGR+MQKK2D//h4K0NOcKed08p1lXKmC
mlEvTKSgNnqPzoAGqBLqkwmvKRjOQbdKnQgNUpBiuIsI6xjqqPhqrRRSoA0iRmuUtNwtgi7TokN8
tSyyS2N3T8bcbAOVybbu8hNqOtuqcs+agdiEStH4zqiR3CHuWaaa91mtnQcwBB/jeT4NtETcEvNA
CAObLpsOZj7tXX8U3eJ7BC4pD4TOMRHlI1VPLkUbYdOHfTh64CUo8EptLonl4NVXRQ7MWTiHrVUs
6ziFCzRa9zCdQCRCrc5Y9vFtf0Upf6ua4yEqNnnZY5ndnbuRzpCOSl4/ujXiA69DyJOjNCrRcDE/
doO5GrrkqjiBgbQa39nyYeINzYcZWBDTd4WyQKC/zJpJ0Z2QJKn0S5UyYdnWA2IxdDzgEC1iMIlu
rXxpyfbKKn9GTq9vgQxO4ELjul7qBiDqpMA9a6w/aiozmYpyxYyFhtXBorEjvJ8D+6g4Dj6+41WN
+2Nf0KZXiISsjK+b8CsAi4XZnvfnMkUut9T9HFXOcJegcBKXlzYfgeHBEdO65H5G4HPpDjiIK3r0
XE2w85QJDuPsJt+K9JwEOJ8G3YPZYQDJe2wS0YoC/IQ/rq7iVo1yYNAHoOrpHfmgXhHBGr/WWXKP
QBR5c5pGG4r1aXQp7ReVYGfAMHnf8iNMyHdf8FzfxRNyYt5XN4kOoHmRYuh8KrXzmbbTUgdevx0E
LUJN0NQeK+dOM+EmKEm8rjUQFGEafuyMAVZhLbDKenkoKR/BsUH8CS1tbbaSTe8QN1sN5Ewu5qJv
EoZyrH3K0hE+mMF6HLjJvU36uNHqZWmOHxoMa3a4KZ2MHnlVrFbtZdjnSKCWT0g4TItcvZpO8qlE
a2GZ9AiP6452TfL8Zepp4hH7w1t3E2SB0cvWkQZ3OoQwN2VbPBSDfZkz966A0Y9GNdyEQF01NgR0
I/DPttWc9Pzk0BtdaZF1ASk20izdWbMH98qoO6q188IokkM7ip58a9DL/3PTQMhdFTlfMXMDpDqx
KeaGHqYnz0VjRNPW9M++dwl5XOICU5nTCh5VlX0sSy6R3tvrNgiW2mx+rpCfJgrvCRKQEYPkIZ3U
PqRtD6ZAVUCsqMa3qseePp96NCDAUVhtvqlJ//dGpM97Knbz297tnEKsXWSImwBPlJtOiOHIvUbs
icl4PZru048HBWyxkpjZzrztKzMCZBnYox+P/fR2qLeRHKq0mUjb9uPQwrXCAUceJTU/E73xeEJq
XqB+Rt/m6mQohwBR95ZmQ+PQ7aIXR7VHpg/ijV2DIZ0+pfgE5HBqI5+2V1wgeuMRXeyxMWj3wQzR
Q+4NRnmepkTb3E7J83Gtn6Ixcja350fiRfJpE2vJaragRN/UKEvMwrPZ0be1hBD/olApn5cHvnUX
qFt5cHul1LEEqwuHBkZKzuSmQaQRGGf5Tm+ynPJEH8WXwOvJOWtGt9UXD01n+Zskj8zHIVMOEzjW
AbwOltYOJEKmG9f4PGDIO3caajORu60wZT5rDYDNoR3NQ9b3265q4wN27o+AlGrkiUJ9Z2v5yRao
ya6tggXEHMyVm2XeI8aKOufzSGMhgpCH70G0KBXK0JkIYis4fJlv3o9T/5hFSrHO+8Je+M6srPQ5
dfe1o1cUaIuP0LHgyBoq3c2yW7dAmdcpeGD0Nw7d/DRqUE1hUNFynZ9qA4smS/k8G65KVb2et+MI
7w0FkbtEV6E+zM1z1WgO7Dmj2WVT8dUcYU+0VhXuwqbHchm1kMx2EtRNqfOWipvdQR37XE3ddxTS
m4stIG86fE7D7cnSiO7mvIv2c5FTBIR+aI9tQfsjWWNnf8ni0MeV3qZWENrxusEYvG/DeZsElQta
hAW30bpV+K0rxxo8z4ea0bUZaHkuigkjJy2f4hUkuWrlBy10yGjBbUzM3QdZcAfrN9zaun+Qxoqx
IDKFdVNRLBX3ndsvY6P37ijGw9WVLBK5mSP/fY+e6Eb6+Y0SC962DaUA1+xw5e7Jv0xp6+M4vXaX
xnsEO7P5jfszIyKyogsPDl2gpuXGLwHtx9Ic6HY8CXA0ohaI7BX6vNRHwLdyQwnKhSbDOK33tjA6
GpsQfwQMaSS/R1J76hvJR+zdDp0ZfxthdEPb4AfVZpI+OBOOOBGxAgVCNN8jYZcjiTimUIKNdBr8
WStUwWwcQsp8iu5ulDALnxO4BIIi9kZrAelu2727nqIOqxyiAgR/MfMR3j6z2ETCWul2SMUxW/oB
lkAZ1WME+oVx0NtuKIDs8lgZsBSKkxKX3hmXIRsocAyXihHJz5BKN6J0cqYdNPZlK6yKCmFa5MXY
F8nrOiOVBzZDXGJLGB1VwvFIXOUQDyR+4XInbVFvV1nSiX7x+EzxVrImtVhLg0Np4ig3ciDcDuXe
XKFt2sI6frvukkkkN9LNVLK9SkkB82s72GR2hcogA8KUdlFyV5OgaURAn2ClWWvHUcs7NfoqyXG+
MJxKhPWU/EVn8ZPJTSssqjqhUnM7J3/vIMbUysLdSjLybhsFdfk3lt4v52b7c1VgnuWiLgzpSfym
crjJvSSrbQjHLsbQgkp229zG4G0g0uXAyqFutr008QpS9z1OpWhzielOblLBM7OkAZg8xg+jZH6q
vku219u1e7tHJRdN7iJvydSWTKvbhfvVD/N2DY3OI4J3up28Nr28Z9/u3Ld9Ky5fnBiUibwwt0sk
r9gv55zc61FDyhM0mbhi8u59I4HJayeP5SOofvoAP9QrBn9/3Ly18HSTx40EsUe9k90R9kE+FgaA
8paRt1Io2Bdy73ZOC7St0+jmFg8LzOZ80mtovpbTgIBCYpeKtPCTE4+9PUGcKwIAxb3VOSt8lMGz
KyHA+D/3fjmnCN9iakwmHiQuuPeIzGHjCL88EIL1wcNCT5cTB6Yv2LYyhQAY0NYzlnvyEmqC1He7
opk06ZPHiG/buwZwqrwF5S1ZSIO/INCIXSxs/zrh/1dLaee3efbkiaKu3DeEEhUIAPylBdPDFq6C
mvAXlJfYlqQH+cTS0D7kMVUXeaHzN4qUsCWWt+ybXWsthBOTDuUISdH0bsTNn47BZ9J9TZFqmSTJ
5Ubzk9S/Nypg1reIh0M7fyP7iTnaEqwIeSj35EbO2/Kcj7Ctn1fe7jZdpj4WCAs5c77t8v6fcy8I
42XSmBvJK5I0IntKIJa5kmL05lD59hhmrfNaPmPUiI92clc+JIlJt0MKVTAfgT0IG6Ew/Oq3SbaV
wom9xkCWe7fN787lisIsensO7TQIkb97i5FcZQ2U/FW+TSpf5wcqFVQj2v70st+99pdzSQi9b24M
hqOgWspHsXJ7dgaqdfKoGBFBbISudt1+0waxHOVU3fZmwAIkN33D6nQ7N8Agw/tNVTZqrTvbcUjR
ROyyrYH0CgrF4mXBFLErXyJf/Lu3kQ/89BpvctZWbNzjHIDudm180kJ86+Sz3t7u7bl9Caht4fJr
aEafbOXjcoMYBx578tEeFoqaMVAUOIsIVw4MrVJT1ZnVDfOoBlrWuu+KvN6hK/iDqxKFIMvgcG1n
cWdK+8s3k7vSEHKmFBxBJz9IA7ubqV0AXZFL6GdPtUrzTNKxprD1N2453GMwIyY4jClwUPHz+0kR
Qot/cq0km0gegm5FRU8ex16GikcYRyvpIPi2kdO23C1REODLT+0HmpW0ayDoZmZJ+0NMHdLFU3KH
5KEpV4Q4/+g68AkmQQUyxczTq0HOz4bFmYhu5Cn5heQmiDWbxke6bT1rLHeNWLikQ18klkYAhOj7
CVK6JMkpLAykemINRJMWWOGYo0iOVSixwp8GkHKvabNwD1d1FhOohWOrRWeGNpH1w/VT7mlWvzKj
pttJ289RPFXu1ba5hHOLe7yYnFE7rPbJoDMENTFjy+PBTCkqARwxW0stkOxmwIKJKfeZbpnrAGex
tp8HZFlFsHijYs2qFeBuiCCNMWvrWERDIPnqvdyr+GKbeO6OcYUr+1o/+mKdlV9cbuwu7Fa5T+8V
UZGWrobK95b2i5ipaHA6BGvc7RBSjgUtfwiVTUgFcDunQ6CuJQNwUoJzZRXjRg4cT9DzEacjAZe7
KOEzLEz/vvKC+W4W/FeVehZidWJX2lTmujptUR1HgJJoTLLw5B7XiHXhdlLtQwVdCTQ4pcvrbZO5
MX7ojUN/hi8nNwgTCuXYHLW8xqdEYlo1ig3KB/lu0npU7t020vYS6OwnNL7dtXyPnwxm7THjhzfh
2YDgodltkowd/D7odqGBu56IweWmkkPNClforIw7NVG4wPIBpTBIDtrq2ReXRo4218s69BvEsZWb
7IZQ1bm4xrPe64c8CyaCARHVyQ1sE6BFqHu/Uuyr1gA90L9BCGcx53DZKiHlgLIfUh0gIkj2/zzG
2WhA49Jd+TQx93HcIvvj9iFk6yrEnUeejaKID2flL9B4+z1Kov2eDly/l4d/OxfXS8UbGoit9zCq
i/dVnw2nzq/RwafHlaoUinqK+gDcNshZRcvWVh56d46xgPWdTajb9tL1inzroCizpmcpQLzYiNSq
O5+17DKpuQOxsFxhs/BQNrN7iMficTZ9f9dEVoBah/1Z16bwfqjCZQ27/Nx1WnGPyF/pu0fC7RhW
jGocRg1oVQyVALLVeqAhs440c4mD2tmjmnt1IzO5S/qSZmzvXOKxElUY8FK96uyHhELlGPf+roYt
m/iQK6rGAQI89Pe9Yfu7oUqoQQzWJgpU1Edt5dg5YOenJq52SBsEsAoNRL/Gxrgzm/SU+5qyVjzh
jzMxou3K7u7aDseSAPBiUFk0PB2sxqJOoRQ8fRoMz1gOzjAtgb4aC01B8k2Hp3ZHy+49la3qUMdG
dZB76B19b5B631hVA3o8lEFuZiwTZaTbRJ1zOZfatKw6iGW5BSAHK2ds2hDWXGKVHp3QWKHwSTa+
QV9zFgKwtPiLXZyGwS6v69PcO++ZzoZHo4tcaAaQv2DYxXQcaekH6ZC9RzxgGeq1KIMEzQr2frWs
nXEzGUF3r7sC4FJ2/cowdfRTi6hYKa57NGDobJxKyxYhtRkzXqaUCj9YpfKYegZyoPBNtZZCamZ0
L1ZUHAxPH9aUWrddiheM2bHx2zBbGaO3Nv3+W6FBDZ3wUp+HcoX74qOV0/b2yyjemdb0cUTFaV3F
IIrGzrX2ZTi7aOR0Xwrg0Ah6QSWqqaxPsfoVaYFvRd5/KwM0hEqUC9YYb89I1C0NuzvmjUn7zxAE
L+SU7uc0vlS2Vm+NSsBDGgMHNmtUPzSI3NdDnq6wvdNXgOuqjctKsUzQq+zbAOlmz1r3FMGXYzUh
toB2q6noQApQLFgU6mQgC1PMmPshZ2AT+m8MwO135axDJkegex6ibz2UODB9BiHs/azE31UtwOqI
OG+parmzwEKOLm5WHA1DwSan4g+XFqjFdNLC06iggmYj10IxGoWztqOZEbnV99YS8SZyM4uEBHPh
stR2ScNirwes5q0qZH6zbWS0Lapl2tbHoGJlFKmODKG2NqrGW40MUKTG3Pe+mh08cOtAgNqdmpbZ
XZJUX8uRZkmhGT8gL//t3v1b984Ah/tP3btH5Di/N813mvFvKp133/73/xlvr/rRunO1d7ZF3cDB
EVf27sAT/Wjdeeo7Q7MMrHBdzTFctn+SZg37HXRZuuKmTllU9uf+aN0Z5jvPhX/r0dazXAONz/+k
dacDfv9r6w4mgOfRtTNVIMAqnie/AAMc7E6UcMDVI8TaZSnDHkn7HkyjRV3rKqOuwtDphc+qOyyV
qkiXjQjK5CNyo2QTVSUZh8ljGZbdHr6FankHsWTswPmLdpEMb6QxtxoEZDny+G3XNeo7PfXabW77
9o5IYSH9t5FXxMZg0HA8EptOVhk6nIzA8hvvRblq/2b3LXcHH1FbuG6clWF2YsYUCTUD6dDCUuqN
XaGpHw7KXWXaAXdfkKxNN7laQueiyspxYQnAw3wYiGrHrIbAo/4fe2e2G7cSZdkvYiE4BvmazDlT
86wXQpZtBud5/PpepKvaty4KKPR7A0YiByklK8ngiXP2XhvX/GYOhgEdQa7vpJNfopkLYdZU0zZC
SxBbHiwXFX7pI2bYaSxfwAMCIk6gvN2ZlvjIoAveTtiWbJR/+8Sag6NiA+JnHYqYskzvWtHfD5ZK
duk0FP6kI0SetHobLfyqLjQZ/FAYdnV8ELjajrZFsRuOEYoWuUeCuRB01HtZm5dpDOM9g2MdvREu
4jBlmmV2YM2aQ0QB7NPiqGYmCsNLonq1XwKJumFkSzSQ8ZdZbxAgn5uhnXdO4LEtTA2KI4IQ9Cx7
mJoo8RvS33wijOy96z25oQ7anUQWf9bd95whU1nW484OYnM7Ce869QKDTeZqRwHrfBc15AMV7Av2
Q72YXCva5O0hLsT8oqnHoY0/UrZ3eUSuqpVC/wvImUqol5ncgc2XnuXHSwLuQNztppPDFX30UyZ1
6yiiesOMghjPztqjA0HZjQQjRZK5xc+ORUu5N1ZTjkfL0n9rueZs88jwzlVa3ptJXT0YydmGHsOY
Cp3m5JD4JqS1Z0gLSB5E4DbXyUfDMvsovabeI3rfaRMUtij1gJLR1R1raj4sZh9GBLMnIfJ3P+pQ
VfPA+TEs7+JMN6QlvcNjbY9lBKKZnfRnFBgRfio2nks7aX5qSJjeTsZ4L3LGphRlxIVEg+lbyvoO
Wwfrp0n0WSo5bIK4PBHXZhxQfByaDodCS9wRI8kDqXCerwnsugLQ4lgFi4DP5RIaTlivzP2oWm/r
JG7CVMqkdHbYn/XR3q6H0+yA86+d8RoxWNgGD56RnEg92OZu3/tObT8ZUf8j7QhbnebioW1Breuo
xTRSq5ExEHaB8PqkzHmrJ4SBBiUQP2a5zKyax7xGVjUBfcdDAYvOhqCNj9vhr5FDvGYYnepgJrFv
lJWOJTN5roWZ72iWX8R8rCzrZ2R02G+TjAiAQlypYnLSgPEejlE/bVyz+MHRkZNRDFdJRI65mcJi
QaVM0AIhyZsTiZMj0aVR/U7HLmQscVi3ezq4kwBi70UXA5rBadij/GdAWAC8s2cy8QzaYey0dg3B
DtFMd4l5jFY09QHmmLfnAHrAG4xAdnpvSPDY1JZp7KblF6vwq/mdGbYQd8PmlFnPme58Jsje9/o+
ssV2qBb/Amq+nDY9JMbe3Zj7gdJC/ups2R4dF+1aWQf51jIscKdJ85ZymB2l2Tc+nh1WKDY3Wr7E
rWGrawicKL0b3RJ8PNkGCMGI1zU/xKIgTsjzmq1mjDFudrR6ctB/VqRCZ/V7EnaEmtPGOLKAHFKL
U0Oxi6lUfucsP6SossPcD9pB4eon2/hG6BoKrbG27zth/UwJ/ChwKHSowcc+am9Rbkx+X9fhqfGe
gtELXxtSCvgDRSOYlPxEyJ4viHnE/joRgWUgGJsiWKF9LDczUm570Y0Nvfg2Eh5lIvwKNb+G8Ix1
IGKztQRypqhc1eMUkohkKFZOEJN+aQOsbwkpbkqORgWcvwoi37OcV3NE8oDejPhDkuP80aV4DOm7
Y6zIfC2X4V7mstjNQ3Vy2FSjSFx6xtUQXJSx6fMBjOUwObt+cH8hb7X2BOOCU8It6ZfkVfbJZ+ow
IAq4Url19m5bv7UMPLGuERjWpoTjFhFx4uVvt8iNM4llR63Wu2M4pM9jFsSMZOr6kGPo37I3cO5h
PPrY+FGyasFp1lk3u59lFc7HYDZfaYL12zHRNSrJIWfE7hEMNsp+b7BMlSQ2hel0kuy6XHZwWtD5
rq43/mAnzIkYUp7yqQUFq2c9Yosfc0nhmpitfQliZorGZ99XnyY7oI2ld8226kz0OuTiMenJf0Am
/hqnfZmxseq08S5j87E1hYdBoWrYRtwJqRe0c5MUqnTwURdiOLmq4yqj9FOQqQPp9Bb9F9CsqTmn
Rw31D3hnaK62JVCrzNk9GUwuYj/C24QR7DJZNCc1Ocwf20VCeWl0TklzhIhaq/hhYhfpN6911i8i
WP545UwAxGDCnPXGEYZAlZHe7h3pzhUcwn4yY77OFUEK8DKeq4xr0WwMwQGrJnBk4jgJBAWPQNRf
NpgpG07SIGLREZiM0bYkpGS6KTvKe5eZNBFPb+D2bb+sECdZcqlf8t+552iQKmv0waoi7Y2LSthM
d1OCI8RpWiTX8XTtMVJRNhCRrpvWY6hHu1ib7Qtt2Avr9G3klOHeNqvXGp7PYcK4rsV72pfjQWvE
XURws9/2FfkSBedEkzfRwbHIS9Ugo9vsnPPC2C/lCwO6YOuE2SXWxa3M7SfOnHcB8ucMMxNHeqLO
HvXMn5uEQiJpYncnjcfSJpTTSmi8qIHyobdx76qigS8Kc70ailM2e+JcLDemMj6ZT8dbwbZzhPm1
sxMWdRJEHhRjcN9V3ifdkIyEo+I4hrZ5oEU9stZZlUuCu/0selzAKpg+hNvHuwG8oeaSergpRWbs
Qjf/YpMJKd2i+uoTjQ412TiPAoE7aMzYD2PM3VFpH9kIbWheVvvA+xmwI9zZOprSyNORmA4uGTbo
egZN+8Ga3+w9rSLCuLf34UINdDTLhLLrMUZ0LK5ZHkykunIL30Jy7SMb7QzM2rHdPOTIA4JMS09Y
bITdz75Y1u94KIg6WeZURo5jmn7To7lMKAYGpynaZvaRAY3R7WDSYE7MRye2mQAt05Z1aCwIuST9
Yto0i1wlW5O/NM68A6aGuwjatYQXf1wHZPRun016rz7r/w0okvEsTaM/jE2MpF3Z+2EkS9MshvNk
GbVPSwa3JBS+Y1GVfya2dMGqvZG6j3nTziczeprUa1jTR8bVhzhtafU6XrussOokvQy/dY+mQq+I
UCKBBsezAc7aMM75pCKM00ywM89I91pbPv8Zrk9U0vtu1G5ontinrDMG1j0LvTDFerjQSQXM450e
678qW8M8nznqBGbYxxwOBRsYM4HkWPXbqK+2ImqQUwUdNNplyr1O67Lg02oQLQMv3tMGCLecJMJ0
HwHP1seBOaBpOARfhpte0akcmhTc2wTfH+1se4x1KLEoG/Zt7QD3acS5oQG0xf1E7nIazudCCBJN
3Owzixilzmn+Z+ArqaNaSJcgGD+r/imL3V9DxHqhRHGbx7p2KIyUDDrzZWRbT5DSc1RpBm0ZaF9d
Y9JhjZ0vL6LPO9tY9D067fwZgmpJnqE253TSw/R19jqdX9zyw8x7pw5USKBA+eYOKT3whlKj/9Un
wWK5PwdhMviTUL/bMb2sgXSleC5dwzyFrQmwbdlEWAWNZKch3c4ta78rJvKACyH93CuqDYcRGcrh
LhfUYKIE4ZWPyYNW2dXBJtUQ70kFsX4ZWqdF41P0lUTzNNMp8x7ryZHncrkZwu9UutNpDuZsb1T5
q2kSfLgRs+4dVBIeIw1boRaSEoKVuTmYbNysQZnMOssPKgoQ2RmLjQRx3EIlrsol7y2bIcKP+UvF
Yrt3zK0qp/4SRdVTP6j0UHSyv2jE1kyzq5+m7ijnVDs3UftF9fAKsDDitGoutjf6XheDWUr2YlDT
mdgLQfhlWW07euvnjp5QVNE+buxu3OUS9GiZpcZZSwp5IvMdRc2IlTOCcbPKBYbswaiM3PcWSUm8
DBboxnGiWEVyQKE5QYordPA/nzJmbISHGHat0GryJ9NrOoIqjh2N3FTPIAUnG8n1c+NcY0cYHund
U/BNkXusvRAVWRYd2Fnd4LyKztN9ZqedP7S8nTTD52ICGdfGLUnHGUnCLWMELY/FOXCw63pKvobS
1H0lZxa8BZRnVxcnpylc5T4KPH52B6+k7VB1hoFEwd94r1WENTFcZjCrkGFSglZl16B9dD5kZHyq
BKBpP5XX2CBH1jS7nUl0VBqSwD3Y+iYqoUEglbXPtaCkljbNvmWglaQ97LfPLPeajVEQSFe5v6F8
auf1RohFhhnY5sOQzRyjy97VgmL35yYtu9e+aMb9oNn/+VTlCCLfVF/u1pvAkRiUUpqfGP3XIn03
M5D+K3ihZ6fvNCYBQFlwwkQkCo3aiNsAwNwWyiDUOwc9HlkZ6CETp8Brm/hOBhhDpdXok3bc79u3
iMUIpZawzlGV2X/uJYODFqNiteY6hDncxmUY5oyvc60rqEmYnrTh0EG9t3YoOthWWtW9l4fqIJxK
HufK2a5xlf3y2t+b9bk0ZgQZamO5W8MsqyILzk4cP+aINffjhH3KjB4MKwO+lwfTt0VzhZwymq1x
gc5zUzjebaWF4UE5givzgrlsYcRgqoDGZ9UwlJA0vg/LHBN/EOyfQiW+HolfJV1986Ps6BVkiavw
atdkMUs4kSuV+o/aaJmRBctVUldUu3FFQuB6g9YXuXNnbE0UoywbBWXsorRcb7T5oTI157Re1v4+
bbSU6JxDf+Mr5w7WbWt5CEPQkE2R9RUQk7LXAwPClOSgiplh7GaOUVBpxWmek+GSO31WkG8QgwIa
yROdnHTv5f0p1DQ/MLw9a4Dg6kK4uaky6369yTTxQ3TFk93Kxm89/aXCScGFM9hFtQeTI44uRQ3P
uzfakpB3A8mmbR2aOD1IiEo3mLSkb+lhvjUT3bqKmMjcNAZ1boYfY/6IWgpXnbNUX+FWST36svpO
bJrUbi7BHDyovJZPZUlpIFy/VCWnOmPB+8CLWFdV+rOttUPgLeCSskNja83F1hnjaeckSUEeYN8/
d8q82DKErGOxMcDHEl5q43MWGXROr/vIm5jAJ/6VsfnWlLEBhYasCnSDxQX7MX+sMPGHuEGu7Yrx
ZFv2r7ZLn5XIvKPdiWk/mvKgBrZngUIIPYMwnfP8i4Qc/TuvGIg6w9sEduixTp2QOURukcNhKAz7
PbLccLwto+qn8FwyHBYbWAFSjl5hjKW88E52a8gbPGFk62QTAVXuQPxx+UMn4OFS3o1pZj2yAyEr
rMiGfR15W0uxIhbTDCYcsfg2LPXMn8OOhO+QemJycmYEiI0O7G63dZVXxySol+yMMbiGVvxoDxAL
VPJpWKQICwzW8WiShel8uW9pqHu3XBXDbd3a+rOyNVIxPOM0ogfdlCqfri1DkP1MKMNBTo13VQW0
/7ghUqvOCG0Igcf3asQzZuvbvkwgWZi/a/I2To4NjWqmHGEDAhwnbYLnYp6oYgUFRiyt8aYCVrcz
W6ffKnf4kWpRc2fnzZtCHu6vQrxVINZ5odzStUSHu1yEtWWCOUUJYSai2UP7wrHg6YPvLcs/Tt75
7Nb4OUF3Pq9PUQtN5/sq9Tr6WtxMC3E0HsxqkxozuR1Lj6lf+rftcqMxovDQvpHe2DAImUlh0DkA
U10U+9gKX5Jl5a57b4HVqv0q1lolPJNR37OrR6K54NeNVYxZGs5LO+JHXHVL680qgnSdal+0RLBG
yxWnUnDaYNSvrxP5A7x4FU+Q0kvaGhkypG02FNerVHfVPK03xthsCaekayAQgneOQnNt00E4r0UP
06H/vEfmHwG6uf667nQKtjUyUzoCWz0/jhwojq7/1CtXHcoog3PkoP9wSu9ihAvHvadh6NFWCXSD
dsuUx8cy5MPrx5RM69ZDdTCyo6y6AydMjv1YsX5o94AlTL8PWvDn9As21uj86qdRv0yWe3HdWKf9
t4heCClIi0cV4krUATzw7h3gr4QwIjNm80L3ODIyAgkCOBVlUd3FFT+rryydG/s+NMJg1wcOaN5p
CG44WhnhTgVLZGFs1U5LGPG6s7qDSQXWqD8UjDBDN8U+g6KH9tGw9cplqQnvO1PeEzKIiDEJt2ll
GCcA6Y9JGP+mqZUc+LyTEXeAEvUunSP4GmX/ksQZTscKKqG7cMCWYVfNR7Cp8eVD0MqNndvo076O
oWeZv7opz9kcYbIZQkxyRnDXheMh8YjcU00AwsyLfYPmIstjvx8rLtEI7OC1HGhqmAAQCOKju9jv
TDsYGUeOwxm0EGu5O6H+j/hjy5kwTNkkHuPqZYBnb6zBvSbwR7fdLH/kiXdqvfSaQYNhpMF/35vf
7EGe42RXGWNyV3mEUtaObm/LBsosgfclTd4tP5niJnH47m5Zw2as+BOhorKbn0YdHwzFK4TkiO51
Y2INqszyuiS8Eo0U63dLjmpmaBygbsSomGavbrGUO8aAm5pKK/GqG4deacpAcRT0dJfQ0pF5gG/W
2Wc0LCkw5E9uRMpos51v9Yahr+mam6rVnmj0P+2qgPlLqb/3DW3fpYzNhy/B7noTG/iNsjl6D6mK
HhsCshnREAtktRkNZ8rBKA2f2AjEJuzJbKArrohSKkkFCbjiIRXx8zJ7dozwRlITo99QN+PyQVeT
VV1l7I9g8TaWY3zLyp33sn3NvRS4YiZfGP282qRS7lRHIK1s05tB0grxnCCh8Ctvq9CFCzhoGZcM
4mhUIE+N0o0jM/ubNOZqlmtJ4HcC8f/41sWRPJG9/ey66V53Jm9bsmZxVavRSRENOnVoLUxCERmm
EW+kK19pcXBMbefRMBgIRMRC7gQ0zFkn2Z5WXNMIxiZZWZ+zZgDKkAbIDdAvaBjIjFrHviL3Ihh6
cpWsfDtpFY2Awd5p8EKY9La+FTLqyTzTY5b7S/Pan6ahcMQUpR9qRUph/BGqe9WFwWkKsagY2FwF
5cGGxgkNLHK93CVziJ99JbDY8HXSQcFHE7FazxV/LMGiEpxdrf60a+v3+J0zJdykYX6jTcK+ZqF6
y+NvdqqK5l2b7FDXd3ObYqc12LLh8IjwEcweXStL249ZUz43FgeInJ8qW7jslzDiY6u/dNEnPkTO
tMEJ/Nl5j/VhoD1g7ttmAiOYhPW2S51zmThbURbTvh9oCVhKz7l0mfo2oM1SV/xXshjj6TvO2J7c
S/PFao0fkYmDtALnipm5eM0zWuWIqpNNpKtL3dXFvl3SuBK6ifmkPzMJr+ppHwacc0Dfn4PIq4+B
7K/wAaCgEVjixXNOgjXFT+aRThZPioUi/wp1Rvulja5f1WgFmJz4evUoaYwMVD0NSaV7hwRRnOwv
icV4KCqPcw670ZXaoxBB+6Qscmon7yNPypGum/IOLUt6o5xbHF2/wxiNxDSE5gbL37JBi5kZ5VyN
FBVUHKKGb9wMDFRK7UH60BlZ7DbfGYl26gb6xh7urZ1jYmfWCkCcg+6FGy5s8SaNtB+N1hzsAFOk
3uA9X1TXcsSR59YYriRJf7b2zcm+VbXgY8xHnF3CYHOtNF8ad2Z26XXOtCp+QZ4hNk5dEiImGFY0
IeictI1w57jkG5VXQlNgfYxLAy9BxFfU14RUxMOQ7qlpwC65uzolqV2YquFtbkAQA8fUk6eqNH8b
NcA9RiYcO8PHIAn0C5TXEdSa3qhnfG6shhfHBvaH2pc/g8db9KqsbgJt2DRa+okXjmIlat8YIth+
ZRp3Mc3BU1xokCvxusE2cX3TogJJ27tRqWLDBT7zkWHIPZgaJCgkpxjalrO+rpXjtzLHe5WbTAar
Yt+n3ndLxAIJbKVzE8bzqV9OqIYeUaDV5carN5jE2Q7YJacI14kG7xwTGxYXe9FWNCN70KkD/poI
uXMdd0sGXbdjW85RmMM5lJ90N78rpJ6Af8vNOJwkydPPkHwZB+HBNJciMTS/o6m9EBW1xI9U2xms
qiMWB5IMd2Q1H/Q8wy6eY+EifYuW0RK3Rr6QEuIuNeIvJmzVPmrbaUP33t5aWvxUF4mzsWXy2E8c
YmJkYJdzSuOunPJdWpJ/nOTAq5xmfLZkcc6yOt67FYHmSMUfpSoFCTVtzdmlWFSlW5CoBW/G9Wfm
RuewlnuMJlhqp0UQR7lOTtWR6ved8EoOTcOJoQjpNxEDziHNv6xvUFXmrVH2H1pHyEZtF9YJwxEx
xdLZIUlwNipvip09gtXtQDyyxki/EhLG4thfCKpisMKacSA1hGiwudu5mfejoEUlZ0bBmHvp9ri3
zHJhRy6tw6K3itQ9tL2lDsFS4/69kYt6dNVX/uu5vw81ssgQdy4KxCqH/rUqX/NV+foPPSxdhMpn
hFMCCVvcKVzZivMqSvzH19eBwfw7S1/K9dvXr/nH3T9vt9haiqWZ4BicHmsQgGt2d/qsz0zxeHG9
Wb/378NoFeX+/Xn/eOt/ffmfnzdBHNiFpNPtxyAeIOP8l15zVU8Oa3TC+qN1R+nHbIbdAbfsRcwo
vmUo8r0Vtt80xaZjB4kAW5xbHHOq610ZO9+I2499/xZV6GMzoobVpIpbKfH2VPlHPA/TpyJoMldS
Xl2js4+aQSoZmyXGLmvExb/vrvkTlcsGB63d5yq5XFW/6028+ozWu38EwOtdZXgVY57l022EjM+Z
Tb+3t0gFRM7Ek/94fX0/ueo215fSNWtj+aL1oWMgMvzzTutjz5qpLR0QzSXX4D9PLV/899f6815/
H/9PX/M/PWdprXuSzWGVntqLEnVYslGkNZl/hKmr8nnVQK+v/lVD/324Pre+wXrv7xf/63v/9XD9
ugzAEXUbn0W9DEcYtNFXWgKmVlX5X1H2v580y5o9x9/Xi+Wbor/ftD5eX3Yqdj+de4IDh/+345Bm
Xs3doJBo/ta760vrjR1taZFpp7/f/q8fsT40CUv7g4/7/yq0/1WFplv/iwpt/Gr+uwJt/Y7/gkeY
/0Gx57qC3YwB+WXhfv5feAQ6M9MwpHAh15GBiPYrJ6BDoWIDOeEtEdJImrz/rkAz7P9wFymba7GR
gecn/p/gEfSV/kVOA2dlW6hvpIHUzUGouijU/kHpE1Ce+6rgsmrFdX90mv6p6huEyCFlDuT8G8cz
g40RlI9ZyOXMm6drjl0/AvnbT3yJkSLMDebCt6kYbZfpm5191Q3CEE3IY4kLTon+2bN0JjGeemC4
+YQX+1oXNiPk2fYDmEGbfLZeEs0p/EQYzRVr+1cuOoagCMGmajtGxp2jUwhE+lmPmaB0JdplqhXZ
NW9znrD9VPkVFXiM3tym79nc2jXw4SIf2Nt4I1KRyoTLCH8qb+bD4CZ7fIKgxwGhh/PMkP479jyA
BolBFHAtYUtgSpa6sR2KiKJJz3azPNURFaCM9HLnJvOh07vXjObzrBMLZXr5geCg58ZjNzlI0nO7
GH9iBRaNjh4JGCGppl22d4Pms3IJvKitaydlgYxNnRzJ38M3yX8967jZejmxXayySzFo/AIGJvyy
D42bLJvERcZ0L5dHGHuNm/WeXjsmsGtx40pLJ++UvzOIHu9QJMQbYUxtrgBDGNxrpoPyZ9a3zGO0
u9wuwvvAnMP7otIOeTHM1xlGEUUqHT3G2OI+nG1U8yx/fx52RVDdTxag+Mjbm8akdpGNQVz2dGoL
2VvMk3oFeiJ4C4NcuxNeyA4xZKMgNTe4W29qd9LuSqN46s0fmTdKxBSyNTZu6sy3WVh0mAIwBFsZ
z4m62mkBn3IcaTGMuoyQyTlpiq1pFyZ1vMH+pswlnQgOb7/VEvc6UPpd68neKNr4F7sf5dUbiprl
Mii3Udqr+7GW0W00pH42damL4bPr/FoY4yEd8nvPEdqNk0zdE0REdZhCAgg7abdPeW1bD0zw8Ukr
S69fhFZwIz5Dcw6e1gcG5gtrKPp7oN8bfYidlz5zN0yZGPcTUHoxBe20xGni97kUJYI8UL5xY76P
RUMYtdm+9lhLfsRDVhF7bVkPvRPoZ/i34479z4BeU3Q0IuBxayE50g6po+5Y3vaVbi3Z4MVOYBY6
e3lnPxuOCVIUK7sjhgjxg/E0asX0062IIBiYMpBcRZtHc9RHMXCKpx4qBMa4gDScR4XH/1NHys8G
qnCRi1POI79T+2aAYenmPUj1uA2PFZ/zwxzkvR8R2/3pzuGpZDT6g7490Pjxzhvb4aWRxXxUi8TS
bczmPZmhswaOcUdDCaDrUJuHUbMDIniH8DVJXAtJS8GmbNEpZYmJo8wOBfs6XvUG46DDhvBjS7o4
PbrpTTb625RoxX1j0QUaa/g2bmCT0dc0/c/sSyPk8jHBTofGqLqkWe/dNiOqrFB3vEM6Ru6VBkjk
08Uvn5XTHeyYH502eBho2fTPblA3Z6c3XjzDumGYG35lWlRt6tCa7wtdTDcqUWjFM7SaLifbhQ0c
SWvuTKMj9canQhvGp9wwjp3tpf7Q5Agzl+dB0c9kA0/6bv0K2dQe2ZbARpBn+Fhkp4cEX8GDbbUD
+Nzo/PcpPssE40R0iRyHicaYl2+iNJGDuYW2Wx9OiBXpnS9QtIypxNCnb7ae3JGY0TygnktepgJJ
fDJ8OrSPbjCW5M9Nnt5G5I3frY/GcCASQmEyod/MAHN0n1mBqFGzKbzS+xZvKMDA1Nj2M/k13X1t
e682olDwGOljoRvpQ4vjJR8axEXOZO9wmmU3Vj2S4EEnhxAJNk6hwXSmZB5yCYxnizRB6nlX7gsZ
2E+l5dQAyYPqF52BjqnFta+A7Dpa6eHagJ6Ys0G54/NjH9j3isEABG/hFa+hpTVPWq5nMDuJKQfg
X+4lAJNj6Zh3IYLKn66r37mp0L5HGlYQz2U4vWmk1J8hO7NfXB5ui15Z27qrjFPdWPI9XXqLSk/e
LDCUbJ9QkLF9cd8Hj7BRweG1QTpgoj4Oi/duxyW/fse9FFywc1do+Nrfvcb5ZDj6XTlk/aujmbgw
Iz071X1g75EA4i8JteAh123ychrm9EEryfHqK+u+nprc7wWncJW7TI29LN/2XR0cHUKRX2XBh5KB
r7mMUX4bFKV3N8zI51QowzO/cvwi7ZRCPJ3ejWCBnFlh9JSJontw+4yYCaGeqsFirQ6g/doFLTQj
bq9J5fb3VlKi0HTj7q22NRolBR5krYtexqYefEvmzamsoujFqCsazoL/0foqMxuZaFQE2XwKQwHA
kvnwfG873YMezt3lz3PLw7yPC3JDxGuARuzGXW7We0PO7wMUUe3aMekvozTYzC73EvIkEIyVNHVV
MO7MkKvvmLM8ibpxlhBRbB2GUdIKowGbeVl1n+rDUSbNb0yk+sHru9JPLbMAhFFwGXRSMgkC5pro
FvGYWIiVPfdoIvfwOfBNQCYfpqMPpyQKjyoVdF+KaD9pMRf2AW22UcvgWkJF0vM2vjVo1tX3GbKU
B41VdmGf6nvN+aXPFEQWF4VDJsj0TIymuvQLFciJxNMQRLGvx4F+nM2AWbRbe/uCIF7TrD5CLzvo
YW/sxj4ZjvZQ/2ARnonw1ry7cLJoGRXdWyWT+Ka3xi8LaKHVIe+SNtcHbN7SL6enqE8BLfYByRgA
hvsE2bG0LNLg5Lec4uc5rlhRmUFqip5MPT6QvxRyp/qNwcXvulqQjUnaEZO2e9qiTNSN/qc5TicC
CJsN8u5o32qkSxUWLjAciTisLBBiiG1FjHa1Fqmxl85YwScllkipeFt65XfYEBTL2fqqtTb5vCaY
ZRNhfpjtvMh7NSvjW8+0m1aKW00Eo99ZH26pDjDRH7oCc2GcDr9kB+GVWQx5RZHzEnbNK+G4hwZj
wqHqEsyP06+kbOjkpJrfteObHZTfMGJ635vDC6WGNAd9KyaxbRlmD0o9hHPRbey9GES/C/rgs/A0
0EY/4ZZwMLcdqR0l0LIuoAdd64fWsPbTQCPUZpZMonO4SGJjrMv2Q8n8o0q/UQS+zxaqu7QHk1sT
kRVl14AsvWogmW+29beiFU/IPh7R3HuQMDifxO+BLJZheg3IXC8N9s0hCFdDO4d9exfMzPyAWXE0
7Wbqv7m/HxvXR9eKuV1pj72pfS2gMRGKU0OHKtaIwJXFMWEl3rjG+IwYCbGrVjZAAGDkg6QBoDL7
JB/B1CeiG4SoEc3ZFiHP4uWstpz9yJRduhQDTC/X4JSs41Nl2M3GjAUavowz23RQl5jb0KpeCuwj
rce13mRgXt1Vy5SuVs2V+ik5sKpJJIWbkSwZIx881JlEx+LQww1ngKQPKoTQ8q7xYGnVJi7APLgY
FfeWsjsSLDBZSEZNkN+mXv8hs+pSzJg3W1EeGm16FpyP27YeYv6M5jEz5utACvrGrjgRPWi6bMQW
oRWI1QmhqRknud+Cut6QuHaoVfc0JdklEzGCAVfU/pqFEdT6nkMdj5nrqO0cildRmLe0K+mpeSYR
wXb8MVcmzjMAmW3jhr4HWmj2DBprTf/aZOYH9jjkO7r9gab51uyYFMGCBq2gflUW54ipVd99GdGv
7dBNOi8y8z6lq/+I3Z9cAe6ZnvOrlpG9YYCJxey3m00/GPhcjbZpfXJnal9F3X3SkJxEcMc20qav
3nRfJ9361TvDrymqrlaJWQoZb1ZkVytXJ7vhI7dT9a3s6KEd6CMXdvmlk597lWri8oXwW3At6qPy
Ewych3bOPbj2eCyUuqFgfmdKunSU4fg5t27pPaTGdF8UzMWnbPwQbndTgNuwoA5SGiE/r9VPfOQM
KjgAoeejJSyafd/F9Ya+8V2dOHCY0M/YoG3oskmCXN3mPsjRwA11zkEy49I2GdQN2nCv6fE99NZP
W/wfws5sOXVl27ZfpAjVxSuIyhhc29N+UbhUrVSRqerrTxMrYnnfefeJ8+KwAQPGkDlyjN5bT4Hz
43rQKrItx5ludKeuYzixTW8lGxB+BNqHWVve9n1E6O3sIVMgSbMty5vYVSxZCS3tPMEckcQwQBP6
U292jpIM88238odu1WI47ZD4ltmGPHUSjPrUX82zm++tIb3pClPuXKO/9Se1EkX7FtGYF5qHt6c3
mnUBRa4a05Nq+hEPjWHs3DQODbvR91Pj4FYQJBFgh7UZOoCJ05wz533ahHVLvSFMqiXOx4bPaxDM
YwJTGhRd0CW3XkvGgWh/8qkDVdVbUN6KbQSl8jO+zx58ZT24QZU+5sJ6iSK2duT2WqgRH9Q7Xbml
yuoOTsBbqgoUen/SIOxGwmqwi+uhBf0apVO+zQdozGHDUY6R73BiYKnfa8VjiiVmZTq1HRYW2ETV
33Dys8N4YjWJ+3EKmyC9sqckYEJIQHTTZ85OG5G6K0T+iUxpUfvVjZdPaKYDFOy4oo85/7Wjxl/K
ZPMwWX28qfXiRtMGM2wc/2YY/A51xZJ7EQDds1sGj5DtGB8pEFra+Oa2njpwTjw4CcCZ2ffLfevk
r2kmCBouOcVXnf5FOAcKuEJjvhBAlqsthkpmOW0LQzZ/OoApsoXYxMH/gZHxYiNz303LGtaxYO17
w6ZqI5e25730OTe7/PNXjYUqUqTeXTJFTM0qf920/j0sFg4TrfWsmy7bZVuYKw1WUCz9m86p7qaI
BR679KlTWr+pssinuXoc2F5pyEvEIjYH9HrSnjooAVofpKQ+kn5XgNFsneE0VPoPpEMy9GQKkTsv
443R2BysY7jUCrVG64K+wKSwMDP+/flyoRW4L7k5e5vL5UMJbsLtpv//dperM5282GgkcnC5v7bg
3Z3SjPjrLi9X6hEVoT3q15e7vFw0NDggGsiSM43mdWTF1RHyCgYiJP1re9h1lnMYWnHOJhpJ1fCd
lBSzctL/0PA4pcTM6YgTNXkQnbyxCVXxafswO0HKpNw/DvamvJ6/vWz6biwsIgohfRdYB2sYvmdi
tPEFJUtu0rFM1k0gRwRaC4jAtKG52eb3NK05UyZhWxsnMaWIKL/mmVFXUbAL9I5x3dQuEAs0Eoxo
9bUn0Z53PjmSpUCuly9f+gmp3uW7uYh8sv4ab20qT+3VoINj4srLl0TKcjsPzlOTQxzrAWaiJXOv
dFns+8FGFVV7SN/R84ymDFaZIIpKtyE8MqvqrhoTwugKTOvCcOPnmjP+Va32xFncCcfQ0b4hvGPm
M6wiuklTkCRXuVtUiywDKpZZvhT2nGxnb/FX4ulhdpC9zT4G596KzaPeW7i2li/mv9+59P8opWI+
xGOZH/0eZxlDjxXJpA/FksvdWWfNc75Mlx6c/iDN+LkY4mOXl6FMjRO+ik8EJE8eKrUEhKY5nks3
HPLyGh7AxtSQGBtowrL5ZBmDIJvFvI61ZmMzvjOVHqaCZOGRJHX8GgmHHt4bHFIWSOoxEgySFstQ
aXPU99K7i3x7guPnehsZaG+NEbMzeBX4xOCLHIRDSsbdUiI4DuVsG+FKLO6U4Ry9alFW3Y2xQqPT
kGTKfDil6aGDWEWEQ++PEh8xOVK9RiVvBsh6q2GU1c1xv6BG6aa0kmaDfutXQRMm91VuRntLDecA
zymBoBRSxXbu7GO/9V2RrHKtvsbstStHFFGqMdj3zRszym7yeGzWY6ZI8KzAPXOgZkab82d6vIOr
pngUisalKMBjpDTBHqeJkTWiwRdD63eRlnG+AHph3theO2whc39EPnSFNoscQPLFrZkdLF3iD7Hq
n7ye1gFibJ+Ak6Mp1ZXj0hHwgaf1YyDONQv/aqRqQSN6MKtxWhV1Xx86p9yMfo1aV103ZfQkalcP
4WugfPJwstc3k135u9Z+naLoQSsSNNhdciWyW+WgVJVd7a0TJ3GoG42rWcldWeFCxMSyHUT5EimC
Qw0LBXya0GFN0sfa3qnSWyRVnAIoOHjrd3BZWrD1hr/yA2muWxcNQGdPTwjFWUf6FqdG85rQdvDn
TcSJaVW23actvCuJPwYlUPaZidLHR0nFmk9DaA4nElbfxki1V1bHm7OK24091HvY6cm6rDEyA9T/
miZLnVOb6hGowZizjRV+8JKRjbKKlHrMiC/yXAURpRoY16brTBbfg9u9GDZycjD3EpUwEqmcka/p
sTJEA56ch8JsTRhkClnPOK0dXYPqg4vOToAuTsoEgewc9XQHC+2+JG4MuTEBwdNdH9fawZB/YPLv
NfmivBRbT70ZVHPQC/s+qyax1j3jPKDsWANpXSwBzk+rWSfNiDZgam9EQ4x4GZ0KSJGrmaAKeihn
tF3fzZy+xtmtZTQvaCdqRCtlSTXpYnB0WdEcRyI2Sa6DPopfVS0+DTc/WJ12PdrqJoqfAVXcWT1V
iG8169qP7gxE+GFMKQIk8aHp9BfbyY7OWD3EJsjiArNZkR9nlIZd62HUaA+2FO95Q9SUnkKcEBaa
dJmr18QOEADO9keUueUKG8O8Lh3xmCT5QznXPwkLhTk3PzWCINQjd0R/PXmecT12gEtE9UHmzUfE
omAY5Y8fGCep6qvJ896mrH5T8xLl04adXUE6FvT+e0OUW7TXa48AXqzUK/O1tcdsH8zzY+cbD+iX
7ciGhqs94Ze7K3z/rY6Ia+4Wf/CAS5onOJ/8Efb09KRK6W/jSVxVS6ka1dWP1CRecIQIVmRBOEzf
VWzc2AEDQ9TOK2OqtmL2trC2kInN8Ymtb0u37a5AUqM5nyZbWI1FkHfwq2WcFdWbO1VE9w6E4cV3
KLzvXZuibKZTDJvJd5rQHfJbfCuk5qbazSgJV3YQMAb2KTVwWKaW99BkbrZup4NjDbgTI5/utPE6
6MF9Ajgj9lNz41Eb6jHarqHBtOgV/LmiIFgXZxf9kIkKuti4MQXPLMa75SVWZf0YFMRru6wIuZts
TZl8EoeLaqsWlDn8CQlTbIOecleFciIgt8uCJ3M0ToPLD5Uxb9oZiI5bgv12CqK+08++c6aTnSaY
URztT5EWr1bqL0crkNhz/tzGGLiGp6ESBr+W3lw+SLLgrV//UHw8lSl+UdKFw0wi3oEr3rgk2Q5T
QLddM821pxucP1ptNenjC6wAeGgRNbs2c1h0FdtkPp9Mg3MRJA/GY9xXvyos3jHs6M0a/Uq7S5T+
ESVg1/LkNh2MDyw3LPJBcxsbks89erJJ1HwqTV7ANqODvRy3cfsgaYyNa7eGFmPkwZn//gGjXbr2
Y9oh2ogvObZpGy103tgnQoy9Yw0uHsy48+Q07tvogLbxjKcoocHRDz/UuM+qeHDwiW3TCdrR4JJ5
svyfImuYkPsB5elSH37UmMTUkROUdptFIcdOObg6EjGfPNDpPq55/EKRlY3+iw3VND/gkJKJATtp
cqKTo9TTUIBC7fSGOOgADguWGLxxRzK1CL92OWgHSDNLXDy0XKlLO5pPuk+Ig8HQbV6jwBU4OUxG
h1Wc0aEzXmfjHSHO88QIZlXmKEqDZYVsuldsIe+uBT7LH5KNW/bGtV9QhxZ+aeJB5umNwpGso8SX
Ruyt/VjRdzdtNHczShvZIX/xgOIgoHEVPHQyi2G5F9hPaHBDrs4wz9cS7XGK6NbTEmK+JrJM7Tj3
iXnwUd14xipLk6dWAX/t2pbAk+BlBtZlDfJTNb69Gu154jMX33hFcNeZdEml9SCb8aW2gnMfM8so
Gu0PHVtHr8i2SES1x5YH3zdJ2WfZ0NJ0+kiTaZ/OTb7mmPczk5pBug1nVuZ862k0wQp7bARDkKFJ
c4JDlH7Qtvf4CIHUseW6sszXbummsG18jb6+sUuPf1yS55u5JgzY8O5Xboe6EMfdc2KrjZA8gT7R
vRUkBXpIgdoYpYivNVylSNv7lSGW6WYfN2FTWrsGf+lWGsEn5c1TTCgtlZAWxmruqUmmnzGRn2Vr
b2XqUbsGqbmKDDRoUbQlOkaccek/GwHnJ9XdkK/Cv/foxfSTJjHcaCKxQtUvhABFYFibP3kzIqUk
pFhSRNy5zXjsdZMuLQaua2S0HB+QJj7rtRnTBomDDRM2HPTduz27zTru1ZUX9adqtFFH+jMvXDLS
XiPW3ee/5Ayc05lBXfkdvAxtfNTzGuwGa14gOKARNYylsn63TcZJSXwgF5kmVv/t1zrx9ZybjMxc
YZN8God82qYNOuE+ybaOC98h1+eNMKbzJLrvCpsesGZra9PnN+pnQzKXdlOPZl6aftTHsSshh/fg
uHH7O9mNW+YEv0/+t+p8+v/M9aoF8K0tK0BpM4IeNjy1cls2Zbvq+xJsZ4XmsY6xNZkBjGhe8Tbu
38nXTIFCbQJjcR9bihhdoW+6zrvjQPuYRMO7mfveapL+xqp8uZO69dqW3rSLpIrX/UjudUF/y0gV
IuAR8TlOMzYn48ZhUOhEeg0TkJXP0gjAhv/ej4lNUz0j9QTFpBmxpVOywxr0AN/BpqAELfw9nOyr
STljWPYLRcL9GmydE4wHa0SRFwU2xA0zBP8hgumvhpHZeqiyR6/g2GzSCVi3lcbKThOQRzaZCISw
VdJw1Lo3J0pSvDMUxjrJQoHnp2ujnZ/xF0WsPTAEBx+5pFv5U6j08VN5XOSU5q2vgDz5I2bXoQxp
jHHpeC8dNW+8BJlBIo4kae0XPfoqcn3wAEYLpQE1fW1qaFrFfI/lJAonY4YU31RyY/puGQ6pvogK
KCadl8iz7uwRgEGU0iX0DewbXvUqSDgP1LPKCO1JiODZ49w1jlaLKtFrtrapqG0fvRrdcM8Cc1XO
UNOkuU0Z67vnqOCTzOTJ2mee5qy02NbxmfQWTl42mdptJ/Yf4zvl8LdOSPZKAmfbChRCQDWGsjjk
03SdDN2wL4uZwAfbPQwBW1xWtQdq6TuhGPZkQ3LSLKYNaTEe0hxCl17oh7gwUJ76lCGubSN4nddj
0EU7TeXIxa10W3WUCPaSAg2Jkw1GImF3OZDPnfZHtOQ5NVEONSfsGnHUY6S9ekxDxWp9Y4N727zq
l2TOKJ9ZiwT+lklOH0A85lOhk+seC6TU5T34HCL2NO8UqXxkSMsHA8KOEFl+XUXpQ6QGCg/gLLRn
lwAFB9cCPIY0ybcZ08mVbNU959it0vUAZzOT2r7yCrKjxW5OrzqzunUqBgs15+yV5hf3Qx8HLxGo
xxSrlqN90Z3bzNLdFT368Iltxg66m8gEt4IDIt3xeO+YH1k1e8VKXTKOBxi+tfrqQyfGSHRZDFjE
Y43VLLkhxI/9JTs7MCbYQu9rzz30gABDRyoYKbYQq8yl3owABqz5LZpt3if6HxIyVbmEfgEAMNij
XAFrUJgRQwc6PgPzyNgzPiot7o6q1m6avD2iE3zyJ6hlUVTkN1q2dtpiW/Mn7WMRJ7h7vCPRLDbz
A9ohSCMOxI+skRzNABXK20nN15aXFiHDnZUuu9uyzRl1kAVh4AtidyALwutlzHCJE1PrzZs5Tx4s
v7LWTVypHSEo+p0fxYwSNeupCcR9n0hsOXAKWMWspzRqtrO9wOwYOh5IzcDeHuALoOe/1bsSggn5
rIV2Rt0HKdGkYZBrZ0QFKD8WyP3c05fgDId4JwU9OWvvTZI9+X9o6BPW/DzY08ECfx4OseOuzYCt
R/+2hh6zWVcQvAFtmV4QEweFPQPCQI1CCHnDXd+DCghy/pOzNVK5+iUhra7GeNAaXnrTZ/xWWVtc
bw3ilnmfTfVdPwG0S+KgCvMSkoslXJ8+kn9eXOvbTqfaM6vkRB6gd9Zy7xhnDiIoC4xRpF5T1EO7
qfZH3uYRjYoTaOpXuoOcRGQbo2Qlb1T5K04U1dpukw2TD/tc9LiOSe6Bzrz3yhKLP8NlDRtL34XS
pJPNdntEyGqs667/cIVNWK/d4Irs/7C218wn8Vd1frPOvIzkD0v3N2WgTuXOj/pwaBPo6IB+xpz6
N1f9LiDTmepwM6mUIxVN+caCy8LMEtOfyWx04VyS7MaK7UC5aXsa346Lvr6JoulsVaizMwgXYw1/
KldIQpGa7G2v+4mNjDZX/oMQ3g8XKbXfu9bGbdIr9N7oIuAjJvbHlA43gaNdmUa2iSZ80X7aP0mS
7LIlWDUZMpy/w9PEX2P28m1K36UjwaajQ9kg0w8T10NzW1XFRhDVB1wAGkteZvfSKt1dif4HXBQW
zyCs+K9x3C8fcnuUgA9xs/fCA54q8i8zYcqju+IxIl0I2cSrYvxOWgoLUdB073OW7KmkdW/2UG9D
/vSE+GFQ9YxKmKWcx6driwddPXvGeOomP9pGE+26oUeOXgk4LWnx7k64TzLXPII1/YrcioqW2p/6
1n8kxTEBurkV2UBkSHMOAulCXEhI5InVJqKJux6E2e38vPvKjSHn8EkFXOhec6ca+wjnMNiUMt82
nhZdFYb5IOW+Z6rCoFAHPJlELwym2i3NCv43ckk/NLMw7zAjlWyeNh2NdTpCQPI9uRHLtuQnI+s+
SBn2ccT52a4u+26jsWM6I+fJ2kW4Lsrum1Gc4PSB8CquGCLRp6smwrJjw1rSIKCTM+yio2mvycvt
8HJhD+mzzt61R9dr6HTYwYOWFA7ii+4LaReHKOwUK9Od5G6yLGx2HfQ3xwTvQIIq0VfPs659tfFo
X3W1OLR6kN/71/6jMSbVsYsxfYrMpd8ZP7jWt1tkpKJn811MDskaMEE0JuN5nFd8RDhxdXmL3s7J
MbLO0HUwUhCcfRISnJRvAdojplBfNa4EjNGJF3gM+h9YDvet5XwIJydi14iIuZ70Lata7907NFh3
FukWJJ/grOHozzSsks7JLVkgc9tf02ZqQ90D8hE7PlbXl7ybR1gF4E90p/kQeCmuytpaq0jdytqS
LAyUmELR8Klbrd20sg7j2NklEonk1NXxpmnsVaUV5wji6sHop+nG8DIosVB6orQl12nWb2gc0MPO
5l0rwqxhMdYT1QD3BUaUpoO+mOTZ1JeMpnjoKLCH7lqkWfSVlIzYRhK3MzfYaW5UAI3p6lA3tY1q
xiGkObIbnegM8pw9y+Jt4PfZeZrcB0NE1r1diEMwtDYMf+MhZRa1H3WCvCasVsJxjV0FiqJnsH9l
+AG5VSbMvNF4MugQOnY/b/NI1xYWkHFlWv57hiV4PbV2scWxzvAQx4Ywek4tkPEMW0k+73hI0Hfl
x0BPn425S0Jyjd47WK+wsgqAKXjfppYOWZTIHe61bm0UNpo1OAkrB0jCAR2IzlLyRtIYHMCh0rbM
3gl+ShkD8d3EHqbfdk0JfAYA6awI6XQa48bADT2UH5Hu5M9FVNylhfXhFKQm1SUEogL7SRuRghxs
VTLcF7wVUNQScapdTr9aGHkupnP5ojUq2KRutY08eF+FMJ1dw76s1+0X7CAK0wC7vC3rm0Ga7JT9
1SBqIlnBILBOcZqqkpch01h9LaR9ZRDtxuXE+ZX6sjrbafpaC/blknY15C3wAh3Rnryp95ZvA6rW
mKk01NaDGAk13HgW5dMUz28Wh2GAVmu3xrGpC6YYqfwTmW26CXL52plttI5o4WH9kN9DWxe7vCMU
KSAjJoS0guWjokBWA95Uz9uWGu/XeVAdols8+3rLkzWrYB1DgeP5Z4whvGPNYuMJe6Y7rL/oVPeh
h+dej1u5apY2sS3w2yohyQAKJMY5d6Ln5GABSNSEI4rfy/LoanIqgEBd8lSZTrk2Bbiy2rT6dTtr
1VZH3o+kMyF21JreW1n+yHysEUp5twIy/M4NZmdb1Nwc4cpznlICDnP1rAZeN5v8boh/4tzrDT1e
cyYjrR4e9R4CQxOWRjgVFpdAj3LyNSOqA/75kT/UTo7Bks2gLzTwy3f0UxBr/t+XmZzeYYz/e8Np
uYffu6kphdYuYN7qaGRVs77c8HKbunER2l1+po/vE9Hy7yNGec1Vl5/TKeGqyy/8x7e/9//PNUAu
cK4d/tdn8c+T/OcR2e+6efOfl8SEY4ReA/Xo6LYW74/lj7k8+j9P5PJoJpaIcv/7wLWWU0Jcbtrk
7hLJsfzWP3d++fb3Xi7f6d5IOETPm/QQ9G/xwhbxy04cICSbB7mkPhhL6tXlO0xsUNP/38v8eU5R
df17mwyRFV21f295+S5eVurfyzo4jziESD9bLv/nHi7X/vPLv4/1+3t/3Y0DLARWZ2ysDZc++iZV
hkHdEN/8PpHG1JhAXO7rP74VxNDrZBjwuJc7hzSN3390nvJy4Gje55AkfAWlbIkwuHzJFhxNsnz5
67LfHy/fVdK79vIq2P51+eX3L5dd7uT3x5kqlLMP2OnLtb9X/D7Y72WXmxQ0sujAL0/tr/u6XPbX
3Vx+DGQDAatzkjUdkN3v/f3z515+vtxVpYg5X/91N//c6L/d7eV38jm4CjpV79wlwq2rKMsMmzi7
y49eBJzWWb789aM+SjBof1096OBX/W0WLB0XHVja5Zd+v/x1mS76CGIN8LrfR/jrYX5/96+H+m+3
M4KI5/R7X+gLycS6mi8XX37Brolf+Ocv+72D/7j+rwe5/Pj31VpQ1vspU5v/+hL83u3v8/ivd3O5
4V+3uVyWoCDbDB78ghQrMjpfZISXsJxqkIw+sHC38jaWQ7r9Z7kYrGfNgTEGHMasny6rgVhIZ+Ty
iYNt5R7MsqX7UGIVzjVaihzZXEtbNjHgC4bxLnEd7Jj+tscJGdLRWb6jW9faHLHdekPuiLPjbz6b
Oa0z3S8f9ajV90GS7fKxf2xUSstRo6XpkeyxGjvUf4qkqzrqbzpDnEiJgLSkqJm7crqd6v4LyH+Y
J+gJrExy9mAOSw+QAORimgD4EfxAVES0Kw39KyjGR6MO8m3SIIooR4G4qHVW4IjTjVlSJcX5qRRN
smrxOOKeqRNyo9vyFC9zGGF1TEHKc2mgBWCI7YQBwJajTinMFL3Ghyuju7pRh1GfPCCks05SiWvu
Z/LELJfj6ui9UJpwtJFEaw4dhY7p455OYfK20F21vuSoz2saCs4qnPRubBMqHjMfbRNh16McRAqK
90Uf5ifLLg5VXZ9Q6WJ47kiTHIguExOAAdWnG4e9nQrlOomZSEEVjkNO7CLsqsOUqGu6EpwxMtqA
mg4AMc4M/P1MASJpp9uh4bVzpLWP/CR5jJkhzrWJ/z7yu7DmYN75003ejz+dxwvj98ErM3XGo30A
ej4n8q3gfhaGi1FDY2R2dm32eoLoKePc0iYvTf+TRRSQuk5FMM6Ov4vmlafVci9Nxt9a6wNydnml
bdrpdTfYG2rjZ2rJcds1ulgXsvvy0tsyZmiPLpDfdWkl7yxtmu7NJWQIKgOVeTGvvSh/6/og2TC+
L/fE1+YIERLyGGeDWGlZbMl3pwlr84fH6BqBEd6Ni3Mf5Id+Pc5oPmOsAETL8I8mNjHB/cwMEjN9
7OuMDfgsSZOTfaL9yKicw3Y8Le8gM3PlqUjmb0bYlMkd44HGfpOaF52FqT6b0hzXJh+/NTLAfjVO
SOWSxKvXtp7ZnKe8a8YUQ9jiDSEKcAxBeG4tO9d2c66jd5YTQ5GS2SLKl5cozRHzk7CJZq1HPWjw
hHksFyVZWMm5J5Smn7A+OujotG0Zd9HdZACUbPwPwkZtKNDx+9RrW+nDlxoM6jLDOtFPSI5JhZUr
SL4wNMMLATm0Mcb5T9BMePXtvaF9ewGwNzO10oNl6CV8A/1ulhFu+KkAXts/TgaYAwjZyqf6Fhqd
17yHkaPln3ljqO3cUBjTeKy3mv8MOQ0wbkasR1tUiqCeil6IJq5nPtLrQQ40xQ3jJiZKclMyfVX6
u9PYlD0YziGGP3R584SYvlgHdCrdoH41ZH9mhlaufUtuSVN9FnoEZbrL6IwTMUCTpue8YYxEbcQi
Qj7FuCPzkr1jazp1sgHK0n4GfNXY2NaKgjNSVzZ6WGXkHvpGvNEB3BoWgsuimF7g6rxHcdMyNRZf
2fxnNqEYeqhD9TRhdm8++U3yhBG+OlapBAx+hA6uu33wLkflh7SroH8AY8W+CHfH/KkK9NS6+5oN
zhld5guQgGuol/G6NGAn6+jv5Gxnm4XCIOvumqxQ4omraZcnibtK5yrZTx9uv+uj4jGv1JuhKuZC
crq1M41UZTyDLp1ETBKs3TaDsAbIkVEpGqztEMa8J4hGUajjsveeF4kwUYQw2CwO9YgFC5tWs5ac
EROdmt3D79ORsVFv29KJ7lCjyM0QQcBZRsjuSMpGpVgINDoORfFnABsYGkGxKONpR3Rd+VIT/7h2
5BQWgDlD4I9z6LY6DRly2iE4jhsQDM9uZt7149Kcfuldpr5NmmOlRBCRml9Cy7/K1PzsGmzfNFzX
SifoRXkljhlFuVZGOSgIhDQ+vJ9VMsV/DFQKY4muc5jEg54156YDYwIbq1Y0OjsaVubAE07MbdBh
vdOl2W5GzV1iuesb5lbE2rl2aHkx59Z4PAjIhPxHqtytt+hFaI9KgPuZcSDz6sbrPMxDhTiXOY0t
yzs0jfvepfVGjPYtkL4ytPVinxgeuciRlKEiG3rr+sMVyLRV7C5gA3bdjbIydO3A/EJXY3aDuG9C
31CNYWRpn37DgC/qx52VWkwGBjRKHmTdsX0kDRIQS2nvhG3unHk45Un1VI361jYKhOgJ8pCpKV5T
QmSEJv4EuiAvbx0n/sqpm3s0wI9wGp+nBctit90jeJJPMbovpkBXQ2uY1MmtG48nwJZeTsPV6JCy
Gq57EjUyGtExSRUMZVyb5NcIhUrq7oYUEEaKUu2Vqf1bEBePbq2uR9dZZfqAwLXYd3bxmo+8JzLZ
bU1FbWD118mMiAge+0ZvaWqRPH2bEhtgtXw+c+S0xZ5TN+rDgllfOrhI7MVExrPzNsnxLe6YCXoF
klBf0CZImfiW+efgpU9WM76CGv7OGNL2sQUCPD0ou3xkvspEThf3Na5SlWpMx3ODL1byYM8IUsSc
9htgTgpExbyzg/i987tDrLDl0N0kHL5E+iG9787u5lCywwJdR8JQ2YyfdOQWmj1ATtcrYs/xCMnq
Lo9hzBgIIzaYonYjiKbXssuWBhnh1SNjekxq8VqbbLFKUvZmzTw2heK8HC1ELs/cLzrqpo6qVe0R
V+186iXGI334o3hSB71+SescENRUPAdk7bDyPaRtRCSC8njp47NRUyY45k5mw34U0bbbQ97egtxz
WCSQSqRYrlYDY8K3ZGIwqLz6nPqLekF2G72b3HAMrnMhHgoFEJahECYVPr2DH30XBaDmfIDANLYv
qEKuzUDeKr9Ye2q4q2X85hBKxRyCNlQ2FK9eEKA/wOy57maaWpZNb3jmvbGwr8jaoWxojYGKZgTZ
oV/zkdzZapoPMB8jUZ7xBqC2wQyEZ4aPi3pxJW05YoxHgDLipshokODy4dW00XNaJdxRt/iuF+NK
KYsB6bV6SmnE79uEqQqCHg/XAh4DdOdV3B+RbiWAfaI3bDAhS665dYmf8rr+ZLXBSYoaJlSElr5I
8XwxWrc0dAVYqMscdaofe9rKmh2a/BYvssfL6Hk4CEpUVqEyPRLE8bDTZ2GyWj6gp655zyFmQkO9
cro2vZf9RkaufGSDo5K8C770UalrMMhrqB/O3o/ko2ZPnOYC9YbmdzVNWopdVr21XbCNe5+pRjpx
LZK5giZNy1SkEILwBl3jw0MR1qAJbGLGZ8z6EKSWOQiO3j8Q4/lCohKxd0hz+hodOLUxBC58nRBz
svTaxo/Vx8PNGGS8XZr03mD5CTvFZy2KcsaEzXWcih+vS2mPG4zLc+sp6vwzgpMPY0SVMrcdpTcm
oYiQKMa9JxWDd6VYjGmy9UF8pgRZZa1zMtP8mVr72Xeteu1AEkGmO37SlWLY4vfj2Q/YatwpBLX5
Htcpu7l7p5FbC0C0Qbrd8OkYSHigd+v0JdMmtyBbzqcGcwt7m8XpT78NbHl0hEGwk0OQtDEOT44Y
NoYJJHwqNfZWj3Owq26xoTLs1fJbi944M9cPWmLVjjHbTdPMTDHnpN+hy7VAh4aGXz2hIPrgpNys
nbxB9mow8fd402g/ZmS+pyI/RC7TwTQhJsw+l7UOKypBTFyUFKKzA8Kqy/11gCknm51Tq4JH4ia/
Ge1YgX2djtEGyTuZGggssRptZB8vCDwbEUnzOrbZlarm+9miOdPXb42toVYNEI2Bb3mqbSSjYx09
+QQ1rBo9pu7ElI9WFgO4j5ZDByGAOIXxyrwnE4CYWec9U2Wy6kkYs2PX3NrW9GjqmJcyPoEJr3Bu
p/EiOft2EJSEBUAZzogJoYqpO77Bq2Pu81R4fErLcmg2pcHrZA/2OR7LEyB5nHGub1KOdacud140
GAOEdPGl7/+Y3VEztq4+MgZwtAdbkFNgcxxjkRIYA318oNOzv3h3B8Lh8pyFTbOOMKFe+8T6ILh0
2kZm/wCfejNJAyhWXIBtbKkInYB3v9CmYENhAjcwySmoLDYLJH0it34sxhUrd1TfDLUv6ybZCY65
Jm/xLkVdv/of9s5jyXUsy7K/khZzZEOLssoaQBDUTtdiAnMJrTW+vhf4wvJFR1d3/0D7gEZNOghc
3HvO3mtHteGmFr17geQq29Dkd800v2P6S1gFy50ij+RDyxadB+mu1iykU5KFqBj+mJgS6coLvDgG
4YsAazuZKY1x8rokRJGGNJjMA5LKkSwkPIg7AJzVuyboDgICRXA3QLuy6jHJilMk6vuhAd5UMn8e
O4sevCTXtp6tlr/Etct2OVMKeKnUrxlJUpUvCSgtxGRK298axfhqtONnnHfbhaa2Lktv6DthCCpj
6hTw54Kpwda3jDQE2Hkq9X5IjdueZqg9J/lpwLEk0KO0y8R6TTT0J+ifHoLurldFGqEs3eH1AiUW
offSVDplmnpUJTqfadh5OilpbiMaNxWrjgGwBJEw4sVSx0d5EB5Fqy82YTTf4XAbXNAGtzmpPcOQ
BCAulxfTuiNrl+B0OTeg4K2GhS5hgs0Ec43TcxO5dOdR2yMbs4em9zsjQj+E6zl7rHGAEtwZbNkn
naaKFG9KCChHbsdTQbN5gqxTed4TaYbIvcXnFxJ2aPV4TwkDGGvxRciyPYRS2Q+m2S+nYFMOGaaX
2uiRVHWfUQ3XU1N2zC/whDPBWIM2mFWy+hpvxHTHTFrbCavyZIgtFDKDzscQw5FZoH4V66WoFTR4
ZvI1G9FL1EUevFPyPIZecRJLRnQ1P5dqnHmBTKqJbNrFAOGtxdWiJ7T21P4lLeiwB3Q73SDhV7P0
Bi2MNeJ2lLBwGluelqziKz19nCbO3lqJoLUCyOcMeudYZluB++sLRELWXi2/qsAI7TSqzl0YbZRU
izG9TocqleG9BrB1k55FG3rkuvuMx/kxRcUGQ9Wy7Joj3rMEeFqKxaE0ju25mDcWpOmZZBS0nh28
szSkFVoGQK8CT82GCjCtTmMgoBYSx19lkB1FA00TSzCNZb1W2UvcbqOp7Mibaw27KeWvUcHUkT0C
li58hG9vBmoWYwE8N1vkyCnVV0kPaGOU2RcZm+/MqMdNDfVwCRGq1lysiRP2JC43TWRtDSCw/RuH
IhEVxXssBxtZG35AspwDC59XzBglGY2XD8aTJU2HuRFQctSs4kuCOIZGRVdG98+ge5Vasi+spfCo
mo+ZJnakkxf9JkbAqNNsJlBqfOIYRQ0iVYhcRlX3GvJieJ0NdTB0oaDtSMd8xIMquDHdvydVRjsy
1sFtF31Z03NtKs/oZx6MvGe2CXVFQ2fhtEEQ24g6UCShpTRYLTDh5dhEs1vWft3oG+VVJBWllpSn
Ke8FNmhzV7Lx7GJUboUsnd1OVV4GuB9SCEiS9EAkkpkVHrEQPISLvpVW3ZsaRi1TYUJUEIyYrGEx
KeLv6pWcOhyux0G+WFF4W30z8AawNsdaOZKBepuprNT0Bn57MoKPU8WXCDS1PcvlWcvGhwmdwoYw
hksCRJFYS8E26cmqtGFdFoHwkJl4zsq99I6U+t3AudyK7Jip9mRE+r2sw7gN41NkLX7aYUEhGaRt
OFpCrNMmfHxFfOk77UMwkITwf+0wVW1w41KMSTj/g5onyEAednV/Tmv91DIAWCrBME0nvQbr4tUU
wuPSoNUgPzSV9YXCXftZ1dOqFXjK+hotQ4RcawSoI4oaYpGAvYVZTF+UpEKKuKk0Oshl0H0U6nBb
RT1RuYnGmqa/J/D+gMiidWhSMKdCam/SseSLCUSK58k3EwCJpozc2WpSfkZ5tE20dN/gLRZT7Ssy
G+pUTVMRPy6Fmyn25bk6p3o6OU2d7aphwk8iArYstfdUaveNTCfW0ohpSfHfJp3yEQXFbRNrHl/h
0Ec3BjSEdhmPhQD9JtWRbsTgL0blLugE3BnBz1IID/LqWcOx8yCkbwMaB22RCUgQK+ZcMtrOvHKV
Tvo0+m4nW/E9RJxwVxbpVxesGzvK3mZpeAZszBCm4DRuS/7neDzP6Xgqk/geC8U7U4h3cZU5GyWJ
pdX81lfhaJsiJ3Iht1IAimRRLbKBvLm/Vionf2LIdJWZ0qwYy3tU61QTojcCo+K1p3rMs/CACvoO
YrdqG6LwuoTjUaytfWQVJ5khHCiK35UlEoNRRlVDCuwYv8RZozo/tVZ9akr2EVQVMRxyeZsLtY2E
jcFFxx0TYP4APbYUoxdge9Wp6GWpVB2ULL9HDGkXBhqSAvXLPGJhiqTgOUlQxWo95BeYhATvqQpt
asT0Qhn6el2Ahna6ZUpsw4jTzRIah6ws3nW1fkM6fjPkgenF7KccIc+4HQxP6F2rKE9xb4a+3CSO
MZKJYQiFoyTLWQgIGsyGxa81xdN6SD+c8gRPyxxT5uhCRTlstQGF+aqnnkwsdus/VSnW3WRQvAHT
xKqcGR17cXFSsicIMm6UlZcm6l6iAe3rugsucy3bBdOjTaizo1DLP2P386mIvwRGd6ZyexMQr8wq
gaCIrJY8LakOmZrfd5H8mk86ySpdxLR2rHyTpMNIhXQ+FPE96gXOwyJFGYrH1ZbV2D3Y35eqSz5Z
/T6MZtftDPwgSrGsQQHZi1Ydmyp4ZXrQ76KIKUpAof4omKrXoKNyENuT653L20ZQKesloO8SuQ6P
+SwcS6MSzqw1n6ec2u7SG5umigml0vQ1SA0hDoYaKuNqlhJ4eypKgQYBbwDDSvhk3WvP/fCgxoG5
nRbhXLEqJ44spYhphvshHlk0EtSozK3gVAmi+wrq8dzm0l7I0DLXC7DxMDVYqJmR6OeB5M+zVe80
wUSOP1umgwMsvxPmFk0NZA7/evPXfUG+TTgu14gYIyPPsCkqmXNVp7GMz0s/i4giKaYXU41PNH76
jW7gqaqteVcaeYrjwHjTqSNLGKhtQ+mFLf/PZpGYqPYEMzc5vHqWNk9L1rT+wAy9GTmHDQ0FyLi7
J3/+ve9AQMU6Z5+FSC5VGizfCH4Mg6SWOaM1VFM3Xtp6QC6JiqDFmyL0c4eFiam9PkrfuIE5aJhh
50HwoSQq2BydEjpUJdXCIk+YB/+TzrBkgv0b1ylbJCDaNLdGYHxGloz5Baz9zCAc9MFOWeIjmHrQ
q5b8bKXnHikCHuFTvX5cvHZgFJ2cyzF6Gy3zyVQhYpjFlmRJZOpzclxE/S6vbqoEDAPKmvsixOGO
kWnXVColTeMGD6PdGOZXMwFFVkNIXlp2S2AkJXkhp2w4NQcVcDMuCIUjwipmrxe7fT+ge6xD4nXL
GckaQjcOa2VXDOq3RUTYRoSfgk68TiMqoXrQ25JRtexZimHLM8Y7EFI3TTK8wEZmOjQl2BqV/GeM
l/bUpZ0fUt4WNVbKSmhxgoWFbOGq8qxIfIln42SFP6igkoPYrF4EFpxVbBYMj8l9Pj4FCraUwWSN
FoXIY0us31NXohIuUWZYCWtnA1keDBk/iUXpObUYrdMOSF1KiQUalOZLBJysScv6oJ5ZYz/oYv7c
5mbmCaCB3UECQREKsMJM2Y9XKVyCIpMfMWTRLm5VKocUqdBpUvbE+Ltk9EqwNFck0yyCfp60NPVR
BvEq+aDQC9uIpv6+YEjMR0qVwUBzZQh5Vbsy3rqJNZygQFgqMtNJdV3ygmV4kLKSiapS4yyG9GMr
FKy06itN6ktjFeM2m1d3UYZnRFZ3Xd4RVBrSmGoXik+Gkb73FPk425QCZlMqZlkZ7cJkWCfQ8qum
43+lWhn6PLu5iDmapVFG3ra2noK3mgoLxiWBuWt3xDiAaRBDZZhB02MychuAeQEyR7GzFwXLH84D
eVpOlffEpxRaw5yftoc+jOaur6n4xUs/0i9jh7GUkGTMiNwapnf21KT9bZ3TBGq1lp9mLIlQTE6h
BlcBFPlxypAjj5Q1mUsRRDFgoWE15Ue1CnaA7NlTR9sdRymDmCEbeGziU6GKN1alKr4q9vVmmMkr
qRMMGmnhRTIRkkvIySEM1fYwUm9PTSwNSTo96QU+ULF7pGvG718swOaoyAYxyV5ZSVmddWuO8VU/
NMqwKUSlcca6iI+dQf+0bijaV8okHBr2YhhgwAI75J4sIF4sixhVbZ1/lp12WIadljKSZjGoblIH
tnjOEoawct6r7doTakTB7qUc35aRNsxrM81eweHkKLJbCKMqH+g35h0HGsssXXvKM2xjhlQEDgEW
hQwlQhsrfLMcom1Fip8e3GQTH5HOHMJK1pA6q6oKKrr6iL/2udPZtoHU6VD2UjQ0HPZuPj01Ov9x
rfGRcorBbAohNre0ZHRzeNYsTUIKnh9NipKHsLwVKaGwR9Ho5lfxorSF8ggSwQv4bKmaN0rNECqt
syyDXo+nk4bgJOGwVVm426KQC57cq4VPsxjKc7GxkGFG0cDn1e+irnZ3OSGEQzI/g2M4VoMxQE1I
SvSUWCtIQcMGD0BgiheeJPyoOSFfmhZ+VAqBhYZJugw9VAqHlmw1ACwom+vVl9xlbKI5uQyrU9cM
zKcsGswtPiXSTUjmszs0qK5c19u+ODQFe7IW4JriQILMUp3UmXizcipIbZBxdjKt0Njn1Er6Il7v
XZR/hmn56ov61iKqQNPqy9LqJJ3FGMvb4B3tHq9WZR1D90MAWcqdKobMjBmPLozDeaTHrOOfSqLB
ayPh1WpUE6lCIzqMd0gKVMEgFML8jFKVng5tLzD5zHRY55DKwoyVda0vl4yV+TSnLqftXaIE817H
imPHLH3UomcyG5bThpxHP6vi+07IxE1jXmRVYGIozk/DBKCqFakKT81jN9AR0Ud8d2HRggEiJlWf
soVvH56itnuFjd62AMyH+GKy2mcRzFlxGKZnVWY50ONXsyNLYM6+bUotuglBegulQtuAucrYouct
h1fgEWi6g1PapwNpE1+jSUG/SijBD6Hw0FEUIODNskO50Cl+KI8kfVBtzbrcQwvyLrB0byJjhhwW
q7s8SW6Jc15p+dBtjKUidtKifi0NrPmgxlH8r4pvURk/ukFkxqKPW4mxx0+LEtZn9oGjPOC1mEsE
k5WxbDR3/EcJexW+oqbSMj9SwHjCH0+FZJuLsIWaQLnUrZXsS3TJjlLDR8ILOFdkmuDkhZOP1ybq
xvFcYc1SG4QsE+isqH+f5/KGM2zCLJiwz6qMYaIW6ECqzZyULdm6rDuwYFUXcam+khYtSBcl97Jo
BU5UU3qNSg1CX03hBANdf1PoTpwLn9Taxzch3NJ9RcYuqOehpc22TMWnYcAHNVSWRk17rldnDsGU
ix9CtbuJ1wuN6lsuWLDL11v4VD4HjcrDmkvAqcB8AFwwbXME4naKBIICUboxBQuyYDPMblUzDgeV
9JD0ccJ+ID63VTS6kiwbTqhsTR3PmLpYz0RfAJVpqGmXbT56TcBCJh8X5kJ2M5X1rp7ah8GoFl/G
gOQNwJSmVA3pHdOdgwVS+xw8uIhNLEqdifdXohPHFI4xVkdlz8orLT2lafvzUJl3WcEGLRb8qpXU
nDurIyAwBknJ6xHACx3tjXpMbppgpshPmRFH4cfYSzBJDdrySS89KXptoO54q+oi8KMJg3UJuqwx
bnI6YsSdqsiJUc4HlbAZaLFKmdC6JdCyBNNWoA9Yw8t92vQTgPMaeFhwBkp2CnXWKizL0MFW8GIF
ogBKCT20VZH0F0/fDLnA2AzzIinNbd2nlGF0SBwz/U+V81KYdawE8GYGwyUJcI3HmjK4XZETwpqB
f6sl88fQBryH3dPUoTRTSdJzjBmFbTszPivLlzoReqdAZ01+DJ0ddMmzzxp8PMXPjrmfgOq/mEOS
16vHJkVM0bFzye3DlLYHq0Hhg0/TQ2f+KKVwDYh8/lSHBp+8IoGWs2SFEDCDVPDKzui/eEOo7ywk
P/sqmR6lBQtfSPSJlpVsAEP9ghvg9+Qt4BTJAK+biTsm2QOECPqmBk5+ZOTI6eabQaF7oKnBa3RB
gcKo4gTj4vVy5wpDcwI8lvnIMnbzENxULQ1ig1pEKhF/QU0vYfifn/NC+26W6aSCN2CWShpKdMCQ
XNjsnQKCoHaTqvi00nV2Rh/lRk8iLN1pi2FzULa11u0kiEl9Pt0L8yKderRAcqVxGoi3cCk0Ju/K
t5wq4IxhRQhlt1DnSjkZsN1kUrNrRE+NGR06emnU3N5lteuO6D8Z7c15I3Sd5bZwlC11xeHHtxnx
5U7IWF8SLa5KO33IOJUDSPYyqSLtOMZaN2FXkoXvUOvfUzX96CAqs/fL/ljzu6jx6OCDSjf60oKr
pQiZJLknCAkdNAU/n1yCBFFxsVFhoGOrsZkHNMsInxhh90mXPPL73xkfDX5JN6ReQJmWon9rifgO
WVZp4ffUTnetbHxXWfdszu09XQgopIlAqLzR0XfGXVYHLAdUaVXv0EcV8FzrKngjMbJMmyzFmiU/
qT/IjpRDVUsfUjCCWSrQia3drKIjRYKVGrCwotoNk34YCOMiX9jgCCpQ7+UM3IEuvCh9/NPIOLFh
WU9EdCBrC3DPN9+F0T4TEk01uihvapVcO86cjOkk2VrbXB1OE0AJvLMjzROvN2MkdSLplyET1boy
Mk9bbS4MPl+G/E1D0/SixTpNSNLcQlI/szy8xSwc7WEI7SdtuRrKTxWAMCbu+VEHFJgWRHd3syZ6
yObIVqXw0xe6L41TeGy7qt6EbX2HD8wTNXJtqlTdNyxKw64m8rkHPZBbdccIj5Es+Y4grmFa6HZK
IfB/g1NUdao4TG9ZhOmhJ8wjFojIOlDZcKa2WM+DMYnuRvEQVc1FIZFmAurA14jdER+ta1Itdxpq
fjrAXLumXe7EMww9Q0mPiV7fhrBubXmq6FhNNDEmImhQTvkkIgEoqW66RZSgNg8bXBPg1VImZVW7
LQtQHz014biAvNNNhWdGyymGX+2QPFN4YtXtQzPZEUWMUB3FkQSA0YNf8xyzWMwm/C5DyxSgC+HA
MekHAPEV0tCrE8AKVijErjDL73pX36hit80JDPY6iflu1uEOYV4tELlZwtoeL12ofFTqIVQYNad4
NGiH/VhoHEpVg1g5WN/G3L1T/FJr84kOij8VIb2S9KCwKI1CphFTKN8YyXRDZPVNPBKk3Uu7Kszy
jUR5QM/1yyRjhqM81fhVLZL1poA2a+TndoJ3U1Mw1XIwK92QOFahn4tFuQ+U5E5lTNmYxOelzeJb
FUmXnMlVM3H6kgYZuSheklCNxAKXYJGQ60lxkVFyywyZ7FToYtaUebHLd3EJqnogMbLrmJVQbLSK
CQmAkB3VqfkKkuErbelVEEUl1XdZ3fccNDNWmPIF3f1XPGnf/VB6xK25iphVvihM9MuIVpNqVu16
9EFJloY9BjKKZ8KNUi4E9hlPiTFtRfJuMWXWrtDJx5iAKfCyaHR6Tohai9f2+IOW2qvFihNG2ziD
pW60mjOsOH4gWb9k6YeqrICDdEdR9xZLmMzvVz4vgeU2oA+wOkmPVtmgRrJeox5pO53OowAmwUZo
1yOcnY5abt7jtaLAnZuPYjMc+6C8+eMf/+O//vP/px78v1IPYEvq1031Of1H+F267937P76LLu7m
83v+/a8/Hrv36H8JPfj1gj9DDyTR+qeoib9jD9TfoQeS+k9RF2UWiiL5BqJq/Dv0QJX/KUqyrps6
XT7JklSSCloWuGsegvFPkT9F1CRDg4spa3/813/++mqXMpvDsmj/dvsfdK4uZVx07b/+kDVT+eMf
1a8n7r7+9QdfjSqcIiqoctbEA13hn/1r6EFJWnFUzuZ80iU0M1mKGZ0et1nt/3JVN3rWv0Pc1/tf
V//+BDXzKfUZ/WZsUZk7pbFc4mjVAFpl55Ns7LC+sJ6GkrpZX6rIjuuYVatwiQxIxU1vHptGGPfA
h0xPkJafqRTiSzEva3b4TEDplCabshF0R4DzxukpBIbYyLggjPCcY6ja4xd/jYTlBfAzAlBii7eV
ito4HSdfzql/5MzMmE5IrZ/Veurm0HLtNh7BtFz/E3iEnBOvVwWQ78v99aoKnGA4mEs5uqy0qFsK
FdPk60Mx+eV/boq/vM31ob9speuzrneKwILidpF80hAG0TOWADcOvarh5XoVa3+2UdXoQVsfuN51
vUhDwsMJW6/+2/vUscOgc31ihsHoz6uqMEC2ub7y+tD15b9vXu/7/THF9YXX2//b1f/7p//+gtdr
YVxpuzlupl03NtVevNqI1mvDenG97/cDbSr+ed/v54VaxcB+fc7vl/x++PqS6014jxE9Ipjl/92T
JU2no3p95C/v+Ove68s1JpxIG9bvF0NjWOro15f923f6/XnX9/rbR11vRutOASyTIs2//58KoggI
vfU2WmhS6itWHdW8rreL62W8+o9GxL3Yf9arWOiLPeK0fRY2pX+969cTKYBiVPr3U369x/XZv560
Pvz75l8eTq/eIto8rLeuV6/P+tvbXW/+nx++fsRfvmXYBSH1i5jKDzqA2k5W51K6frnrM+tQAF5k
jULl0nOFJ3i9Xa52u+uTrk+/3lyEKNmPd9d7r3f8fqdF73iT622CfYr99drvVxZXW9fv15gCzbg+
l1ktR5yQ13pzR1Qe5p/fV8EiEjGFsGZ/fXwqsK5WGrP2cXWdYXFX3KE3VHcUhMFN1dtc07TdFUEZ
rDDKIm6PtEEEJhUkWcFac6ql4ARsxkG+/3UVSSAR52xN6tNr/uyvq9d7o844qAmh29db14vrC6/P
+33zL295vfP68PWJv193vS+Q1wSBpIg2dbigziF4+mOYayjNQXNY+lJhpMgoCGgGnZSsezPXQfx6
obQTgzoxKFzSmqn2EppFsDkNuZL9NO5HK572qhHo24JcXmqk50WtH0oto/o3/Nt8qWvHJm/nHWzg
fI8HCevaeu33xfU+kHqVW8KtoBnK9lgaWnss+MB5CI3yrCY1eaeGpG+jplb8MBqnfRBykdHU2cSL
9BD/SqYPWxLlh4DFr3ZLyZA58Bog3sWNQuRAHbvXmzlhkOgnqckNPQqxKSUOXB47JmCmRIDOkECT
i9fQWRnzo9HUFiWeHoBTPe6k/olSwbti9tImbxExIvFggtY2qQN3gDOEqASbSVruA6q/yJ7FLWLB
dm+JgJ41wfjzWms2KrXr3lHWMdqMQVdoeosmj9oTBzSDN9VnlCTXq7/vjAfxRhmjhTx1jqDrRbQm
t/2+eb3WzCjolHwtXHEgXS9SRBe+UUg7ABUzvTVdFPdCeFOLneDrjV65QjVyCMx5S3kybFtHgC9T
NP1Ftobx146orL/c793veu16X501GIgHFRSKIVKcLDMfVEz7i8aqAS35E9F6pbNeH/nFbZ2tZt6a
SuYiz5j2gF7XX1ipGPDAsHrx9XaE5nM/1QG/yigPqKuNTvXaYI1Zpyplg58W6IAt6rT/dbWrtxCT
5V20LJtgbFRCBE1U9xXSYtajNvnwFoZ+yfx1gYFLHWdOyH0C0KxpEYEpi+rSJGvoSys4jKYFaBEB
mQK9bxIUOJAnimzMaLbSfAunc77HQa4A/b2f3khkJr3BJMOzcJanbCv8sLQIFRhhDupBdsX0K2Yx
e0EZX4Uv1EYrkr+hXPcv3qdCziyl23YrY+KIvGGSHc/A3CW3nhYSYGxsWXTGyzkUL9Ls1epXH7wP
+frWCSAGVGXELU5u9wSeuxE8MXrPlWMPAAvh2nTozW0WEqLpQgXUyxc4XvnyjU4iob9XRfRWN1q4
o3O6UgOgQKTOYLIeVR/x/6ga4QqHIXw2vvU1sPcRVkbZ01PfNsmphFYN/iw7UspCzpnPBxXiUHQC
nlCJWxNBK0CMwSEdEfDdAmmgUvyWzSkLyBlVW+Vr0ZqmlGLtBDRjiyP8TCCyDSCxY//STC7EQ94x
qG7QJecFLiNH6I+zeYfKbuyfc+TEfXipui9sMM3ePBiIs2GiosqNYfHRLnWLbBcJGuK6LaZmOI9h
emdgG1OdQDyHw143t23u0LlX3sdwoR/niz25FDs5PebtbqidUgRT4yDli9i+Cqwh2uE27B9qCehX
LEqTdodWzBFfmidT2E+0c38S5H3M126kU966QrYNNE8n6gnZF9k5izM8JYfJ8sabMHalx+4Uu4T1
hPAqkBUqlIV3s76bFL+KqMTbWvMNv2rJ6BOdzNSR4i3KfX0h3vAjWZhHMkyutLmjaN2Wglvqvglw
cdk3xiXtDwkROAvHhWJPlL2S9KcMn9T2FLIfHUiFYXuzqBVDP+F/023hBzG+obmMYQK76RTtq5Cy
swecWh38hTyoH1jLKtIjZBqTi4ff7PbST9ncFukOfYSCnL522E4CLkzoUOyddBRrc5cIHshU8KdA
73iz7o2YKo3q4LQpC3hWDpIajdjQBBmLB9NghKJlHqhKSJMrHqs7TYBSAb9qv9Azjtx2h3Y1oKQJ
tK48ZIs3woHvjghOsBuBVoHPYKvHJZ1tb3qbHqOGxolkeZl228m7MYLrNxyR7YBWx7GYoLpFxpyh
L9mNy0Fn1f6dvFHI1AEhUZ+TRdLD7sb8aNBtekCVpwqviGFi4yZ+QS2uLPDy9pLODNzJXy2FVN1j
EOI+vVRrvEV8R8IqOG1cWOKFLAgxJnQ5wiC9UXs6KQ6+oBEfT+hiwaA036R7rksgBaCYQMoSjknz
0eV+GlLZlx5684a2d0PLxLJBruhfqF+sRwBsmqec4bxARF5FiZYdkEKJMppM1FfEKbqB5RtbxWYt
QDVO+YLLA9ZDjyCYrOTa5V1a5KF47DKXbX5mZ0Y3cFYOWKu2JVLNbrNChXob9gY8UkJknclw+CYx
yvfSG7pHFk7IB6pD/6IpL3W/peLXbfs7+StQvLTZ8tVAelUU1WE+NZXPdwpg8eRHWbF19ApO+Fg9
U/lVYwAwh+wgguwBCyPf05PtCMhkKJbG4zAedXETffTxebFc/C7Ce8bPVXeiPQt+G58payEpI+g7
fiye81O9j27UB8HrlrsoBvBNCehNUW4iZFxlb+uIsIjOTtyh9pXsJE1HQT01wSGsaXMQ9bSpTWqq
B3jYKNEmeua3MY0JdYtpEM/GjCnmYj1TELM+yyc0Wsi5t+iM7glYqNRdeLscUtVeKBo+W1ikZh8T
0Jh6aLypZEGGTF5EAD+LF8PqGqxtm3GuQ4CPG8BNV4WhTdEsOlbCg0Yay/KgLhTFbkcWpe27JR47
ICPkgCS2ovEjU6zFT7kJSeFAUlreP/TRw7zsTZMyaefE2AIyYipwVd+Hyc84vw6g81lP4kJ4zlsy
kLuTHGJ3AzvHDREomyPSAzDvoPZnwNeDoz5tB0aWeF9BH6/fx+ooCdDMfbYQrLnGtIELxFCYqR1G
NllcFqZTrkv28AX2LbFvopdYPfDu6YEFTaRg9EJeaEcPulP7410JQlEmKx7KP1BVcjv8zEXdS7O9
+wALWfpR4xPP8iAiGXL0PXJDO9kYiGzcTy1xqmcsEfol9cAk3yoo5jaJWxzmi954yluw7ZD7o5rx
2NMMD6+m+EVHNXkKoVM74r1xHhOPby45HAzRM1jmAI04RoNH9WJ+VVuaTKfv5hnBrHZOcAqE0Ggc
2pECeyw3BE9wQHrdte7kBNvcYZvakSPZ0Ua7+7S/K6//BOjo7iLRli/KudjKl5lBgQnAI84wjpji
OXkWFRsBQfOs3eF+oMifq3SzvQC/HIYNL8pOPHUsN+2w0+H0+AoV60tgoJZ5zGjCJT7FZi3AJUwG
sx1OTuSSk2KULixTIuR3yLOQjUbgm95av7qJvYnkONEP2zuWS2tJfnHCZjN78V51BwdzmkxJF7tF
cV72ioFtyf1A1O2AcZNpEm2k552K5+AN7bZyJIZkS/piexY+xScJMBVOz/eQwwCVx622zW/Fx3Cf
njCJIqghziFIzrRLy8fST/hWfnxrvtLi4DEJ7xQyVWf5MPjWHhJtrHRRuQP0FELUZNpGFAHblo7o
LdIIWigE52jPIkcYZSJWT4/Sgwyf815+Qm7uFpvhoiE8todLetAdhX6QvekJe2KjOdpRObbn4dLs
Av8NaN1yXI71WdlARwu3iNWOOMhPHN5Y+1JMZceJSJ6HLuCcYSPbIkyquOcZpQ0J4bwctU302u00
0tvfZ8/cB/u39n065ufJJb7H9Jl9HOV9ccTbvmzoDDipI3iZi9jb7u3kFDgU1F1khqdsY21gm126
nW461UN6rh6El/hucvv35IHMgwc6IT/10+hVO82uILXb3Wv4jBgZs/oD3GqU3Fricpl3duNKG84a
z4xk7DpsYdzDGe5nBCRU4tcxfLwsd82RsJFql56FreYaR+2hctGNO4VvXQon3hivpKILnRudcBIs
r70jO5C2HUYoYKCIuV8FZYsYjJPLKxHojh/6TEp22YHd4Sl56I7jT3o2/eFYv2fMeqh8vYg/L/k5
vpu94Cd6Lb6g1bAlGGO0AwzkEz6IFel7X9z3p0J2Nv2b+BjfwukCq8xuxUEV2w/id0HH0hEnZ35c
E9HtB+ujfwMQrHokCN7mW/NdfWxesTnACWDO8t68Jp+qM57BS0736SE9yI+6M1zqW3JSPRq5tujL
Jy6dxRX4gI8KX4CPAdwpQLLY2tHY6g7Y+Zd1p9sKz/Q4Gd56qhXwlN7gJvQnFJrcOdn5rbQtbjgl
7utv9tXyEcfDbjkkm/ZxOYSMMd1zmXrlibNT+n3d77vn5CbCZs3ZhaPInQ45v1fidkQj6eiKHRI3
KiSsxAWwJv0mx6V75jEOprh3delgskZh08CX5YTFZhJsBOjTx/KR3AuBk6S0dW1wgpJoq7Ov0XtG
yfQofIgnxmXd0TbTjg4yR8tF34fb6X+ydybLbWPrln6XGhduYKPfg5qw79TLkqUJwrZk9H23gaev
D/CpI6cyT+aNO67ICCYlUyRIArv5/7W+dVR8IeO1eqtfsPkQV7XjfM/R2K7NHwj5x3XxpN2QPLML
DgUzUiwOSPf0p8H8ikDvGByjo9oyF/fwKrfmSbsykbxGW/c+e8eqaDebUL4lCE+DVWYwZarb5BnM
riN34d14r+/dm+nSEd14VcPXApCXcK3oL/Rwt/3Bv32P7gY+anDaICAQvLBUPsU30d30rJYBcBkl
UJcwqIBza74U7wEdc7IqVvb3jj9Erg1NnPGDafD7cOUwEDy1x3yjjoKt2rf2pjrJ7xmKNcR79+jL
vW/cq1/Cr/aF7r+aj3q6BPG6ue9bNBe0uVb9g/usf6lvkBwQYpvdzeuDV/G9euUQ6Tnhpqre+/Ey
PTMh9t8nvkZEJPk8GDOwsUQgJ4hhadwCVcDBeRq339FyocZZqXvzGsnuim7MOlwH2/qGsZRp8nXK
roZxj6HuhiEvvRmu+FyTg74m4PXcIey4MU4hVyhLoLV41Y8YZJ2L3HpHLnwLWucaG8AmPyiGG2cv
b/S9fl1g693Yj8FzvSNNlXoVdigu3uDwPdyUWxtNPXOaunMu/apgwotvOG5VbQWDJFFmO3Zjz4g6
gu/u2/TS4hN9Ey/2jcfcHe/kdf5cnp1jew6btbw3Yng02y7eMqUZtywHqcNw0n5RB5PhuT4Oa4Bu
Z/Hg7as9K1SeeX/rbex71hTDuze/e1TUZ0i0h+69Z5w4ZAfacWtxiHfxQ3SX3NlnrMj3uxpn+rPB
KZCslLYxvvRcmXdcs/4TtUW+QOvdpN8cbfWn8dv4rbytH5P77Lq95IyCAGRvwkf3QdzU6Xo6+ifQ
l9fenb6FMf7yPd5o92C2uZzNw/yfo8BqrqJ67TwZ39Jbzd7G5WqY3emrtl9rBNYezGiVsIRa4879
6oVXzDT6U+NfvHbHuvjknMh/3MMXLo/sF+6Ia7pmmclZa3whKQEBB/q24ageg5N1lBP+253hbSf3
XR9n+v1d4ox8i6Ce3cf2ETJncHI4j2qu2OJePnMQ35Gkrro47nfdUm0F6L5yDNdkb8T+aCm7aXMh
ciH9LDe/fkccjOkZDrUC6k/e3FBY7om5RLXc+1WN8oB6FEN8xy6EIpQ1l5OXm6US9fHjci8YB29l
DLQplyrUcjyenp66UJabwRUPoCDUMaTrWvkDOY44SwVU+iOeZmxu0bnRXnuKOWImhab9tsKvd0D3
SouZqxpdK0Au5GduUhxI8L0xqMnv6zRgAzzfsHUhkdg5BhWoL/Q78L7me6jt8NvCFDIUDYYmnqv6
2K7oK9QNwZbL3YQ4BGaBgeEynUloEDeMyKOC6X0JvBp5aoCKFardfTEh88TOwoZ3iuknjSbSYova
YORQcRDzrxS5tacwFMBnx+Q7WlGqL8ZM6mFFXaqABpVS86I8W6skvRpLh2XQfJxUtegI6LFO+zuJ
yEn0S6CRU3FtmCYDbqXdUKM91BjiGTg5JjMwEfcUz6onT6VLUBzbcsa2uXN7ZLnbKYeSRmTBaFxK
ukuNd6nrLvfcpVk3VNU584NsH5uUv5ebce7fGTWF8o/flVoX4aHHvJCPPSUVMcyhQXZ96ueb5cfl
RsdiTPwCO7ClDrrclJpWGfA3qYs6Pua2DvnDUpf9Vas1ZlG9UUXcDqEDqLokkFWfM5rUXBke/33P
7gJqn/PvlptPPy6PW/6MfCHaKMA/XoVXUOhu3hO9QYriAQlwGQASKHGazjzTiuIsWsM4yfo6bUve
l6JIeRqlXp+wz6GEL9D3+UdsNvHG6ECsVhZV8XLu2qiGzt5yL/FQj+RhsokndYscIUeLTgY71Eik
32eIEjcdiIMdim+U7kZZnQDXl9RInSfX8Lrjr5+Wf5CYNDZRQM3+t18uf/fr5+Vur5CMu7iOJmqu
wK6ZVigit0FN/bhBdUlvbLm//Hq5wePFtT3ffPz48a9V41Nx7dP98rCP3/96FrOr62n98U/OkN95
ndtCRcFh1BPSi51Ct68idHaE4KGWo8pA2oGyHD5ersEFvKdZBLVip3wpUrveFxL1/b//bbn3GQuI
iBDG3/JPy021oP0sJPkwyHsDyAZXzPJHVK/baf0BAcTMxNf7mVH46+flD5Y/XZ70L9mDvx65/PvH
k378za+n/3j5Xw9XdpCTmtg/fPqT5QUHt0b9XlPT/niaj8d9PrLffl4O4vNLffxc2ej3DAkN9API
+Ovu53f3G6HRXx67PMlvr/Tr7vLbX29QduwzHQhJv3Ed/+NnsrwZWBCcgMtT/Pa5frzPT2/mr4/g
4yWm16m1vtCme2nmpgZw2+w0zUDP5ebT7z79+FcPoQdAXevT04ilafXx8OXex2OWpy0WOOjHYz7+
+a9+9/lllqf49LS/HuOa031Lv23Xze/PWxqwQTwW+woLRTtP5FBQuJn/9dOP+DdoLjI+/+tfvKWL
ujz8193l8QW1JsOz4c79xVMsj1huPp7m16t8HM1//LtPB/Yfn2Z53McrLc/38Ts1d8H+v/ZoURD9
k/YIBRB6IWRa/0F79Bw1PxD8RPkfBEi//upfAiTP+S8PW7gtbLQ/rid19D3De9P+n/+lSeO/yHx3
DCktIMeuY/NPOU1fVEYWKiPCPS1P8C+G65ocxr8ESGiTUAy5urQdy9A9yRH+v+P7bwiQxB/lR5Yn
pe3apm5YJk8n/iQ/MoQeJqToOWfIbjWWwFbdYHax6eQf7ErBBCOSnhSJeFWKCTdPQLRGrlPrck19
31nD1W8f378O73c9lND/oIb6dTiugezKEkijHMH7/l0NlfChlEaZ2WfTNjwSvcJyF+NQHN3yRs+/
ydKHZuNRoNF6ONS0RE9///ryr17ecvh0oSd5njEf3o9v91EeIN4S/1uCbkE17lrnWvkvhdd3D7Yi
8b5FGjrouIYGpyXNpcSKZhPJ8fevLWal14cSbHnvnCqcK7YNyEC3Pr33OhzCoEuEdYYWa38r/DHZ
z0aCbAR7F9eR8ajFwZmtXYK866TF8ZuTLVj17AzNvt2bDRJNsunDdTY00+EfDs7+i4MTLGIhK+lC
ohD44yczVAnrEQyJZ6L98FM21YudVuWuqvy5gU/JgWRv9twWOYl27tH7yvZpF6QbJOwPKbQYjGBw
T5W3+/vjsrw/HxdXg5AGwHbP8ebr9fdvDGFFk7mK2nhI3vw+qHxFu5QtQe7Ln3qSUIUm5Mk0UvoF
kwUANe3tEwGY9okLEWf7oYkt42A28FjTajyPY+vuyH8n+YL0qBtdnKTsN5bq6gezQBg6urAInCAS
58FRb05YO6TDv7Cocg/kU2D8GyEWRUHx6rTyixYb1j2WilsuMkq4AgdIG4s7R493bAHLUyfHuy7w
fza5Vd/5QOXYvXgmuyMKh47xrBu5vPz9pyXQLX46xVAk4CHQPeE6LpSTP35asQj9Lg18GOyENhEk
3FgbxxbUxPkYaSbPHmRVUR4r6OfRvf9BRCVRfP/DAxGCkUdwpXNBfbrQghiVb0jO6Nn22uHU6SSX
gJy8nzq1L432YZwIby/H5owk8Ui07RHgpnr8+w/jz2eOowvLQ2Dt6iQn2MYfP4uoJdDAQSZMQyX8
qRkH9jC4drvxCFfu1oroBhnlPw1vfx5teU3HEFLyf6aET2er3scoL4wZWaHbB4UTbaM1xkMReLeF
n2lQm/XpnNnxtdEKNISTe6XDSq5n5AjS+H+4dGYZ7Z9OBtNwEbqaFl+E9+lk8DDs9JMmzHORtLCs
BhNwSHsF+pEk81Te6974w3bRuGe5Cy0yGige9DldvmI6gpyj4R6WWE8IsFs1QNpPgzemxKmm9yb8
12MBnhlHKgB6ry3A5zbjLsFVYIt+9sP33ervv0zjzyO3o1vMY/o8eFrG5zPbNwR0DSexzoM1Fmc4
xP5NXZPhaqsw26uYFA1fenQDGxJs7NQ6po1Nh3R0Xs2irO4blBVDqaPj6JIc/Tp7MHOowQqXYX/s
BqQb5H9cp01AUzVE/YGrf6tTHMDnEBDn7NKHah2a5XbZRPsYGdPh798eUuQ/fVUYYqWFJ8B2Xf3T
5ZKk0iFYAgMBHKHqoLQSLYzO4Q55V5xRyHcBYOa/f0kxn/9/nI4cZiPTQ+jMMsT4fH2o0qvJW6rM
c2RLdZ8FwXhbRvWtKCuK9+iRdjJDqhOmpndeblBbWs5bUuXZP0zK4o9zDxO9ZelSRyLMCsX985Va
hm2RVlWpnVoftgKA5Ae4OinOmwCSiYrQGA+xvis9bPFAjs0ro6GyHkAQOHhG05EsFJBZUgcPORuT
f5i07T+OqPOxuR6rMdNxuKQtc17D/T7/lMmEDVBAfKokwZla6m6FTcM06TObiUKOCBxjJEqed6W7
MNlE26EV8L2beV4JhtTYGpWrr4LeJJndRt1Czt6MEzF3QlZYwmwJmZnTOM9t96Co20tWZasoaORW
GfwhWZkWiAP/rERHv67CDSvjSlx7kVMdyOCTG2X5d3rgrcrAk2R429TnymDXxJ5OeVrXoS2y7kvC
LNpnidpVNa5ClkdYdqfI2MRxsRVEwx8stF+3wyESRXH++/OMr/CPZ5rN0tdlDufClbppIvf/dHbn
nootlZmozAIBiMB2vugT6rwicrSdk2c3pvIHJm2Cu2MNye/Esa8Lh2RZVmhImvw6IYEuZh6pdCw+
Ea7ZFcwmwu3MEVMH5q20HY1T1A70vHXrNbOy4xTTyCZ+EEgouTCnMXbMk4SBqIY5FzlJohWsxn4j
FIoiEDGn3Gvi/eAM11UQgxYO6II6swwxtIKRQDE/Xk9LnVHMxdCYGhmRzXPZcPlZxSkNVHCNK32R
Y5au5+18ZCQmuPQjABPyW0qzOEchFW9UjPI0qAOa9PE6H9DfpV12Nsg2Ap6Nx4rlAafQALoUN856
GtFkmZI2X2tq+8qMiZzMn9My6Y8EItwXnn3PuEbWFsuiOu1fx0htxzRsHkIDjRfhnNSPKg09noNN
PrFJj9Qz67ZlDL0ZtLZA2TGFW0cvhyPr/30Vhw2SLi9blci4t4mZolgkp/BCUQtwhITU2dgGWta8
A4wwpWiQFPldeqblhGCLdVwZX10dmEIE3Hht9upbwyT8kKavcR5/Ne1DOomIQEh0Maj21KWxBjra
g/5c9AExM8IGloISo2yIyMRpS9FK+MW+cVM6US7IgjbrzRN6qGq2MWPCtvvrqDMhUskY21jRn/O6
AYcu3Qd0ahLWpY9EpW33cvKd0ziNX3DTDRes3QfD1sOjnjnvuULE14Sy2qZuA3CxgCkLmpM4kRBX
WE/YLOnK0cEkUeI1yccbCxpK5kf9vWvwnQ8mC/m2u3eSHgFemiOftP18W8XElSUAoMgOd+8gGtV0
JFh4ZFm9H5TTHiOvog+apz8bpwnutd7/6evwB0iKyrZ9mMK9bVsWs3Y6XeXBU1JSXSXrcRPBfb0G
rT6ujMnzvg4lzK04v6piKEl+aJUUQfCCJL4LpzPtzdmKWj92fYePuNx39DxNrxnvvSzc2wUxVRo+
fRNCCfmuOg1zTusjUNR63UKW23qkEVQTHrqUgDrONXNT1B3rmTm+1JTosUMDKmaazLDYAB7HcobX
OdXHzOdMldwTlf9TRnVzBuDxJgPmYElk1e3gFdeMZMamxOGI8pNGrN2QVQkYUWya5rvGpfHFN1/i
fO41RsYFCi7oFnbSyP2gcQ55D14xBcs/Vg+NGewDa/BvW6QfMRwChg8UGdJ5j0gn3doZAUOArgT5
cn1xzILp3KTuQBc5DlEIxsHdGFffLMKaDjWRgYcmSL/56LcYMMjdtazqljdY0Caq3aNv+N8s6Y/n
Nit+UpodroJO6NRUTSrkfKu4n7voMbA5w3ICIQUATst/qI2IswK88Ft7sac+vCdjTV+VHgtvCzff
TZMnm8nJslNKzi2t/J9yEBpIyIZkqdl46JLK0E3fAz0fTiSTIHRNTDACUf01oocJye6ZoJbXSPib
ZgYfkHEDpZ+8REIHZXKF+Bs+iGue7IYXVCCN1m3FEDhVFACSLgULX6O80vi2dPyfK6mjHs1dLb4U
lfZUsx3e2wCN1nXakNAjix8ZSwpUH/QJhChvSzCFx95DB0p22hVOP5zUU/6gqxCpgzSPvTa9hjYQ
qLgCYCI0Nz1WPVD/qn+tQSt0WbOXOfHK7I3qANcwuMhOOBf05Yex8a9iqZo7U+5IFocw3ELBsew6
5rJDcVc3LdvQwhCPuXsIWjd47ASiKQK/v9RWjFRNJP5TZVnvgQ65mODehG00R9LnnXmXlrg4F88U
hr/imr4UPVk3Rcsd6vaKyTo/RAAMVJ3iZ/SrZ1pOEmVbUGOm6hCv9PIxnD1WFVEcphLWzRz6rKyM
ZAOMyuC27PExuCi9Z3VtoepyA/06KiQ4uKAiVyAOdsJiT50p+9g0lXbsW3Fb+dUcjNBd/KbxrrTp
qu69YbdsznJ2xjujnWkUdR0SvehFxb7ucnc9AARivfgwNZADlbIqIpR8+r24YYtckcfs2WdIsrc5
XbttbeT9bPiGFhY3j5S5iJHMvGJbJfKVtMjiPpsk8GnQ11tnGICQGMp87i0kEvjpwb4zOJkE6F0y
o3mfxibYQEbsj7mPplJjNwQ0qEKbWsBYgakVhta4LbB1cpIYd4EGV96x2UtIwka5dBMbwR0i9TJP
H4mlTi9mcxn7WjvIouo2wDOC8dxNJbvFUt02HlApC6Ft2Pj2pTS0L7IW1Ng19KftHFenupJtfFIz
59cu8qGOMcWpoYJpWobc2DVvjCEBVeqCUa8G+bVqxq99GtUHlVkdzYDqBSBx/5XEw2ntC8I69SDJ
Nnml+4dkQphQzpsLzxqaN8JmSXME2XtOaGoiuaBqVFn5z6wxw42n2ealCt271qmyG1IzcFa3JUIA
HHh939Z3rMMnXk4GW+nPEWB1eE4bC5KHqIsTWJTSVfmJsELraI5bW5/MHRhBIMU54N4d7LUtcdyE
7o6K3aXZbiypgY+fhL5TyCw0hYrJaJW69HUcb9s4rvkeO5t1EPrBxqJ+IyqvvlRIsG2lynPUI2Ot
p34gvwf1JVtiUoVc9uP9gAAeL7iQzk1dVPAkAA+uYiucZdeCiPY+vZZd/VYZ5vgaIX5JWwPaEhgx
1Vho0ePuuvEdwhBFIrFYy+u4IhUhBpKC8dmEidlS8jKopTL5G/GuVdh+E9htrJMT7wC/XGFhBzbt
NcacY2cZq9jM/F1mRjG6MwoOdEkRFCyvGFdhty8dcgwS+yUNEMHGPgIsKnnWZjJiG14+ojtmXuMC
Y9LMWkJK8tGGfpd7W79zEnz5BNeZDmneqgYjU6fajplRbIcJ23br/QyLfjg2nvXa58iJy5jtrqUT
CheT4iT174nmR2xJshCbU3/bZ629g0bA+W9I2rVmvfVrlOdmf00AMBsVq30xNHkEagTaoUQFXb5b
tng1pcHVZQB491W8Fypi7rB+FCWB9Vaffe2KJDz0CchR2vqrRjj3KlNq53u2s6ny8NVxznMxTIVm
uHfJ+2GX8lPlEKR7I/uOAfzZbpKjqzs7J0LBWRYZqonc3gH7RK85Ycvgkt0S90BCX/naeGWyz3Dn
bMesh2Ou2iOcU2B3Vo5lGkeGH4orq0LnSc7mlWaAENXzXd4JrOGP/QAmqFbmk8f/R8HXNrTjK4Il
ZxeF6ujZaIVSm8yGoC++6dn4rRPxoRvFD5sYJLjkoZ4+9OMQbEovxrZdWhAvnuiiw79LpFxHdmOu
a/vNSG3gywkAKBjQ6Djglyu+jMLCHgQgqKLfiT+iVPb12IcFFC3iXMc0sddm2ZSrHLW9X1fTmtgL
CwN+ftfrFSSOkXhl0pVJkhAbD+ESWhI+nngV1lGyDd3qUilSi5KYZNJmAEWepxWrX4d05q4gmMZq
SPAurovYareIS11Sbfgo2oeunBKEwiBUN1JGxFBa4I0a0aA7HFKCpvp010/qIBzsElNfsvcIQPnY
JZudtjmMRsIkC95M66EzlnPoRRYM/moqAfuJuK3XlfI3IoJayaavaKOBtSwezlgC7nAmQpyvCeR+
6RL9NQszb2c5MIBbkFSmnd9obo0dh3TnXjKgs1PbsEaEPd8gofMsgTQsemfHe7DysN3Wlp9v+tp6
YmK4ZS36Zk1OwZjEzB24JUmTw4D2373ztAjSamPtzNqudgCz79Mc6w0urmqbeOGOFToQveSYFbia
O9AiVOyJI6reR5sthlkke4bN59ofrJWklGSbGcvKANxxERgPeshokWUd+n6sDVacNVC6kgd2Fadp
aIqtWxJfxIESVGAiey4crE5lRFijCWC5gWuQdm6295M3L7TfB2UzZ5i6u2vGmJwQ95FA6ZE0zZCJ
IPaxZITmxgmCiy7Mame2KFJw/VQg6Py7rEyuI2+4L1kEM360WHU0+aPXGCr7mjI9bZ9gJxUIIO2H
qhyCk+0HcyB5UocYMtTmm1lmxMWACK0yUpPqKurxi+yUTOAkOATyFAUrx4Lpp2lJJxHddzO/ndIQ
yZfUSP5wtwGWbZIjqe/aaJ6zHqNSUYCfHhEz0PI4JMZb0g8QLwq8E0S2r12ID2LMiV/1kLi24qU3
bBRabXoJWAiuSSo95C5wOcsuXUZaFT5P+7Zqrj1o46glZbBOrebOMHhOzS8R6UntaPu8iwb9xqpH
uq7xdMiQEqusrzMHzb7n3uU9TGTHRH+ti/RkOy92PSsPrULdjKgXYwPgUmzj0epDDSLdrPqRkcfn
n1wbfZBho2I7Tr6zu7Uy6+TNOMBefI9gsqNDt5T6lkYI+zTJStkDBOx1plwRs9E2rPPtLF7rSI1W
Hsxn+kD3lgOYrJzZOf4YAsENHAwkzK7A9/dJ6j6bol6rihgHzFsGBHHX6b/V9tfUaN80mbA8aU/z
FGaQUrQJGuvcmBE5FFFtEoUiLlGNiiLUkQ0SbX+yhpBo7eAp18ufImB47hQg70GyHba9deul1wGz
nG9k4TqRzi1JNtCKU3I9KU8fiMQABq7L+4FA0rTJ+wsl0OEBgqXYsrcgAVNSJTKnqt7a3kwV05J4
K2ZZncD6vjZHufal9UrFUwf0ghCLdoG/AUmbHkQAFYvEMh3pW65tUuzT66pyR7LUImMPHOvdlp64
cpziAtwqPomIhfZGuju9r5F46YWz9SwVX/M88fVyL1V5fB0G2a05htPx4/dNO+urp1Ew6hTYTyzd
Qz/PdbH8uNywKUHE684sytJsQJNYs8izgWjVpxVQMNMEJtAW5HYhfju28+/q5XcjuO8wR7pfqDq4
HgztEOjYWt0qDK6XG/vf9xzTR5AZIP9TgffFHJyvVmr2h44YA5KbmkEirtMu9Hz40R2qS4KLeQVU
s5SCPgEaq20ZpaCQdkWJC4IYpuxAwBg4yHiE0uz2kG60BB5Rpr+yK1YblwCbnSQvOCEaSCchK8rK
tyaPMwIySORr/P7OGw4yZ//jFlayQ+pFeQXSfhLCuRkb5m8d2xpviUjrXWcjDKa0fTVzUcO+jeHA
g9fqWLxuXEd7s+36Mlkh5pGA+pjNNJPY3UMcBzddGup7qwjxBIobijKzqY3dnCR3arWiS5vsotiA
9NKPj01lfhujxiHyLP7Zzdoyx6q4gOYa4xwGoOGEzmyq1Mh5+U7L2q2PDbiIe0/0l8Yww9sO04aI
wqsBzKKKqIjCxe0v80g5gKth5g5Y1uaxedYCUnA8LMhHO2E3WEyI+ih6eKS7E4vjEWqHDTK/aSac
nDBwij2TFDY0k4vHjyPt3u7EwTIGrHVhZRwbXdnnNJveRrMIH+heXLlGG148r9IONSGviNN8eQNp
Mreb+k5PXHmoWVoA3hRoWW0mEz8g6U0Lk+zc2NkNYjAm6yAdDnE2ZockGSUjdqvwBUtWNMDUzLAK
Tki44qMqAG5DT2aERgzfN2G0r42+uNUpla2UW6zdTJJJFk9b1xiesxB2Ee0N+0IE6INTVTd2FCeX
ogYWWLnO1VCCLfcMDpmkAm/PvDmAu77N9cbdQjsQd3Z4n6ReRapYFDz3DerbUoTfoZsBqKPo5kTu
pqzIKtYMWJ5cLS8FmQyHLIUPlqpKg8yW1ofCxYvWMrwParritWBxFztwvTV776h+SONjaljF2Q6L
H3VVNzekbEeHqfegHI7MroatXmXvPk2GAXKrFtmZtx7uy8zot0oFyGXNEwtV6Kue5bBDsZyzyvOd
y+Y2IR4KifatMWGbUcEQbGlJypUsHXKVGuGv6QgOiPHq8b5ked+SqX4uguLZKDKwziq1D9BmtYtX
4S8Zk53UimrnOcz/MO2zS5FRPwl6Nj5Kotgu/W+aZ0QA3bz7cbDqC4KLL0BsxVkoA/YlNToYAyRq
APe8F6Z5ZLvtbYpKWOtl82kUJF+3vXNFpSi47ZogRBrpM1CbARJs6odXpd5jFbBicdXoCOzox8pd
0+jTuFp+uTxmyO3+ynvIMW5oltPchZYePgwDVKaIHjAFK5YA6wF/z0haxx3sIohbMVLZQqUEEsFy
sS8F7DXw8+ZI1LKV96te0Qkwu4HqSB7sXe+RZJf6BP3+2pyI+iryAucz25/DMDiP5LLKQ1Vn48Yt
0LtTFt2XQyVJJaAHzqHT1zIGfMgx2+fUN9aok4F2NOF9OImvuvoaD34HHyoiGRxQV6MDQ3ddaKhj
qTSY9j5I+ZylJwOWzj50CxzZjLgaOVoGOSNDUu6zsvOiwxATNpkV5IWb0AtdyAdWfkU7H4hgBI41
s7Ar1jeSDdlqUCMWd1jPP0wnBAKraeMpjgixCh1JFKVmnCyjc4568FT2Hay/+Ybr6B4Q5Q9L8xhJ
PVUx7FJqmWYMSTdQs1/uFQs9pIyxi8N7o3baBsVZZ9O/kaaP8N91RtblNp9K6lHShKI/nPpUW7Ma
O02iic59Pzfl2PeDkbU7vMS9J0DhEgxI9ht5L30es8GgfuKZFwSt2VlnaNYDTe1kKI4ZiZmrVqbp
sanZhBij8zAOzo8mcO01DLR5fBWPQ6XsfS/Ku6Ee5zhQt9oqW91EcUBNCoe13/Axm30M+Az6OghQ
/OPmwO6/i0+h2bDGM4kiC7v3rLLU0QVArBGmxmA+ORsns5HxUo2uguKnXSfamdH/QBUOm2tnzXmf
+6hkyzc65oAZssYWX8ov5eRGdxH0XQ8OX2dVzqkYOWJla8QutoyObMlWeloHV8IBSFpmslzHWswq
K8c+lxW+eWAXG5B6sqoYOVdlBCg2rBRg0Tq9otCEz6jFJrrgt/VEPpk9oW5Dqj2oWp8rIAAWA4fY
FYr7XtBixRmwZyQUqGRav5LhMR6hl5Hrg/7Z7Tm549Hvca9vO2VXKwizya5LMz5vAPfjkFSIWiiD
jcaIVFBg/YmnW1McibHC19SAInCs+5KWFrEhHdaRDmFJV2CoiyT+DPx0seWE+4xwX2GX1iZmTaKP
4LuFCxLB18yXSBj6Xkvrq9aqs2OqxIbmLUjPEqRrG3jrMCudraF+UJojl4atU+2wDKW+6AbsdyC+
vukUibIUbspYzSUflbXbsPzmJkZ4Haq7KRytA9mntyIo2z3KGZJhc+86yqAxF8Zs3dU64CBDNxNI
aGOLeFsadbClGIJfKco24aQX597peG8eVkg3Z74pnffKyrqdKxMcolKy8YnXqVY8O0wMuCTZ9WDs
9W3/JZP6sK0EuTkUBzArJdNMuZujGkqFddIlh4R9NU9GMwUY5cYui7ueyMOdKL83FMMPjhwORYiv
I3PuA6vHT234b7VDRlYAE7v3Z/RKWr1G6HlWmmRxbaW00iqXfVAUuicI3daOAeJLKLIH3fCCbeD4
L0NGOk7ce/lO1VQJIP5GVJQGa19DqybBzT2kOsD33HzygwDYMWkkpTmW69zxgg0MLLEpZMSowG41
jIBrJz7NVJPMBA1VtperdDuxb28a07h2x/ipDU06Hkl9H9fdj0m1nIrQ5lktVLSdjGgoz35euowU
uE8pimDZn/SvUx1Rwo9wAoP+SmkBjLtJAq/QCmfjBllyZgPvqOGHLOcSBx3pzWDBda+hOhJ8wTI9
WjuxvqcjzIyXKsRZYrwIShQ7ZGRfbJWnkI7TJ9upZ3sViOPMZtEsS8j/EfGUmyR17ibNeh11opUc
yzNOUM3Ae1vFFpJqvabuPGxGH2qhM2dXC+2nHY/6piYpZeuMlk3OaUfJQ5wBcJt7mq+M8WP1hkSM
y8Nr3nS/MTaqVcOqxbWB8F/skpkZTVgI8UoswKeeQgbRZNUwfdGy4k5O3l5qMAyadtBPVdlX29Ia
1W2vn+N5IUnxi4TcKKJHSlWbRpwi7ScQ8YNiC38eio2Jdm4zsvQm/C1mTepgTUNZExOU4dhrjAPW
yY4wK1nV9OIGLSZ8qGk3TtjPOOTgzmhwMttDQpCgR2O19mvnMqSMCb5WxntDo588YMxYZ9bYg3Gn
pAHQetdlR4SW5aWp9rm0v+Se982BMHvwoI9USUtwF9Z5SZ1+N5GnBsCajUVmsH0STXoTTf0560z1
kNEyxMzUPk5kz55DK/cuVheyvoKWZEp/P3WW3JcuC6WS+EtKTib7YIPdUVYanIvVtmgc2vkjnjT6
Bpx/nfgCmI2MWEDheVKetN4KHuwpeu80wjnZNEM/LtS1DQAGKgfmcb3MfuRTzxYjbpqDqXkkymDC
DUpTfzICQkbbyFwZedIcyoigy4R4icxUtzkLrlOYU3mx5HMxNzt8I3g1VfGcDZB5aa4FB1alP4yC
d1P0Xb/2soyW0TQ1+zZ2823RtiatWXGrB6UOvC5ThEmzXIkgG4t+S95ctMsl6d9eAC8iB8FB5hlG
u6jQaQXTJep5oUecA2//l73zWnIbybboF6EjkfCvJOhZhmVUJb0gSmoVTMJ74OvvAntmWqru24p5
n1AEgypHkADSnLP32oXTfTMroXYk59xYhe2eAQ3vCV9ID7UL4biA/poSUr6TejpsDIsZmh4SjPmo
xPoTleE+59dJq4UAnncgGwbhNtSsOn2HLuYr/WhyyJPq4jIW7wwXmvtkVyUMgBr9Yd5ip7Sn2yzV
yLLDKLapqV7GVkmHazQvoZ7tbIOdaFYpxAu1b8WMbp3J4mcKMlZbJt6eEOIqi14wKLH30NUWTKbQ
ALI+uvYGYeq6qbKb3BrAqExkGjlVuOk1h/TovKMtST9cjzK58kIm3SCanK0Ry89Bz5mLEEekwFTR
GagDKXMJAUI0RSnoKqtND3PP1Q5lAHInVUjW0FQE/SZp9kGlRUdjA8ZKkK63SsYq+lQu5lDBUqSg
c7MW6FI3/Uw4WOXA4u402zhYeahvpai7dT8jj/Jmuzx5UXJSDhbSvn6tnSzf9Utv0BS4Za0geZ9i
vJnlYHwlvkLsO3fGGzexQ6/C0G+baUcUSHquFxw3DHOS4+MoPGia0h6Dijhky69jTPWUo7M723Hq
df59SfMJx9I8E4hq+0hUzFWuof+0Lbkvi23OWbojVNuHc83kjXoG3E691zonpntG1mw0eJuJzlrb
NLhK7ZIrNMJPTBkUGIEGSmUkAhFpDrEgdrA3CgxIiWJDpbEtCiUtcQ2d0praOBsEB5QGgHQ8Z465
kbXyji4F43tEVE8CVdqqiOVtOpja1m1ZwSWyCnY6kT/2qxwzsqxYq5zhtvIXk8/ssl1mV09sg9p6
r1w8UomLZBDCTRYTbVdH8TJtEKxXesORCfS2T6Ehsy2Fsd7TH9Wbs6zx0aR2iIS2K8+9Xd/0VdBu
jQIOUV+kt9VMlBXsRIfKAX7nFi05kTpj70N3qViUNBGT16QTJVI9OxO3CrlKz6Xoym0UDNTLRXOa
m0j6BboM3+qt+bbjk0NP08I846XLpq9Xs+fOfjCFNNXijhAauBGy3RteJdnhwqaiIIHZp2TvmtTk
TTomJBEvRHa1qOYxY9JBmcj8TvSs2EyJM90PFlAIZhx343bVGdUCbAxzvtfsvNkY7MLWEmA2dtAW
c3hjZiBV9GnXE8uwqqUDAioBGDQabnBUkIbWdiPA7xZa4o+BAJkzoiCJeodU4MrYSpOy+zTSySl7
eiZu1j+ESAUfM0+eVM3nVpFWdwwEDuKx2zRa/xLz8a1FaAF0mYkgCb3TMHrP1px81btoz7qwY+pN
fny4fq3/+RvXrxGaUDEjGCPBNErbmCXN6IV+Fi/u08RZfGvXp9cvXh/AuWPEbmzoz3WOawyJZlA1
Nei2pD5qs07+2/X/f34RLjbGPeYuEJfL0+tPNgHXWdTSZM8ch/33wGixCtRCm1/+WpbPp6BgmlRk
py71Oo4puh7O9anI8uyA94AJBFvsnw9VP2Gz/PP/zsQ6NLaTb1oS4fDj7eFUEg81uLGtaRXWTpPN
7vq9P39AVAEmOVm664aWzB9Hq4cEPK2uB359iJY363T9ua/ihGW93R4zOfKwfOwDt3+aqYk0RNy7
tFUfK0XYwpXS6Sm0ewD+t9fvXb80uCQ3NqH5SN5cxggKII10xOIQU2FtKcLP2a4wpnjfB7RZqyx8
s2fr9+uvXwmfpQltSs+fGgJRHDmyONY8JA9Xld3/8MFPUwkE+I3Y+tyPm7aOv7U/mXEsIZEb/v8W
nk/f66zI/+53/mXgcfTf0NkYkHkXJLCHUPo/Bh7H+A00tCMcm/RVAcOUV/q3gceCIMyXkZc7wlgo
wT/4dxxJAXURnru6sEznv/Hv/KzhtoAXW4jJ6RQZpuEgk/0gKKe22s0xKr99aHvfMJBSXrnM+jDS
cEME98MHc/+H9PdHc85iOvpBEWyZ+HEM3imwZIPeuyE+CMaDrq+kUYTBfqp1hZt+SVzoESHqFQEZ
XLe1+J2R9dABohHTjZe7r0gLD2lGYHvcZ18ISDoWKRG+9cBGYkDApsYpRJZBz83N42fi755Kci7X
SIhOMXFSfokYg7IPebMmmc7jyGSXWPEZvfx+YETeaOQqseSp7//5jTo/y63/eKPUWV1BHo/ucHp/
FvVGODQJeHW9/RQCpWqJ6TASV/kdzeUVChClk4VsxfKbKdL3NDb25ZJcFedop9jWbeKyxVqR7SOR
vaM1PacpeglXBSmSE2ujcpmxTmSFLllHyYKKZp2RC8bi/iiBNKHtkLhAeptd3ByakvWwceOE6iZN
WHWwSdUX1KhGkwU1RvLpapBP54hdMb0Odq00K9kRR35aE/qtOR5HanLYbc/MPKAsX3lKy5m229ep
soEqh9U+cvXnHNo+8ZlRtoSW7ROX3jPcaotfid/1ZNrn5XDf25yAqDGUL1f6NH+vUuRvInwnRBFV
roofy4663cDcxtvCvWWqz0W1ZJt7/Rt+9gQKNWrAX5yrn20cf5wrnCyeDjfW4g79cFHSuysRbcze
nlg7ekdV8JQY6ovXIm3IWdDnKkcblHdkDJtEhvas51VRD0jqrH2jsUoMOookabQPFTI9h/7Kvnbs
TTCwI2Ojfiwjwn6syn0dG6KHpSlRyPYT2AFU3YEd7oikgN+VtgQ8TRf9pUcO6Uvy0S1cAESosELF
0I0uq+C6r3ptUw+sJGfT+5qyvD4adfWaRvnZJDhzpcXwh6gFrCiynjJZfuqG/D4ruPAcyAZq6s+x
rr40Vn4fNFOzxcKE7mSSts/25TYJtDsSSM6Ws07H7GiIBkZgTwuWHxjJBYjfzRzpWuR6F6EP0FQm
lKtRkiBEp/Zrpk9jo95JHFjAAw+ZxxXzi/P0N2OH69geNhMk8/ZHZx2TW9dNzuDtY+gUfi0AQLqh
NaFzg/0oH1tTvf7zC+p/dxNjVjO4RCyXfuSHC8NCmkvYDq9ojAR62PY9Jd5sbS43A2XIF7Ipbw1N
RcBqiX6euIJxPVEdLaTadDmBhXH4Tik1rMJ9333+52P7u2sWQwPWTgZT6RnMGz+aBqROfyfTUlKT
5dlrwJuyJVjophxEhl2T9AUIjzlWv//6ZU0sTwbceggkIOd/flnIftJNB83dZ1b6PlrukygXA0CR
vDdVF2zCURH16j7984vqYvmzfxpJrneohcWNaXKZpv4yRyWhLr2BG3cvYFOv4/AuHFgqRgPUFlok
a6fE62T2ClHGc9A4TyphYVmNYGoLR7zruncia4/oNKYlbrvsxk6wvCQMMoFQxD7zZ9Ch7SaPtO08
QdnAgaTrMgUzn9rZPXofzEtT/JLX2iU37SM8FMZfZ7Emok2peF2Qr4BJUtPeJuXQcm3e2wbMeccm
+kOl2cGzmQBC45TT114VX8KJ3qeTh/iYIvoILORWFZWEle3W31rxrEo1+CiU6VVUBNIFY0o+lfMF
8wECNI5sUPBVFW50hkUFR8k132nYnHTw0n4Sg74pUbe5CthMuepsvP/TMvCk43w2QyYDYVL0nzht
5LVoFCehBlLKQoj/ZPTFM+JYfpapdeVN04PTMudUWi9W1A+esHBwYB4frlUZrzZ8L1Uts8PkUCCu
qhzB3Va4kdrXKIRJTRGr0QwpdZLs94srQpofXDOkWAr8b1yI0nHtxYL885WIUjrtorke96En+9Vg
bJOcmts0zzstIICx9y7uosqN9PLGMAJAy/Qj52HWEEmFh2mkGUQhqAfJSropuw5X7HUX1k2aEaqe
JUxErFWIcUTb3IGT0kQXnlECP3cJJgSZoX5Itx0Dut92Se5HZu+RTAmhULO+xU5aUbmeUTNnkO5c
hGb0R2ndOBaqG5CJBvAoVRDpHmXTe5vbR0fGwjct72shDnh4H7xiCeimQ7MqmnYnlVnfkM73O8Fl
1joIpqexDDSgvdZmke80xLWX86MhIqLO8weXLTwWoNpYlYWCUqfLV69LB7aYztbCh4c2CfVPm2i+
BVloPXcssagkHdqZ7minT1tqGB0SAO3FRik4IoAEEWo8E+b0OShQepIN9VKjnF5laYwAAGZsRYK8
HeCODZyzm6IStRuNLX93GNEJ+33rXHjdZh3QFQ+7mnRPd6JLMzwaSbmXFKddkcWw9IabGsOfj+10
7aR8VOandkASDgDlIa+sd7TQJCQRdJyXNeGsJVlztsNxB0mE/QGbgWMhj7IVFWEvKdfpLPndaFqP
AVF+zjxSPLCRoRAKKjSLT48gT0R48I4JdCshDY9jxpXM766JuntjaeZSUcjo3000XioDdQn694kU
GniiaI/RBRy70O7vmqaMkdZBmlaU4KrEKA6jQxc/r7gkQJfDkyKDdTskBktAI0PxpxIKOkqSx2jR
Fl0mZ4NShJuifnPNEvSonr0SsfRHbYyQz8fEAm6ekBpqR3JdqYmuYhztCcXYpxWdh6DcDo61i0wu
hik3feFQHU6QQ3LZ7StBpk/gFqADJ+/ihTbIIa1/JKeJWoJeP2PAI3tWNy7R4CASb6j1NHJ+y7uj
rfgzTCX2DmTsJ6uybm1RqU2jo6BCDLbLBbNLhcvCVzKUOxENa9eaIC7CfVUj5fW+IY5dUOZKy+cR
j5o/eylCsRG4crbUPzNZ703FXIoswl57mjNuwXlpIc4pN4d+N0xRRL3PuSvi8jRHBkquDm2i9kaR
+cKilSImneTYQCRQj/D39KBHbJY/hILzn9VCnKx6PDaOOMieFarFaqWwygwVqfZoBIzMxIXfeSZN
zwZxV5rEl8TFXtOgt6PCQhxuR5qKqWEOqRsiS3Tu6hYh6aRimk+rkaxHiKGjwskUIKqklH+jkoQh
OttVVfG5NhZFdEy4gU209aoIiLQfU+PNa49B1P1eMdoc6oH7GAPCrrGCW/yJj7lrHS7bwaMxMRFe
7Gr5DR2JrY0OuHSiTyrrv1cOzZYe1Tgj220DUtyuPrdV9+Q18gt5W6qaj9Uk6cd4RbJRk0PGUE3L
eHaGl9Sy/K4NWHS3O0sBzhzh88y5A4qVpG/Sswsg5HgbUspSpFS+UY+HyazGx5Sgv1WGo9U2MnsJ
hO+3KUN9jvrhrsXA4COApdSsSJhQo05BBb2RsOGLp+m5z4OnQcvWA7IZMPiknJcyxXjDpxOZnzDM
Zlh76YdpdilIth5egCeQyZEIdSk1LwfKuLBsdWCRIV6+gt2BIsddG6EodNM6YN+4olgHTU1SeEtN
Sub8zWd3aBp2H/1DRb8hQZbGaIgKqTLbZ8fLL1pb3ikDlVPu9j5oMJherrupGtjYzew8IwHJD3Oe
mah7Y8bIme51lgVqRxgUZuQo3eBJz1dUoN+C+AlXT4vKl0EzMi55SNrwHMJ5M3btCHBdj8CGVoyk
NGGPymttBoWgpWLskfSlEJ32VeFbjglLtjNA8rk1sK3hufQma9XIjtri3B1J6oqHgukWxHKM9Wel
vOmrFn/hLm82QTIkvuV5n7rGu4w6c3XoqWdscVRpdU4/QLbVRdRZeLAbINZV7GyMaCr8qKwonfbd
VmTiLFx2fqwj0ZB0xLLNxmvpmZ+RHYHSQNlYMG/GfXey7PxYGuE3Q/p9Gn6jIQx0s6I3zWrquS2z
mLZhmfilNRxl0LwI1KpBRkOWPhtNCe2Tsudh5eiFz16fXlwxqn0nzFfCzJ8yhheIzu4diVz5qnXS
vdd7vhrYRio4dZ7zniToNi0XC0bTFy+DZ2ho+hDR41grjOg1CF8beUpREa+EMonmNbydXqJaIuF+
f/3dYYpDFJrdtpmpxaP2wWbG0mDQrQlZypoQUKIlw+Elsge5qjU3WfWJRunAAZCP6vJ5sYRhYo/2
OQoLf+T7uWDMbdW71dvxykkVDLxJfynmiAQ5YW1kZUK3NpvjzBhHLULUnGBEaLX3Pi4vNrsFt1qY
forKlj5kGa6mKnym0u2MRrIGWve51QqS5pxXGerWq1ZfSAB/IGK03pBJCLdSmxdOO0N8XmfZZ1Vo
O505d5iSBCC6O25I5IF56enfo4Sqaze95a19PwxUoR2qCAetHF/xNZ3bKDj2OHe8XIsgNWvP06Sb
h1G0m2ko+9XIggf2O+oDpoHU7xzzXpUn2eYHc2HRaexcUWIHtgXRUouaZQP4L/ycNVuY1gq6US0x
ICxX8eRSaSa/fMpAamvUdcjhWxGxVR14u90fjL7rsz8fkEt0xyyBPi06FJGjE8zH3qVlRWjL7krN
MxZqIL1Ye9uC5bvGiERVS5YIxVh46jPV/+WPu610dh056pUFIBk4XOhmcDzT9jbS8T9iPP9Uuxm9
wSWpJA4kM8dAOGzkRGA+E3pohrwpkWVho8OYJIFVt/ImkbheVPbMJc60ayoDvxCo9S5cglx6ELUa
kTVCtqcZG2jV0AkJNfW9q+P7YaZryZzz3dLTGye6lDF7j3kK74NgvGGZNNLTju6HonnOG0UBOaav
W3yvh/EUS9PXXfnmdvYX5MrL9rOHhttlxXeZhvcSXLsuhyXFy/HoaMToldRN39nM6x0S4fQ7a6gT
OhaWKZD8EzEz9VEMcwW9iwkisTYpBtOWV5njDLq5l31h3zcdLYEQajC6fNNDFVtarIhqLIvbVeYm
Vry0P5YkD17xWAsEy5ZjsEHF9Oka4tL2UAIVJ1o1FrYwblEtLghMn+iRXB9yFDmoHtUt6+5gGyyN
grljGEsHa0eRpjrWaHdmooGRCFd18ZSo9lvTsla5nt3rs+u1Es+W7sdTwDrbCLtoh9/qX1E312eu
2UH7ruxsEy2ZErX3ZMsa1Gk2f0UHqKOojQ5xLT6HCdWfoc8/BW6wNOKRB5DdkJBpw4Zpj2iRQLLc
Oss2fPbI7NxNtsfxguWIFzdULoAM6R2EzIn6TtgObFz7tkMxjaM8YxFH3mFLZC+bddMgfAHkBe0x
4mwnnNJLDbNNXHfVw98NIU64hc6GLcZPU3ev7NpYHglNbOz5xkYbkfANg3ETuhDbE0QGq7pN3nuT
gpxlad/HpRsL/oMaHokfVjnqpGwTQmnSfj06bC9rJ1gIixMsSPtdLdP6Uvq7bhIDQthLm+xpk7gH
t8Cvcd1yz7B86BHa0yrr20Mp8SWOy8vFgfGs69PGc7FLLSW8a5lLy7ynSqRfqnlmXatQSok0+dYE
6t0cEa7SMLZH3l9S30ZCo0keYvCWgviVuBUPiSTJJRj4IWe60/q+WHkFsyvCvRwGMn4lsl60Mtbp
jYXztsvLNV7H2ddtMP62vA/I/WZ6ZgmXxOWb2waPVp3vk8l0UMAoQhK6t8wGCI9V7ZBSIj/L+Jx2
KU2pgFQAFwx2ZMth71BPbd+agh3UcsWMc4Qtaqlj2rPcZNG216ke1G1Wbixr9LG8xutQuBZlBE4l
+Z3EE+ciPYwW93i3lBUHFEq8rfHSOqRb2lQE8mE6lYj4V0FPocJOmpfALXdkHbMRFcUnvZvRSFYB
NQw1nGpTBj7B4WxQa3NTGCyaqLnnflY7cq00DsrW2vuxPxTNCQ+xxDvK6YkYaeIobtd2kHxpORF0
2vNPUjCVJVQGB6u4SzzoyErMg68FA4pHxDbBXHJ7KAOTDzBei8JJXLGahvT0oMXIb0ayjNYtn4qT
UMUgzfdz3MUXLaDWe73q1BhtMl0s8ElWJ8MoINqL93lm/QDt+FoIoeuHJJv4dC4v4riX+iJ65Kc0
MRsuC77Hrq3igsLdRd4LL2VEy5Z6qcQ4mXWpa/JrS2pDXoB3VYjvsSZuc/Mxwla4miJve/1I46RC
pBGTJqveyWFc4mdjCOb8tUK9sbZFZIR9+uxkSx1Xw1BF0xYOct9uhlY94oa7TYju3fQFe7ksNsn8
Fan003luyfDUb2Am7HOKDeg2DRQ0XPCrEVQPm1KqcjnFOCrb2AvwH4GV4uO1M6QqhE5Duc9YLxCC
IEcKw0Vpxnt6qC1FJ+D3IYrKrh0qJJHJl9CkCqNr516nKFEnwEMz8yFwSS+nfM90HDmnCnfchkjd
GrMLLqssbvzGzNu9FzxGDeKJKEA+vPTC2H7Bfsl8KynUNh3YKcweNO54OtSa9RrSemBXALE6D45t
qL4OIUQI1ZEpk7rzeyae2+UCtvA+0m1UX+IhmNA3sT2GdocqIrvXa3EZSmeXGVTnREJZaUaMTl2I
kgUXHvULHDTqdO3JpFryTnmF0zy4T3GKemG2Lg3Egg0LqCZFnuiUHcsdqO/Xa2w288GHskAEcjVx
69YSmE51aRrgplGh3sXMSNvVNwZDJfkvGVzSyaIapsuTlKbmU7AXWbWTMvbWIwLBTCBrJfzuMIFZ
WOFQTxlkmm9BENwsVdxAndtqeoiIXxKIKtejTQRNigjV6xenfcUqOOzdgx1YkQ//q+YdNt+rEtDB
FEcni9BZdiUGqGyTAik6sj1mbsYVFNDUH2i1QQNpVjVsus0QPyh7fKur/sgU6wfmdGDDf/aGAvQH
FUPwu6wSR7Y5jTkFO9lqdyHZz0V8KKp9LVBDAq5U5rALy7I40Cl4ic32IhoEkVSkdJmAUXcx7aFi
LWgZkwvC5Iw0dt2FZMAP9udaT2l0pNOzPTt7PXPeerxlcGzjda1r5lqygquMg62zLIyTmFKUhZKQ
/U0pk5cSZRWZy+MXxxpIlurVoTfSs8p09jWQcxDTgtfu7eY28OTeauVTVecAYeNbUaW39LchoYl4
k2bxefYIbwqwEni1CE9VYSNrSF/bkM1i7MKI6kWySVKuR4dIl0DMPXOR9aoHc7gdmuoWQ2+1o2Sb
nLKZqC0NlYDZdgTaYcU/of0mcKq9xCb1zFXc7ac5mzbSMr4Hs6wALQTVDOCWQw0ICT5eH0JRdWBi
/vP/GgdbWqHd1prCPYHXqneGFj7UHAHRfCmRVwAb1/2oTacG9SpjSeUbjEvEmAlxLCJjQqRl1+J4
/b8XBXf4touV6tyM6qKRn7Hd7ufBzenVOQhskd9FsQw3+SB29pAaZO0Y+rFViAoYGXkKTUUer8+u
D0ph6Y6ZuzdXcM31AW5bxB6XfO02Usbxz2/MUXym5j9uwoQ6YV242yQ0HsPOiM8Q26uhyrjzVIFB
jrLIPg/oT1IyZWvcHDqmI+skPF6oYNYmKCFBYfafB8sr45VhduMmKqr8pJn1H2Cn/4kSfilKwBn7
Q83c/5hp/PKGEygPQTD8rGW4/tq/k411+zePEjqFXNczrEVH8G+wqC7N3xzDNuQ1nvg/kgSSkNFm
uQ57C1vnka7Uv5mi1m80gXXDQ6mAikDn6P4bpujPogSGfjoiS2qysHGhSf3KbPyBojkDPui0prMv
SlikBdRqOjQtZplQLPwO5s2MxjL6Yswlng7kcgDYJuhnX1H0JDZWGOS9fZJ24kZL1fsPn+TfqBjk
RwYfR+ehv6DVjbcIZcaH5ltojWYKvMe82OTtVHNh3qQehXAIg9YhTvVLYQYPlk45Ni+oaE9YpNYU
KvR9h5uT5Yobb1TI+imY6WG5VnIOZipQYnKilaEP0V0XxDA04OrP9PCMIvj6i8P/uXd4/XBhkwoh
wJk5mGI/AMfAoKihLnTzwnxffq7nIqFcnxCL46BoLWdTAouIvPuIpo8xfJ5C0d63TJyZ7URnIzLj
MxWLY9W6+a1TLFo92gluqz97ZU2Gu+b6eRZk21hW9aHvmwfpAC3D/0YJNMP6XQrnTOPy8ov3tHzk
f3YIl/eE4JIFAmtO3hv1/p/bQdKIw9wDknXhQs93dQOrv6+JixQD1CeJfNWhSXBWXB/bUpFCGACf
OVp6NJ2hmw07aEnPLraCE2u/rbfgz0z3ScYxZfNEmQ92WpMdl+usdMP2F5S8axf5L4fOvWNyR3FX
fWzl5mUedGHpyYuO3kzYWvKAXHfIqppmFNVHJ+wjaIQVbeZp2cSn45cSdT7gFrZ2/T6JCdW7kkjZ
/YxbgxUdwZFDvENduK54CycgojdaH8a0LAFQyDqP7lzN2LTFIFCFe5RpHcgpSYyKNCgcoEc1SzTb
jOYlhIKYML0ZN20mvU0Vz2DphijakooQ77ShLPZwT6yQElVqFuF+DmaqGEHgo/5ksUXd6VBN4W0c
2R67Dh4UdafeBvhjR926VuJmGqv4YMUEROgZwpgA88sQFtMXdni4rIf4pdeK7ibRzHTDUDHuGhCf
KzfBMmuKtr+7PhsUCVNJi8XH0JoHQ8qC9URwKGjpuhWieExqq8FWT/aM/7welb7RdLPFWFtXh7ER
Nbbm8vfJHr0Da+VXmWNFmUfXpKtU7q3slyDGRTz2l0vVvsLqpKWLv/TQXcR+3ehE8qLJ7tw7HRUo
t653AerCq3bHdeQtQR0uAMzmOYotwvsydwZMUITrWaJDjwpQWyQw6QrsR9rpl0HzQ0WRwfCm2Z9r
78azcu/lF3fYzz34P+4wxGseCp2FRu19uMNsTTgJTh39MlvamoE7egiVfWc4FDalDfOhymXCiV+U
WI6b32AWJhNEPTbeG2RGebJF/H4FBQ4uLqKG7ETNjOCRVDntg4jqyT8f7l/YkwwIho5IwcFjzLDw
cYzuPS9XlFj1C6jE6l5MS/7fsktJzxHBgwSRIiVOcpf8EvOsz7k662HyHCu3PfzzgXyQvF0/NxC1
ghqx4GisjyKSYEIgLARnqct7ini6ea4JJErsc4H5gXJH9ynrqdyyWY1ndRPKEckn0qG760c5Ne02
nob0ts4X2MzE0pxKUSIPZZVTq2t0y48T7czJYYGY5/t+zJyDhB3XUwG/zRHpD4HuoSXTlzJ2Jc6a
lk+Qn9PXREXaL7ryVwXOh5HMMITJkmLh8v5lJGNjVXgAjcSlGeNvZjcAUqOsuJprw/HTxHqY2Hdj
lr2QOoJjDF3DF6CJN/rU41aLjRkGFJicyZ3rQ+SwUWszSgazNu5gRml+pRGL+s/nxv7rRO44LC6Y
M/jnWPKDSk8vExFrRi8vdYMKWWYEAjNI72ZcHyX7uDvXMo1VBfsB+RM4qc7B1pbViXnApeV3yrrX
2cJtoEx8s9zePeuRUrTViy9oaFBnC06K4RrqgFT4bphpV0i7Nw6u+WLj0tuLyKDmXGAJyHmFfdcY
x8izTT8rm2iLLZGAK93Jzh0W8TOFWQO8+gl174MS0j23FHw3bgJBQhvxa6geBorb31Zuf2BWoIky
kkskcnmfN6H1rpGjzV5ev2BHOBoJRcki0R91LzSes1Ej11MW+JgWOGGejTcB5qxjFtVs0XlTEivo
9p8/d3MZKz5cKDA2YDbrpmV4DCg/z9YJAOnOnTz94nklsGBn7h+AOhSnGTX/3tbs8QHUxgAtp0jP
0zSjZxumg11MRJFpWb3PhBlsu8bEcqvvzFy77ToqqJaJliYRYX9IMLqGLu6DMnzuaEMHhgsoqeog
EFKnJROXtWE+mY9hTvhZj4KNfp/95LraOs3laTY6eeMWJcDfKRhukF8AMVJYjAuwQdVsrL3W3GYR
Sa4gV4rVkDjlJkM5cJDgC39xhX4A115HDwfFk4vmic/LuiqjflgIa6Psejsw9QsUzBezCumNd9Er
1hyAKBjJfdfWJqqIdYV7KctO1oSVocuGlTLH8jQFMLmNcrrJDezQ/3wOr6rIH88hEAHGNDYOyJaB
gX88sqzFlIJ8qqHGA3g0wXB+j9SYrqh6xuTjnqGknUeNNim1WcIQ7TTfsbG2SNcpyetcLt/SUP3e
mmoSUiXMXdz88Mu7XpyhKdzMkoi7MLDTnSmxbZktni3VzMpvu2jCOImWxBQPg/Ey2MyL2jDr0Ips
c48l6E3L02GJlcu1GSZtatFoNPNwPablDueot4qqEr0YDg6rWS5+gxRa0ZfGOgODMtKdX+HEjbY6
fvZ1jkJhHYUeSIZMjP6AfQT4yXSr1Fuipu6M77JMGZpZexSs1SU9ep1EIdeoV32J2MALh3odoTJY
NyGKFKswieaLi9AHhJX+avxFsPbhxmK7JLihwNmbCHrsjyz72VUe+oApvGhqKG4zDU6OCVF4beWR
sy60s2VVv8fBSJTwPLmHlmBqz8ijp3bWCIAjtWYdOV/dsaYDM3UmzV9nnn0aLywbdXHAB0VvCNZW
S0w52uLE/opJhb0NLZHN5A2k2TXxtqMqcS/0z21b6Q8qGJ8hHIibrrhPPHUnevgUfGBiFyX1t7gj
3201CpwnxCM9DL20H7NWOwJAoNiXgHvIzc0IxhWPK+tfyKnEUk68pd7UWauC0e08qlbMOMmJmLXQ
H9MHJ6Y1O0esknq8/Mjb1omLOb+M8DvZ7pTvRA3bPxtNuW5yZzgb8AOBZSzPZHeBd3J0FhpCGAfB
GerARqhR3VnUjbNCVStDq53dAostIUfAkRD5pnRHHemvfPDmIbhMa8Puzrk9YOytkhd9cGpCWwnH
omK0mRUwgnqGVJKleBVRW1NEcuK7EE3tqkrKfuckjYMaBNVMiFvOb4eAzRiGeBQ3cLNEgaeNtrN+
W6WvKOj1QweCaD03ItzYo6Tvqk1nr4QsDoqx8VgP1EuDgS5CSAO0S24nlJqrMfDsjTFm3+YOg0pe
R7xPy7wd4UJqFkeTrrMurO+MOALcrxrd742B5HIH/FIm2mIz6u4a3+/3RA6ERA/NbdanVKVcAME1
kgx71rqLOXD1cHpTqB3O73qiBX/A++ahwp0n+tuk94x7ODNfUMO95W4ebZPFPDzlExBMS4f4ad+b
dfBaJ9F8HxfDliZy7Nc6F0SCr00rm2JfKTvdWkXzu5lKieoKihqEDfFEtZKuBxx8Tlu81twC7+6k
7w3LAC7VQNTSaDolJfIlodLylE72fcmtsh9L4PWk4dV46b0cvkvRfXd1ymFe3SQkdqJ3BITfYEpr
KGFCsrlNa8+fM0Rtru5CWEbSQTkDaWDAfOtV3gQaYMhugrK56WKH4rbpjhensaEvS23d57wtO26n
OzeFJocSq9zGcZRvC6sAMzBkNRKozvb74P/YO5PlxpUty/5LzfEMcPSDGpTY91QboZjApGjQA47W
AXx9LiDuy7h1rdLScl4TGkmRlESC8OPn7L02u7BwOri6kV5V9qsELn0fMuR0hl5dff7mgJKrDJvh
MppBuO5sqCixwGaCsxn6Cs41bHqmc2qdvtupGl4Yd9W3aAob0CsMLyZyZDYJTe9TnclwU9qWRNLo
cKjpw5vFs86arhe0BjTvy6Dx//fTXqJ6wXJr6fesbfU76GN1TzBqMs2PW96kJqHp3eWomIA1II4j
0+Iqe0YJpWWf88j56II03tjutI/xU96ACdOxLRvmP7Zmr0JvQkfoYoEXtf99jKwVsOFvQ+BpO7zE
Ab1/KM7EmRNFRmYfIclTyLk2an+6bTJc/fnClTqx5B5NIfZ2M7wY/U4/ZD9GOPT3qVXtQRPBvfQC
cu8n64WQnktdB+EldkyYdH7d742ofsNbK56dUJwiWIrXWN+59B4eelOgCeWw/YwnqECB5oLmYiJj
tH5/nqTxQDFGBLVRDydpv0aSvVCKBGSVMz61/Mm9L7VMmMS3ZtDia+DW1zAKcBCAMtqFKZhvWhnU
d31lrTgROJsIxctRESeI0tK9d+XwrcJvllVD9Gyl1iawnWbTm9NXO8LVllcuKNmuStdV75YvyrrJ
hATvtDJunKeidSeTfSPID3aBnRIq369N6MCr1nF4Wj/Ue9SfP6PWMA9dHdzNElVQ43cWc13xqkUT
nFaPmfMY20iVCP6rj3+7yu6d2zsUI8WR3Wx17GMiC9kWyd83BcFayz63wrJK2KfHPGHBnNuFN+mb
aeBc/fu2jqI6IM5khXW7PFZzauRyEQ3aBYmYux1mqUk3S03+XAA+12NpH9zC4vgYOMtuXE/8wDkJ
v8akLnLIJ1qjoobnMl+44TQeAzgKmiP6fWXEYCXQGUSq7xkO5Yck1MZNPvYfv++mUc7gJt3JWXRQ
zxf5HDjZMWCiY4L3glyY5phbwdplS48OgFkDrfquOS4XkWE2R03nos2i7w4mczJjMCsGPnQbUerj
VhXZa2iFrzUIuZ3X06uH4AWA0iNzMRszFiAkC2uzN+KTW/BlmWoGqnIan0XEiZpY34xSCIgz1N9+
8XDaKUbO+eIfNyeFbHnSGNy4fkMyrCWJrW0YBWsKktJsWlwuJreXv68tN+tRs/Y9BDV/9lIufknW
Ynlcbi7XQmUWzM7mHydMopgZkbHrFrd6MJ6TzMJj3bIkI/DVdoqT/VpETA3hmK7BpE47sgNfDIs+
aB92zbpPRzxRqGo1r2XGUmob1/ipSyhWCp0l+SfE1ro9eg3PAQhRTeCuwf2gQ3CQ1VUK7BrybU+B
Lcr8lxbj3zZ0g3SjiexD+c0OMqkNInD2tvSpsyb2dOuiY36IJELoyB4fGsidRNrEBeL2nDeKfsVR
1fovzdc+fLT2seby9QSA/4Cv9VDD5KlndEyTWuuwVxuXEueM0Kk4gEI/eDOICLBstY+LD4zjW4Y7
3boFTEYZEXbwqfuzGLJlr47iGDSNY8fpOgpa2pmhtNewxPrVaDYnWkN7lE8cEEvaXDyrbdL5guXr
4Id1s1vuQppNOt/8uOXact+fx/5+7n/54z+vYEc0B9seXdg/f2e+JOP9+TVypn774wApbU7BWx6e
Lo8RFSGWRuEe5QgHkD4mf+zyPDlXRQQE/QRWJKbN8oOS0xMGub7lE5nY6y2vsPzkz/OW115upqEU
1Pzh2ghHJO01kTFZMWwTRE8nTI3zoIwNkle2P5Ik2GmDiXsNGwBOhWA2XAQxQuf5AtZYjZpEN1d2
0nLCBycoRpKmC8MDau4bAnEzov8Er+ZJd1JIYz5IJnrlNMOk+B5BjzrEemRjDqnsY6rsOWIav9lW
a6FxeR7f5OXHy0XHPujoAcJZCVAziIjM2FotP2EVtImSSE7glafd8rjlruViuZnbhbXXUPI284ss
99uZ99c1iZUbcTAjzz9PoJIn0Zjd8iqXRD3A0kRzprWHPEUgB6GJCaemNwLFPCqjfLL3yVfQr892
bnsb2k/khIY2OuHlKpajZgJe5i2mEn623KscXRLRPNvFS0kRhqPdB8zMCrBcgAb969ofHZZrWxwi
fx7j/eej/9y3PG8JRP7Hywxhwwi4mSX4SkeU2LmCJoKYD/WUses01+wvCK7irWAGQAGUY2f7c1Es
uZF/bpM89Pcf/+Pm8rh2zl7884xwjLyRRPh/v+z/6ymUA0hbwGSuo45ex+9H5zmy399XJ3MAV/Hn
mU2cospmybEhiZqRCPaBF//7j//zsD+/dEmO/nNzufaPxy3TsD/3/e0fX37yj6cov9I2k3nxTXmH
cETD8fc7N3R0WuVqeR0ZTE37TIJSfgzyNM/3yztDVkiR7ycdaVTu2vvlM/vziS43/VawAcvLjMvf
15e7/zx0ubZ80DFRHRNNlvkJfW9o4wqCy7QzE/zvuqDuV5MvNzMOuWIjviRZ16OyoZXOR8AwiaT5
ukgQ/eXUwZQ9JCdCsfFBE25jmzukDcUT6Pm/LurGm9VX/3k7sEPIc000u2ccuXHx2i8Z2suL4qws
j5jVQvoSwSnT8vjB1uptrHtqtbyry+dSU/huRVW+SHZ1h2CuYMT8AU/taxa3m+UN/Mfbv9z3t49I
Lofp73f9z9UglRw2cdd987rwO9laTLHsuDyN5TQ8YOYhZb5yi0eg8ach0BTiJHt4KlPI3Q+SHRdo
JE8DvoydxN0R+dwhZWGGaaUQ0kidjjaybZtdDw5nVVJKgjuY6gsjiMtQieqLDfwiMM9e8RgYdnhA
hH4I9dAFI4xorYuMTwh21rUq9ReAdfFBtFfIsPUJqOAjVHixp9HyCbikscer5abZxuIUzJrHlKgB
MVuKyrnEXfQy1drsAbJeElWhY668z5KTFQDuBH0h8uuNFrPWD7H/Df2IcS07BWjDMoOZkka4oKQ1
5ujf/Mhztr1Ipn3rGe92GsIaB5nZiVxbleFsAJiqbd0VChdgMGwLxYZes8aPeBq+FVpPlk5CB0rX
2TwxYRLUBr6zrRs4qWbqiofBLIcDwcnfJwbAW5Vr/i4Im/CuQ8Zz180cyJeEI6is0j2MhfujIFNl
qzedD+IMrhwBSU9VEcZPbjNVO9knr30O0pvhcLY2RhmuzbH0Nskc4yh6GmamMYW7JowPii/DLSzp
VsVRhqA4Lolr0r/YMz3LILIQdewQrnnbr8XoAb2si+9EbxSXXg4ot4pkTx/0zgmpOoHriw5ZjPE3
cfoDbsdHKDD5S0d0FGWR9TmIUX+rsz3+2PJUaq4LDlMv154Ydx3icmqXPjkE0NHUmLIUJhUoFZOe
AZ/H98mFE+NL+xQDFS+CId0yHfqVl/QpU2jmAI4KYwWnPXs45syBzsQXFG8Y3FeaiY249j6ykPCK
UCCOM8qQoC542O3QnVOHkwJOnuoumhF7UmNA3jD8c4X52Wu1gTo7mDZV2d/6EX+UawzjUwyGx8aL
qLl29yhaiDODOTKjzL30FLZwJ90sYaPHQqd57nWygvBQJAwxE6BDQGN3XfuIyQ/vfm9556yXb2Hv
GgcLyVXVB7gAR3qIuo1Csg5SvO/9aJ8GpX3r9llqPaJF989ZhIdCz6P+FBufmqapldYzTgAVPgID
aKEoO5V9MB17599xjU2C+AQRy6tPE3sTlIDPcj+Mr4lvvDG/oYJlh741DCDsk10SdMOBNaL2NvO6
OBm1+xxJU5zzj4mR81vrfwo5Po1xETwasfXNhNl4D4cA7/c4Xhjh5VfbhSdOrdIf6hJt5lg2b/VQ
28+iAhkg6gQo5/C9qOlRIaZ2LqOWg1RQzJF8vV1PDNdf4PVslE6CR5GnqAqb8k2ZnjywP51jF/UZ
rHtGjcz8Iu4PkrmJUxb1qTewYQiR8NfxBiMetLR9Nk6viczql3R4SAIx3FNzGzph84guf1WXzhGL
e0armKmokbmUSJlYJdM47OrY0ncMbYYVxWb4AAdXP3uRU+7KjPlBVYzhyQfKUtho9QTrKgwge20i
PQEu638ZyKk4W2T4rXrRTWuduKL1iMN8bQaWeaLwIrM2F8keJyAMIZcEj6JbAf7+Oir+cnb7yKrr
9itMRPwcfRZcNLf4ObbFVzhgWx5SbE3CBRnddfJUDV33hPTgWdRgHF1urhHYmkxbtJZZ/OfsV7gW
0rt2ETC70dXe8YDJaytbPFo4AKXpxMc0m/IzY9fvQi9fsJC9tOHobUPp7kt7uiS5/Fpq9dWxoRrr
AHA1f3jX2xQGIVKaTeLXwXoePxrmTz05KMwPH8ZXERTQeiMAA/VBup3xEpO84YKtLXvrmxKds++S
/qm1k182Vsf9kDE3sUu6ueRSLMC0hgn1A5OG+pCPT15c6Zt+cMBgOcX0rHo6jGbBB2A6EKnZtWZO
or0CsoT2ehZZIl4iEw0544CzXQksR57vYlXUsMR40PrGUD+UUb3t7fHLZFXNRoZNe7WhoWKCrXzQ
nc/6jOANoa7i+xwQh/YeVmB2gKPmhruEfhS2WIwyxHMhxNYudrdGEyifRePR0jLlLepUDjzB6M4Y
AUo11o8e7bpOqGdKOWejmB4MmRq/mk2KpTg7N2YSPeOoXDxekIWaWiLzVdGrZgLfdnUaYZOP/Gdy
usd+/I5no/7UGiiJsprihzbloKUbSRhLgtvIdQdS4PpQ0QNK5ePYsqZ5WSOh4s2TkoxuQjc99i1O
mOWewAzrkzkUP9PEz/aO1a3ysXR2pNcRImNr+6mhhhJTHK3Js8kuskzgrvJ7rKSXF4wN3VbZiu8F
5mZaw2nyOuJMq8MyWo1entzaoKs5rAHnqTlpRA3FbcDyf6zjrN5wTKwaR5y6hoXBdWSzlu34w7Hb
61gaWAvG+APrhnsIi/m0TXDnBlsq32+KSkqv2t9m7UDrfkT00LX7iRrq7jrtDuJEaR8GT0Pw2EOt
03WLYLfUeSDc8VcxdupN2skx1XFaWUEWPzUZ3vImDnd6CV818tOP2dZ2afpCf2iYUx/bR+gc48mp
LASNRPUydmErb7m7aixC+t14Flq6osI59KWjXmmtcPhqkKxrNK2lGeKsIcGIWkl90JzXd1nCFt6r
lH+xEh/x0AQZb0iHa60eQ/nOr5wOindhOxrT18iprYdRj/D7an3D5B5ccWDRMg14Z1aycJFPp5QX
mk3SRB2QXJWmX8KsDZjoCfj+SjTb2hlpzenMdmUAv1lvIgxjIvtqWdlrrywqWFqsMALa9Rgrh3pg
eEntQiAuw3+pVHgbarqfuIZnWC6YR5Sze2WO3o62MM0VzDi688HwzrjqbrfjjTTzXL2bBcwKBw5v
iHYfMpywHocBm2oF8dz170PYgwspMiJnOZT7GANlY3D6p4ThqBinmzGZydFnr6xat7lNht1sIBe/
xeya6SBP8UvgdJcwDGxSVMdpN4G48gJrT+7gj7gasp3e83VtERBtEre5amlbr4c53qux3C+69Yuq
DmegUO66sAmJJZbpJ8OcJ7sT+g+YojSSfecLq5ecza9rA3jGo8zc12jKp48IjitBa5CyG7OiZiQK
6GSlDlpWUWk738XKoNmQ+pvwyBKqv+lV8elKuYHbqo5BjCUGkLNGmy3ozlMY+Wfp5DfDcanrUY9s
4owYvyZlp1FTS5/ZimO1dx+1Zq68gmzfBR14DMN7XKLR2rldok8xUzZDllty1vBxQxaMQqujLYyF
LMoVAogkZaNMHsy7H2bfvGg2XGVOdVYA5ZUawpPejtEDfgJ930JjwDtj3r0i9+52oXaBSwcjU/GJ
keCeVjZ9FWt6r3ziNCpOBg3jmLXR0YYrESdDw2uDY9WZTwmamVVmQ8ysNLxHRGxlB4ZVPHtgYJdR
7EMaHFawj85L5ntk4WdJXqW7wP3abNO6OkIk37vLwR+PqdDfcdcTMWGwoMwwxWLoz5QKLX+BxH7v
Dj8q27iRFS8VQJwkd4NTlfp3VKA3YdBsIbXnQJYx6NW8WeNIc+9VUr5LIz3FndR2uoHBQpvgRydM
33YNDpMHyqoETUTbHyIjf0pGrT/4XpeuB837RcFDREANxKD2rekwGOrgsLbdgHcdatCxuw7fDy3c
4cNpGMBYZAO92np6y3FyDkNA2eQ00zauscNDY6W7ZNp86a0W86tzLSI02V76zZaj+7NoCPQr32NT
H54g696yznwnhcG/ub78UvgpGm5h5Rshm5F6k8SdKrHtvWZ0JCor8OAxUr8IyvfFqdgBs7Agt+zz
K1osSNy8Zg5sc0WYT+UbL30m96YW5EzaJu/YRuBpPd17Sjn/ZiN8kKxs8YSMaOcQF+Y7XfZiZ1iD
t0Ft+4ve+BN5VbxZpcvHB1vEkc64n0LjvVTBhfKoAWPn7OoknK56jNqghqKbnqEKv1eWMu4i8nHe
VJWEAFBON7wZzoM062DjkZ4akIVSGq25C8b2TqZsR3xEcCytZ6fKrIvRtlgqQqMk3q9/zFD+p6UT
X/wAHb1ENbXNDHkMfYO8G4+84EWeGWIS2VjkmG05v4JREQ1DDrtmGoTNo4x6ua7nYjzVhutnbzK/
6Wbng8sympPVBFvEveIJ+2545cpiQH0mCG+ve8106JyyXPEujIyAp4JXjtfLMY5Mdp2GuTyoWP1C
hriLjIrnphbTfoY1D4NgXB0P1JS6daqwWFYhjEpkODrFUZkeYbXTbsyNJ+Crb5GnnZnSlNdw+KYR
EL3yaELeEUQn6O1Z75eLFLHrpcrHL/BeMClEIj9Pub3PvYr92YzZImGSFGqvXUUWXGi2Ny8NTrk2
/drUFlJJH8h84Mhga6Eb2SjFHmQZO5WiPwLdNy9JUL391RrINPMQAmsvuXNIzzyu347ITSdb+ueC
/QhJirD2Uxabfep7P5j47zkZdCf8BI9VmhqnMHGwACfjaTRdPnDd1i6Wr4g4qsBLGYP2ZKnxJ/vr
Zq+N9qeYUdKJVkRw20vjgT3RCTrBVwZ83sFLIx9Brv6jnKRCG1RoWx3k0qnrcHbzvdnLviQqq9Ga
ebRC1JVoUelaHeFPFn2hkh68VWdwcYgAfMj8vILrOopD1XIzkjDh4ZLqR7hmGBSttNw0RYk5j8HH
jh1x/ZDz5VrRtslORYnLBJDL3clybT0Lbbqa2Q187fLB8AfESPisBndDFjnEr978Ypc/dKzZhFio
c8tuDJ+n/MIx05wa86mlq/GYpv5Vk3RpcOXn2y7Sh/uIw5jcRWfFYRo/hKFlPdq+dqK/gMUnKS5Z
a24x/ph7R4dPzpYQ6rPEBRsFxKQJOq9HkWiAcbOGeh5Z1zYk5wHLV/wFt1d6wewYrGzI1HODC3NN
5Pq7aNTTFTpMRewJdaZE9XvixUaL8Al3rMa90zio3WqBsXJukGRt80PGfXAZZHgXYX+L4sB/G1oD
iXJBmgzrLihfiSkVHPVZRxh4LCyDkjSz8j25zebGdDN0cnaHVxPwRE7yxK5Nsbhro8w3mpmAZxkf
MCyKJ2D5P0vFjDVsimFHfHV39oll29sMyghcMn5pjQ7Nrsk3U1dXN9j+BD/F8XHiKF0NtYdBxWF8
ns7D7SjIjKtGwApgg7Nk5IUQEkMf86HhWLq+ukdTcnToz2iRuqnGeZVSuxAsQT6va7TrztcPiDvG
S5v4FsnAYQdFL7tpVa2vnHlDEkKku+ZT92Xqoq3bk4WlQGfkUFsfAqsTr4pTIsSH+KWvWwa/vXut
GlF98/N+W1vZdyF8sNaVeK5sLd5D99N3kL6IXjO7/LFzqEhwTGODxhZW+ng/Rw9SNeKTO/JL8xDU
fBsyGW0oxvBItk6ygZeM4bQCjYOWct4yKOJWGHk2AgGd21/EAE+qKMXGDUAMk19i0cticK7qYuKI
HNmtz0VJYhjJMYQ0u2V8yaRd1vsqQnxJWM4coKReTBvgScCYn4FBgLM0wYvRpsdgIORKBN6a8Ixg
l3RGxwQDC0PTWjHzO/3Dp4Kyq5r3OJVfezxKx84WyZNhMgyRwG/qcbVYEjyPzYtuZXj5ZEgcXBh+
AsjtGTM+hZwurpFGGuYIW8lkS+6lA1KeyM834xyd0XRAFL0pAybCVm/FHEXbksN5DJMmXbmFSs4e
LuIxwnpZjoSlR4RSe82rlhT+JvVi7cAI3kTNNJGjEYiWLDBm9k1uuce0HSnT8GtuccOBug6tLd9o
0qGw+1k1szz4eaIYGF1hyA0TvTvpqYdBEnXTnMA3RNi6Oc2q0SIf0o3kruyrZ/LAPETgF5MR/h6d
N0ziwtr+7q/pzVPiU1HXwEBu48R2odayZDsVwZdR1nJDgg/xfplsbqa6sxrFZ61xvy4tGBjp1sqO
hLFP380yM5jhIggqVy1ft8kaGCL2+roJ026n1T/j2s5opyrrXvT9Dzt3Tj6c902T6Cj18d6v3MF+
tptCW1WljWyiwi3tlD5ZMgbuRFmzZyVfnS6p/MW//WhW8WtOvNC6oWVKAiCJLYWEc972dFHULOGI
Av0bKB1QhWGqI7uF5QL3nWMHUuJNdPoxHq3tQJjBTiLiXjtTMW21KKj2wi1p/7lU1qYpsyeoha9e
Hz/5A7lPYUgwudVTgDh6n291v7S2ZW5fBwKrT5Ihgn61SmJBbGn+7JBYnI3cXgNIaQlMRD0R6zWH
mw/TOMk17JwpK1xMpQIBwSWFqDPSFV4dCowejWMj7UuU9vkpSYObKvSt55b2h5IXAUbzbOb0kfIE
94mdTFC7oErnOmDVtp6qQxeT8mDAcVjE8MHgfZKM0Xx5oFdFCKQNaQB+E8sbX/ibo+ApiVd7GNSv
ySxXIzsmxHFWv++NTwqu+NZOoEDNesguplfeeyem2VhmwNBK5Kkp3+YV3eZVrrDClso726FRPNG3
FSus++6aauq1TaoYeiVplHlse2cER++WlPWpCvFIdFCyNzWpPQ9JkwEDqRoUD97A6IMcAydwVqOe
o0kCpxf0nc5km/g+1w+jl5GRBFLd2epezqHtjr1GVdztG904T5m0LgGy6AGnijU+EyYvD3ZUh1va
SgDG5tYj7FnQo+1dpANdenAUW8g+Xys2w+fE0d76gPmLh+bzFKby1sSzeNHX1mQOMIBVRnhU/pN0
E/e0XGSaxTHX5E+ZG5goN62fEXtUhMOo5x6UVnyMyZUquTwXWG+/pLGL7hQLtRFhbyhS/0Va/nPG
F+EUkoZHiOv8rU5pxg0ZLa40am8o4ZqbkERNBDq0c0SDHm1XDZMN8NRfld/r2JcnFrIGGF2a6yeG
LOTcTqRyRUAgjjaafyPVzhXcgdd4SNLH+lPM4Q9xmb6yOhvnYiSSs6524KiSZx1lPX76kZGNYY0X
nzhBDKbNbmgygBFNTaDi3Fsw6ie2KNpeV5I07hiFYcT8Q/fqeK//GCItOlU9Z/vU1J6LlluC7PWx
NfzLmKcHrSTpq9Lq6ogB7ltcdd7GyGu+UR4GcOXR5Y0HQe6GgSyiGPZ4HOhhRcJcpaJa0bCJ92NC
7pRNMv0ehQhyoRFw/Zh7uGIdKPlsRhwAA9Wz3pjDThkkdkam+1S4485s0eqVnnHNi/RbO80Kml42
TwWwr0IpuD7s1U6ytL1DUtAoNOKyPZEqsCsHod+IjXjjLcBePlGCj6ZxNyP+/YIJ5Qpxe76tvISc
p4IQDJOKeIdGtz4CZpHRAGmjcsR5zLRPTfXOrvDktHXLutjK+A3r8bCHRj8Se+n0NFbjS1CkEU7p
vj1nHkbiYOhgwKeffglm2hP5B0DCHupvvcbxE15k2qoNSTHJ1gaGSypMDPZpwMShKcP8avc0h9P2
S1pmwTFrtBdTtuC9Qs5bLuC5HSlo62jwp8d66IG3Dr8KhvKbPmJ3QctnvDtRkNyGFJKOW3ytddkc
SyxjSPN0ZDQkgqCRLdoLbAyx6WE3PgDEMlRvXzAd2RcyTb7nxCEcSm/Ubgz7n31Sjle06+rroKDC
EwRLM+iZNccHUJS7p0ZsggYmu4ZLc9/7T/S902dN+5WNbbljZtiTjspWR8n0PNAZuWR6hhInjDna
QNedndS8JQBrb6CT82vWvP6+IXqOCyTZYGEQ7DlW4Z40E8GqVihr89utzebsJRaKg8QI+7PZQhci
m0s+qBq3+mK4EIoKSjTsKBkVlTtPR96YkNtR9YysRKiVZ+hIXzpFJ0839HvJwKqJOgeC55xeJ42a
TpTYLztF/gVUv4m2d5t2zgXkfO/ZLQJbx92JeOpWrj4G7NFp3g3JcIfannPmeKwjY7jxF1Chk7+T
KZFt0qAcNmh+dyUf1oqaxlijDnUvzlR9THnSb4cOCQccRmdr1el7OJ9PXDcoVlWrPYZNT8BoPw57
dIzamjLS3fdjBb2we8wKU12YG2i7Sg0RYw7GjrJh2Vc+mj1LPjDEomItKIuRxMBG61gcaHZ5Dxr+
i4eiJTGjb0go0xyaT6zDcD3QZJGhkgTNqbI7f9NIZHN9j9+M/wlNYtvvvI6GXDgYb/0MF6nUdxqY
6X60xmgbqNxbGbJ2ISwi5zdFa56lMk5Sn5Ib+2TJViAGiBJB6IGlUWIWDWm4trbxQkO/p9NNj3Vv
u2p8sRIreQw5ZYXjiKjFHZ9VY/MIPfbQlRmrXs7lWWxssO2faS5gNEo0RiTl6K2DukOXg4VmNCLx
4pr8p0h4c5qZVBq0eZUnfzpmapHJ5RKbTbgZjbh1qsXONxOPousAAsNTwomp807GfPLMXb3b63xu
WiVWtRwdij8jXdfkgu1F6dK/y0m8Yo9COIeNRnq2T8a0CBliHcuwSu49/YyVM9DqbYiGOErkFsw0
nasko2M9seE6k9L1JXC+DaHTvvFhvcbKU8wravVgmx3qAmdg36lH1jayxGtvlp+WqNQ18HaCCEj2
z2yAlhR51JxPU4Qheah3hd3Jd0Fgvcrj51yoYqN1TnufyvxgVQmsryhbLZO5NOOrDuzY27fGyKcn
YnA2lTCuwkpO7vjSWQjQxzLzOUFm462MBgRajnq3oc6cEz9Yi9Lca+yUzpn1qSHH3ZEFumYoUbFs
du6aCWa4GjMnOrUldA3NSIO3fEZeRrhHCqNlTFxNahPXMd2QEAVzNlkhbChT7gpoIX6rTt3Yq/sL
CaziZFtkJSZvlE7VGjFzwoJcAwJypr0XmIxK5tAYonVfkUoPJx+GzWlkUjQ0tklWX1pdagQrOwJD
Pl2QMyddmPlpuQYgsjip1HgLK1Cjv9EP1r8hEMNk4gwF6dAlWXNxNRrbDkbb1kYnAPlhXAmBbMyL
Q5TTXfmksA8xSeZjJp0YWWLizwzYAr9COhkvZI3MkWPY2OsQzN5QRMOlZny/2MsKxqvPU/IdIdaN
KCznvWG/EvnGuxzc7omwRHlyFXDGVkkiqTT3ZKazqSCmGdiQTir6Vj2ayTdkifYzXOydNfowe/QO
8M6plE23NkoBJaj9Vcb514jKf8f4ga4u6nUW5cndUtseGZlRf+UxQSDDV0vPOc1FBM+C9mcTmScf
iz5iCImJDVRcXYhsDckohMbpK4DplQe7yIv6l8hPxFmLOFPShvro+EMStHoPqCl+GS1MH9vma1zr
ZHgGWnvqLestN4anOVWSaMfyexITfmGAlx2FbRzhyV0scKbrpsW961tE58UjG0OvP9WMi07g/M6y
C9O1kth4rZKq22w77Bo+KRy2+Rriez9SJjnrlik33VNWh9adHn5LZGtxjQFvbuNZuAzdUjIOnDE8
HQGgEh/dBn23t21yuiexMrXVWJA+4sqXbk5MDT3OEoUeYDxnOgXtaWxXaZeHD81Aw7z2DdqKqiXQ
viZEucmhC3dpaT/GsZOhT7UPyQUNZPBqNvA9SVUD/uagSAEmTG+0GD+Qhld73T6GmuZcaGVR9gtt
Eze6eCU8iihGdFGsm7sZTZx3TYXq3YtxXdLTnWybdWAs9wir1F4hQSgiGs9VvzeVru+1/BOjS7nr
y/gW0ZB9wFnS7JvG2ZDwsku7xP2u9k1Zb9SkuqdS1DcvUvW6tjXS4Dr6n4AloFqmvbmOUt+g0hbG
rerbS2JhW87LrzktNcISSVmShiQkUbrtVgXs8lxEE6NPYvvez1p8Lw4I2CH0BxR9eXYZiu77kBj0
JYP0YI7ua2UwIqmAc4KVTnCLA7/atNKmocq4kkparB3PNy5sUB7rwKhhotTvoalfRdnk99YWWzNW
4aXxjPvYRRON2ixYcyIkKTLEUK8XOvMw5k/s/2bNo7pqlguPeWqeFj9BaxkvCDzLQ9tSF1lW8pzU
Zb+fCuettWb+lSTd2irJSlasFHmUkuw4+j52G4VNj6nTyskM81y07UdYV+0p7omBm1DtLL68/09E
+W+IKIY+w+j/65SW/5N9NOnH32Eov5/xbxaK8P8FQsJz8AHToXdmm7b62bT/+38ZrvgXyHmDaRZh
KcJ38Nz9FdHiGv9CbM3DMULamJ5n6sRfPBSbH9ngQTzTJFWFBcT6n/BQTPcf7nv+HkMYtgUgwuMf
ZdLyfztmPVp7ed7p1k/0l79qQk/O0WSTdt7hdvOB9XE2ZmxitMmPqiBUhbaW+VhzBj8YrtvvyrpE
FIEVLIz6adN18OF92y6f6/8g7Eyb28axtv2LWMUVJN+P1mZtliwvsfOFlcQZ7vvOX/9chNKtxNPz
dtUMijgAaHckk8A591J19WMbksxzkuJJNn7L1hmDMASl/bF48ksO663lnCFSI6vczDKTdax2u+tk
dpE7dgZ4dyBUvXCKBJ5k2PnHif1yneTz+eJXY5O1PzpBQzpsDPGzq8HUL2/D8krOkVddB3vUQyJl
Xi/Dme69Vjb+oaYPrLEOSu0tsbUH0ontT42X/Ki17ftYDaQLB0s8JD6isbFqsA3BV/XJVLsJGw1K
NNQT0GVR8+pIGbc8mshnIwbivdxCMi6bW6xEdKouLReLJxaxTawPffvI6UR4Cwq3wz6bmxp39L3s
8k2jSl2l/xV3dFiEfV5A5ZCzZXPt50PMmLxROItDJ317D3mFmHVdRdl0C34JLZOq7u6qvK7ZHrOr
Mslfy1z7Hn0mK0dPm5NKPPqQkz9fSpKwWSjJlsycHa+qzOmPYiZ9y6upz2PQ8nUd7edROdDgv8I2
snHWaoQgdhVX5Xs4wUv0us6Hq+M7b0W88GF5vSO+528GEj622w4YyabjXT/axbumIbOWVWa9d6LW
fIVtvrD7onwfdIHAs0HmR07rQ2hsuWlc7Ej0vy0v/c4EGOhjAW63FoV/RQsRPS3P164XxuYDxA0o
dJ7oNiJTFXAuzkkI3eMPpOj4RpToB+D+cEJ62D0hzePiwKXhVgf86xZvA6TubN1/lCHZtNPkwpGD
IhWmqGzIWOByYsn9IV3XWdQf2rnpVAviF0TIlTLMGuJ/Dsgpt1gdphwOgjpfyfRUbcwy0XX5Rfba
yUQK+Ja8+q0fKAlDLa/KPacNsiGtaSxvM5EAhtxldfqvtJccgV648kr8xLombC6yUZH/hpxtk19p
m0tbaJBrsvCxTN3oA8eTB1Ar6TcDQc27pHD9l7FOjWWY2zoZrmDaINSZ7pGcZgfKvnBj5W6799VC
6V+CpvWqFZbcykNQw70jT6zdD90YokI5NwkiGxmp6N9Cc1xxSgvhfd8ltfrX3LBzw/OHPgzBr7Xz
SArxbxVliUmxDpEb6nkAZDX3GcMc/svmhvOQApEoMFe3WOhNBxf4yzFth+ZC2QVghqNcF3lYXm/t
EKmlMdfNg9tOGWp1G9nBHBgv7N8ug7E2D6NbOCsfRYTrSD8vo3SIiqUZeMOKfJN9h/hQ8OBgRIiA
gHmMWp577CeDh2aOk4El7jm4+mRjbG6u89rJ+zWe1sBYUm2HonqzURoo7nWV4MOxlNfXpteLjV+P
kAGRE7nIGNiH1wrb7UM+hwY/zQ6NHb/dFjUBqdVPN/WuN8gp6JF6MPgYg+zskOedVL09ouWTna+h
uK3XEQdlFE2JJXjPnN1RT29zb3FrzOo1sD1q8vxN79IJsfLJpHTYR7q7CAYr/cHuXVGS6bvacHhT
AKAdnRHEZG/9eiv8+wSIdjmCd/+mtSAlC36TNBCu6oL4FA7/t0xD//ySxe9Wyxv0+n4Kl4p7w7/+
YTAq7YAaTifW7MTFpkybFwUyfHuXmgXCV+GUb4r537x1OKIMunWCrq1etI6NogrsjTM0gzIW+BoV
Ow56u5l5dtTSaJuS7XE4I0bfQfIiu6xWm2Lyv8UU3J9h8AyPxUgaf+7Jpp9h2m36q1OEBzWYwnMT
9Mqz1ViIbLouEOl5epH6PTAbkJyyC5DprqZkg3imk52SxFJgzI4K2RY1+jLhweUHafShqeFbHLfa
C+gLas5hbINqcSDrdmJR9JF6DiPAc1VihDuv7rSjmU7FSnhq9qJl7OuDGnHLMQk5k7V6vCPXgBZF
15kXBeT0xXYQgOSp5WG+Es3dLqF06h9kT05z6qRcJgU/eqxt83Kdtm21kCw5B3SourW5GUCNUhcN
7RfKQCdR+d13zwd+zrdrOk9lNe2RBABElw75d++ht7WWvHWN90RSsP1pYvHw2ybyn7Tg9E+SC3wV
bJzD0OZwLIGOiPZpZ2ZH+pDmdeV/9BC04V1V8aXztenR8FcxEgbY2HYwrqemPCM/kK5Hr25WFLzT
Z7VIm4ONKzCSV9GwN8qEbwDw8z3PE2XPXhR54JS6DGh2b38bkFcyJufJ7qfYbe2ngX+afIuxw0Tx
eLAhBejoGoSmdSzMWNlqc1Uq7szunCroYwamYr6NdvvkGr35n4pTf1FjCdAGqVZluBxZhz5AX9Ky
EbSBLklJU/YDtggpOFei10sZFY1Vb3R4tdfp80IZB+E33MUcxA89zrb3pa7W28JLi5MbGci1xob7
BqnvNGq59zNUso1G4W+buiLF5xUhigQU96qP0H6pu5RukwLWlJcUbU4RHJqdnCdDo4eNE2BuXnOx
nfJqsL4PwM+AcPC3xgExAFTSGfgs4ElBwTJ+VItGJcauoDLz+NHolPjRgR26oXZULmRMzjMVyi+p
0yEPPC+TTe8gPNdG49stZA5derQnYwsNEOu3qofRqMaz23hsvMQVZibAqPeyMQ2UKEA1UFKdy1u3
AXklY3XYzhXXfxhuqxjeih6AYPz7hvKq0f0anEBtfJuSvjoI1/9pJoP2MDit9WoDpfGBpjzDQOmf
QNiu0shSLoVKKh1KEcoSTaB9F7Z57/mO/sUGo4R9kJ9se6ixoES7H3KCHqM6b1n1k2uF5dYcTXVd
KIbypWqdjUmG+Lvr+RE5Dbc/Qa8sDrx9ZukRBpKNn8Ubf650ZqYhFjkqr8eY3MtxFBztl5S5t32t
+w9sjYMnpOfQiwjUI24AwZOWK8hA2l0AVoBB2cxuj6Q41KPs3WZgJcLyedXf95AzsJL1rvdoIkT9
ez1FJh0pG+zDY8/ZXS+jXHN2yGMT/e1yOE89lh2kklFetVrl1aNks+QYZ90bYMBeVcPI2KryNpCj
Aqi1YjvKUxBnymUuT1nzrI5Szr/Io30WobNVXnRwLF1Hxf1TcK798zzpBfGANkQCflx3uzOQMGoo
pPy/F3Gw7xDjBlL6oIVpNVOxu0PU2KSZWkSiGtTGAgSg0wWcDnXpFUm+lm83/MaMXT0GyS5E2MJd
R00/roFszvLXWf8vmonGn+5f5F0sQziWZiF0A5zI+uxDp2g+0O7ENn74hrIXFbTCu4IM1IygAOYv
+24YBOe6RD98iJr8/hrEHas4gixY2c1IGRfHluA8qZNYjiNPWrkEloQH02RC67jqI9KvmFdkFSZS
aElHJxmTjQBovKnDWZlrHrDmxq50f9PhqzX2/7I5+awSyQeGVyaG98KaVe343P78wMYkLbE9H7yP
2WiodClzDiP694ljvNVG0W6z3neQtzLMt0jljN51lAbmFMFzSap/8grzDSmy8D7MDQCfc9dr84/E
qKuz4SjKo235T9fVYNMptgcB1BruXbr5Y60eTSjSWf81HKZ6JwFtKv8i2FjN2LZrH8zo9Sq2SnSP
rGKsyfS3yiofsw7zrRx8beC2i9pC1yFqMc4GIrWNHaur7oYZiB0mtn1toqHuMUqZ+33klMup0LW7
LoUIKt/3ELTwBWicN1MDbzToMw8vL6onnhofckLF8wyCneJcpimxtx6cl3U9uPV7YjkLM4QoUNdB
vI4HHurW1Ogvk6uq66yGg6N24veuOQrMtiiQp7bpH+GUB0d5JZsAVic0FaddfxoIqX5cdY5/DP/P
/5n/wzZD+sX+tjWdP35O+QZaWw74SWTg/vz4NcMfVXeIxEdXO5V4sPD49Gej9SFVwT+E48VwGxrb
NZdBqAdra+7KgURpVhGeZtdpft1728DHGxAZaXyV1C21GKi2j5ESe49xFbh7tU0p7DneoykFjbQi
3ligb0EY5jaFyKynyC8iYGLzCjlx8v0vvFEsKIVIIMm4APjGXWUg801H3lX25IpxvmtKbQ5mwl93
CcbKgGAPHEXOC+HZln69NmZQhxY3MWA1eTk38ko2PaXEHahxDnHykkTrUq0M676N42z9/9/saVIQ
8M+PgVSfqbl4NmOhS8Lwz49BDzMM7kJL/wB1VS1Cr4xPaZVccLtIdgizxyfZkNmNT1EIvjEH67mW
MTlXXlUNgEg4V7NvJStuA0OJKE0XjG+f4uMsyFX0T5/CgHHjk+5HhyYfA4iW9OQM2dRKRJU/MZTr
T78N2EaHiVvbzMXuv37fXyuy6V4H5Xj3aQAFQXQpOdHd4rcfpmhUeTJN2ctBGQ9JzO8CfKw2KSZ4
HHYCmiZ2k7tr//OlnOAJjQmfL39bRpmw1Bb/dbP55o1SAM8tFEREqoGiupo4R3llA5BFfPxoRe1T
OPhPcKYAAsyGYk7f5msraMYO/+QZsjWPCBKvB9kdycitERCYbX9mwjr40BeqGl8mt/Yv5NxQF8pt
9Q6PCPU9ofi60LoYYJPvZM9Fou9lnPQBSPvGKagFhNq7Li4jcgRvAEfFFpiBspSz/uGuGoXQfxHr
0z+r9fH8QOlbVx2ByCUp7M9qfZgHazH6aukHaR4+YeEN013b6s4RKeh141Ux8Gp6OW5G6hKoebIi
x9wsZPC3kT66H7ykPMpQM6qzb6XugF5yTTih8x1kM0y+e72qizg9jJGH5rzXbtSe55YO6jDUhuZB
Q+D+ESFwdny2vXDtzH2UoazJ6h2Az+jOzBznUZ+bAmg2vpxKupQxOS8GnodgMowPGesTf5+yA9k6
OCtSUu6tvby6NTImoDmseUT7d3LA1sukul7+07rfhq24H+8Vl+N76Jmf7/8/f9ztp5dYLu9Hsfyn
qW7T2LuEf6P9pA7KgTKxcpBXYVi/whVWNp/iiOb9miHnGhV7fhCP82aMzPlt/ad5PZYHuOwBx/s0
kOfl7N0x37X2EaZx+G0XvwXlHQVJwXuXzGHQWubei3tzT1Iu2k84adUg6BA7IS4HnSEGepwaoXWd
d1tBvvERwbJxcwvdlsl7BuYm9J7AjsPg5XdZqUrTvza69W7MyX5oB8uGzMo30UUdliJBia6k6UJM
S1aVcMqvDgqyOH1WnKna0j4EtW0tlbmI7pKakokOAeLwTkHv7GnQUfa0y6i5z6Jg2Seld9I9xM3A
I78qde2fiqR5T728fI1AGh7aEn8W2W3DwEZCpYKOK+emrb7BIg7LxXlyX20VZM7DvIS90/ZnA/e/
7aiKaVMA9X7qc5L4GSJIH6r7HjlDTQ1BowiDrgH+rZOz7SKnJdNuzG/0droUpm3fiahS7mXMiurp
PIbOdYEMUd5o11lQtkvfj6aLvJPno4aOAelRzuiGnP9Aknor3yv7hXAj8uIzCAHgBg/AcbAG9Eo8
8l6jVpK84HkoGzl6ezLeBsANrtHBCHe3UC9vcnug3n7SLSZna3/f3rvXtvK97U/I2fSNi1COfK9f
+/PLfdQsqjiad7yFbq9/7R92A3LebXPw6Xa3tfwToIwj+ya6+/+yWZC67X/sFSwOV2L+n+5YVBZn
Gf7fpFuNKoHrGsX1D7PytzoOaIek8PQ1Djo/UYOc1LVV1sXheum7X5pCsZH+8dQfvuI95zzFXzU4
XitvsNx97dr1kQ0u8KWKOncVl8EeirYA6Sa64zQY7rNI9XUYqM5bps1C0LYpVoMduG9Qhr8VXi3O
CUIKj77rv5PW/xf5/bkG+rugL+cxR7NcE/6Vqama+Jw51cDE6sAvsx8iGkxA94O4eDGwwTgQZ9nD
jEDfZGQuFokyltkiFfmjr3EYk6NpL6pdoqN46Lm2uY7LKFjE3oSGyVh6e3kF7+DUqROJqDlOxROq
jryUjTXCApmg9fS+5VGUEBAZla7aN3GjAmxoGigrA69cshDP6AbNwqGFCZ0nCxZB7SDg4Fmhf/AF
DZlUZS+vZAyJp2jb2sjyzYOfpsm58LF9bJrmYaWa7xWG3QMk6PKFTZi1tp0wW6OOobw2YzoL5XvY
Qc5d09C+KIprnWRP1Zclms2v7qAaZwQHHmsFsY5/2b9+LiPzObl8IdkeQIk0de1zstJTNHUoQG58
DxULEflM+WokXfYoG88aEgo00ZlfExw3p3/1GKrZfTuK7DG0ouyxav0Uzn+KWS/q5IvG88U5BNAb
duFIVfkbrj/eSd4LOceMlFhLKcGsHm4/wwr5TB2eN/J+Mq6E1Quw9GUT69Nji64qH7/n7lvP0vZ5
1EzrBHO0SxIBH0b8pf/WAw+GQGT+ByP6TZYI55veI1zoW67/NEZTs+6QQYF6YYOPrRBvMUX+cCsH
mVPJr2po8e8lokpccBg3UCGhRAQgpUXss/zHRWHbqAmiKuJizwvkfRVnaI/zT8EYVsM3fkRh4fYT
LKU8hyi+LIoyby5pWrY4SlUPYaw2Fxnij2JclYERr2RX61wUK4PEH9A3Gm1xML3qZxYX+RlgK/6u
hvPU81f1Vs0U1Hbg7Yd9hHgrg/YISDN6GtIgOVU9JuA4mIu3LoX0ZY5Oss08YJSIrIZLMnf53hyT
tWh6uDh/N4EqfnWrZnjx4o4c+1Ogd8aePPavRp/1MJLWcss75G6gH+IHKmNyytikxj6oA20DTR/Q
EzSEL/oPyY1TMdA6piWEZtlVsB5dVwYwSlGFxpeKF+QdVov+w681QCbNi+YHYhP0QfngIFuCHZqT
/KjFcYL09jXEra0XSnfoqjZ/EiOHfTXKvpbj7EEdKsj49s34AvjhPqXm8hXQJ74PgO+3OQyMtwgY
gpyfBprNX2dhssFiuYsiIIvfM2MWzwU/9i8SzUhiqp9zV/zV2ZbMWrkO/jqft+KW3xcVmrH5d6fm
RGMUjjjh/CFO5RQMEJzVaC1jfTujaCtVv68c3hO3eYFT9Hsv8Q5lbzR7zLxmnsagbfyxdb+A8FpF
HQ7ekQtVulcd/yBZLwYyhL6iV+fMEryQMrG1g7A+y1BjRu6mQ0sHBP9fMTlgTYI/4KRDYJaVZQVj
skpzAF+qztEoNYBdUC7o9+ACsYbtwJHIru8XUUkWboQxIS9lVIhaB/02z/8tWhTUfKJo2MqBZh69
zp5Xu1U1oQITC2CBColSxSuezCGYSfYOub4xUy9+JWA2TvDcLWyg19HM9JONx8TDWGSAbEMzW95i
8sqZR/9nzEAOa++J59ssOZUa2Qh1GFfioKhVSpBYc2FloEYL7IAg+wtPRwCXw4o3H2VE0axrTwOi
ModGO8lPSgrqbO7JEEIVyY7CBEZdugfU0u557XMswzh8fC+rBBqrb5TrFh72e4CNnM526tlDVIiy
H0bVchofjHWXOXH4AObSuMA8u8g4aBjUKEfb38quzgknmtJ3K3LuADChz5nH+8hCD63DZP0ZBYHg
udMowLvN0zUSYE2LC2exC0RlnWIguPvAavb60FZ8BDSKyWeTBH20mzRRPdWBr+6qCFcjOYorIOgG
dSy2ChuH5RghXwRMpdrVQ5JvmixuL/qkYnoE8fl7j9hH2JjeTyHKL9S0qy993VtLdV5UBgiICl9E
axSh2uxOr2IOSvLSzjgzXRuFOjzkPvqG6nmbIsIMhRx2aSx1y3SoQrn30JliBIL8DN9KKKGytpN1
VBwtcE4bWfhR06zfAoDZOaByIPPiWDhMbnL0Amd6IqEJtZ+DvO9h1Bo3CiafkxPB3UHONzAb96BZ
ylb2Sig7Z3mF+vDCVXPx4CQhVQlnWMdQBqY7+cx1QK7eN3r4Lp+7FtpdvwZkP50GVEMKjFP+fD4j
xnbp0XcF/oxCVKemMBDcvH+08yhf+pUeviQuhV68PYN3MxcfdqwWP4Z83HVwNX2wuUjDw89oZ7N2
0XTeg2ycUqRA1cVKtTtEM2VMUXClzzPtLYR7tr0OKK2rPxRlt3EzVz1440TjpNpBdp1mllqS/aoW
9X1pF+frvHnKdVT2+fNQr0vkPL5iZ3mroU5OYZXkS0zTzcUUqR0gaBqN1DywrwtK//2TF5XgTkVc
beQYkjX5sdC6F9lrvdlkpYq+W0mAB7JBCrBwLO8kG7dEUh2bTN60f8daESun3kN2Na3F4Ra3Y3s+
w3U/+UnQOtWSExjPckjSg6WtZVBOVjNE0Kooe4jtvNkCBEGY3XDvGyul9kWK9dy20XcZjkKA2HHa
tFAZmdXxRb+LeJidRIbRqdsoSxlvHBtZzQTpV11zkjesU7XFGIf92tF8jn0i177mCjzgvOBBkA2j
ey6yFEjZrOGEOGAxi874j2CfgC0Yvcfv2yGePnYhzgbgq2UTI2NeAEz9qz8oKB34AMrRGieWymE/
Ktp9LDCu1go72SK0paxKKPtn21XSRV0p4QeyoPbQDD+o8Q4wfsL2lEe1oLLa8g6D2fo6pMOjnBnq
6mvUu86LpY3jWkENZecG6qd7gYOPSS0XZ3tm9vWJZpdreYlrJlQOeTmYkEJBeG/RUtf2ovvR2nwy
tYuCnY0gzUuZQtwWSJ7cd5R5XlRYyqueN8iabWv1AjWEf0ikkldy1E1Bvk+eNZOoGEWzOd7WIjMX
slunPNJMpAsQ32c06NTs0HbsU2QXytzSTkxx8SesCUwg/j/hS921Xo9hPY4EByoD9tfIw3ci1BzQ
/HWtrCxP8w6A9/Kd4gQ+UOyF3qL1G0MMH2Fy926uP+PVqt01djF+qxt1j+KA8jXWTdTfDf9Z1IFz
noxxRYUsqjF0iN89UadHHSnmZ7wzO8y2sZrATCjbUoId97nFG2ZMD7LRqPddr2S3hXyFjAzNbYri
iWGlWRmpIATF1hqkCXWmC8uGPHCzN4OIwk/jCMo7KVxepTLbe2O2rZNNjuHstsuab7eQvMJgQlub
YY5fTYo8QWga41c8xU4AceLnxg7LvYz7czxSlZMSj09DVxn7HsjOsgIDvgjGIH8gvZo/yCvVrhB2
7sZfo+PclTE56iZAYXqvmt7MGv0jpAytB0MM9bGiALTAPqD83lXKYkLB533022pd62m3tQrY+IXh
f9MndsDARe8Dt6kecN7FmXq+0sl+LTlkiwWZIz4nlKl/jTgCzX84AhWPY2K3Abl4rGE6II2WbeSA
jF3vYOnhk80WDU5tfXB5jYHQDU9RX1CzLh3j2kUpsL92PRLXCCUUh74aUFCZqnHfFH1JfsSOz1PR
9eRjVX51jst3oh3ac93Y0TLWkLouwsh4yRyrJEOHnHX1Z1epRL/28H1HOBCCBV/iMjWeVT0P3zvD
HBZpBqLYROAG15vG3OeJWu/ddgw3iaMWj8A1jMVUCtLBYYCxrF0mp841X7MwU7fG3JMhHCuTU2K3
0QIOZ7WGnIThmxyWeHlcFPiHrcqjU4jgAkERJquwVazFwPYGaQKcTLTPWtjZh0JNcpxSy+69sRMI
AW04HEO8uJ8a3Ty6qdO+Y4CQrocQhQC5HPzOnYJc3GOpRBtZuCdB4exksV42dpC5164cyGWF/zbH
TLwAyalypSmt+QQpClWBrvmS8Pe5T4Fboe4VNF8iAxXxPlCc6ygfJeIBeLwf5Kia1ejfpc6z2ZTe
OcNR2I5G9Zgj7AEUK/fOFCmjYy6o5s49GZJNlr2PgzBOJkDB86S4xTZO3LMaZ+Gy1NN865V1/aqn
1qxSUeF1MHcTffjWoIv7IHuZp8OPLKOL7DnKyreH9gkpTpgqJd60hRCHeuzFYa5YdXflfCn7sgn7
AUZPhezybaIc+NRt7dwAG1b8dr/bTT7N/ad7NiUVQbVHh1YFbXdqdT+8NyrERUISK/EqYd+8CM0o
Xanxl1G04qPp+LMyMX+8I5l2KsNEea9dq1pMhuFfsIxHAbZX0aRJCvLQyPOuNaRP7r2BrO+gZfgl
FRSnK54iX30rOlW+UjzLOB7pv+KZlkCJ7byL3n1r0jA4lwNpt6IYqu+wlx7saPBfLa9ms55xBqtH
Z3xFcWUvJygimZ/+5nAKx0g7iAkHKjP06++ZBXscbNrXVBHmqoqwKNGCpL+IAWF7udSJog9fT4sn
xK6Nrdniy1jzHX+f0KqRE4xK8RZDM6HmB0/locA+eJHNv1WfmPdBHmI91lFBUWbWqkSBy0biv2dZ
lr28ug18mvepKyeXIQ4WDhqK0Hy46e0Gn+53+xk6G/pZQrhYhkKNsWqBw1qXY/PuVOu8a+OvtTCA
wCZ8TJGGZBZJHshT9kguFC29rC8xbpqnpTmsW5Ioz9hBhbvMgE4UNmOFzKpd7UM8ava3bjfHYkdp
2eDMl7J/nfj3klusyGE95jFymP80OcAz4L6y8JjXcqypYoNvgY7SVltHP4LCwuRw7lWjY2GLaSE0
rOBOqYS8soK7vEnRr5wTSvzzWEtLhN5vKSdnCPdlKIJrkslxybxFdfjlmkG6Lbj2I8Xf1/Pkqyxp
bwU7pVMX1LtaTEFRC7xezTHFjMr/mEaxABLg4m1kcyyZG9m9NbkP8L3Rft4in2ahEWItpiZBBYTj
YlHl9SWesXEjWCLgfE27k12tUUw2l7GLy2aWPYsK48fSVN6jHkBOaUyoESM+clQ0ZD7wBszek7La
BbEnPsbBfjWE379mPlJDZgWnE9k3fKKQDV3WyQgosoCHpdspCG1PC+/QDVVOwux+NQOeaXc9p5aN
0BL/LAcapW9OaruWnTEyodoiRtpD52t2tRuhHuRXd4avxj81+LcB0gxdGPxEuZtajxJzKgim6Yg2
ybirpj7dTE5fXIAmorrIC/p7MiByOC9ij3RuCle8qegzLd3MGk+tAEhuDOZKCyvscfBUDZSp+V52
a4l4DksHtcG0DB/EjOrToOWg150/Ys3V3+lmpn9vJuUUNLH3ojWhubFU9BOoKFcvpuNd6kwUXwfb
epnUNL/YKBlcVNtho1AaCCPPXTmAnt19CifjQYYUlKQPlILPjfGF0zIoAK340OL6S5V6kF1sfCUx
FBx26hRPJ46GwyIKh+yHme8dvMo/0g6loAZr5cfEU8otv3q9cSkfPwd4ht3JKfUoZqmG/h0qh0C2
zPZwbdedQ8/rDq3kqXm3uvRe/lwS4nxR2aNeoORBK8y8/mEQ068mB+y0T/0OOsVfcdcZIpJJEQj/
kmMTIuV/Tb7NGXvKBfmIzRtGjI8hHmCbaCiDV7Z66rIYgvT+2nWwkEkC/iNkd9KibBF5yYQ9CZOt
GEOIrlZd9BANug3V/hJf1aMcDRvvjYS0/cCjNHzlGPww82/P1xtRdvZTP77IhRpqd17fINsEcfP6
3k4BnfWxgu7T/NKWMXQ7qCFW4ngLyTggub4km9wIRNWHIILJULXBBrjmN63pgI+WY1JuETL+AXB4
um/VOj3lJX8oZW6Ur+0IsT+Oa/djpOSqjzkQjtKoH1oyyV9DVDIXKm7aF8+bD4IKUFvh9dneJXmx
KbSseSSrriK2ijdvMjneUngjyJYSrHXhWtFFNm6bbFVwQQ/XXliTpxXKVkxJfJ3gKNas0N+hidDg
lNzqO8WKh6NsUFFKRoQ16Y/uWzehYFT73mvu2cG+R5YXEb3JfQ310V3rmR2s9bnr9hBp+Xq5Wzla
GclHkZnOg1xqJd1dq5IuI/FRQIe2rpOEU+iHwogn9Oy5BQKlyX2GEtFKbfyVZ7I1mWaJ4B4fSW09
Fna5wotIQ6IDSiinwrA+qFEOK00O5S66dHK+IT+CdCy0pZ+kaE2xETqhC4CKnpE+yl6OwNrpz7iq
96PF3o+5epL0cq4xyxTKEJjV3+4h4zI0YPZ6IFX1kqvpSh6GqGKh2dFSUbbxJ/0yTMk1jhuhvkIO
o9q6c/zP+TLeVYhlVD5HDmF4+7ZrQZHPV3oKvFxP4OooMcnyYcT6LId7f3f93s47T6zejcPUl3sZ
cmzHPcuvbIV/FxW+bVkgDUN5pf/yP7d3ckBvrJ9FrQXsi/7YT962gm3ca+SeMWuqxRtJk/6dDHiH
Rn7kIoZPF3b6ifwoG6Ek0o9+TalHxo3Y5YtdTbzbVJE9I/RPvp63iW7gUZWGe7MwYZekqvIe68rX
yuusR8zrMX9zKw4Cc1w4bOQ4mhcktNxupeedwE/E9XZ89Waxnb94G7UGuzeJx+ZqOcl+Qzl7GLZJ
2KvkfmAjW62nXh9mrz71ktqWvpqitl5pZbcCmqGfr6JGiY06pjvL+MAmfSJpru5LVCju/EIxn+SU
vxcMgBs5KkcAFmdR/kGvV5Nuh4/63Isrnol5Gj1H+F7e1bW968RE2i5rBu8htVMPmlF6HqzZdzAP
MAFKINajSsD+oTmOMzhNNvp8Lost+83rO4TGJWhtPqCh9ZZAreBBCf4xpkBjcp6dcEaaFH90l1ne
ajvDG47XrswVmnFxDAuh72SvmnQeqI6DoULpbdgEeU+yAeD4xRhECa3A9Z6mWMML0zTsVTV3W48d
i1koX000VauFXxRrdlfjWc7NQ9dF571VrneDyE3e2Y4suKSl8mTonf40/Rh6VSCFNOYqZlxhtxua
3sK7zxVbE6kI0Cr/QQXnRXOt5s1HWG5pZ+JDhLW51PFZoLoYNxQxTPGgalH9WM1SKlrQXkMZWj7X
Gc3Q2LgxMyinzYscT9vB7SjuOQECKIMO7BxsgVr5MtTCJxURZmTt/Qmo2Qx7kMPXmaWGveZgGPXi
t5VykuX7H3GPhgnu9OGlqo3H1DTHt0nlqE/6qFvLLnyBr8nMZ6/D6ToLHY2z7aDv0YccFOeGPQ1f
xqkDRvt3LPOzYEuFtITG2JjKnZpMCKyAdB0itqV9He499If3sisbDD5QhAEAelfmBVthGUQ0DCt4
eRmDSBELeSlXYlpN2hlzGFHeJ0FXX/wSPZTStLsPgEJc6N13NVEBAyCoOYuN9ztf4/Xk9ehw153y
ldJE94ED6M6Ltcc0UdVd6uNKiTCvRQk9pNrvYFx5JFfHhqprpzNKBv0Kb3sDZezqgOerigCyarwM
9OK5J8d6GDdyTJ1nzmNFFWvXsf9eJ8e0GRH89zoToYK7LkD4qY6R5kWAnYra6LVbMNf9htdA8ZQb
bo3OB+AegXi9SU4wEs2qTUPzew9K6G5sU/2sTFWOzkiZrzQQ7F9L9mbFZHxv/fkjV8ll/B9n57Hk
uK5s7SdiBL2ZyttSqXz1hNGW3pOgefr/I9S7tW//557BnSCITADyFJC5ci0houQB0CVMbbNDM8Kl
rXEUqnt+NHUTGqi6tXxBK4e/wnntNO4vQ6BEb6FG2ETvtWKntXCKAelJ2PSa1iFGxAzuC/H7arCL
HQox4c4oshkGMw+5e+XVfVpolir1ZH78wHZ9MVSG/RE4CIGU8KtsB+gCP4ZMQ4HczL7yN9WudS2D
8pbb8wtvE/ypDlhx2DgXVTyJF78OgWolnbrxoGV+UeJkIHLewHY0e4XaUI9IOMLI0eojBtYs+85I
nizKa1+okycQrJrT8b5S44DehgJevDB+QXlafUSJAxZ/zzOWgYghApLdxuHDnxu0RY12IS9vA2dj
osRvGt+krbTfm2oKrmDPKLUv6zdu+82veo45UNnwgy2vWIjIS19ghILsL+zKE8rn6tGM4nhZQj2c
1M5wFU42Xoe0ZksEUECaZGMN1VIPm+4ie0Swh+vNKyeENTsEocIh8meN2uP2jabG4b5GZLrj0Qvr
N2nKuJU8aGUPSGguBQau7RzFXC7czs29mynBe6TCiB/IimLpAOWuthtzrh6Wfdk0UG9QrFRBbM0C
f6/6r34cBU+VbroUpFsZki0hnN2Oor6ZOjAMu9UE4jgtfFEQRAO9GeC6mrR0P87B9UAHqRRCdbdJ
ITV+hZ922qadDd+ZjRhinFf63g5r2E97Fdp7KwlPdo668q0bUqWke8Wr7FUKWFavqltYRJMKCTWj
Osqre6NELikS2Yc013NvI5ugq45x26LYUHaQ3yvdi+9Z2SJDROw1auLmUA8u6p1zN7YtmIH13FpU
aja8opIEKshEs0t6HejFT6iMpshbWP1rH7nWGUqJ7/ncywl3ILYzvklfW6XGxYvKRzkxCXzjcQzC
o/SlZmRdK0fZSF9Rls6TH8A0MK8CX4ry3OY/pWsww+QVYuwGLdFxGSc71IHMFzkOxYRFXBMRlY8N
H+iKNLuLGlkDR0Nn56+Q2UHDTaoS7HzxOoXtu1p4zYP0uTGgWD2GClo6+Zlny8yr44P0Kg7kdSY7
6p3sFoI4QT4M6saMIbmuS/eY+2V0Lv9nM44rofbaSZoh7y2JUJvT72GxRv0UFA6rLoh0BCXmqWqs
MGZqp2mHDM31d1dOlH45G1ljdeOHZgZXLPwMpd1DiAwAolzxlw2kx0qNk9G5w1IhmQ5Hq+HxUc3G
vqphjbkNciNwxepEcLHXp/O9mYZAPcMtnUIepO+1uSed0p6MxL+pA/fqbT/BRyWNuUYVOypVLHOb
XETRuqm7eUOj/BIl6DZSvuBWe8jDisFOT7IJ4Y47iVu1kmzdrs1urqzKn6LRmfk4/oyRl4oSZyco
dPi9jsMlcUaxhLSrPFRm3LxFFf/ug2cFxGPo1nr1NCVq/Ch7aKOuJkOMz+xeOGoUpySooGpAYnPl
6yTIo0kx5juWeQ2rZNyMURasYjQ9Y5QaQGoZoig2icl3bpk5ZNoDlbzZra/V3iXM3Ok0U61d5Tpu
yR94bjxO83pFHKHaMvoAsHkIaaL8aDqMcFFJ080+pXCWhEiMyychbcItKOtFF3QdCq3YaB4Et+Z8
ipJMzwHqZ4npGzAj1c2lnhtpV6CggNXKOMuhZtX31oJ36ma7D5Oz/oyV9swdq5MG/9WyKxHC8dGx
UrRC/Rgip90NndduYmr7pB2V+unDrad2Z6lVt/FMGJzYqIQnGNb6ZVtV5rbLhHganQySfW0Xuq15
lRZ2KPqOOKeClPFMDxfnqkpOyWr2SuCIJxMQ36PG+f/mBRBEKQ6kcks5OcySnwJg7cruxuStG6r9
gEbR1ejShMJCmzIObhRaFrmv4VdpbCK3e66FQ/KFCflAuKKw26P02ez3L54yvktfQLj2rOsIzHZt
pD+5wnoLpvqH7hfiJa4C+7m0N43Seu2S5V4Vz4fsffbZaYNsTVK0OzlUuMa0hayk4WaBN5t87/Rn
HX1s5Dpxwn61R6ds0Wj6xZhPRtVMAVvmxrMW98ZZ9gK1JRbUDv1aKTgseZFfP8zjpbOYx6uN9fd4
4rf9Wjp9Y6ofnNG8OFkIaAmB7sXkDu7BLq1kUfal+cSflPkEXQFUWaMHyVMdWk+5pgeXsYx20imH
hdpgQpxMOP4+y+qfC0q3rnKOXhrddkog4r5PGqBidX09Pss5vlK4B3d+YHN+zL8eWHaDOD4ldfRq
20K71FbdwBkX+m/QpfzyamP6GRovhWIgc1VSeay5+vTZRmjIQlAH+Ii/mU1VW9MxKXwCawqHoAKE
5DVyYCTrHdd688tsF+QC+oche27mpg7ggfcUEDJ5kWbPcLw1D3pknWRPjnCqxll4ntnu5SxPZPGp
Hr1vjulYBcsWHJmTqgOp5aCm4UA9qSdh8iDcQd9njriAiECVo5Yt7PHBWVM/5YibiULE5EH2K7JM
IOPUozabpN2eOJzkcTWs1KITl8JoOIKkSfU5NUa9qlRtPDSN4b/39Yub6eXn1Kv+rhdtt0ZCFxW4
MqVEJJkabqGKuqy8snwq5sb0W3URTtAPS5uhaQR8OQZ1bvBEWVrx5BOEBd1RwOM6++SoEqIHyhSq
s9ULA+ZtGoRoxLK3Wrhd526jwW8KmYRxcULnysFFP9xNldGZD5F21Rv2BQs5vQQqzg8+W/KLpsDk
x2Qn1kk2iusR6pKXkIVzWZjBuMo4HS3vg5qh+z2cfK/FDvSfbhh0+4HM7N704+/cN34OkPUQ95ym
k+aHEb/gQjxT8AszNRyvX3NoTTXdUH5ZwtsogVp9G23bWMDObT2PMLutJ8WxT7HRaAe01sQMqw6u
UC4cYisAp4XyBVTbn2GauRsttoatNndnZQBYkqx3WAOdfSw05OUTkuzwruaLdPINiP0V490L8lcK
7qxHhCHil4nsqjQ3SRgflRBSddkNDN9bZSIz/+sko0zypTXVoLcITpda+M0OLR2Nqtbg1zAGlwAu
ezrlB+fKT1MFVSNMy3qqKv8kzbVGJTHqVM26i9LqY2aFXpRDb5NgHqI3MjG32Sh+EEZ0su4xdbPD
QDLmk1AMDB7ghDZpOQafxhg++j2YPIXb6IUwfgWlDnbYbrQVP4w5uBmEn9W06WOr/AhzzWajMcWr
sBh8ji6mtgZveUKe0n8WnBjPQtOjpTJnt+ueENAojPgMcjZ54e/lKNPcdRSKzeS21lYmx6n2WvZk
ed5aUO/HsayDlRxmUAtDFVidX0yYPK7jaH3IZasiydZQIAFlmh+lW7udX31CmNjvkeiK1zKzLib/
k8x2T+yzabijThXEs2Top1KJVhbogH0zfrOQIR4XmjE+x0mIxg+5yWIb6m64y6kAOk0WeYSka72t
2oYmZQ2taB9aZDajIYbp0xUIif22FdG5RSiymEdYphAb9sMQVNuIfdZlAY9Wn3kvUTVTF3uoss29
xDCnl5nzZO64okdOp8iQqBhiamsoWDsVNXn6qKOaz9dMlW9XEX5krve9FJbyw/ebJcmKCF0ONjpu
X4/f4RlBtT7qrTe4Y6IZYFQBzR3Euo+G+nlShhEqrQrKibkrqNN99NRwNWpaS3jbAK2ZU7CwDg3f
fyh1VzwHQKu4kT9FQ08HPZ5VAtX4VvqUsBzOoVlRsogzbBJGJNoP1FaTU0JJwYbHJamVGO2yFJwv
piozL2WnajcQmD5Uv3J1zOAPIKnmsMFdSXCYJhA55dD/rtVNuTNMC8zbYNifdUHItWm+8isekAeh
uJpb6y/dD0cq2WGDhMuhNlaNMXIHTiI2QYNzkA3lGwAy5SUDuSxG2zlUc/O3/19D7/Mh5hS/50uj
nH5z1/AtB1WuX12IGhcD+sJfHRVYiKMWMzGBW8EtAVA7vESeEn7VA8jHK2F6L3VF/TNIGPVCeFzb
etSPwsBWN0clbsKFAb3joc4s/wrllNiGHsI7+tDC2DzbeqohlnyXjY3IVQLDqeB7mMK/k5dTte2A
PH+Mtf3VLarksaaE4TnPjG3IDYLTaoc01mSDROa+Z6+7gSARKIbu5OtN756Rc412XtivrJEEZA72
46kFJLFTQ73YgbtRnsKe31DJvunVQB+MX02TkVvz6/epHJCrtK3kbM1dlOchVi2iVyh/gJgK50ma
23xAWa9Eh9Fnr/DOfzx0vL4hdtLretYvilS9B+mUJtlti/5oUv/+irzAtPP6xF2bfad9EhE7d8JH
/zPXgrMTNmhxus6iUEU8gxx4cB0Nqa5AAAe5i2jG2NW7GjZ0SjPpUpigHBSfTDgEV9GrEZXBgxYS
11esz7wI31VrRKioyfUNWDHUd3gDXgx/RtI6dbgUjWK9uCQnHswyfk37xlvobT9slNo4dRakM2JG
eOYQ1ADwjZPjOONDYZMK9kh+JKAH8MpxcYteKBvAq+z1ow47Agpo6Pd5V0DC5QGcnf0YAgXge9sM
37Wu4niRZ198Mw7X7O3Z3uiu+tCVlr6UI0pY5ZQi/t4StVo2Lvl4fwLV4dSOjtYZtE0NbLO9Mj3Y
VXTy6yb/cGItBC2WdAfL8LOP3nQRD+XE1Tm2eOjLkBwCb8SHSC1/zU5U3xr1WC/CgPgIpF8IrmhA
XAoEj1P47b9GOsQUjmkoDzHIzsNQ8jfD79960QOUnoyqLK9mGsa7zFCUs9drvxs1rZ4sODn2dztc
p4+pOSBBkPc6FQjD8KlMxaUD4/wLWe9Vbavp9zwiomfXgJ2oQUw2ouOcqA5qf7QnHljVM/uphbB2
oUPc8s0p9U2sW+MvI/API9GYL41e1Et1DLyTZSG9pSQ1ErgUG79FRh4foOYZl7Jbh7a9BbNClm72
6gn8FGHmWxvwafUbidti5WiOuxtnr60TMLLNiuDO7GUzRBVvyyehEJx4m3QN/rMyucqVSthz7aLp
X4DpjC8jckpyjm7o+Q6NaPvSDcNXAF3dL9/dm2rb/CQZnC2GRCtfbcpp1s1o5udMI7hvhVm+HYnz
EvOnpnyEBfZr4tY7avTaXxnSvT2Bli9xCKMzdN3TNdEjSpyVrD3kZTieTRWVqcnv9FdjTtW6lG7+
tLsl+7/2F7eAH5mdqG9tmjqACbyCbxwV4sgB+tsBHoNHywMBrMfOxmp4H4Hxi4OSvwAa1RAgdlqU
Ovy2IaY1OjEpEjOpj7KRrnvX1iNAVS68Zf+ak6dUVWiVp+z4+yge6rlpwJystLoXK5gniwfiS0DY
pFtr3ORfnogzHTt2xkgvVS2vHieJdrjJCEgtgcIqAnZHfbup+hS86qwv0Fc+wIy80T8hzPL3newi
0+PCQghgdR6iWpMJPaYvSL5o0ZGMeF0s5OUYaPPllDfbwhcPNw8yzNFRCL8KN/LyX+ND9zISYLl6
ZrOJiI68T6qRn8kpAimbu1EbNDvD4Oag+SJ4VzvdWBE0mXbSyz91tZiKrj9LL0l1mLsU9dkaq+p5
XnJoNeVNLhl1U7uQXblkT/YL5SS8Adub25KyC1fC1jIrZyf5hpuWaBWaBKQBMhVN2JmDWNrkVe/4
08Hqa3RSZP/e3Mf8Jxsbll3jtWcyPCal9a+I/lAebQj3sQsc99Glliu1i+l0t5sDYh4ZMtU7OYLz
rfuYzqjElkgsGap/puo1b41ui34hxw0HE7GEM/fnZNuHnXuu5yvNjX9fSRtHpd/ev8b9Jy+gBPe2
XpEGZx821yTRnUM7UE8IExEVsq5nop8kL01zYtchL28D5FiSechduYiuyq5sEMhhvrz81yTSJc6h
1Cz0U0Mno1BAQdUEeQzeiTp4nLIgoGZDY1tZA9Opco/k4x/HmDjBA8XkSznsbvcSOGa5XwC3J1Tt
LqS7NfUzqOL+eB+nxHp0aKLxY7AsZ9/6nrpxGmTJ9MQbDsIyc6jS5v7kpuMhUgvfXN/9Zpnjl0Ol
8Tb+1tfNQAcXCAgU1qcFkpO5m09fg8Ku12qat4cwivpnXWs/pN2vy4U1jkOjU6jONi/Vg+CaIej6
iGTEtObL3q7qxlbYdoRGsyP1qMJWB6E5YF+0c0FZ3kbLKWwuvUtSvsgOuT9m9ZayQYcQ9s15TdkY
KdhiILzcVdTQXwhEFwmezlWyi77JTYI8iccvK1cOok8oTQ3GV9/I2mup6tU1LZM35InGDxgEYCfc
VGGpvrav6E+I18YXBtd6IsSrxDr/vrYNiCdRmbhQpu2iHlPom94odc5X0CYBWfpZG51z0qN0eIlq
EJqhyukpQgfxha1usOvYga+kV2mK9NxM3jfpTCtDY4t0BJeQdstoqjeaEVyMUYBoNCvvLJusI8m9
sJC93ArFixe3/t0vr5wKZQkz1Q9dl6jdtlVQiCpzoqteXIqjJYhVLHxf6Y6y78xGefWXzU11yK+I
TLIRMyDU0E3wPq4RnVrhBJfORRBYNpYDXfAQo6v0l4OCAVifKldd3B3E9wJ0T/P4zPdl+ZddLueH
xfMIc8Ve9gZb70+1TyB5rg2S1T6T1hd7yyyo1fqn7EfaLQ5plKLdC4kYszcYdzfdrlyqh+7LSZtc
889YafprdT0MjppdNTtzmJXTtAjqCsvvdl6SxSWVCN1Imq4vir1wk/mSvrzKYUpdoLBw0sOSu8+s
GAWhlflg6lMAo8640oRSPtijDxGxFiHkEiMdB+h+9prsH3qB8srEFwWsMq+uHqP3UedrlJsiW8tu
7qOaDpVJtQc3HL8bWvxTn6FN0plYT/xKnFfG+I8kGB8rTYnewTJ6B1tAZygHBUNVc7uqdNANrM/P
Ol2Ch2yOcvAQ+ueadPTVtW3yaXwnpLnJrBpaWtSz5STd5CynfLlBH8r8s0rs5FFCGtijNFcsVPCk
j3ekAxj0vyyF9hknInkELNzc8BL/+zq3x2msj/sa/UCxGOXKhw5tAnRLoa061qo/2ksA9EDD5obK
xnaVTyn3ibzsKFdUuviUUbB6kletNE6TzeFcb0NObvMg6Y8avf09/jZKTkgyMuoQfwHN/WsR6b5N
ip0wOXUHNI3cY+J1zVZ03gsBXuUYmoNVn+Vl1OcBFVYYR36Q3DQoagDt5wgwdhQ68j2IfKIhsa8c
I6IjiyJ/GLwfrevHqzmMWC5k0lFmIv9zUlK6AARURzlSMZDIQqjxYHoDdCEUqFb6jCatOZ/fSMlu
/T/uRu2V/uFPd4jgpF5IpjINNqBmlSao8VVWcpw18ILtndesRapcPkBskWV5+NO9rQCfzwB5TNZT
1Dn1V+3TtizjKhv0azpEH0Lg9iF3LxE2yj5y6ozPrjOueZOa16QKqBhRfHV5t3ncg1dN4syq4ywl
HYVT+4tRJ8N4t6mq/eElU3uUK0k799VVA36cMiJmGsifPipOfXs8aapdMyc92z3JObFDwa1o9X3E
GYvi/XJAQor7lfA9wQ4VZbMcwo6OB+5jWrW2SHbNA0Y/WCllPByCeWIpB8lLPyDxqMVus75vxOp5
F3fvyqv/vmH770OapGkXALqQ4xQcfCbwDUjr1BcfODNsw3Nj94/BaA2Hjr95C2Aatqpw3ojAoos4
95ykri+5oVUIT1c/BqsCVf3HJEeMuoFaH4y+u9GCijgRpXKGZTVa+KEY39OJcsqh89unoc8QyyoV
/4w6qbYztSY96BA4nxp3QkEejelHxbT6VZxF2es0VRyaheW+pd0gjkqngo8iQeIC06RBUw25luqo
5ZF30v0AJ1TBv51yhK6P8clEIVflYKymVvxYzInFOIqdB9cWa9mTjcJd4JAa7Q8xBkkMDDXqt6VX
NbO0sr1q7NQ8NAHF5kEUKltznNwXodQcWnP92FpgCklpP3rRg2NZCWSINAn/xtcW6t7MddqL7N3s
gXfgLKicSEBMc61d88W3I+sgR6io1F5dyJcXpK6tnekEarCkQANIQlOH2/vqagYRaI82+/puK5pU
WU9Gmq3kMnLBrurGLWl1XtH8pKy5GfKk3ZdhWCxuT8FTDfYGtvZiNtMYLG2YKc5hK5Bu4RXIaZ1t
5I8F4dP/+er6YYRAJgM0Pz9tORwe9turu5v+vML7M0DZZZa2C+zd7SFzjhsAVdg+3B8zdhw4M3My
cPdHFZHirymF+/0K5YJ1lP9+hbd3KwpdqH7nV3dbW7cC9ju8Ojlari9fYQON2P1J9vMrzNrb53d7
W/qSIvBk+P3q5GzVsQ5K4IKKmt8IObvI8i+xXluH+/IOaUe0s5R4BQyvegZ3NNe7quW5tDv3iVTZ
c6M73ifFNzDO5T4AS82v3gstX5a2kj0UumeuvQkpgdYpLtyYrGe0if1VOPncZaKErGdqIomkGV+l
UzYVYAzDQudV9mpB0XxLAHQj86F9HHYnt0x+3Md7GvFD/vPZcLrqqjMU9nrVTNOeDcOqiV10xoNC
f4JR6uQOrXKO595YOf0hjHlrpVMOs30o69lth7BCMsRHifqiuVAez2vIRm9LxOsECr13m580Gw9h
4cvtUca4IebvIxM6ryGHtWaEKohdZgfZHbSxeQDcfOvJWUMLnVFlV5Bz/nm+od6DPtDcR2mKIXzY
wSCBctKfdeEM/4WAGJLa86S0jcOzoze3x5QmuN2Jgw5JSLbvnydjfCaB6G5vCWD/chb5AcZvfBk8
lHfz/KFRNApYxyC6yCsrzSid6utyJ7uOlcLkXukgECKzjVd/jfYSddjXVDveF5AjZMMj+Pn4+xHu
ZhSQEfP+8wh3R1ohaS4fpaAIBf549kOqgCNZDbM1UGZC22w6NrqlGJTUB8me7Txk1ugmH8k6u6Tb
6+rB85BKGNSwvRqgC1bkc+wXJXQDNMbz4cNq+hDJQmP8FhftuXaF/8ubyNUgQcaeUJBVZmsWLFJX
Bz6lht9RoPzZOoHyEWaeC19Wl7/q1PWsMthGr5QucTQ1kFni6WpbOxTO0VGEu/dyt94PCt9co3Ck
DAs7L83/zo9rPAHVKrtFI1uNLX9riGwvPYPhzRVH6P7CFCiy8XSzOgZKSvwRrEFU5HwELZ9yvoyQ
ll5pipZuOo3tybLK53S2ds2Txnyq4B/aRk25j2otImbqBRfVAw8CvliBjlEg1adn7XlqbPUpVptX
aXeDxFjFU90euLtr1FQaq7x0lE/wrNrG032bRDLTh/5c6B0UtL0Z7vlpIG4+mzkhHvtqUF/iqzWF
LmVgdtpChepRZ7lhm0gQkoxveuwHMz02TdlSozxfTjqsFa6lHdCuReY3DFEQFeV6GpGw82zSZ92A
OILr2OlrqSCrYBfgO2RXdJRcxYX6S/YmpXVhSPfOciacL9YTLOlLmIL5L54bN9+BLGlfZKdPyi3M
7e1Vzs3i6dUMIvVB9ngl8PL6YXySQ9MeEGBHqH5P+EB5yTh/7vmSlurCLJuIWD2NMWjREv1RYz1F
0W/blFHPBcN1A1DYIuwnB8aD/o97Hmh3U3nwxwK88R97ac2BBqEm3EintwS1FWDVVfoulFGH/p9/
ftk1SmKeRmwGyHub6Tt7gDfVQmuRcvXpDTlbOUjLvfRilILvMSu4ekw9k62xE5inpK5FOh8h2p30
IhcJrZAzuWfpnch/g0MKXkfQVVfLaB/qNs3eTc2NjlMb1YTjWbIQU7GxwVhs5CSrVBVQvhGHBxRW
jrD3+5tgrpiUTSx1ebwoy47pXIcpjQZYQqKjUMFIodWYsNaYdPq1S4wa7uEoWaPaF22ksx9dNKej
4daTprrrg2WejvyEgrp+9khpH7UWYTRjKElAQgv6qnQB+pfzSgSCvX1McQEI5l+a1XyD2QHYTzSX
iZtO+ZiYlbW1/WmumRsgAVT4y/Y6u5krqxG4IxjxtXEon9LmNLrWIRYFdOm77VflIskK9bUMbVIt
pq4TyDa9XQ9D1N5TphlPUkZrmFWL1yblaMaXsv9OfG11W6nKk33ZC/NrYlKpYFMY/ty1RL3aNMrO
hlqQuUuGYBepjn8JHaNYuVqSvUe28iNzHOtnOlxv6yB6dVWQWvnsrB7N8UooVw/Wh5U/Tag0Denr
hKzVS4QexItoUIJKHOrnZlPcmBMKoh3I6tlZdVm1KQinr6WXe2NyEmYPRHT2lrALv7TH+1rk4+ao
VtKepN/xsmzdOXzJlM/c68TLKNBWhc74HS0tDfhFZCxk1ygtZ2OHXQWRddu8cxJDyikZKJ+YBxuZ
vyHxAQOKn9VPlFbdzIOdhce8mNHR86i04DdH+ciwHdXOOvZKmy5MS+nPMz/FSm3Cfmna03CWNtkA
RRjO6dxMMTrMSDoxZJ7RQ2Q7gl3FI/u6CmHp3S1t0gsdHOip3D6qTRovu37yHxo7cM5t4QzL0Zjc
r4TgDsHgT2/lhIBD4aNnTU1m9BGYE9oSqftVoaB5leuTeYqEFj/mpG8o69Wdr3k8vmuITwRkNhah
n/fgGvvo8d44rX9u2OgcKWas3EXiesl+UmzEGOdxaeT8HhxEcBCban5ObKqaFjahukVltQ2/f9nn
dLGpMt6eyEJDuYHQ7DD1QHlkdYAY0+/1BLOSrBxo6QHpCWFzoqpg9KLvqt1FD7I6YPa188j/wzy5
imkNe1ero4s6USqgNCTifSvxnkILHXO3AT7i2ldpGVWCPtDktCvpkzbbbTeD104X2UutJNk1Pcxl
ISJw+dL2m0dIa4dzPC9W+Lq7mVCRinTLfgrRWIH0PuNgYrT2k15M7jV1gLngkxZUaZW1Tz07et0N
rI0x0pUGBSBnDVS2W9fxMo6T+k0r8t9X0kaZVfc8DuUSDEX0xet/GXZRfzilne8dCtzW0uwH0dFz
OpNkL3crpGOgMsj66Es8qd8p2RfXMOmKhxHdx4Uc3+QGVBGF0z94hppdfd38Ke2WV/rsAyob2hp+
Z55bnaSde2sLd2bW7WMrCz5i1OylXemVdJtCwbaVXZ6d9efZ9b07rIv5WcAwc6w65/ezE2yllr3u
bxqoVOKqL35WjnYhIlt8THFhrexkUM9+61XHqoDsse+j5HUSQBQIoxQ/qQZfJu1gXjpDz1adaaDw
jRD1QV7dm6xTxq0tkpNnd/6/nHKsqZpvgemGr0KYRy219Q9/qOAhQ4L8XGkd5fGqX6z1zHfeBz29
+JGr/YiN4glUXPZuBLysvi6UY2xM/Rl2CipHzbD5BCu/D9hG/9D88gvSXOarWiv5xi0JvhtRqz70
wRTNpJn+l0QJ1nIodEgoOnll81JQ/b0RZhccVErZL7BHDUtdG/kRj6aAinv0QbVNprM3Ym/HASOR
ZEHvU163i34a0y9WGX0rs8b/RiThoYCg42elT2uV23648MQZ0hPEvzsb+hsqRhaUfiCvmdU/vVB9
REyt+2aI6OckQmun2F6/UVEeefYB7xXlM3QRxbOoKw6go69tpE1MZn2hcGyXF31xGwFdYbD0UpMw
BgpzYxE9hej1XsrIAsU8X1GJ36y6tIjWrQudyDqEYYxPwDvWOklp/l45N1pV8nTztj51STFyzuvE
gbyIdHfHOv9Mudl4V29T5PqhVmjreIjaTeoKZRErqXLx3V4/piNAuSQo6q8ifgN/7HxL685fQr2t
nfnA7LMJ7fCynh3d+D2jDvlrbPfxOqg5B9gjEJVSRQKcol7n22SWVGR04UfZJ2ITubG6V0pLfXJj
FNzliEHYLwY1mK9RbgY7+EFdwHt2/dpl2rMcACVRtoDUD8hZ09RbXYl03gLyRUAxgdc1Hw6Y7J2S
ZuWmRgjG6ZLwDf57fZ+aXr92B9X6Yo/dKnLy8d2vB3Pn6uiGSHutfmuHKP3skHPbdsCPtpqHCnea
ZdYXwyWiMKSqs626Pv0c02/Sl1DjvOFYbeyQbJneR6NZSbtmcVCNm0wn5jWEbwSUd/IhiO84q0iJ
toadotRshUidcZY4yiv0Y43blbTJxgzr/29Ib3om9RSdufpr7gDS/gCrO4qWUPzJpo7BKVdRafzL
lmd9ceFJxFsyBWgR/Rmczg7Y+l1Yp60ff9n1lpLbMGjPf9n9oMjP6GEvRWKPy4aq5WXf9++51dRX
KQLvwuFz/GOi6r25Ik5zM5FlqwkiURWrcKwNzVFblSjqXYPCMtatOUB4IjxvUxpmefY46e2oih2O
asvnSVrc3we2Vx6zIhS7BpbPs+XDqNMmJRkMBRW/BC7kxzBu4ATw6+A50wQMsTGb0VhXH4ABFJfa
NtSNrQlkpHMLuXdpbLjp7+BI4GRq2/lF2uSVjzjygcqgB9kzvDiAyigLK4R8OQCmfX652eI6Q0Iw
U9NVOI7qM8XgwaGdagCsvjlWnPXCJQDo/iq9VtpWKydCHlR2jcTtT+VYfCvqTH1uzLp7gGzxlAY+
rL16HJHRtZKd7Jqm1i/yMvZv3qiftqaX+E9kT4OXVu9WcpQ7sX+pTfbxKtWKAL/gmhmtiTxh78en
sDbbt8isl6h2Q8fsECmcTNGtZbdrkx/Uxo+PbiaSa87Z02pTQKKeaayRO2/hvWRShlpVQcZkpxbo
uzq21TzVLlFgM43OnYoWYtJa0Vnw5y99sgn6tl53+v9j7byW5MaVbv1EjKA3t+VtV7VXzw1DGrXo
vefT/x9Rkti7Y7RNnHODIBIJsNSqIoHMlWv55do0lTEGCN1cdcOUtx4Ikn0auMlFNIpeRCu5MBG0
07L0ZgvqMaFayfNRATWBM07OwiauqOAsd3JDgnO2uRKi57C9KAuQh/m4buOe3MjEwZM4DeriFDVt
Y/pX5kFn1zYNDyjn2VE190cQI7/t2+9h4f5Qm15+SUppBJZU+Rd0u+0d/OgBXIumftcp1O/mWl68
KGEekN8o2newvIamOT+0MnwKn1KEwXlDDeatqRMLhro2uS+iDEnTf7W30+AnG7EN9EeaRWz4PwrD
q9Q7BzwzJRnyuNYBFpyzUVPARobvSBINsLoMw1FczY1lKGiYRw1V1Mi7OVPjsw+h6nG6DLXyqVXJ
EM9Cb8KuStTpC9vN+befGJ2d+1Ip1rGsuzuJarQtYqsDaCMzeFUVCY3ySEZbvPKCVz9KvgamU114
cQev+pQFj6sXz7V6QsPJo5gyFpV6IGXYLYVTzAkW5BfVHkRheacMvDbGjsoio7e0ZzPUlVUSDdUl
VtR4p8hFAn5BM09FGMcbv+yVB4sisWVHOclbN1oPBNknID/bL5JWC5dK9sBlG+LrWrmk3LF+0Cve
IEmhyCcFrtpDakvebizk8ZL76bAaEDJ96TpOyfkXnjnJSTdyUgBh1aEATsXKCnhrfPKmMimnoRRy
IfqiAZIXgnBoRjQao18jYg3hLnxuc0RflWBs7dq3odKTe3+ivlb6Ljv1aXERpnAygUAwzmFXb4VJ
NJ2uNhdiBQsxZ7aLK3XixL7Z8Li5/l4farDtbUE5IU6XRBUq62l2Ev7yGEgb1xgrgFiaszUIbB3H
IiwOddY5hOAb/2xXGrr1QMGvKFnZKw4uw2M2GDUJY62Y3rk5UkWahxA5dWd6pCtHGFsgMUgmthCl
rKONMIZKahe3S9uDodklmjYc5UEFgqZwns68pnpsuxgkuO4SrE7kZCs3HcSIfa7vh6Qs9ukUmQxh
ZNyMThlfc0mEslXvSZezZGnKVfEFHWEfnlBCiy3EpFRzpmyVh607HaIWAAvXbVdANeZm1tayh4Ux
AT7aQgoOHMDRe5u6lt+4C+olpFMYJ+3Lb7fGAl1o91TMZL72082tTBfRMtwcVhN2sZo5uYFr+ejG
LsQEJzDGp6iuy60U2yT3o0F9DEyzvPd5gpu1bxRLV6UooIWR4FA6sfpomam6yzyDSv7J2Ubq5TGl
tGdy1fMkWypg3XbCVZHr+NBIwLVFV7dqBC+dQt11FikhaIPkx8SHWdNwjOgl9zj1NKNqfqlDNsP8
9ytfo9F4DP1a+S6lLXuuGKJtYhULmzBXuPDKLccMRFfB06yrKCnuJanSl1VDqXkZtnA0NQmhQ5IA
XykiP2d+Q9witHdemdk/yM89u31YvOWJkS8tqdAfNFBymxoe1bMZRtq+GRJth2haeydWhOonhZTL
hTW77f2vZcbulHfXFDu+rVgkoHemFfXWyZfDRFKoA4vaizPOP52CPtnIiBUHPyG0PRo7nyLFMNP7
FL2ZIVkn8A/B0i1peXIf1Hn2XDTFc9Zp6t3gtukznzID3GgQkZkGRymD6s7WyoMYtZoqhL/TaHdi
lKxHAbuTa6LPyVzCsMamItbdV80dGJoC/LsWv9mBfDImDRLT4njiuc6XVDcnutGguXPCCmBmq7gc
z2sKwqKiXVSaVb+PG9eT8vcyjnsAIlBiyXn3RmmHc3Kl8mdTN9WwjrNYW3wa+NQ1y4rTFsWRwj4G
GdwhDhKCyag7J78mDA35OofW0OCEXwT9d3ZkEDL33Q+YD18QFPe/OAk8wdQVdZcw7o1dRV0OtS52
fklICK+g2Ta3pj44S15v/NmnpqHA4GgqNjxyvYa8uDBmqKIiLD1EZKYNl/fXGCwC3dNPXVW5T67X
TT8UtUaYkW7SOuW6bAwkLyZnVALM7ajp0G1MXb9x4HFGDPm2lJU7zZ0vNc9i6sip+AHCo6U1uZp1
0y3Z+gSbmPMEdZHeGK3ymINnpkm99tokPH6qFeeG3l8ASe5RfgggHTBWeTR073KuPKZkGb+6rVkt
VMt0XtDzGpZo7iaPciMHa4inj05iwRPoD3C2hmO270HiwHyiSNmyLtsDWw0bPDujiqXHW8mw41UW
ueljMjUDmQUyDffCIrveybHGvczQ2fdN56wqmTGi2035tGy6yQqIUCevxHg5EBHOWviKq8Y9h8Tl
l4Xe24vUl58ii+ors+L/fSD9tDHdtFwKGiFBHBSOHhwaWT5JxwNrlccKRcRYfbF0/nl2pF5ETyaE
DvL6CU3V6qrAOXwos7RceallvA1t9t1KjOQ+dyrpDnpokt5Gx+8InYcpGnlPNrn6lvjNd4O/2Rsv
lwbtS2ABodYESxibr6jNd3cZRUzrwLZBEjsWkplKV+1Lj3JrF77JAe0c5Hbk8cSv5S9l5AGJDgj6
b3XrbUwHhCV8b8F3h/8YrZSUXaSE0o4A4LehhNg80SEgL+BD/1nLAkNkqubWKzqi7hapk3RrFnlz
75v5OXYHFVEujaN/mfwt1zC7EHT2r1ZY3HeSH+77PjCPkHjDCDk1Rnzx8q9Z4dfewuuoF82C9ken
bmRN3vZB4XzxM7db15pcHm0OEBePj7gMGzZZGgwOG1S39Us5Nt6yIxZJtVARwhTt+NGibiKLsk/5
oinN+FWZJFYhT0kXrpXnfKOGTSbbrz5cu99sO4BZpaPgjBdKuDVLmFFc2eheHRO4Vqn77d+eMWxL
ryBx12hPbao7VOlJ956Z7modsoXBgnRkiNRlXSMy3SW+vY3gJD9mfdXvTFs6uGOWrpXBOY5x1S5k
gh4EYpp+0waaucnc5otvpTUK73awqNIh+AYv09U2Cus958cDlTMasNCgbxyprg9Qvx4c6pvvcJjE
zKlQuEsHcOkRMJDe88N70UBQphylCFb6yRRJErRiiW2sye0o584alLPc5V96O78WZko0PiufKB+P
LxA7y8+ZpEDgpVh3aphX58Eor10IlCdPwvAYOO+h3KQnGdIJJ+yHvWfBgAK8P9NP0p3bUKnom8lb
BypjCzYdaqapKw3mZYpsPZhq2901Zk3hugSoTZfCYFXKjX9Uneas1I0NZ/2EOJyAib7DFVuE71Hu
g5EaoC8QdtFQjAWeXriIvuNXf7HpT2HRHp57tIUuRRw+10pW3RFo5Zc0dmT4uqp9ke00XFBkkWzL
oP1ukwm5RyZYO/e9RWmj7gdLdhvZiat7MQhpfHff9hZw5TH6Rlgfj04xhr0TRPni1g9Uq18MlRoD
qkvbdd7bxUuhhc0aUch8K7qmZvL6cRT4Zb2R+jcnH5ZdTRkoUTYtPd4uLU6tR1en0m85gSqOkac/
kAqWln6HCKHvHNJquBZDaFzsBFRrV691R/vOua5YyGH9rdON9jrWCWmnDJrPMngbS36HoaQuhyas
fnT6Y2dbsPxEvnMqSDMtYKFqV31E8UwTIkUeSI27QyiOgBM/52sCk+c1na5IQ18TNS4o4sQkBtuM
Qqmu41kpurKqJ3eSUn6LQPVk6H49lZHc8g6CFkp0rcAbz4NNsIz33BOYz+4habIlZRDmU57JySIA
JkDivP+orTZO3TjSeOv65td/klYTHmLA4fWw1wbu/lvBzYIpewjiH4Wb24e+gPvRbtC3oeom2QU6
FVbUZ1KZXMJNxpF72Gi5VlxGu7QotpQbYjje1amLbJexVT+mNnk5n5//jncIybkMKgUID8cLpMzZ
2g0C+aEZIwuVoU5+yuP7smQDOsn13rdtGO5aHUX40HPqyxBMyRcnLt9UNz3LBb/0KO5RWwfORJRL
W5qWlly1xtB3jTvKO7DSKJlnarxWDKvYKyarAe6eXhldQWaafSlVy2tVLs13O08elQGZoCqTZWRr
pHVnhPkPTnl3Ps/CN6/lE3Z+lEHRFDS7cqjvbH5K20i1u21v2MNVtmxvBQe0+iqToFTNJPyRmmcy
WUDH+TFfzb623iwfntOiVaoHEkzNpojrDKxLCTaaMBZ7ruqaVXqzTCsr+lZk/dLPyvhd9ktEENIg
fjaBBm5aqE+O46jB0mKA5fWdTiGnP5zVWrefbMdReGRviHIVXwPfoLzTlouDq3cWeMLuXfEiHpS2
BRTfqEyA8E14hIo4XBO5Ge4Sx8wXrWF8C5Xce6IUcdgpEKduIT11njmjQxWZen9DYwGAME2GhyHR
O8p+SnlTpm3zCi/qQXgEZj1StUZ8Tu2qbNv01U62vHgPJ4S5V8g/nPi/jEj91eYF6glnFUDkv256
gu6DGgynlLDvog8c98nQdcJBZX+YsCedBkNw0YMW7Ov4HADUo6KmrNelgUy1x99yZaJ/ueflIr00
4egv7NYm/T2NVo2N4oyhP8ky5KMkHtgU1bxISyAVmt52+6Yhej3aSvrmxNZ7B9L0Wjihfs00/zti
7SkF0M4iB0e9pI4PhgVHNveISA3bvo3SB0+dItdZU/1tQp6VBI3yzinnvZAD67mA+mmtKNGbPZT5
irync02mBswyTKrkjnauKakS/B6VshpLMEu+WzpX4eg4JtD8kCT2bMul3iT6y4NlWkW4xcSVrvZt
7dtisYm4TnPp245gs+T5azvL07PkVQgQjDHET60Wn0Bd/GUBmDwHmrHO/OoRCupgqY7qaayco54Q
x7UcWznniLovx8FXVkZd9zsnrtQ9OiTDJZ+aYJcOhFxAGQS73HOClW426qs5wKdf9v0PiuFGv+PE
Dq3Vc0m8fVHVTrbuIEjicRl744EMwtLXJQOhqFzbyQMgtrgwFWI1nrVzIyld8pXn96rEX3xHhQbG
RgRGk/PhNFKsukw00tGhqfWrzoiI0MuDRUld07SLqG4eIQtKdsI2N1SF/XKpbLVbd1anLdiNnHVS
Ba921RGGsfTgZWKjXLWJoV0jx3c2PsXZbmJsyUiNJwqM0p1noHjTqQWMP0F97koteYRRgX01Kntg
r/R+L2xKAvQFdlngoJJ95ShgvSsqYahxkiOzHzyNXTJqE19lSRoOvp6NB/DY/HVcMhgBRf2nBuwR
G8Hoi1SRdugowl23EDDvkqK372XkPWVLbTn0oDRP3Sux0oAzjh80y9hLghOY4XQfjAQsbGAeq8Ia
1ZXmOy7kLt2DRzTcMUxS+GMomecahKJLvdq9lHnZPXvpqdoZ2YjRZNfkgd59NhECQI7cZ5MX1+Uz
Kl8E0SP9ie+PCUZnCcN7erWbSae3ebYoRr4S+UxuTUFeelXAELYeJi8xEBaVe1fnf4sOQqfymoRp
tLKscrzCMOUsNKXuybJo4/Vmkw1zq8a2Dv4VFzHAaUG/GEAkJ0vehdFSNhBwr6WmPPWOVZyaJv55
FUO1AEM3NIyQXgNSFj63S55EfK9iud3EvAnPpYG6ryQbOaLPjktVJQ1fA2ff1Bbx+3Q8G6XJCyAJ
7+tCivj581hkB2uhCAtDN8ImlJCUhnUvbLWdEWisoC0NbZVjUuWSpCOqC+pvO8ppusqK4a6BDugq
w2yw1Fzfu/f51FtCczHZwg7WfG+82oCJTvzoqk5ZwSuo85p29aOTq8m2DvW31m+js99+Jwhe3sXN
kG8c24UtJkCBqHIh3RRXcCpDkyMu56a27vqiHwidIj/Sm7KJ0IQFX7UUv7mwovxlIG+xMHSpfuF5
ryzr0PUeC7tEqS0s3Ysp86UIIkh7guhoNmjzqo3Bq2XqiqaD1IMqSCfrs4UYUnvi1mm3krpYvWrV
QyDImWQzRp6HP/CNu0kmHLenKoz0xUhRCadedQr1IeAmCJZEU/gK2wLfbDaKJ2s3AqeybhAj7VX4
hSYKJ+HXoWsFX7R5ijJ4BPLQi1eNpeiHOqBe3wHM9aT4ZvXAcXoh90n2BPPjGpikdD9t1N2mUl61
2ClOZRK4t66RJ8kyHLpwA4ELGitp20trxEulbQxM96HSs78pnQAjlnbdgd9asOjIVN0bWQRezonH
reG4AK5K6cVH2+qhG5Kl3pTVkzcM5VOW2NccMuG73JPKJ0frjGU7DA1PWLq2rbhbUhThyq3dOyPL
u3ObD+5ditg6/Jzhq5eE5T6Q/ZzCDS96NSNik8Qhg50YjaijBiNPqkyMuhLCVWkkPcq2Lj/w/tgJ
c2+16Sn2M5BNHDQBSI4+5A1kMA2tilfUQ5jPRhxB4K3CHU5FlfmcVMS+AZrJK3vqGoOsbPOM17sU
WcZzQpUSkFAlXou5qtN6Wxi+m/VtbgNymLe9BsMvzuzwqk02uh48aSwVtX0AaTv1X6KrIlK5hplf
3gjntAOTrkM7ehuVvSgldOPn29vcvndXEP7IW+GsUUyxKn3bvY3GZtWsLMrsd8JZDjpAT+2UhhX3
HX1pqdd1tAU3ujMsp7203mBtkmDMT3Z0zIjQPaH21Spy9zRV0jwlZf9Cfs45ZzAL7GB4gF1f67tL
U8d7Stqdo6VJsLEIW618LUYqs26mVuuiOx2kgivnagB1aaofyY4c7M7uLsI/LYN4xfk5QL4cdRMr
7djiBeSJ5TBGoI7cRaL0f6e50X7Nc19FJlwzLtSlh7sA3qiadNi1MaLnRkYqzHRS9UBMvV2GTu+9
loSONxo8BxsxqlTIfsD2h7rINJrpQPqqrL16ga29NF+rIvF2qp9BWt4RtgsTs1xVUlFuQTPz3rK9
cTg4yFQY69Cwfl3G06WuJIW6/ODw4VJPlHwTTdVenvHgDp33YvLPo2h5WEnQAL1ofNvu3Rghoqkn
GZ1+Cb3hQfTCMc3uCtB5ogfGyjhpKPQsgokxfSwhebL7Hr7zaVUEOrXNxK61Ck1Juwyu/LPRpb0l
UXI4m9nw54fYBUw5Oc32WIdz0R8Cc/lpIPNCeVG4ybCdnYUL8QjOOiZc879v57YcGI1SUZ4RJthQ
3z282aPprsba6U6DkspnWSXc1agAB0POyP4A2UQwKQqJpphkhcRVrBkTDwbCsKOFopCwKb+v4mxK
MrfI034aEM5iFNZeRD+mlcU0NH89eBQgsliPgKhvq1bEloE9kZRqFiCZV9EwpoesCn421AamByLf
6UFczQOz3zzwye+/cJmXB24G4b1Yf54nurPPfKf/wuXTUvPcP37KP95t/gSzy6flK0/69fH/eKd5
mdnl0zKzy//29/jjMv/+TmKa+Hso7YC+ox88CNP8MebuH2/xR5d54NOf/H9fav5nfFrqnz7pJ5d/
utsn2//HT/rHpf79J7U9v2R3qGWI9g5s7YLpZyiaf9P/MBRVPrNScoS3Wbd+o0fZx/5twodp/3gH
YRRL3Vb5T/7zXedPLXeo0KznkY8r/af1/tP9Ocxw9O70kN35fMfbqp//Dh+t/6/3vd3x479E3L0e
xqtRdO1m/tfOn+qTbe5+/qB/nCIGPnz0eQkxEk//5Z9sYuC/sP0XLv/7UrZTQp1bal8HyQiOjdRO
DImAzY7x70aMRMNQHFTtKszCIq4qMWH2Nd0yPIrhkgTS3omRZdM67yHTGn3pVQa1VbUh3WdBDIFa
3T9xCobIdurFOZWELfiWaVzMGQPdPJB9/yHGhd2FJ2ozljBiCZtoqh62DFMHBFZDtn+CLvoCqUd8
KWwp3ne2g+BzR52vbUa3BobK+JynMJBOXloUoSQnRgNLAs7myaebTQyrkf6OHB0BEauBWkYslfs9
dc65Kq9vji6skqvKCGx4kg3qS7IRiR1O9uAwEVPd+BFarjZ8Nwb1811x0QkakLcPqe6ZukNgFZdC
iYuLojTa1tMLoOtidqtVw84tQDZ8mG31DsDktHmDXJAVxcTKzJElMur7eS2xtN9pFUFN73hbL0iK
5hSmMbS8v24p3NK+688qG4ubmz5yRLPUnSOXPUXM6AV5k0L9TaweemRK1D8I1zcy9Vfj0G0N/t+O
gHK9k19NWvZC8F4YxfR5uAAn4kiOfki6BlSFnRcUnaYwfWTWPi8s/9ZxlMABDTPZc+C4EFwRvLrN
EMZ5mmSN0ZKkR73+MOfmWQ3luouT9Ph54qgM/r4JpftPa4mukZlnIt3GXqkMtOpjhNZGufPugibx
7sQVYC8P3dbS27pAZslrMzoPCL/OGaPzSGXp5DrPvC2ktQ+2HcXETQP9IJqR0NkBZWT9IK4QTBv2
iZQsxGDy2010XV33UgpOmJFRHI3YrLRoHRl4GWpjPsRjTaHetZKk3Alri5jcGkytthQDt9HJXVx1
o0zIW/VOwnf2IONkbqQcSg/wGj9959FI8R8RGVIJ2P7LoDZm+k5X7a+z3QRPqMKnlWZkeVx5K0bm
mzloGIKq66AwmT71789166aU6lFqaK/FhzAsT+UvUiYwbNnuQTRGlqFYf2tnaxeZWDNqQogWTr4J
yBaErweU78a4kz4soBc5AYO4i6XbgrdJHxYse7heJRgaVirM6Ed9asIwb46iK67m5pONOj1oYzmI
LeeB/2mBedrtHmrvbDKo7VIOPmV/SjgiooCsJldf9tNraKScrkIEJcQA8bYIDWpEajM40uGltQ+U
AozwGU19sKc/jZbhPyG0IG+EHfSYc5hnzL6lELYUy4i5s8+nbu71VGM49X6UozepSclk5AZMbnoY
PQYA1Pa2RdBA5hv2WrTaTnhQwOVw5nb8qzXB2NOM6rrcjEsgVRYU/hOcpJ3gJM0AqCcfc5PU43Qp
jPU0Iq5mHzGl6jdWj3zT7CrM/9QNBERlXimWxzu3rYf70TGuep10TwUH7kOuq+V6KOP0q6cbpJQA
WBE6GyB5m1JQcuR+KQyAq1EB/VpY1+5Cqoe9ABsLFLJo6sp2l4bhJOvZJmDLKVV16wT81lIM3ODJ
ruOGW83mq/8B9OzVbbSHefHbzbGhirsKYMxF4Mo9OIXjHDi56ulCXIoGLnYDCEGFpv3NWlIF3Req
sdFmT8hOXWQ4Jx/yRsjETo2Ybhd1AMCSsEBuVj2MoSmE6vLo1cjmBNVdmcP7LK5Ekw8J1bapDqrD
rX4ORL+vYg+QA0zO+lY4y5qGHHTkw4laW9WlT+OX0HUsyIdjIKdSPKAb8ssWksq6iAF/uvqTPenT
l/j3GlH7RNgyP9VOHp3h/o/OTWmtKofQJ6ReP01icCy6ETxJpeR7SGhP8mgP3UL4VB0IavKeKMOn
TkR94LRW0tZVsBWXcWO824GabT/YxK3CHzm84CdxLREy7XstgehOdw7J1PSmAiPl3BdX6ASjS2JW
u892qXUO/2TrDd89SIg+oek++dxWFVbRF3NE0w6UnizFSFEM8o6scmuYylXX/fylJt7sywDZzdjX
n4l61GaTv3heKqOg3oHrl7MXBQn5i9GZj2JGmNvxuczZNOY60Vqz4cGiU3J99FPfPYqrpMv/Gjzb
3IheNxTu0auAJPNy/+US/r6abR0wU9RwXNQnptF54DZZrCNW/HS7mmqdVVonEyf+v8ybnX/ODWRU
KKxgI/tBti1G3buX5BIW+sKJvxC9ezN6XfmBuLZj6KR+bS98jK2ofnPaiJRO2PoPfmjzzDRC6WjW
Znz8tE4D6dfR70r4bvgSnxS5svadlBN/gnZgUSOecwqQlxjODayAmzYEegkWwSxfw0hy1jFsXQuL
QDkJ0yRawzvWnJqpIVn3sZltwkWRlXVU2tJ+tosJc1e4CVuaa+ZujBy02v5lSSMfP95hnq+FpCPq
JLm6hkEhVIy4gwUr+VZ0YzlP7pwkvgNgG+XLJkXNwvNR2/K1Gp6vHgUuRQv6BaRaHYnzf2ky9HrR
ezXg9l6IobBT4LEWl7mXoAJbEFb7YHSLzFxrXQjKzamaTaBEylRy4D+KptEhkEDr/l70vAICnNmj
m9w6PAJr/OXBrgn8o4K8t1Kk1Yq0o3cuBUlSUcds292sXwsj1Jn+eRCESPHkJIx/9pnnzD7VRLsk
BsJQ83YyWD0YhHLtGa6QyFXy57ZCie5X59dIIRXSJqU6imKY6bmnedk6hMphKR6D81MxG2DG9aeB
2XZ7jk4D+uASSJ8eq6KZl5oH5mnzUrNzhmAT8dok5blej4/U+vcLm4z7YYzQi1ETyyPXSklRbLlN
sazgKvEb9aGfBiHGsJeNAjJb+PaSaRyDatK7zbS2IK0SHO1SDS5iNMj5H0kTaMxF1yIzf6d7/SQk
JD+Ww7qlPqYCSQdkYZI7tzNt5Tamv08RujglFixcnInyaCUuIRYfqoWdgeykDLXc1EPaV4tCk3+6
3sbnqeKqCyYOhoGziugSZaeaqQeEF0nZg0218Z1ba8rTQNJzqUWWvgc1pTz5pWXDdu+5KE7nUIXJ
erc0p+yrgeTr3tCKv4tRtjmuTjYwjR4gsKbcj1MeVjS6p+j7oK7/Fr1mytkK34DSnX/0ndacp4sr
sa6SSeUelq742EddQf06+ymFv8NFLwHMCFurUK1ZO66zHYtMusup010PdYvaXO/ly75KlMMomrgC
4JRNcoILYfgwNI1ncH0cvKT9eSVcPnhrUfAlzeRyB3qnPKgyxJK/1QaF5KDoZkF2JC3iH4WpFqqE
VULqzJTTiYL/lz6hcC5NKuekXgV6jGThhxm9kh8N0/KOtwXEyLzKmEJ3vfr9MYa2IlE+evHSCPJ3
Uqn5Ixmo4lGS4r/I9bcnfeopstHvgEwiZTV55IVaPGZBs4L6fLwKf6UYESLuKZESg5JhVvdqTeh+
mi4muW6sADhC6/t2AztOzklqUNuv5fmyI1SyMCMnOwpnUATjXh2oFBL3RyFC3g82aUmIq61We22q
UjtbEvBY0bU8SJXHmqoc0S0cq1rIemSdU0+SX3/OaVtFO0sJPONu4Wiv8xw2seFVVVH78+G0DKz4
WwIG55JNDSlM5eKribHuJ/XS2SYGEj1DJyFC5Ud0RSNcfD147EEnHmaTuKJmtDcJzszrkDu0D24q
fTDdPFVqzd3eAes6fQTR9JYOg3rqbztXqo8GZ88ctgG1Pqp9uTM7b9jZSl1DT4spVk2NqhXRF5fC
epsjppsVSUSguEW19kfwz02d/cOETKbmMwqkndJwhBBN3HouqKupX8mSejNS7vJzeHb8ZBunGY3Z
OD8ni2Fdi9WtAi7/89JG7NgJ2p7/smxO6ctOG+BvhBckXkUoznxRGqfjTasj0ml62RfFfoYU2XqB
6Kw8VyGSgVYfp19Sd8jXtkd5OUdsiJ5LeWFlsrJyJmQ+UtDp0ZiQm+JK2EaA6MCKpxHRZL+vRBea
NIYdI4aWp5tevFm3l9kzn+Clbq6Kn7RXVTHcVdeheDPbTLnwzlXuboWpo+gSltmJ0lUb7H4vjKIJ
IYbYmgA6Jp7r5jo35mNYu9kVdKbFUdGgiDOrSgfAPTcsQlM+JwZoNkpMVyH0mrucbPVLU/EXqkID
yeFJiZn6X6qr3aY+6lO3q0GwUiHsnsSoaftfu8EZ7sRUELCXpFSLqxiz9Xzb6Gb8IMYCqV6AwImf
FEdxnjvkh2F4cUzpKYAp7wpgszpmLojUqZdAbXC7apwYEQKlrfZioDe88uqUdrODSYv9yOQ8DzS+
tJcVvUHwAjfhC47N2zQewJTZV6yOiFwR+f5t9m3ML4FjSJqyljzP3TidDw9B7GUX0cgG0lBjjYCu
6CJo/HOgyiuoaWTZ28zO6TSK5ES38qMc6rnfq0S9kl08X3XWXZMjEPR7QMwwOqJ2oWRBxqRLGxOm
7T33MfepgmrMRE4pT1J7yHKhFSxoLef+PIxwIYSXoj/UdbGrdIqX/WjcZuT/YXny2qurqXzfpist
OodoAF7IKf+0hG7WTVEf/oOEwzTQ5nVJBQNgUqLFa1eKqdMPHXgCIaDdd05tXYepoSoXFeCS6Fis
BNbVTwzraiiuta37yFrMNl2RlBMVTkdhElOFLzQ2izpVfTCKrCYGFc8LbreZbfNtnJaK4xZumqPj
W+2ewmyK0+N8fDXZcq8SvSEeOXVt2Kgo29fv+1aqHiPd2nqyOoI1ab1jDMJ0GYiubkXruPGqnRgN
iv5r6E6petA5zwXfXuEFtwrE9xwIEa1g6aJS0g20HMFWdMewAEWp+M5ZdJUSxKeUvqaa39zxpopv
k9BngXkYpoa18Mo1Q1qUJXh+0U0tCDtVBLf1gq+tmWcoLUAHtK9yK93y0NUeSTbwJIdI4HtgQr8N
If43OAL7pYXU9+WTrw5PAFos+KYxKu9sH1cU7zqrWh61Yzs14ko0AVJUR6vw3QIOdEYk4FaLVotq
CDfpRmX1oDl1+NpFtRM+5WlTv+Zy8640wca2iuI+72T1ibJ04JFlxU4x8LWnHrTHyjM6dytGA53z
PqolGgAMnAeUv4+RC0wqmpxLYohXSsAPYlDMD4u/Y5vTkLD4efjmlRIM15O3lEPsP0IsLxuGvIr5
qT2IhuIr2fAfOqPNHyjmHIklyZBdjm4UL+2Y42qq6xCj/vav22yr+YZxp1rqu5sgSNZ3SnzpMp6U
bCdhxweNeGmmRgz0aWruvT55rs3il2makKZ2fi7NcHnzb0zvEPrjuREUpRP5vLiam/ofbENi/Ce/
eVoY8v3PpLpf6bEXgZV2YdwZdCqGp5pTtfJVGINoxFWbkydZiP6nYbCgwc4P3JOw31YQUz75zbYP
PjlcHRt+D++KXKhsMrjxhzvNU8TV50+T6sSGerZ1iz86ihXntYWf9n+knceW2zq0pp+Ia5FgnipL
pVDZVZ5wVTkw58yn74+Qj2Wfe273oD3AIjaCZJVEAht/CBRzXXJXQakbj4Bl76Aqzbc2LjbmrC0t
60ibhICHATTeYv2g42H0R30e2MqgHHMrKseODkXRKw8AB82nrs6+KbnZH2WNlKvYsDczVx3fmyeM
Q3ZhnA/HrHU0XHJgaoxWJPA3zcRFxmTRZSYil47I17JaKBPY3bKb9uRs+f63VfAKGjqEoaa1eAXm
2cZwx/YUx7ULTyX0D8qs/MqkJK4BCAVT5YNB94OLvDIFT5tca1FH/rsBlzGyx575RcatKY2QoZi7
aMnPuucgSc6R5k6AOMQguM0pFg6ycEOvE8u+1ciBgfctwZjkLm2S/M4eoofQMNNt9Dsk46VVBcXi
35cDjHaifNDX0bL9j06/Z5Ox/33KwnP/mb0p/C0gJ2et9W52qpOwQ2gBpkEBx2QRWl3wIwPmCYno
J3+ZNx1trC+TljcrT3OSS56jJIi4n9iNVqldLNZoK6triyXUfZfDh2Y6Bgbw7E0VQCWya3tY/RGU
l7LQfQDqXaN7wLXAbIPtFtPx1jwicd8uWo+PCd/kj1tDiDwsTmx4Xqpp/sjTltsxcqSyBlPCuKvz
6V3WZNEXxvyl6au1qMf8UcbUECGYanL4cRPyMM3mqDZcyzZjDiF/IraTorfLWyxNG2cxdoDVbxMN
8aen4V1+nRU62AGaXLSQc8hY5qIt6yVDtJExFkfhshRhs0Nn5JIXIxYf2Cw9dq41nNDNPEVzDZp8
+Tiiwr9BNG1ayaosyOH/ACgfkZ2kW1Kb7sXjxFsOkqEGtvUWZYNuWSEMDU94GEGSeVgzDoW4JKDj
jWIKz81ck3ERWMYda4eDrDnqZIBSFGO5tbHcWsjgtahVcfEEVmF6i9KcjAW9qp+NMVrUaRWtLVcp
z2FhcjqLNO8usTX9zP/bAfBsay+dxQGK2hnB97HQliliKJC5O+OQGWH+EZQQVx1UqRA7UpR1PJX2
0UCh5ODWqrG1SYrcd/AhV0iwqF/MPPzkhKv6aUdbHDX8DfeZamvDnrtvXWEt89InZrWtu8hZmx/b
xj3IVkuJUbxPRr7ieI1aOxUs5D7B4mali8o6Qpv/gaRCAIFCw9J7Dt2KW8xCo32Xqy18c3rIOJ5q
RYeW9T/D4G7+/0z3X68qY/M7ZN8l1j5I+Wo+vmzmop1PXmUB2WgVAfg93kKyhy9GbdMKlT/o3FfG
5HhZhQj6CN7d3MvabV5YMhlaINscutShBVY+2yynz2WXQBa1vyJl715qTtjGOit3uVDDc9Y3sH9N
3XogG4TzlOshroQP6QJbDPPrYLZPfcw3WBnqpdlzxsku/+6qr/qH1Kq8HN1UrKvSgCozK6sK3aSQ
V3Mhu0yzOms7Z63DKf05iWK8cEdD5noIuk/IKocSWuUXH3GjLfzybleGXoRljfpp8h3bZY6N/E5u
568DBKSt60zjWlbroenWGDVlW1n1pj5aqaYe7WXVFbP4FUYXdyO3ylcfJSvoRkhvlaqqnPB/Btec
Ib9Wqo54GbTsV7Wa862y6sauhxRZ96tVVtP7wliPvvqjmyYX5VdLxXUoMcD6NlkMOrpnB2NpOJbw
n1mlSqeeZE0WaZDOQhbiR9TrWboe7L2wSPSTNtChw6j69WperEOMKXsOgSCayQZDZMa1lZ+aAUVp
7p1UplgXokd79nezW5p6sZIzXqeFWbsYM09ZN1jFLLukyw9mnOITiF3sagJ//qmaiDAI96sy9eZ6
0oLw0FZO9qTH+icmnum28H1wOq2fn2TheENz7J2LrIx1WbarW6Ou+NrSrLBYGtqy3yFo+OplJWRC
txILV9jKuZkNQzgN8C9ZgtqSqel/xIsy841F7yA+GTYteQO6yVEo0Hb7qcPpkuOL6L0VaFRapvPR
9D4PurhAJ76Dl9H2TYdmRO5+IBP0oRVd9WToY3xgqaStkXjuP2KWx4nufhhk6jipLVSwsEJ7NCbn
hxzHPoDHN7SThwHGI+cRrcFzNzSvkmTq8GRolvYVRinenUBE9nLrKIuUrVBgFzym5t2kLMIS2qfa
lBiEZ7aD0nAx2afCtVZyE+pEs11b5i81r1EvdRypl7z23qvQ1/ayJgvZGMXeoocbd7rFdSGMY1vo
U4lVpVq7r9akTyfLC8dFp2IqOCEyt3bF4GxlNVXMl07kS9xY8cSYZWsMLQr41ERwlFfxFKT1Ql76
vhPXi1uT6jRsWioNZDhD/uj46xLbv4XRWC5qjtNwjObCJwuTrSq9f7Nzq93KBty3PKxPwvyLZWQw
DosqqPlb96CH5GUwy+5Es6nF/MA5XotZyedav3ZqOXLT8PpCEGvGTEtUdI2em8b2M7DxGEWXWiFV
jJ/rJHbN7N1TA5fnqR7puyYV4kXtvF+tSN9Fh7HHGY51grOAS+d/Tna8rSLD+InC/r6OWpJ8iDSw
ffT2Vm3n9zKRn4hyWqh+FtzJqq8FwbpUkSZzYvulHib8keLpq+U5xSZpBpKPrl29zfG8FONXKLPI
svIV5nhnWYKQOuTqEL4ZToyYsVs/tyMqkGnY/ZBhJ+2DbaEPCzPdWezRDih3o9Q8Xxl/V0dl6Gf7
Qpqvl9fuAXArrMMRz/095l/zXHtr2Atki9ucvms/2PAgtlVm90fFz3sM77GyMnvt0uJlbmDmS0y2
xurQH2WRV9mzMvj2Nq4jyzvJGNIgYGhEUS3kCEAmIenpedYym+KdxvlPgfkrXt9wkoqk38S/yVz8
Ae1pIVvNMHrPa7XdTY0mYDXMI8Kg4SSosEJYer87ShYYkj7W0Ww+2MbGMdKWHQuagkVI1XCIsVWq
2NoU6Jmhdi00deX7zc+iIJWvJCU+gfBeYFb8Y/bO/xXb97b/1SAN4K+xWSHjXw1OZkN+vU0je0uX
+Ktx/N/z/9c0t9jVPv73iMxEWYXfLu8mnN9NONtDy96392oG4tE3Mn2hKXW5IseQ3+Mwlt3b8xX4
AghM1kVGZDEFuMhVvWX/0dVNmpH90O465PcMQzmm3Ma8di1HyqkNR+3OI7ksGTLSLsDxwjRII4dB
tJki03cXGs/VU+H0a01W5bi0SHKOM1Vjo/rQxqH5de0xBBF6e2fy1eH72tzwp257a3CbtrurSTpe
34ahziZgygojZ/shJe3UuiRKhVk6D0ntGidwLwfZps6hvLcR6tBHVkdzVTY0RduvK811VyJiHb5k
B+ctatpnN2j72oc/6sVCvOcoZ+Gu0D7gZnNrB/vX7FF1OdlOvHPC1jw3Zp7wfE05AtVqFYgOygbn
aDLMs7xy/Erf+03zdO0nh/h98j3zsmmX8k8n8c0Im5/Erqn1cGHNs8p+t6lmXOhoF/nh+pIaWhkh
rKxVP5829l3rQ8Erip2s4nWOEbAJFUlWnRSpj6p9wjDAucNfwr4W/6rKBhnr3CjcFGMQoTwI9k+P
+mSBv031gMdc9RBGnHkZhYDx1Y8VHzMFPJM/Y7IzT8FmlfSodciq7CfHNhFrD4ME83Xsv+ar66DZ
FjVcbA3X8zsj734Vbmvf9SwaoMCjtASZ6p+G2bK8xAgBOU4zqvNqg3Y5mhPIDJZa6a/kDH9cymll
b9nioSDCDw1rpEnFPArzTSwxixRP+CZyj1CmSbL1Jm7pRZ+qq2sdFqpzvPYaXR8FCyv4/KPFlIPy
eTyq52y/4QmyDE9YrxiVp9xNsApZX1GYcaFgw8ypH4I+QjvEQxEeQ3iuqM/rhyhNNj45zl1kQ6ua
itI8cGZr7Xyjf1T0HpY1qsgLfeqaDRuo8WtMFgH+6fgmfDQR+IY0myrprvHMqqZrvE/FH3HZfwJO
cu1vJK1ywlURSZYB+aS+LM/V7K6bxGyPm2IMD9PsvdvbWAtoGOht6tlsV2fjsuMXFaxkq48069Gz
Yh5Q89gyG617VQl37dwXjwPn4PjeKxKm00NtdfqirlDtQQtugWK3/qFrLfYYfhciZ25AcRW1WCSR
G5+7sEiecFy6lKiJvwOzyjaWXysIrLnFuwuTmfxRAdkPj3YO/HFNTE9QNKsT0tUYCJWYAPVOdQ35
VoBAESf51UmrFHJpKfBs2Vn2kQ2yKovChsfu+Tjy+MGs+XLrKK+UWdI577/dppdhOckt1gfh19Z+
T4Z82lR67WubcrIgLSps11YYkZZL7qM1y6i5yYzi8ji0Onfx1I2SDQmkdPE/RoGlig66q6+uk8j5
rp2MuPuiKXq1i/QoPN8KKwdF3Y/LWwR5pPCMjiVeCVNoPpOS9Pcydusir+rCmZaepimrW4M2Ogwj
a+pvzS6Fdzi/2DUoL/MKZAfqTSs9Mf58F7pNKq4t2g+nivuD743dwVXtX4WMyapsuFX/6BKVSrL4
o/57GmXyjKWHrdZStt4G/69z2fMLK00R7PBs3iPtMW3DwQ4W1Syh1aDsjxSAU6wKxdXvssBFektK
bcWIRp1izneWoxmS7PWqUcXlkjFqzh9lnMSd7IL8QIiyEgZMvl+YuyGxbVaPlfLe99oe5hxq3Gow
cPg1a5fP8XIqf+gxSh1hFIhz0RiHOmg3vdIdotrMP4PUqXlK6spLGBnlaqiV/t5SzXBro61x52A9
sWyTscDaTiB+3zQfaW1HL3qh2Pc5ROIMubcXj/OY59w/yCZZIP0ApFmt8Q2kN+uKh7o2Fnjufivx
Cn6OdcHzU1eWsmZiZvRsD/zInLhdjay1V7a+sJQwfvKDtnuKhzRaOanXbJPU6p7UPI9O3AFfZaMs
Bt/76rBaPMoachz2tjbgbkYqaaElkznzZK4d/JpsqpN2SyL4NLYNB35TzhpmFvHpUMgGczJXUT5Z
243YlglqQGGo9DyE/3HikcY4WlIj7GyCL701lHXxgc2LjcQyWQAlDThlGuJ7ibQCZXgpmzS+lyCs
ua2ea7LNj6JLrSbqYmxYddhmU3BcGKsLsPrFo50b+SNracgS2ZRtZVU26Dk84SiyzzJUm111FI39
fO0/D/KV2S7VZ9OTjF2ULHuj+Yxcv72TXTjJcC7NZC1vAzS1WarcJI+1Zixim0VwXISdiVRw4u3d
VLlEla+wWQL4ecayrDunfc35v5pAWvGQ8tzqNpwFPIqqredpOh+iVy9LM+CIbH6YJiJG2zjC9meu
yUI25nOPW7f/e2zscOEbasi9sbLOLQd1QvbUDnIj6zFKnbthCMoLHiXlEpfW9Nv/u0fKHMPfc7Ra
iSeJnvu7Mk6ap3pU3jze4zGfa1XWBrupH7Slohj1k54PzVOcvAkjiR9lxMRjBCdDs9/ItnB07bMx
oJPk181DEglgzaVxZm+KM3fadZ89j+zAVKK3xnb1Te3q4T6PVevccjOwese7q3jMVdB1uRwmV1k7
BQBIXN8d5DAnzJamRryMSC9dq6KzxEvbefYf1Vur7PxfYzNyfzs0b9NJNEdZuCrKBzx0c6Qc/4nJ
K7VF8YJUsMcpSDYDPMcUW10VZcnVNdjOaNKotXeppU+HqUAdW4qytzgg8UyynzttUnZj1wLVz0T4
rpb6EtHP4BPgJHCw0HkRdoRFYgEGJ+4QdtXDs9kr4hyjIAO5iZ/JMfWL9bXRihp7b/nqlwBKA0c9
3mtec4twranddhjYrHJ30p/LwKjvOP7oFrIqEAe/D+sYk55KaZe6/kUTRfsk2yoEFmKlDM6yphVj
sXTOU8it/B4NHOdujJV4CQAAe5HRGk9dOelL7JaCT1u3N6yUzC9dU6AqIlDIskYleC1mQ7C5gxwZ
z8Yk1YCikxzJ0jr8nEpzk422+aXv+2LbxevAR/p7AjFcfQ9LfA7HRlNera7/rMwqvsiaKl7rtlFf
gNS1DxyunZIkx/m79TjJFIm/lFWR9ekWKLC1Bqf3lsKP35eVlU2g7JVpV4C6FgmpIXUuzGBAc+r3
1ZCilMFmoN/IBlloRWJd+9kIftwhGra8jU9qDlGwP2prFCC8YGNnuGgNTsvOuBrjs9uqgjtmoj2i
1Nwv46J2+NAnf1HblYEclz4sC8fP76y2LJ3rZeoV+Z3mmKSg7QJFRuVbq6POTcItx2poAAY+8pTK
9R5bnLbpn4Q3e4anRvQt8bwlqcf2Zxp19wZiVO/TyA/G0MvivnHjYtf1FjlCLRVnPSrVVaBxYI9m
94ccNDr7AhWiH7bZp4tAzaqXrMNovbK9blH5OIBzPtihKMpvrh6NatfEVvtMTmL2GgPbLlurPPA5
5DG+yUY7990nPhjZJAvszl/x73ZPsqZbtbPUnR7E2Tw10sX/OZdsLJXJ+XuuEMMTQ9fckzEPlnNF
4tlPUmMl026d2Sa4G4XNr3zdH/VuUJxl2qI4VM9r60ag/TGhB7NDK8J8TrTI3pRdFq+bea3dRRXS
twp34G6uqoM+nclac+5LTdEK8TTED3KgnMw2iz0OHj3PPNoxCCpha6XunZxL1Yf/fiX/pfBDHj26
710LXzQm0NEgDjdtV7cL2eJ25a9mWb32UdNa24Pz2N8GRwU7Cx/9oIU26txGKzBud8LC2wwYK2eB
CffXOeTNsudqoI0htkxcXnunIeBaRYsOExJ5qqO9m2oAzLhpvU3v5+NXfUJ76p9wW6K0K8Oq/Z/h
v3rLSbI5p/dXbxkOoui7m6NtPKhOt2PnZG5j1OifjdH/1lnV+A2RkEcFAaJXQ0Qm5CpThblZsf1p
p2kheyCzuOk7FzanFxQA2tsveqQNS50T+BOrSZRXVaXJT7LeghvvZ10ot//G0hrbrtz4mfnFGV8Z
570XFW5HJVltm3zqtkJn52DXrXLsOlesp7yvnxE279GVq4dveaXPNx7jJ4mhLarDizZzp+cOYAv6
JCoYr/lTMyvgHv8Rx0Pt1BiF+uw7aMH2pvmrf4hR1K3/LT737+b+nk1/Ob/8QP/uf3tdn3n+1V++
n7/7/8f88v1X8/u3x3w9cIDyrLvmj0Bv+28tKtBTnOAP4yxg0oUI/pvZjpSB+IZ/+vchMuwDIrcd
C07T3KEeFG08xxu/oteGFFulfLEFmsflHMe8ePyKIs/S+B3PINpd43P/yTG6HdmTZpFiuHJXG3FV
LZJUse7KXrcx8OjESrbIQjbcqvKqqnWG/Ks5j9pDGwzD7hYftd4kUxaoT9g6o8uUxuK96OoXh1PV
n+jtpoqN3lg79bsBj5rlgAzLJincCmk/Cvy0qqOsyitZKD3H5b7R1Cih8EhSoGgVU3OSRVy4zSmc
C1n1zMFcIvHSrG6xymjJY8u6r0zRRjf8aSHHySGyYSxQlYXTWSHvb6vv3aRj9Vb5L7ljhseut7Vr
fIyQOBkSCztNFUcS9gbGueuRf4mT9FDaLS7qCWiurZth3I12u3Ik0QtvzoaKPOmz/l02PQ0h2xs3
Z7tlj0+4g0xPDt4FUEo7zBfnGLSbEWNXFhyhBc3PEveQ28anZnCRwAWWgfKxW5VLf3BgFCTiLFut
cOZZgRJba3owPbUIcc27YRaTzVJXdfctCsYvGrqEP5P43kbJ0F9YFviIaeYJIqu/bhPWLSIHdtCp
7VcBw63f4jwXnJGAmreYeo+VL0pcw061A5ABGsJualkcZG0gNXKRV+Wl7srheq3wjF2ZIuEzGwAC
weGHNZT6UM9LmImnKiuGfFt1I0tmBPWWHE4OJxPaVoYWFEo/evfp1flyKEYDvdtCWftqGh5irZ8e
azNCchZhud2gmu7aaYJ64ww4xmqKP7w28Sz42GTBXkTt8Do6kbZgA5jhw0DrVMY8UTDAM9JwwKWk
5Inxu8AE8leV/VF0UNwSPXq0gM7QoLqX2m6XrEU4NYk0bhuxjyfOXIVnj+hdl62iQee/pNuzumYO
lpgU/NoqavFWKLOHeB27Fw7cqjsDdAneUEoHXzIINkzeLMoGdkTmOOJBFizuL7qqIWXoo112jSM7
YCjFfQ1y+yFPIKaEYkJ2+58hRlj25A2Dt1toQqRzp+oktG/TcE6KsQ1PxuvQGmHKZTK12UrzMEKu
AOOc4knoX5DiL321+ZKbwj87iHkuZFiNBQ4ahvWmoWrJeb+zwYId3FRMQnGliBmurGb7Kq5cZdVG
FXukPDM2U6elFyf2s2uRYnWCMTQS2BZQlHMOsnKr6viwmXU7XlK/s2DfaPZXJJo3heHnP/K+ecsr
bXg1bLVfKyKqjzi89ce8yctVL9rmuStTb8URebirtXB6Jb8AjMavIF/02vgaOO1XBawJNEFqqm+y
vkn7JyNrjGcV7BR/3uk1w5nnPpjcR9mpnL8ycB60hR2itCyydquoQ7wpDfT74L4ML3rnHhWeux+W
gw6mPgDOCUNcJ6Fkoks39M1HOUKhy+3EeRhQFrvrNXAAI0jtj5Lkm+7axReU95Odb/vhtm7M5n0+
MpIdcOlFA3fMukPVCfEkwvK1Je+69ckF7KpZ+LVxNe15Rhxt4soOD5j+QoJEzGqJ2Zf4HJSfpVDG
7wBKufvBF38MXDvc6UWo75zaUx8aH21vhMem7+CHENBSvlW+k4C7qcW9b2NbXXc2lrNAHbK8ju7c
WUFaFt44qUewP+lmnKEVt9j1ykFk2mn4Ql1bzLljoPER27pB0P49D5+NhREq9mplkQ0Hf7JJLf77
UtZlIQxjOKjQSP5nJ7VRVI6d/X44mFHJLAAYAzBCSCWogMz0UOvOfhWaD0U1dPeR+xEZOrbqSRpk
R3/0HmWb7TbmQ1B06q7KwKT2UAqiZWwGxrrLLY0zrLnuozK75NacI/tGd9dA47FwtmmJyt9YCG03
VRxJQ2a3WQdrnPjUE/hvDCy79r6uQ2D/an+WNQRv2/vCcsgwZ7FYy5gsZj0FvAq0M0YmTCVjjSfe
Uk1pDtce5ptI/QMZigkt0Q7uVg7WAu+YGf9YCvuB0/vokqguJjOB85Dqpf2QpWZzwFM7XMiqbw/i
gpsiKbzOmT5qrT8MAqSL4sbTrlEMY8OiQ30HgIj8qbKvB+WBzFP3MNhlfHBM4S58z/9pFPG85Js9
rM0nq2Rt0nButhhQUH4RcZSsaq+sef0EIwBQgie7ZsFi21DW1bRy7tpArTmxzbuLN9sVIBE7PrUt
KMHRUNI338e22bYRqrMs1AXgeT8UXh1/4uLnL7rUwNijR1ItdmqBGUQENMPu0mfkYvHCaiP7oSXx
tx4H4IfQxrVNU9awMQAe7KxM6Hcdi9693/ExOup8j1CtZmdMfXyC/s2tyBriC1aLPBbZBTyMs5lJ
6RfTE/ZmKukRDNkG2zHRXhm0N/wTYhiH/KhthGybwC6/G+q4L7JZhN8zYQy3ExYHaTAurE6zXyYL
e9ywrdhU+xUMaRGv3Nqv3kAg4Qyh54gP63b1ViQL9kL+26ha+REpkWQpeyU2nG89cbAdmQch+bJy
kgxZVFF3Z7P2Kn7TVoUVaqm8OoELKdIlO5GL7sn0laU6HgPz3CVFiGfNkB0EFkrf9CL7bqpm9K5q
wBfDyMFXVrM4d02SCaCshdRF6ldnadcjEO23Lacs9IXa193FmWlkkkkrGbdgMTvk8LtHZ6bjylAf
+6izJJ04uE5SPE1wFw+YTHeLsoq73QAmboM9knqJmzBEv0I7yxpIWYApc4FyYbON0SfmCekb0brU
e7FQitR6RI5FLMbB8r52bXnBBcLxFzxqrVnQllc9hVkMc6TMwk2m5zwpez1WAEcleLqKyIaY0dgn
0lT6tPIhXLFObI/Xatl5YtOYCDI5HEvzZ4iijRNrqnpQ4xqfLWRGF4nwypMs0vnwpuKTH67BONuh
XmMcZaOaGqiPkCNblyZmHokDKqQx/Oic6OnGUpC+H8GB8TPOjfuoc/X7IO/KMwRDVF3/CdXzVYPC
pDeM9t0tPsSKsbTqrthoYeyjE41h5+46HXdEsDujeZ1KTozlaHusq/6nVk9o6w9B/iM9173T/FBi
s10YTjk+OdXk8j81+gM7W3fVN/knKwALFw2OkDs1CzgJg2Inq7eGa5XDq9its9O/4oPRqqsIXe2V
7HYr8pwUhpHdy4jhpIWzGkatXQrDzdaDd1CF3z3KInD4aD3RqXtZRalcQ/EXJZ6h7h4VvoWPyFxm
W99xcJefR8kYapqw17XIPch+fQPxJZ68zXXA3C0XQbapJ29cyVF9ZXSPVaW+YkmaH2VocPCa7ero
LAeB3ctxGwl2BScUZ60nETdqOFfqVU8yFll+7p7iXfFTf2NYun8graw9ahPyrrLHYNefZLfUp1p1
qn1l1v3Ga/AKVvNoX+eFqWPyIrxz2cD3b13ziCoJEq54CaxMYxapwppwhQxstSdv6bxZPFzCwjZe
g1CLjj0YtGXhWc6bHtTcCtUqYpedm6+mh/1J6gTLJgcxr2lOvK9TXTuCTwu3URT1l7xpijVqo+oj
2XpradR19FqWoYa+TIouvTV+VTCE+FZ30b6IdZ1nmzNuQ2/y4JVQtAE3ZzcbBbsbsvGWh7B+Mr57
ZuIsm8md7sq4s1/CxFoHxUQc/ZWtNqGbamb68J4JstIdsq4emQhcyHWOQObhYw4sLCiG4tIWU/Xg
Bf2HHF44wlqlJrLsgtPrOExPJJv1vesCNW+LoTvrtp2tA9x2n81SM6GwZuFHbeEeLbc8Vb8Pu976
icjBi2nF+XuY5+VSrTXxmA2jv5Ez9mw9rjPa6LaelbTHfGqw8udyGEyg/Vr4YQbdScSCTRQzZqAq
vmuceI3fZu8ZXQTOuxXq/D16Sz/qaWA8BT0wjD6x33sdKIuC+sDeQEX6SfUTdpEIFEyFmmHolV1R
dH5mtHfcOdqlRNGBam2XY/bpOWWIAZXnLCutEjvfpdp3CWJJfY9rMvkaMNSNsQ0VLMJl6xCzQwuA
ZC9lq15CarehFuLtZ94prnBWaBb7n0mw5uGvfZat1mDalapHM6yTy6gY2UxVG55nhFmRi31VW+ML
e/3i4IsoWEtg2d/xcI5LINrf8YL1wn/FZX9lKCpOJFNzpyaRv0ldLcCCXo9egk5Xtm2M/oHtRfFL
L5TiYAnML2VrriUK+46RJ9Lc6roCN/UhOU3afIjT1J8S7mEoXXLoe2QKbugPGeO8k+P43+gPZTCS
g4xJgIhsqE3OBWrAobaO0LGLQ9vJmXSOkZVIvJcOd/ZaWFieFO8Njtev1SygTxIQhbO5a/LDjDdt
DqpRZgqMsTXO8krMVwj6XwZlSg4ydIvnmdVs+9+jZAMH4r+Geo35xygRTN+rqTZ2QtOiS5vG9iqH
7rMyC1TWZUwWPtSGnShcXK0g8VzqqmtZ4ML9g+dlLLsp7vgf/h6CO9jWLVvn7tpPzuV5kCabmbjy
R1BRPWtlT+AdWrMOlVVn5NWuQuh2kbh1gOHm/AoxryDnlvNcR8+vYBSdvUo9jbyT3roP1qTBtNOG
6rur/yjyaPg0i0xf8jGkF46WzUOAQdhGYLd7CbTYxCOtttdK6rKz1Lrs1VI72DmlaHfDXM3MCunl
2KkOshUxhw4oU9AfRzXMXs02/epGvXWG0529GhFbeX5Vhybga6MmvGo9qcU7GD7kjQIjOkeKmz7B
HLrIuOnkOQgNSMMTjkrvdl+sRtfKXrF9N+6KPvw13EuRGAtRUT/rVvKfw31ALe/WlF+HI8Ju3Pm2
K5Z2qoPG0ENvGbtke2J9ZC/gtNGXun1zETV6aapaufcTDtJTJ/rS6oFzIMXT4GlTxF8Gdq0b1a5B
S/E3WbiKVW/F6OEwp1fBeWhwZx/Qh97VIxZJij92qyYozNcptH4WCe4UZfIANZkl9kzCgK+xiKz8
7OjGcJROu9KPdw7xfceOw/zHovd3qCrxLOzTyAPCWrX7KikfI9Sp1S2cgOaPKt4x7R6rqMeyVfNz
EFcwDD03XemGgQLiXKRp+zVBLmU/diXGgWMTpRcNxfFlZNvtRlZlP3VuSEfBIWKlZ9cJqqFauXoC
Cq/Tx+fBI4sQ6fUbDoQlJ+SjuQKNNCcUENxGkzs5DTzUXs0mWcRm3LwZuqUevMFRlnKU74t2mZrY
RMtW9W1E3u+NREt4TBOc1OB4N6zeo3Q11l5xqEPVWpHWDDZdwhMcjYHOgsfIDsw2rpc5Qt01gNwj
+CGyJB2n/3FQp3t9lslZsfZ2Fk1f8XxHo2xJ9jF6cZoYZBZeqT/SGqSeZ32PgCGQNranJz3DhnYY
DP/OMOGzIRURrhUbzr1Z5fgVTaSbOU1HH9H87LkLczToI22JbcJ28Ap7D3fbOtehW67cMRFvlTAv
8oWMMNjFcCGxhuNBWqgTUIPciy7yyqrL74oS2BwE/hUvq8bFwB538ZTU525Q2HB2qtkdO6vuj/Kq
zaJfV3ZvKndqCFScDrfwv7rijt5fW9tu1lWxChKTMcdmcRukOxcrq+uxWc8f6FSK6E02FjNcJA8X
Y+Ikz/Lwy1aMD5ZK2Uk24R+QrQT+FlvZyBIkuc5Vhq5ySAeOk4NY+PeY2JkrjJqANoWw2WXMm6/I
u68V9f9wdl5Ljhtpm76ViTlexMIlzB87e0DPIotk+ao+QXSrW/De4+r3QVISW6UJKWJ1AKUD2EUQ
iczve41OuhiXwmt76en1riN7u5AjbickIdJSrj2UoDR/v0iY8k9xQkR+5o+R7fKsuHPMlRtjRy47
fro6H2iew0gtHthKtC915tyHYwcSZK45WvqiqKF7kjW7zr976azJMabdi42jO16TxXQUc7UAz7wo
TacHOsGZKqI1S913u7u2nrqXuAvGZYpP3l6eS8Qba8nInHby3EFlwh77wNxe/w0aCiNeh2uCPNch
ybVpDTXZyN4+9gTQx9lfr8SCs0otLBS7vnj1rGg3qbr9xTIVa5UAfoA8FBTP8Acv13ZUOVYx+/mj
OmTNo2PqX2W7vE441qhzus10sTK4110zOV+G1tSYbZvqHISxe7J0YRGG0NAQbNJhVQ/YSpZO0F9g
YfYXZabnV7wmJ9UFcvZHu9BFsCJxKVihMUJ2+ELDrCJDgWVu8gtVcRF2Hc8ZZiUH2ZaacbRgxhSr
ct9EgL81VvHr0tXHfUxi87nPp4em6vEJaogFjnbdPVs2ZEQcAo79XLs2BaiZVGjOyloEXw0v86Q/
yOroRdnaT4Jx48VgEJ22tTaZZO6ogdcuirmIefzGrLpgXsLQ1s7sHg1cb7FqogAQzozD1aZ4m7rT
XVbYykfDlCpSVuRsrXeIjPLrAhH50aTuDhO1/IWXRH1AIXZ22KUdjaBfRlxvVO1J9FkerMZLUJba
IWSZfTDgyTgtEXKdSXsh+qF6zJTM3QVjNGyHKBmfU334hdC/9UtkMY+gl/CWF2aycUBe3BFMDy9I
4CInY8XWL072aKlD+63Rsfi1PSs5uRqggLoG9arYqXlAG6FeeKx7mOaoyoMX9+ZhDswA958bfyq6
stVoy3RDfhjNx7m/EVq8dOetJsv7JYYE3pH4temselsNV6Gi2Ks2bewTDt4te56IpyUoyl1nGDb4
Gjp8UQMY7cQASZHJeicbyWg5124RBJBNXKtbDCh1rVoNvRPVsKZHvHPFdjaWwsJrbFJm4+EH5i4V
Ng3R9Oi7bDgRWTnJmjyB7KG6GuatqqoUbcrCtl2WSV1d5BCPd9h+yjVrYaAG/Cjmg68jvuFnsbuX
VaPzk1Og7mA8X6DcE9avXgXqC/4C4vyjyj/5I/DjGLukMH9S4a6s1RSLgQJVlr3tTcGe3ZJ/StwQ
PyRiL0+BXyoLHvzmS1cmv11RJwfy+xVrdLO27pSpa6xC9Z2pxWhaVJX3jhDzj8oyqksAkwC7R/dV
No+GSnglndytM48qbGMr9FB7Zrc9YfquC+417R36uKsBLPcdzlT1e5au5P/D5NgPlsGWFzqdnRdw
sZPh5yrulsqCJJS1TMcJo6XerI6RAuF0M87FbrYCkodaK228QxhTIIDSLGTjbYyBcu9WFKm6DDPC
jtIZWNPHXdaQqIp4JhcCjObLaCc6eaAJHrCf++u+apzXxpp/QfkbxmLuye/DX681QJu7mtXeKjDb
/G0s04ap1cv2vqeEK8fzuo1SgrvWXZy60o43ldd3W36y+XuG6Ek7B25NKDCruIix/0SI9kH4drzA
2mz62oIk5Q2WJg96HCekT33Yin9INcqSFFy8qjJee9hos8r1NrdxXdSny9BKjWWGN1/fZv1lnA9J
6RBH94sfbYoGiKzJdsMPYZGWI2tR9Jevw9ykKs+FeJejbs3NyAJH6Hm6u3WUBQGsyAbAKK8mP69W
Ow28q5HFX4veX5tMDaekHvC5asfwMQPLs9QtUKhjBYChD/Lyi6Y1r5hehj8yg2yo3jLruto2a7WC
LaDp3+lOjamUIn4YY2C8u+UYEMFJh2e9j4dVVpTmpUMCZqPXUX3f6jBK9N6cCZ19t7rh5btgaJdO
4ULRI2FGhqUP6nvZXcMHxRmm/1GzQdyWhIOR4sljbOLyh6m18NHRgHFlSkHsPdYxf8NokrsdNnct
eLx3mHlyeEScZR93dbCs6j7fMUshu1hH5iqYJ1x5aJqoCK71WFRZtTBqmOT//tf//r//55fhf/wf
+YVQip9n/8ra9JKHWVP/59+W8+9/Fdfm/ff//Nu0NVab5IddQ3V1W2imSv8vXx9DQIf/+bf2vxxW
xr2Ho+23RGN1M2TMT/IgHKQVdaXe+3k13CvCMPuVlmvDvZZHp9rNmv1trGxXC/2FHyqxe8fjvohS
hXg22M94oiQ7EsjJSlZbTeiHCvMdvnJ6QSZ4Z8OLjrLW1579DO0dvNG112BlieTlWXbk+gC1qszR
NXMQ6jK7ZN02RvHuO6Gzd6akWckqWoPZsnLS6DiYRfHerkBUp++xQTIombRkKQepcdetXEKhezML
XzInO03NUF000yt2rp93C83IoY/Lxqx0oKsF3lHWCKlWl0pTxnVWu/HKKdPqktvd17+/L/J7/3xf
HGQ+HcfUdMe29T/fl7FADYXQbPOtQTkHTF3+UIxV99Ar+Ys0hTcyMEXZJKyNtJiPOvVVjmI3kbCZ
Zkfga9mPYubMyIPotBZPn/gH0LzqgVtOexS3d3+MEnOk5I8m1bdMVHnVdln40fCaoFsxeaQLZA1s
MGSU8DVokvYxmxzIvIzxFa8+RcIkKnL5hy/D+PwjNQxd1UxXUw1Tg4dn/vnLGCovbfzeFl8Hz1sb
sxq2Nh/YP7Us3igJJIo8EAa/N5bOEKwqkhw/tcnRLTn+Q5wrJpzx+WxZl6VgQBxYnVJCiJOBQFTT
bohhJCwErPhUBUlyPXRDFqF6Lhsgx6oqcgqMknW/csGG+91BniPbr0NIBL+gSuKji1Br6iIXGawE
A7vSv/+eLPvz98RezdF113A0XXMMdX7Yf3qYdcChU8eW+ttU1c1GM9t0Y7KG3hPuTV6iPj87ZqR+
zZyURFQrQuL+QXQO3ERZyI7CMV/QIPaeoGVHd13qjut4KLEjrJonTFqx9pyS4LFromR/rQZzikXm
WVQC19tWiTDoCZIWruofPTIXM6J7H/dYut0yM7KkK4Z9fztXnnW76E+DOV9+rhxxa/cGYL9ILDIv
AHk5FNnoH2wY+fm1HhjYffJtbWWvNQ+5jUNIMLie4cozbt1JlGbWsjd0/x9mW12fp9M/P9auYWuG
0O05yOAY1p/vUK1qNbrvkOA7JSw3faq6uCyhk+S4EE8Jx7B/x0LuFHlVdywaFzGDLm/e7VoPD0bS
ZQ+hiLIHLcElNeldcy/brocOhowfFBi3zuNkGyLAKTGert3Kajta2UNf6A7B5qTZjPLDPa8g+Z2X
3RrqjIdcCHTu2DSyZjFUCvrVRkyxhHlAKNmpl7GtFUc3KeAL/VRsEGbeRZN38dQaVkCU8Y33idgx
h1nHaSjj7dAb4TmPEn0NvLZ/iJg5VhhWxs9+RyiPaIb3qhQ9VLxhUj6SIPimqID0Fd05oss9PcNZ
e6xMrdlNAMgIB7fxRScmfJElOEXfuQAKln805Q1ikFGTvpruNDjXE4rSh8Gagp+9nd900C89wpWh
wqyVz8J4k5WX8VfCTxC4bcSofLW0l6bo8UPWBfTouRTbE5L2slhPoXttlFUA+eZd86uIyZH7SzDt
8Rw2TdZuEwD1lgc/3pnOqOxJAscofSu1sdScAKsExAaOWAV4x0RpugNxeYQCqMl2y6/Ya/xUBPy9
RrV+uruNyV0WtytZt3TrW2T69dbLm32oFsFLoLbFSpCjOOaT6Zxc8uhLY04KtOlsvJmId17F+YYs
q7nHuJw8steS162s8UpnkAyGwfOxMnSgvM6Eh7FziUfXwLJkJyDl6NxX6CIIbyqWZpWOi1GNsAmb
BxuNSzo6C7/Yht0cJ7dXT6BKfztkGUY9xATsLfv5SV/UXaqeIg34IvL2GznO0n6oYxOc7SZ27scM
C/vBs4Ivbg87Jh4F27KuFhd7QO/OzY3wS9XlELQ8JwFHZCpPpONOZud5L8SuuoUb3ZFLG0+KV6n+
usNjk/QvcDu3LM6GAr8C6V4sxtOpPMi2DMwrmqBacSai89IXaGxU7NT9NVthAmBgYHcjYs7+uhAs
bpUM/Ig8T54iS24QQThK+Gtu15ochPMTHpZ1EiR8sREYvLU5ecHKZlux1hqdFQ7q+ifYIPlBeJV1
rm3dOo8RqMO/f3PI5cSf5iXDsg3XEZbjarrpyGXiT28OUUa4GytW8VUxo2xpExXa5mWBtyhApo9O
oGCHrt1r7jjtgXgy+gVzuxOhlKgWYjonk+JdfGF+7wtrxKeW/QvLifpO6IP6FpXFQrYHnhHuiIYW
G1nVMixCQXA8E7UzjmYwVNfLllrBgrxR09MkgnST6FqP8UISbnTHd5hTYvutR94onkGxn9pTf2kW
bf7FH2Nn3WMMtE/QXXwL1fwKMI7QKr2242beviXEkyXQ99P4jHYJGHZDJULH4RBWTv405yVXRRaa
G1lVxiY/w0rdxcS7CoSXdRjeQZfvozYvnjDIJsPS1D/GUdHWf3+3nL+853mH2CTCBPdL6KQx/vwW
qcracMhiBl+7oMUJWsvfJqv2HqK0tE99XvWLRrT9x9AG4Ad814Kt7GgvaORssMTuP0Q3JFun1cOt
MNNmXQcgXQzwJQdtPjhk1g6yKkuyLRA6uRrbvov0OLvwHkfSRWXBVeKFfEEsELvYgYemL9Xi6Glj
fywwy3hpRnEOqmg6I0qUv7i6+EG+o7mXtWAOUjZFUB9kNW3Dflm5dr+v5jNLn62aPxn2VvaG4MbX
RlrVG9/V07tghpyBgWyP3cwnsmbt+HbZ1H19BLUH1FK2yL7bqLLXkRF32C1kNUpTbdR/ZzKz5vxe
qlvkx4htPjI/F7s4qgmmJCohjFhlqBF389C68Xe2Bzmzdkf73kbKbVoIM7fv88o8VbkY9+XcIXtl
u9ZY9j/ceHljf35MdWKUQlNtQzXZrGmfF3g9UtRd7/rGl1H3q1VuFSBqhdJfDzE/eNRI3Ne8iqwN
W4ro3iod6yGdEN61EViUNfLgyVl0JnBQtsCzqVS3zj0zXGQ1uJqxR8pMHtCKyk6OzZzmN6bCIgvP
cQfVKUItw6ljqbf/+x+1+XmRrwtD5edsqDBhDcPQPi2NYlOUjqFF2hdb895qSM33DbPMT4ehR50P
vqPGAmWyFyni0vegRvqVmXnupUz1fBOzvcdICQ1SkeXeXemE1p0KhGbXJdN073VDtSmwZr5AP+sX
vTE2hyLUiMWbRb0DdA1KKJnWjpd6exP83p0sFWrUXUvZH6X/1ntru40jsRb/w1T9l4dfF66lO5rp
GMKdN++fNkMsTCb27GP1JUrTH1l2Jjzv3Q9RZJ3CGcsj8TlCT+MVikdidWuTpbh19KOGwdb1hBKN
moUsRtMMIjbKcSMvIAfLDpRs5uiHdxhJWo+/Qb07FAbKYAzQWnH6+yv8WxbVoZ6lmsZk3RMDBXcA
YVQH0AM3TK/PttQxmdvssNXur0NAfV2rxjzER3NlgdbsiAxsnV2qOn3WHWHeSbMhnIizi6+KZicQ
0YWARVUe5Ng8ja9jU/D+zkKUQbvzlWHTR3oN3ddptUU7lPcg5Z0vgZpgT+8AxiNCYrOJFe9m47tf
rN5uljAXUBfReudSJYix6nMHYkOEg/MgO4Os8c/F5CG6OXdkI2uXxhsxAxdBft8O6hweoiOaijcT
QOTfPya2fA7+NAdY7IZdgK227QBCND5HBpCsTDS0bL9YA8jxsg4JfuEusI6U3n4tTa9fibq2dsFc
VXow3KrRZPeyl1c37r1EhcdCiOeMpZNsHi2wU7zcvqEGar+2GvgPJzfVpex0dWxYPB4VDnOvkz8E
ff+MO1F5EqWw74Uf6ssWZeVvwNxhVBnj+1QXoP5wTdlnoV88V0r1Jgd0SlYvrHZsHpB7jA+BPyXr
xBuUr024kANyPXNXhRuMB6/IXHziPV7986Xx03tmfWs9s4oxdoOh4EYmiZdOahH283vuLzJHW1WL
6odxPkD/+a2tyszqQR6QSvm5TQ6+natEXX0dd2vTI5SSWFP86Vqfr1/aoILYJulkz59sWz0FcEI+
EgN7obgcsn1eK/Z7H6EbX9sfXQOHLunUCrUmz/qwS+zAoSyyMO3AlWAwgsgZ7dAroSbUmXXpsgHN
6wRqqOuW+64g8YdQSMJjYvjYRUP3j6DPVWN/YOHRB69u3jw5OtgXPa9fXQgC95PZOE/A2Yx17yLu
FuJG/DT6VYfNHb5HEdIVSxYuIMyH9izHDhMOXkmleLBWGetrJMOqfEoWsvd6yJul6UbTQ8KG6CgG
zdjqfwilSL2TT/InN5EVjLSnLVbMl1uTPOHT+Z+qny7XwuhblUK3FvJcKbNyu16K5didWmBplNvN
uutz4yIKrSHBwccac2mY22SvWrj6tfT343I0wzeuSo7NmzHuloS7y6Kfey9Ga5nXDmLT2tGVCHnZ
68yjZakYfMApjIvJEU0GJIiJtRgoajV6kIfcaxAz8MJ0OaNprm2NMKe9nc1w4XlcOx/UpoXfEuvn
26mR3SonfWqXfTTqa9SNXkzHHR9sdaqXWt/VW1mVhyHT2kXfOem+a4rpQbZpKfBgBdKTrMn2YnT3
uVOM97emVkTo57fRJTNEcxHZD08jVVwnOBoRah3fsfX6Qb7Rv7iKZj4OWnBqRnt4F6VlgKZBvQmH
lJ9H9TEzDdTK05gW4PJhDC6j0UjLZeKfPKTNHl1VGZ5qP2IXTcpw63fT8KSXo3Gc+YeO22Ul8Uk8
oMC5gBRkbJcrDmQUXk5a/KTzjkCXf3xgG1g8qUPari2t19eyOrpx+JCN5VLWriPGUluavq5sYSwT
OvPZIyPsZVcbwzONQ6h3rP76bIdNpL0TptXXe9khD0kP7HPjCmPWsuqrhRwtexpbvQ+SonzUXMSz
y0b097HtaCevBZAEiLT8liBAliLr+JanabbN0FPcCTUvXrD+epADvoS6b98Fdq2EqNHB63Ab835w
nIGYyjicocCmJ8gAi+sIjZXMQYnN422EHOYXGS5qVgMy2VQdFsuVw+44wJp8EMP8nSXVQfMRkQ9S
qonVePss6401ag0lypoEKuzBS78ZCOiUsTV8x6gIYDGWmo/d5COPkzbWzovUkbnXsa9DEp4517J/
sUgqS3bFJcvScc/7OEWx4q2F6YVJ34AAYJ3/dnDn6q2tSE1u40y03IBwcxcBudx3rPqWUjkgrWx0
91SAmFGZ2+dA5bUsFQOmMXm001I/Fj3f8lT0KD6j2vhlcmbKkqYMp1QlVGViJqKbbFJBfi+LRiu/
wBsCfRS4OVyatv2AmmslWfllAuS/9eqp2Mpqot8Vgwc8bBjL3TSa9UaejCTkMofn9tYrCvJOXjyu
ZXtQh7sm0sRLMandXdKbYiUvo1X2SU0Ig3lZj3RAi+5kIiwTtqA3fJjYGC9KWxoUTeMDRu5fZLvm
g90G3y2NDYb3eDgE83C9UdSdi2HfWo4qVHE2a4uULwjoe8MqFBQ7++FjFA0SAOUixm9t2ceOeLHU
1l4MTT29N34d4/YUjl9F5MNbr/TvRpTtSJP4gDCVX3O4kRGBinPJjj1YkObe9Hla/Yj99EEZOuNh
8sMMxrQYLhmw+SWECW8Tx/qs7au03m7Um5y13hDUay9KFhX6iWdXKJm3MDQYghVf6SbOfFTyow89
UF12WGWl3Hu9ptwPNjpgsV4eZNOtXZbU3uv5o1hwfuowA0NZT3zYthosHLqm+OwkIbI9puK9jJmR
gGh2lYubF/4DOxxnYUDhIBNLm+X32UnowQMpymOkGv3BGDTzrDa+OOMXEs+ybGvZJA8pQBtsWob2
jlQkkdmWJYOrasFLHwO4BfoSgyJpwxeUOuxz3JXMV3RaXjw8+caPvAzDl0LVq5UzpngeuUNzP8yH
Qo+Qd8iqneplzb3q2BzmkuyUw0rTKJYCEt9atn0aVyYDtpfWM6Qd7Vjp6nTo3bTEQKeOnqeBNLgP
+OJHiG9GY3o/OhGECw/pKfKt/rT2QYxdT4LAV26iRFsIoNIHW0c4VoOR1iFYaXQ7xWwu1yqq8uZx
rFGHWdhrE77dS5NhYFAVPCaRSKuXEqLgGmOwYOv4VvmSGchZMqvbuMVQ1UsTI1EnR/Ryroa2be8C
tKSXsuq0XXnHAjO6VlFUdA/wEsEfzYPTyVLv9cL/nujPXjypX4GC/xIB0fwY6tJb+JWwn5NKr1e5
YwUPsP/yTdQP6v2glAPB61G9S0ZuUmIVSKzg57O0VL29wLCNdyr/7S1tbE6Q8sTKr0aNTXb3XdOC
/lceDaVKkl8jVnaLGGuE1zIcg3VVABH+1cn0dBVbCU+AGlnusS/1HTaLPACFab1mZWbcFd44XuZa
2RR8U36QvYACThaKZkyImKrpi+2bQKJ9pbqTva6WobmIrj2QeHr1buhRuXOnjaySNY62PQG99TRm
6Qt6VOYibZX46OZ1cNZ17Vcmw+4tDNJ8V8CzWVsIU775uasR9itUVFnodbvgqAdN/thkzCDCR9hm
brZLszrAZpYTavfWoHe7LoZa3cpefiyo3CdVAj6LS/b9qgKm9Goio3e2e/Onz4UUmK7lOUY7bHTs
GS21qx9xHMuBJpdYdsVWePKRWlw5VVq/IZf+BjOJ32fUL8l4u9+cyQOoNZ8k4J5sh0BgFT6fFDgg
tQxsjd+mILmeZDn90qkK55vfpwhU2FH96M+flOrBz58ECK5+yyr/zVJ85Udadj99Eqze3aRYC+ZS
AUp0TsbLFL08VGmz+YdN3hzryGWy/pqVJz2km6pF4AwA0l/jPG3mFYGiwqewo8BA+LOND3qV6a+p
Hn1MflSfEf7TXwMjBsFaV89DydKnH72VHAQXG1tjoNbXU4JmvItMUEWyOgMmt6jQGdw4LuEMSr9C
m8TYySsiEQnKoohJPs29YxidYyxoLhq78juiP+Epz71sFyT4LLBaQ/hDTOHRd5N8EURsKfNwgF2a
DjhjJdazHOEPb2i+dU+yP8B2hM9uTrIWaryK0lFN7kY3eHVq10IwxWA3rlpbrzKUGUjoHOGWQg+a
q7WSRbs4jiLwRlTdpByQ13TtnayajQUztGj0Q+CMT0zEr7pjZY923GWPMVsOkJhE6LuCZ2HpRzy8
YZYeZC+Ikfb+7++gZvwlnEWGz3VVQazGgiUkPoWzIpvZpKydnh3eMG4JEE4GWcmJidFLEcdqMNOO
7luhmgeryvhR8bdCtPNIoFqjuHjZN111oseiyuPHEhPrvROLhvRYBLHcRUtURZh4W6uhsh7zontX
O17MbWo0Z792UFsppn2i6N371PXTbhLAOAPE4d5LA+WNiRDYyTJxyAEffj0dekizd2oenX6+WtHC
kHUdq7zvsSd5HYFny9PrYsrvCrLDGHAxrJzhFJmZVscU9Omb89tnum4dHxw3M5dylC8Q9NOYHQ/y
GmgikawbV4oTDcuBSOBFR2HuUmC+4DO9nW5NrgATYwyItsk2efCw4tmYqOteT0XOWTuapfWmYqJ7
9PFX3OVGit7bXLq1/bfS34+zI/e367l/lD5dJQ5dsQU6TQ5Rfag7xdtGQRgu2aBN8y5tetDSINmI
tstXtzZfa6dV12rGWp4mOzpTL5dmanfbW5stHATTRr3ciH76Dg4cecxaEzx5vroXBmGsSfQoVdeh
84j+e760sqD90DvxDH4sAISjrGmAwKQ65ckou/rL3/++/5LINgz2CAAyLFjohG1l/08Jo8xikxPq
TfCBUE0Y31n2rjayZwhezQ/LabdirLUvqu+IZaDbxrlEU39fBZO1heyfH3PU7xc5wMEFCCt+5PNB
QdZ/ZcUgQWVVr5vT3/+Tjc9ZE8N2hW0Q3LQMx3RM8SlwZmmqHwZkpb5M47CK3KkG+sDBTAo8n227
2bFNjhe96v3Wpg42Ft/42S301Ow+7Kw+QO0Dbq5BsSKNAHkqTfsPH7z+IhWpet+jGfakjOnZStX+
o6i4QTqWMrs0WEGbLvxMvx+bitDmYOKvnSe85C3X0bBNpEeW5EEOJAPf41sV5v8AQTCcTxMTf7hj
W4goW7YJngaEyp+TR7DoQRhks/2AxYQpkjI/kp/xZyNvivZ8SHU/P3oFnHMC2PtP7bIqR9zGyrZE
5Gi1JiZef/NFPo27VW/n5i7EHVhNEZqwZv9oIG5+CIT7AXGAGEhtjhg02L7YOGZN7zwEJuhygDl/
kU2gtYY9M+mENi2d8iK9io1T7YTmDjm64VEtyh4xjYuIci6pdPw2/apFtWU+QV5E8cpgASzAP8iL
wDAbTzHWcbJT1G289orelImSQ0KMkCUn6fl4PshSU5v5Apnldv2pI0vRal/IgRaPylLXEJKt2sJG
Ti+eloERds92Yo0nvpDHNu1Q95oP5fABYyp+uvZbhEZZJNdH2Qc4Q8+y5pgneN5YZYOWqx9oeDYY
6jHRyt9Ksk0e4rn302DZJnvrxrT3wkedpp/84qC6LcGHMXkQWlEQF//9IDsnB8H7TW6OxUHWb91q
hKQxSYOBJK2L364yKRtjfvNq80EFlxFpbXpy5vcw8JD4fmqyc399DQOS32DW2pJ/n3tnNx8kODMy
iaAF5EW6MlUfRLuRfXJUmE7VHtXVkYXK/C7/b5+qdeM+9MzfPjVKB3XpDAIoQjpNKOhi0JggufdR
g2SBlVa4Z4ibzllWe31UPvSeKL6BAMOxG/TsnGbNV/yFjROq8uZJlizPZAeIS4ZVFibbxAlwieyI
2OdjI1GXa1m9HeQZFbqutyaV5MOi1WJkUppeuQfgghibnjmbQLWUe9l2OwSWHyz9IkzuiB7HBzS8
cACcS/JQK96YL2SRrFWyQRv1HLVBcoz8DAUsp8jWDrdhVUVFtU6R2UBVAj1oglwDxLf2V7/M0c/o
u+ypbohb96Ourq/Vum0fXGyDdMP08qXIKkIvZdHhR8fgwO3bUxZNR4I/yb1PDg/ZU+EsvMY03oZB
t9atqKetrOaYAy7MaYzPZVD7rxUrFs1NzLdkGjsIy386y+ouKSQZlptNRFxAr7/xNN+NgNbePCuv
tnnP9ifPgwJFy/BRDkDpbVzYgWddhtDtDqLIkRAe3OIbaND5Ak6hOKsMQNABYSH90o7mtJAdQKAe
iJQ0L53nF6jLICgbZ6DXQ0e/kwNEiSa1QtClc/BTLZZx6pndc++yafXQaGPnXG1mEs7XYYVwIuCh
GAIbS2Zj54W6+WrWQI7m7siJQXNb7FfSvrLWTiCGuxlcDO8L6TklUA6lVJwb1FVmI54liRl+Ee+D
ukjh5brNYcj93wgb+tB9J59QPOCBNp6qsiQ9BQTzozantRY2yhm9hfFxdIkrFWBId3GmD486KosP
rXmUfbKl0uwC1E1gLWWV2MWDaZrWHZ6Kwb4ODWMTq1r+Pmb1Rn4X1tB2y6CZ6lOalKTwRiGuXy9C
zKssy7MPzeChxpVH3Q/BUD4JDJ/kmZkWI4FWCDgJNQAcxfTdtTuMwRe4GtcboXuI7PUOGp0GXh1n
NSmzpVUhjKB0SF5mJtqmdQlPDnJr6V4LoyzgJHQt/NE1qv8/Y/76EVwnq9tqXhbcPkLxdfEPr2X9
r29lnKkMFfCmaRuW+/mtLITfuKnVDi+mOTnnOGnP2HeUH1qLP2aHRstWVjNkO6xKJ2BWkRlc9i0h
yLFfebmvdDFfj10sMwTxIAkqEZD430uKabusMsZoK0vX3tL6h9QkMiV/3rbOKyvSkpaNQS4QIuPz
noe9Q10WYKifzapHeBPVXbUytJ1tIsYpS7c297+0yXFufsY1dDEqKVkpNGOSfUhw+q6bSiKPievd
dXqxH7MpMrba4NmbseXNc63jTrNBzxhNlCH56NomWRl1Zd+VLoKion6KbCVhVWZl+zAIU6ZnqtHY
fcd9UbtAZTIg/YXf5SgiAOnacHAyk9XKe7aBtLwVwAU3Xe1U1ikZshKtubB401vWH3XQ4P84V8Mi
X/mGVz376WQ+8Pyx5psBOqON81Lu4rgZsNNzYi/ZBig5nXuyvEfbGzayNsate5alqnVUVMbw04tt
5KcXslGx0g8UtLz9bbA8nyjVRp1PvY6V5yYtb2PZ2A24joe+AUvW0LytH6ola5W+eCMEbIMEKJI7
+ZdErvtI5tIkeBt2L12TEeHlL7LwK1jCKR9Q3Mps8VGk4dcgmtJfwin6MKvcZNk/ePxAHZCNmEM+
zwNC3hMvoSiZ6noXsPW8XLoW5RpKH2PurDa29dI0+EfcFlaV1hbe8raUQqEUzwXYcdupNdONE07l
nvW480ya+MEwQuNrIbwYxUTfOBlGUJz8suYlNHe0wXQqeLBeXDXz93ZYdZuyZ8Kpo19kP6nnYD0l
WNKbjTp7M3j9/2PsvJbcRrJu/Sp/9D3mwJuIM/8FAHqyvJF0g1CVSkDCu4R7+vOB6plpqSe6T4Si
olhkGZFg5s691/rWxqD8v8lz6opR8+qvupe+4vIawPrp1pFBrhJev86zHqTEA39aWaq7UTrdzqk9
5VMCvOb6gJz8qI0+Gu0Rvnr6VAoaNOsPVGOzDdx5cS+4h43brh4Yyax3yIiBLyQr5V6Puui0FEUT
2oXl3aUjDhe4pC9dW3Xgy+r42eJsUMfa/Do4Tn2eWxN+0lzOr9g8xLYXRokin3tFDVhVIfrp5npv
i+fJMctXKEvTTUtsAkcSHpWJZdnNsQIMSYrltU9lFqjE35yu3+R48UaCbntSulG5c0qSZK+/GN/L
wfGSIbx+E6GLedhHrn0AadZd2hQ2yzIvCDu69dQkUuP5PzfJifr9ZlNH7YnW0h9vXu8VLS2H6/f2
a7qSaGJaugWzR89k8G8l0VHEg/X7p2x9w5pP3URHDRu3svnTfdfvUCJrY2S2iibkkJVRZH1qpq4F
2QFwDgEmLfuMAc2g24e8WtF0Ua2SK+Wkp3qOrMdscR9+fD33bLpuKGTdforuqaY/rl/vKEmCogMI
gGkpvyv6uveTVWqizMS1FIlr3tpLM96g/yQPIgWrO0iENcB5N07ZO8cfn5JX4xyvtyOGMTtiN2Hk
sMkCwzEv5QzGsmuI6vnxtaaxL0JdlOMfxDXr12LtfkaqHbFYUL6ichtS8daO8YOTRuJjGJsdScVV
4tfFW0FAeOrX8paTsZX4VZZCtIiXj26Obu3WHd9I3/m2tJX2WV/MCSoYgLuJtrcPJR7MbuQ4IAVz
ThAY2Dz2ITWCpzm4NLnWT68Pun7WGT1ZUa5bBNevKS2WGV9J+BnF9WcwQRA7+J3fr3f/5/vckeix
JFmqzRAVk++BOcdrmsUbxW7MG864Km5WTTuUXiov6LbAxFlJ96gk1Mru0g5fIMXdRjFqRV8J43IY
fribxGpqujqbri6mOC60U7Kg/Fn9T/1MNIVtFJU/tJODAI0PNPuwP9Rk1nlxSiGCmVXnx99BUBuO
cdJ90tZ8tusHb3USy7i4EBCvnK5fuj7UToBCRnBOw/881klIHtSsZJ+nrRXq+hzf6kW/kF5lzyTT
5ealT9Vho3tV+UQulo731ojfjAkJTEcN7Q9ZHWZgfd6rKVsJfJr57Angh9ef1Mba7z+pWgNaDVvR
d7bSWhdaW5Ulkou73sgpQy/FuOSA3cZGbDtHWXMRuMfJzRQfIvmcAUpIuiZpv+eT4jytn6VaU5zj
uu33FQmEPz5L/v21X+6t4m7cqFj5UQeoR4/eKK6S9dPEVtWjYvHhevP6wTLc0t78eBBkQ0snaIOH
upmtBZVWi7sB9GbuGvkrkh/96JqyC3UbqzO8DMhgCd0B7GrFnZsb5LCud8BDq8PRk+6xiRPvpc1l
kNvmREYK0v9yHObt9Sa6rwNJctYT2T4p42IMYDn0bUmeK0811XcluugLoe0iKKoVUKYY7bbMRXkG
y4uWGezurlni4V7zljlIEtzras7wwVg7TPHaa+pHYR7csn39z5eun7nNaIZiTTNUCfzRssI9k0ju
cujHNwdpzgr09eb1a9cPS03l4uM5JCLSBc4HMei+pQEWaMzDAOnWoBSut5f19tTFqJiut9nF/3U7
LtpXUy1hfpXqJxX9cNGq5XcOiEA7S4vzEkKDJDPtB7TC9jZxa3GynSK+SHcdOCl9+yyrEvoFZN8P
+ZbnWfW91NGQtq3uPissewgH8v4Sj61+rJwi2+WNbB44dYL4KJr8bSBw8/pd2lDfxjOrFcK9KGBp
3f1150+3frbdMCU0PUdXaQt7lmWoXE4/97zoUSaDq9bRu1Wt+IPFiE8FvT68Hd/1Lu7eimzZfLIk
mOuUgPUgE5dZJxpP67AVK5YmbqU+HUhCIvKviQwqsupGpG13kF5oOLXYFXWVPCTlQ571t5URm0dV
sYwj3QICXao6D8QgUcCYmA04NZlhpc5Qv6ZcZengx+GghfG5la+aqZhhP8Nvo2/X77BV0E42Wqwi
fUKshXa0V/GNo+IKAij9SdeAa5XGp/QD5axxt1TPhNF5KH0gGOvMN0mOcsuzqkXarmjls+ItBBXF
DDDx2lt7pqlFgLFSOTnpI00PqN762N1aM0lc0YDNRkCRPimqw8gdQqpfktO6LVCmhmNEPpWb5EFk
adUWC5e6HaPc2C7WuzT18jDQatk49McDC5Dplg74FDhtTe1tyUO0iHyPFxetzIJuKLMqH0Qvhk4y
1BTBn9xVzHgyC4Zz0fiTKpbHEWh0qpDeOCfs+dh7YYrombNBx6RsEN7V29lwdT9LRkb3Wd+EKkA2
kh9gySij/jWrQPYNdtlsyjgqfUVpirCI9fohRQ2IpEC/ALHWLz0ep0wTkkSGJIBwMx0RHHsnEgwB
n3cYpJgZJo8Zpskgn3RajuS6IUJs2gMcvhAeJsP8tD8scOyBNdS+PdExSBf5XqiNcUY+8xYnxs5J
qJnspkpLPxrm5kg3PO7j4lwY5suU2sYx7lUnzCzwvVQtcZBqXk92pN0xY3niVFecMfMX54ZFek6A
vkocGW0a1Y+JWT9ZVl8cLcGoOjJPtK9vwWLZn1h7D4lLuDu5425SXirDTl9bJd9pzjgSaiW6oGIc
eW8iphta088TB/VDnRAAR4IeTtnUH4ahv0j7uCCD2Kw0zy2hvheZu8slqRCoKA5TcaxZ5zoiZVbF
kbV1JtM61k36UhXReIlmmrIZzAxXa6O9nPV7l/Ooz5LsHsCWAoXWp0ctbeXN9YPuQE6cmpIIvqRF
dNWoxsmYO6RyhnOumcbejihRwtlOwPc7xNAitg3GaPF79RI3rvWC/dB3k+TU0MU+KoUyHWZv+Fzg
H7+Y+oQ22uBlNBC4BrpBsDAnesSN6CfDoQWQEC2uvpuoZMNCdwKhGO/q2Gx0obO9zNN0UcvirseT
Rzo9+lpM8uAxZqMPs1IShF4kGxoW3i6PnSoEohzaU/zV1o3hb5Y17efjNquapVmOhd2TrgERML8q
gSGRlY7XeuU3ZEf6azWjpyI7xhkUDDm9o3DowrQMQ2pTRynW+sGqv5Ob4ewSdjRyUjLi07PsmDFl
l2KYcQ3z3v6blffnQTZ/omPSDUCurOlMIhzzF6eKpup5WzR1+jGRDAXSm8zBUa3um1yryKydx73u
kKJS0wcKas6O21zrfGNEaXXFCNcLVI50Bipu5FtDs7stAxeOLaIv7iu19DbqkujbZV1ry2wUgWfn
xsYsLDKAquS1n9W/e8Z/7tJcn3GE15qF/B5TyJ/sm/QyvSrD2fatAGh2hLlon1DshOTIp4Qy5fCw
CGuJ/BK/q0+7NiL5PCfSXHdxHlpu8NdPrqf91G65/jXksoPI9TyNYfOv3v0Jkb8+sKB88ziFwD2R
LQHe1cfgJqtpae7DxfQy304htbiT+91QsnfZ99NZjt5yqEx316gOZxbahntqw+kYKQmCs144Wy1p
4Mov0CTlkHxCA6bedEtyk3WOhrhjEJdC6vlOksRhba7tD6IqX5VKRL5ep09CNo/sYt4mrseCRLPc
2rWq8Spygh5TE2qbaWdQ49YBQyo9ydMFhEg2trrR4uFQFJ0eJJY6BHOstWR1OdiI1putbeebbnRO
MdYvch8Kv5hIgwTU+d3rRbKzRP9ZLxfQinX1ULmmd9Rj7TgK5RE2WPqS8a71Ndd7KypggcYs1RO6
HHNfxmwglZKnOyvS2xPvlHbVNUv53ZrNW9YDXHBtvplH+LFtlMmzrvY9mlqP0Aa1PvWN7C95QRyz
HVcygFec+ZnqCvpE2h3hCQrzG0FSaTcv3//69df+VNVwJTLCs3jnm7rjuL9UNRWkVKex4vJb6ajT
3dB6NfFakTkGzHUeu0TnWFTTVdfXq7NuquTeYi34679B/9M1uM5+0ahwIRqMVH+dA2uK003YWZdv
WpW/k+rWn1Fv5NDlihiVKqSY63Baz9oLQo8dJ7D4kMzatKGljfx5rNytsPQ3ggnkZSIsFzTMrJxy
mALpXKrhOA76eRmJBf3rP1v7pVV5XZiIGTA9V9e8dRb6izxDyzhOomtyvomWi0/NrK+eHPWQ4EEg
IVHcHErHRiKz9C9WsqF5fwCebnyp3OnA1o1ZlRxCipB6vFGG2qf76h07Z8791CWbgDCDQOM1oxR2
tSfRaOpmTqo9fCg17Lv4pLmwJyIiDO2uCMlPsQ9TvHQhnVN3N7r0+sY+h7NSkBdKONOK+c5fI2Uq
t84IjTlhVn1qkI9umiiCxBKL4ezYM/McxshYcYkklVXa+U06v5Ums80ER2SQKbPczPHkbCvLTTiH
VkPYpUODG3L2trE0tklltffG2Bd453NnM5HbtY1MM6Ui8ahWrXiku7f0+N2MJmzNuA+imsLVS79i
DEy65k0xTevCym6FikJ8r+YSHNpgU/edVMz0wqInrHLeYTTFd0ndh2vpWjtP8wEEb72vux41MV2X
HRWDdoShK4AGv6sGsb4AQox2IFer6pODvc7aTI7bpF8KEiYT89CN8bQZQZixBVjloweVfe8N8sMC
pVhQ1OjaXsMQd1d3VKq3CJA436noZo/RfPb0Otsnzaj582CKhW5JGVhNHsxEn98ZjkKsbAPLclS9
pPSZXCj3ovxUmggYSKLQihN5m9SGpRbG43dg48VjV5n23hy6JehpQauWdgfgfo05wk1YLX33N9vA
L4agH5eyCfbBof3ugd37xRAm1cjjfelE3+xWJFRTQ+lnjuJtMxRIW00VkqHzMNzYtjXcmLFGvmca
n6ocazvFw3Yyh8dhDRzEufhU8KL89TvtzwsEFYBneQgONFt3/gSYMfRxWbJpzD5GIW+RDWuPmofc
vUVhHESs2+Es2/yuh4aGTmIINH3Gkaa5WtBblDCKQap312nVl8mVKGgzx0AEmQ6PzvjkVe7bHM/1
U8zM/+/EIt6veyu1iqEziTEM1zN55/18YrQ10RUdkQUfSgz4ZgGpOFbOc5+nbFzgS7f2pE9+okTV
Ac8O4yFksY/Qhu+c3DuWmm0droepQTUuSjeh1ysP+khaViU572jkU/gx6kqnH7uLodWHlMbhTnPj
FcSBsQZimndsx0X1jajbEQ30PqMU+2xkLsKVvr2kRdTu6A1nT8XQ0jZj9enl9PrXr9wvCrbrdeWa
HN5c1dLRunq/6GWWQkIEmLL0wy30buNldsx+EmH77tx7Q9TZyZ40e4NX6mNWCIqS01GZO+tUTO0G
9xIA4jG5GJPanq0iqeFba58cguvvDFc5kFg4KL35gtmXNEjMGiHqReE3XT4ENFVgeqRxc7OU0Rep
Sha1iEMVPtfnCF/PqZWwyP/6/8r186fXG/0PW6jucpHamv3Lm6gdC6tz47L8yC1LDVHSjje4gT2C
tofYOQiKnttCZCE6mfLiLfGj2Sffo2bRg0zVrW1uevHl+qHyaO1C7gFiYKGsxG6VSpnds1RFh9rt
PhPBPJ0V2r1uX2yE0t4QqDwBYKA9irvxxuRvuzMBDgmurb1nxmTa54p5NzHuu8nKz8I5EKmRk2ZJ
jgM8nNIzfKt2sbuqxnNjy03EjN7ITO1EKDla/n5QIe2SEibRzZTY42uHvYS+1z6K0ySQhIb4XVyu
ww+OWMuDVZT+bNoKoSYFCBAMOrfgDMpzv1KP4sJriLAHCI6Whj/MksqLMudNyIjiFv1idaNPT32/
iD1Hzpg+vY2puyhrUoaHPEAIrgeL8UyBgsSzGz+kLU9e05Llw2oNDNxnqJjd5hR1/oKgdZOSeOIX
K4fftlqiipvyhgrSO7l2JU4MsSq/z0xrryXRdJzd+fskpM7UodSO0ZroGunlRyIbEA70MX1CA6Zz
TUpH1JBL2cP2m1gKtxZlChY5Gh4q0Jq1FWpaawduGByf6JnTNLRAxdL8xTZbMi3XBF7dpeeGZghv
jHbqkrm7mMN3BvT9bU714IPHOMB6G3dm1GYvCP2PUUuPuJrf3FyJzxx6mu0UQ/Vukdb56Qx1iN64
erLWDzikfRJa63Mc1W+wdz5afOB7rbJuADubD6aU096BpjrCpb3VBZLKySreS9leTBsqfe/GdyM5
W3fAUoNOKx5Ijqi+OzF7oX1Db995LbXF9mdGD6dS1W8mS9MfZy3ZzW6d3Y2ceGCezf2eZYn+9piM
RAglOGnR6+1tQesfPCmbcV14m5St/ITifb7EklbV4nrdXUz+2d/Ul86falzH1izD4vzoeBp6w1/W
4YFkSq46U37YxMcEWTJT9hT4slxPsoZSMty6bsMF2W11stxrP40BedhaHCYEM+5ssbwXk7B2eQZw
PrUAj3+h6+H4YLK8Q5auHSrqePa/MwmRmEFA4bHExRe8GX5mlyPpL5Ht6wY26Xic3VCLZ/D9xTif
1e5Llpd7A9HnA4iAigDBUl6gV1nbtNK+X2kwuEZ2ZJcYB2tiBgS+LPtcdEMeYh1jF5EJB3N+11gI
a4snRt9hHsAbGovqNALVyta8z7Jr5aNMdS1YhqeCyRfctSndqCVooGQpPyYXpZE9Df0ujhgoZesl
HLXiZkiH+SJs665f6vbHqf7//ESN664UufcKrBhisP6Xm//7VBX8+7/r9/z7MT9/x/9exDsTyep7
/5eP2n1UN1+Lj+7XB/30k/ntv/914df+6083NmUv+vlefrTzw0cn8/5f9Lv1kf+/d/7Px/WnPM31
xz9/+/qtEGUour4V7/1vv9+16vI1w14lDf/m662/4fe71//CP3/bfx2/CvFfvuXja9f/8zdFs8x/
cNgAcWewsVq//Q+UwOvXbfUfumlTZqBOtRzVYHcqq7ZP/vmbrv+D0xU9FEtlYUdMTqHSkVnKXZr7
D4+GNnsWzAQgcfQH/vV//5389+NF++8kQM1Yt7g/mA48F0GDCRKZzR7qnOny9/2RHobUN19SK9Yf
1TpV9vmcy72CztBPSw3Me6a85uRM+/VYnrRems8usgBf99r5mBW1tyO69wUaigbmu2Q8IFQtVBkZ
HuG4hH3WQIJWZUVTRGt3g9dFwdRjBKr7/jBKo6C5bFFhuUp5NrLuSeDcVXuBcKRXjjNdrKMa5WOo
MADqPaXGAkn2j9ToW7Bud5t47PacKe0vroftGbEEegKP/cQleW8v1tE+zjdUl2VUbjzq8rtlaktf
tas+rBISvzJX3jfxkAYL+/ZWwufy+y51L72MN0tnPzdlEupe99hU0960o3qzKL1FF8LaTDLeo0RZ
YAY6nV86PmxXgmnZMLZcS22gEr+AWQGPYuQMKiOl0SRAb3zv2hp1d23S2a0l0wNCNkfFfuut+dXF
rX5DTOG9brb17dBjV8wZpYxNVtzj3cuR6TvEJqee6UO5sh7GOg3NxulfOzf63tQI9ezMK7YT4z5f
Rdu8EcwwmkILs1Uyp3ty3gAhI8MmpYk7oN6zTHICpmhA6tKE2DZMetLT94px9u0olU+KUO864nUe
Cosmncy6+LEU7bZ37ClIGrO+DMwZafswQKdN9B129HgSifqe9p590zp5EkYoTMKYpsm+WRbkrQ5V
SJ+gUaic5o42pPibA5G9Fqa/XMi27Tq8OVQV/fS11vuDNh3djZkCI7Qfy4aILzWSe8uQ1mZV9m4I
MIoOllb3G35vUuTpF9VaAxWY9rrUCT9G6YNX1aGCCiC0x2o3ZoN273ASD7tlQCSEQ8OLn7SqBpgx
u/HRqYd7kanDDpoeE60JtqgGAX6U2k2uZfWBxiYUNjrz00y42Ng4gHAXTgGNI0KDkMrz4HH4BAGt
Kl13QzLKLpkpf5j1iMDu83enzr46A+akjhk5Q5OXIZfWQ1Jrm2EZv+hFGYek38YEpNlAxIzqNtXm
h8506eBJZMJOPOpPbV416IhVSAEQYh7/sMj9vpT8ESKqqz+3eemimDBbWIRcl4Q20/r1tFSjBosj
tS4fHXDgYTKjZ6A02IxDYlyMmFN5ZL2WcRLf5mcG1cMpnZW7qR6+9CqCmkzUU4ipO0aH0L5bEnMV
eB22Vg1nybwWdZl+EZogB9XVCZ9YP8SrJJPNeNl09agd02lEhhjJQJHIuAgsPJBb4x7F9BaXZnbM
6+G1yxR3n+YCkReMLlU4CfyP4gXIgU/zQDzrdaWdeJbKs6Ib4JHwW+fk2xpxM91ZbvQSm5O+I/1A
HG3QIKglxyFwxKL5i1NDvOrOeV6Xu0Iuys4EJVYv0H5Z4jeNNxEN6dafhdq5d/ZoHhHPFXt1Mb6V
tjwzHEUgx+I2k+ewKwatIT0zxXMTj2e40SG+AmfTM20NDfxDjF7rLSgxQolSRFmYKbzTTNdDjuRO
iaRCg0weDZgmjVRiRGrqInxtpoVk9NYu0cdDIZxAI/AOMefARCb1PjmWfK8wcWWJEZ1r87noKoFo
czhkfacGeccxPTayXcKAs3eJhCZxg6T6MaX5LmN1X3hyl5pl2PUlGa9q14ZprtwMGJ5hIi/Wqba1
Z0JQb6VJFreK8iiE+KUzVxfj1mMqtReiQ9+VOAVX83xSl1YPdIjUYV03+ybPzBsJJXylWyiJy04y
8JZeaG6fGsHpuNaro2PXoTvG8mCS1RB5zNvJzJm2jaO4xxJxuR9rteQwYlqPLny/epDzcZ7jyzBY
xY43+rfeznS/1QfFl7on4AFk72XSkcOAW/RIyy7vmSpxXUEYAX+kL9m5YcKQQOo/SRYTvV7KC3SN
cjtr2jYifWHbdPiMp/neSArzLpICAnlk7ahDl42cLSzkAEExfPABsAOtWdkcOZI0K9S73hMkUfqe
1V/MHJvUMrpfDF3EWyiZoPBqe8+bINvT/SbPwep2hDeZfjnqWFhVw2MuHGdHoyNWQo8JYVnWPMqF
XlicxedkXKEgbn3X2927bJPxb/SftDB/WngZq7soP+lIGxoUFoZSxs8VBKFbEfM/R3lI8xYcGBgU
Xy+pzj3G0iFWwcPigWLJGvc4TyNjE0d6AciKRHHEgTcL1rbMm0+TWCzOa7y9inJ4iduuDjS298MQ
T9+IObUeRXGEdYA7n9ASrHA53k8XeN1OaWtrU9R1f1SwOxYJPsPGrT9NnpmFzTLJw2hxJWN6E8HY
z/oZVaHY2MzDMHU7zgakFqN4HcOEkCkniq7fFLoGN98oP+zIkPBqpOvTVu/9qo6G06JjEkaMOwdx
eW7QOm8h/E++mUT8/EmkG0vV6SUH5Ba9TYUR75HdF6e2Y9xWTfmeXt5RzR1CLUgE3ozKIAIOQvMZ
SDas8V7RNzNvrDO0Ei/oVbojKYpW9p7c3PUw7kM5AXKAz5kSGKxYp2ZWX4Yi+TLU4g0Hq7fThxgD
uo3SQQN5ztwfKT6xUJ0Dmr63ly0ppu7GoacfeKIcjy39yrTmBLXwBj7ZtBT9eDCGrYj6EV1ib17G
0qh9d4YXCRmWuszK4pOIeXn7KaXVMeUpC0C248CC6UsQQePV2aVHLhO2VV4GVTxmZzfOvlU0YHbN
/CAUL9lyviW20FC6Bz1V5Tlv7CejDGhPF2cNjOgKITzLxYnvrh/20yD/Zopirxflf6qF9aI1VsKy
6to2cDVQyz9ftGOjdUq8tNFDF01e6A2xd4rs2iOtDCC2auovdVvsaatPD4P1ni4eQBSLIGJkIoz5
m69qZOyUMs82ippTBcP4CYVe6VviPaYz08oeef8DjbH0OPW2siMC5l6xiEBzS4LcXA/qXF04ZSA8
VexMsFqi6YqN5epDgE3TCzy3HQCcEZ3ckHjrAw1dtouYwFrGyJMKe4x2/Blvthg1Qg+QsUzdsulJ
0Bim+zJy3DOYzA53IIgHGm6EwEV5SxHNi2YThecxolycRdsDxukDKkH7bI0bkpL6O0wzRVhFubNz
CDZshFS2f101mOt54pcn3lzPNvSFVcMB//bzE18CQ261JHYecnsByJNq001Ts3p+MiUo2XLylp1q
ohkjpXs79j1ZR8mp6oQ815aGt9RU0oeiukEcpWyaPp+3+BDtUGb1ixqp1mloyMMk8s+7WVH57CuG
X7madVO2KpPxJAchbWYHlPM5PY8ad1bVOftKhyJeWRAfSSbKnjQYGnnmfob+XR2XIUmCUo9KUiRd
HxBo99jHUUfKCKlgVMkHxeyi418/R7S+/8uTRAedvgENEN389Ukai1a0WNWsB2pEdswU6I/Q7kmq
ksc2GdQdv/OTradZYA+gJ1S5TBxX0iGAs2AeCqIaSC0EN511sqf2ncaArCjKWrOJw9qpmw0xEhoR
ItoJUORyUb1S0nMuWtbt0j4g+RqOBHdenCZ9raRq7qvunBTDWXXqatvViXYYydiCvyC3vV14O69z
3uYEcRGr4vLkkOPRToZ3qA3C/7AXk1lYhFrtzn6rpssWqhYhPS4JLpqbzje5ySKXiTV4RcCUJZbc
r7zKPDZ96Z7BiQgISKNE+z+PvpvdpLg5P3HkBjMsXq9hDkKa2AEyQLvEM4ZyTswnVUNeYGQLauaO
Hg6FBAvJMWZmFqSMl27REQ0gZdDB6NPWVFSyFTtNCbw6JaOpsT7ZI2/LkbPOZhpLi3keghOz6uL9
WBAanJa2dqoO6M6IYPBsZa9QNN1p5khCk9e2odLnxWVs5wAclwi7yj5XMpcPYlG3Sh+ByOkb+2Yh
aiJMhZqcPUt8kkbHstFNBPNlb/o09V/dTA9Ev2YBW5G7L6gJkSw7d6imvxEoO5MH5/dMCMOyMC1f
k625u+5AJmy8VSx/Jsb9RpA2no+ae9s2SrtFulVtTD1cyrwjrXg8NKpiH1cCRAUR+JjHQYUBk+xv
RzmSXX5QoSK8GBmET3sW8z3o4WNrM8sXs/pKPrX2PE400/K2C8tJmTl1KmTG6qhdhwHbUK+45Sl1
nbu+fi50bGlNwykH6/AW0iFp1h0rT1zsrrykjt4v5AV5YkiI8SEfPxxNOqFa0d2sRYsHB83DkyGO
iVCSc+PG1bbucoEamZsugmmnQNtfFYSKTVRxvKU49upkxblewzXD025CNKFayultAyU2ZsKrCeXw
HYh9hKbGmHjBqv/NdIHF7Nd3sWeYHEc1YnGvDZt1+vCHE6lbaoXs6AU/WDbFwVR4aVhb0jl2dFRu
2JQeFpulH66EeetkyqOerHTBBkxAPk7NbqbbHGjwAjYWp7vJsNqTkZr4TaM7pSjRbaXlk4VHQO+X
eyKrkr0wZkBJpNM/e25nBsK1kfSS77qr9PoJgKS1Uzv27es6a7RMfEW+asQigj2IZR7JcI++IeJ+
UHPDe4rjclvxMt8MWYSuEH0WGYiwetkz3Q0uuzrQB3faUeEy3fYUiQ1Jy7fQWAktVuxoHxHMEUyJ
vbCARz3ccmfbKrN7UhbXpa1dxXtZAJmvcZT/CI+3pHEipnkNWVoJQGUsPzvwDNI0W/Ber6TyWE02
JAhbQVnfD2UPjVapkmdjaZp9Jvi9uTKlT0X0aOMv3nAIgh4E4OvgmV1+kIJU4SZidVOd+B4ajXqJ
oLoBkYIhFdnok9yWzodlvHY2eINk1rOzTWLwYUjMIowhWm886bwXTNsfaH3boPME0HlDyf262jOP
GU844ECMpBi98xlEdj1MzaqFUB56jZkwPYRdB9rHF6BbN6KUGA840E3aQjUvlGab58OupNjzC6eI
bvSm8nwFVkiQkCSyc5O28PteKW+6KaOvMSovYqgIcV8H53BpWONsyTGDoqOqdOtU6k+qmiDhrAaC
diK5BBFB4htpJ6EwsIcsxYjqT3oEWyJTKcCDtVw6TdNv3FrSjPbi0k/i9DVJY4LZIU6GuWQAVNJm
96vc4wzbIflP7fme5wHyZPY+4jF8rOw1AhYp7FHUZXdr57kPYiIN+rEp3qEoseNGX7HzzWHU846M
tTE/ZJUwaChGJ4y72Y1wxRHHaP6MoOCNho2GtIBbfeOdvHh5aJrcOMLK0p/yss82sUamuS1eik6B
iod04S5KCJut24wQqk5FbKkWLi+hlz0wAJzI9+H4bWbfo3Z8u2Jx0xfdUGJ0DOOynWB1GdW9UL6J
PiHmtiXMPMmJNomd0tjNg8UcQK3cZ3PJix1dxGajpHm1ywCiMFO3X3AH2CH0nO6cxYYdRghZjIT9
d+qKGTVOIZ7yWa+DfirTQ2yVzyDs5E6S1nSs1afBaCl5EMp9dodi37SXfsGMv0DR2PZV/00zUvc0
F/rqOJ1heWRiG2uJuFFpcN+PcX+wlMHexqZSsrzW80sWcdlRHCV4Nj9BIuHiwWodFpZWBjOrOBGH
Jbat/8fduTW1jSxx/KvwBVBpdNfLVh1ICOTCppJszuaJUsCxha9ItsF8+vMbzRgk2WTZNLU7dbT7
kkDamnZPX//dPfu2uJsy5z5h4FJwHb9fRwtq2Xfz+6NDpkV/XETV5xXVpZNJfnMIgiRnC+uK3v38
gvTkurzDJzusN2+HbLGc0Sj1msGq6+NVlk/fTGd0Ts6G69FRHKjRn1OV3hyD6kk/XscLcg7VFXmK
4JzFFYw0K0uaO8ej+xOw/0yKWEf18ZKFQ+VwmX05neEbfdJLrw5n9+p9Fo3+uL5YHr5eDOmdWFan
NxsmZzICfvouWWxwA4mfjlaH0cXp9DCrT1TFuOTwWq0/qcUJg9/mr/1lzTI4djzeH02ri493MYnT
aD2bnE2HaxbJROHF22g8rWAUK8VSxZLnWV0GaB3WBC1vbj8P55PJhyDb3L0JgU5OgXUfNW7zJi6W
k0V1RvD+mcFr4+PNJqcV85CRPGX5apJv3ixW15cTtgWf0Bvgvw9u/KN7xhK8uk0vRsfzOXtbks3F
+8Pbm/vz2/V4eJQvdGdvFOHM+io7vVchkyhSoOn1t1TdB6f+dHN3liuchPHymi7eMr0FQ8vAOpLF
rCSb+kfrjLkJQZjDtPwjl6V6e+2vbs8nTG4i1xT+mNww6mt8RytYtJn9PqxGwVHEsoR3KfjvT+Mq
Ocnzr4rV339m5M7ZGh/7R3ejVX2a4LsbS/l/U1lqFaF2SksPxRZdFmr2LX2Z/9ovbas4+wk9r1YV
+LGesN2pVTUv1VTKfkZjUlBQW11RzooCj8pTyJR5QrfJfDa0f3+YKi/RXRR0++bNQ1WWT2px56nz
//xouwW8XTqdV7+cr2ZLXfijJjpr192CiOrWcw7fo/B4+DD3Yj1kmQlO3cPnucdFCwMKb+bwhs3/
/OGfrlPyzTzv9D0SrdMHXpokgJx1DUU/EGxLQJZ4WcT3D/bTMIGy5L8iAb0TmDquLtamaW6k0lS1
H+7S35F/5YGvB34A/qB5cNvbTEhhEo0lLFvifjh2+kSvFnrOBegxsCUClJfZCMIEsmDv6Ul+eHGU
AoJ37wLkOtkkO33kNY0VIP2NgJMWbH/3SqEDk4hZ/HGylQ23RCCkBvpMJfikDESRB6aUocXoAfN0
uZDl3ACwCTH7A5vHOVEgwajLFFJZYKRcmCq2T25P2ZEFP/FAJoW5r0vNbkmBymPzTr+uBkNAK2gC
UCmP1r59/Dzw6D4h0YZFbB7ntCHyaeyTgAmpFzDSG0yeNYg9W6BU7iV4S6AOrMJwTRIy6hzSi4Dr
w4jhBJ9wrzpIYy8CpBkxZM/83DlJUNgyqVIMAw8kZJABtTen7JmGLPQYkUSzG8jprbpwSynkKqTO
INOJGnwW6R60/UxIU7xk4GpZakXFPVGgUC21DEHmkdAFJRuiX9o6MUMnZmkY0dnnqAwoikrSKAH3
gO4IPw0iZW4CHnebC0rhP+AbpPiQrqnDgNyg+Pw+lhGbYO+57/eMApcAUGWWs/PlgT9uaQIaWzSk
WqQKIt9TSADA+MdTtqUAJ5GPScKYcRzmcU4WwkR3Tcm4kKL1meCWgX3ZnrLNBeX7GEcNi7F3xbmI
mS8pkypEsiZ4SHSjb+OFvl5MPOJlcrrgmZvHsN2l5AloRgy6TBYCD7Q249uj6EH7t2UhD8kt+QDB
fftzE6u7xIUcyyXkQuh7oG9xGDVooXN8hdrUi6q3GTT3hCBhgbb0+BkugJ5+gPZvnp5xyDOMJ5lE
koxGXxipc0kIcHPFfmLqseyaZme9UrYtBFmMJoA1KE1zfPeEQMOahUIQxV5I1Eht6vFLbnMhyb2A
lj7g0zZqdI4LgDnlyTSF6dND15kVv/cq5F5ILpmbYoMJ45I4dBUCH3deKAshIZO+C3HPJqaJl9Lf
ljPBw9wEo3hdOn3UYHlFNjEkW8y0eKyiEYG+r5yjKMih+T6Je/M07HaJC+R4pEl1IqZMN8Sz380c
clcr0kiB/6S9KP045xmwnVVJvcQoQSs2M2ts5NQ3jZHHVI6Q+Ny9sFGB2pYqAupGAXm0h3iopxAI
mKgqoHIY29A8zgkBNi2QXgVCBQYs0HLv7zeNTYUlxUsMEufOz6oG8SXAHIQJe1z8yBpFxKrtGui0
esoscOJmR1UBQwht5VOQV48pJGP18Q/NKfsKUasKiu0smzF3wUGNwJYuoUaIyJZSZVY5SePm6UVM
ykclRMhcort2scMOmUVmpARS1wikibZ1Aa3Re6WA0RweaVZaC+nobB7XuEAwm4ilALwB00fCNLV1
xr5GyD3iae0jW7PpXE6dTvTQvJRAI2AX2HGKf2BT5z3nQKkE8xiHOu/e3BUTqDt0I+BCLr4RoZdk
caLyLfakpxGAYMXICZMVndWLLC4Uc4HUMmV1AAj7bWRKfQE3KvC3OVXntCMtO4kR0F+/EVHo5Sw7
IoVuUyU9f5GiJtqR4NoWeJ26CmQ3pMYR4xDqPZg6Am97SJSb8ZKJzDGczWPEzanjJ0p6fB04006b
Mrj64ZQdLlBeYXAHfXTWKrjnIdHmJ06kUT0BYkLYaLOpPX1IwZUiG76ys+WVQAMqpVcB0BkTyugh
MqKgIY4dWcAq6CEMGpjWPM6lkqi0iQuORE5AU1mOS9KseXp6IfOB4oQphsNaDfe4QBJFeiNCrAIt
/SDTHk/ZlgW4wORC6pGkrZrHuSiazLIymV6BbYwAn5FAxxnaKwvwhgFKYLKakX6ORU6kkoyyFp2f
AcgB//UUIuBkGtoThonYerRzwQKDi8UKMSQuRAv4WtL3Bc4pqiLHTeaWmJ87FyxgsiKpi0D6IML7
QyM+cQkaB1FX82yu6W9w4Rne1EPnC8t7JldNz0s5qFsj2f7yF7ZtIbsEbLuHRvTrno7OL+pxbYa0
gf3rP//WwTI3eZLWD7d5k+Zz7D+3B9z96M5nbU+1/cvTclAV1SVDjJrJcfY1zRi4/0yK78W0aPej
IH3cz8c32Zky91Bb+QvC9bhHV5coxXSr8n4+6xJuIPRywuNiVhf19hWbKXoNIllK+biYlD/m1azs
vLUB+oppsxG3Kq7m7bdmZAD2U06ZCbKXy5I5+1tij70qUuKvBhPmD1aDNmUD+hVTtsMQD+Y/Do5p
up1+77Ld4Emln8L+kaq86nyfuDYaoymlzIzJath9ZQsEllJ+euLj0wMln3XVz66KUUcALV5T+sJn
E/ZRsadqy9TmRhoQoJg0i0aKnhYxkDIx5fltVywMRktK9t2ubjK4HzFhCKwux5sOkw2YRkqaCSFl
vcNmg9aS0v7AVs6O9qAI+xLm5UNRbSbF7KrNDguokL9yXReXdBsPlsuOTNv+VzH98pLxDUW3t9Tg
AOSksQUsLOhItq2uy2nXdcn/i0XZYbopXr8E9fmq6pPWFVEx6Tmr1Ls6JFBNfU1K+XzwvSp63pMt
2shJr4uu3bJ1EDnh24PTYrqoR2XXrNsKw0vQfzuo6kFHU5Fp1Yn7lyD+YXBXXnbMmO3Hewni3+bV
ePuaTXzABii1/Yu9o5yfZXnP9eDlg+OCoXRlTxJJNLzYB7xi71zv7hsUupQ1v4/KLsdN9lVMdjzB
I+lGNYTVesajmHQ1GPbb95uqiZTwx8FsVm8m66IXJtjeDyn5T6P51eDgrN6xbSbTKyX/WY/53iuI
OnH2AmGf+YBdQbR5Oen7f4H7g7oedFwKixmR077rRpUWpiql+8eyGG0FWusUC3SSkv06qKZYtg5l
k/wTUy6JbHribRNrUtL/LbA7bD/rXk2brxITZ/L9wdd9L28KBGL6ZX05ZyRPx3OzLfFi2ps5GwKG
nW/TgGB+TnlfpukByrObf9pOQ9n3z7rJNf0bl5NBUf32PwAAAP//</cx:binary>
              </cx:geoCache>
            </cx:geography>
          </cx:layoutPr>
          <cx:valueColors>
            <cx:minColor>
              <a:schemeClr val="accent2">
                <a:lumMod val="60000"/>
                <a:lumOff val="40000"/>
              </a:schemeClr>
            </cx:minColor>
            <cx:midColor>
              <a:schemeClr val="bg1"/>
            </cx:midColor>
            <cx:maxColor>
              <a:schemeClr val="accent6">
                <a:lumMod val="50000"/>
              </a:schemeClr>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umDim>
    </cx:data>
  </cx:chartData>
  <cx:chart>
    <cx:plotArea>
      <cx:plotAreaRegion>
        <cx:series layoutId="regionMap" uniqueId="{D791C65A-9C2D-4BC2-A446-4CBB553A5AC9}">
          <cx:tx>
            <cx:txData>
              <cx:f>_xlchart.v5.9</cx:f>
              <cx:v>Sum of Sales</cx:v>
            </cx:txData>
          </cx:tx>
          <cx:dataId val="0"/>
          <cx:layoutPr>
            <cx:geography cultureLanguage="en-US" cultureRegion="IN" attribution="Powered by Bing">
              <cx:geoCache provider="{E9337A44-BEBE-4D9F-B70C-5C5E7DAFC167}">
                <cx:binary>1H1pc9u4lvZfSeXzSzcAAgR4a3qqmot2yY63JP7CUmyHO8EFXH/9HEl2YrOVjqfaU29J95Y6EQHw
AA/OfoD81333n/vkcVt+6NIkq/5z3/35MVAq/88ff1T3wWO6rc7S8L6Ulfyuzu5l+of8/j28f/zj
ody2Yeb/QRCmf9wH21I9dh//+79gNP9RruT9VoUy+1Q/lv3lY1UnqvqHZ0cffdg+pGHmhJUqw3uF
//z4V7L9tk23Hz88ZipU/XWfP/758VWjjx/+GA/1t9d+SIAyVT9AX52cccOgxEAm2n/0jx8SmflP
jzVhnAmKdJ0gYh4+z+/ebFPo/waC9uRsHx7Kx6qCCe3/+6LjK+rh99XHD/eyztRu0XxYvz8/3mSh
enz4cKW26rH6+CGspH1oYMvdFG6u9nP+4/Wy//d/jX6AVRj98gKZ8ZL97tHfgLl9LFOZqefF+ffA
UHqGOCPwvxEinJwZBjFMQ+gHQNjzSw+IvIGS44j86DhC5Pb6JBFZh1Ul6zJ8Xp1/D4kuznSDM4Eo
PvAKec0rJjmjnOuGzsQBGeP53Qdk3kLRcWh+9hxhsz4/SWzsbRJ+l2UWvqck42eEUcMw8ZMkw6/R
wdg8MzAn3ET0mCR7G03H8XnZd4SQ/ddJIvRXGQ4ye0946BkxdUIEflp9PoYHg1yjzDSYsecugO+g
5J4Uze8JOo7Nj5mMgPnr7kSBibdZtQU9+G4mAD0DeSWQjtmBL8RrZHZiTTcxYyD59p+Rwvmr/D1F
v4LmuecYm8uTxMaWiSy3D/IdsRFnAA1jiJLD2o+FGmJnjHIBSuf5pQd2eQspx0H52XMEin0auuaf
jceXTPOq5f/WbjbPGNIZRwyU/EuD2TTPEBY6AWY5cNMImJEx+2t6jqMz6v5qCqdhKdsyyx7vVXhf
v6e1jM8YZ5jpOjvKJ2A0c12A8iEj4fVGao6D8arzmFtO02p+9jU/yO8fQBLU6bd3tdFAnCGwkcGx
OTDHyAjgHJjHIELwJ1U0Qut/S91x2I6PMsLPsU9SBV08ZlnVJ832XW1risBEANP6yQBAaKSGADeh
C2Fy/iT0wIR4aby9larjeL3uPcLp4q+TxMl5TLbttnx8Xqd38E5B8SDBDaI/8Y75WjFxdkYNYVAd
P3mnY956A0XH8fk5lxE2jnuS2EzAigsftu8HDRFnzGQME32EiQDTWnCdEqEf1NbIWHgDJcch+dFx
hMjkNKNr623ZJ9vs4f0ggViOyQgHXhlxiXHGEQZP1XxyU0eIvIWS45D87DnCZO2cJJdMH2Xpv6tx
AIFNCjaa4MeNA6GfUUp1TtGTGhpB8waCjiPzo+MImOlpqpb5wzZ4RxcUAtG6MBEnFB8ND2BMzwxm
6hx81Gf+PPigvyXkOBxP3UZgzE+TS+ZJEmYyrJ5X5t/rebDFMGBBIShwFA9hnmEqdkHon3bAS1vs
LRT9Apgfcxljc5paZZ49hNt3jXGaZxB9NiHCfEDGHCkXSKaBCyqQYT55qfR5WzwxzO8J+gUyzx3H
wGxOUrVcP3bvGuDEYPnqggr8lLcZeS8QstEhwwney5PiGXkvvyXnOChP3UaQXH85SUjmsn1Hg5gS
SG5Sg3FKf9i9r4JoOkTXEDIweno+yqT9jprjgBx6jfCYn6aSX753EkCAJ0KBAcCF33/GPAK5TwGB
TYh5/ojcvNQqv6fnOCbP/UaoLK9OkkuWsCT1fdw/i/V/r+11frZzUwi47q8dFcFAlwBYlBoHQEa6
5C2k/AKSH5MYg/L1JEFZyTqs3lnRozNTgDIR4+IME0OgDAtIcz6ZACNU3kTLcVhedB3hsjpNEbZ5
bD/MtmleBeF7xsGofmYIZmDzORUAbuJL3cJ3qQIIk4GRdpB0I6/lzWQdh2nUfQTVZnaSLLTehtk7
hiopO9OhUoOyF8rkJUSGeUawgSnYCEdl22/JOQ7NU7cRJOvTDFKut1W1vQ/q6lGp9/QuyRnUyOiM
GRAefokJsI2BwCiDDNsBk5GR/GZ6foXNq+mMMTpNCbcOIdVZSbV9P3uAGsA6JoaCjKcg2NhOo2fY
hGgyVNo8v/TgW76Jll9g83MaY1xO079ch/dB6G+z5xX692YaBMkEp9zk4niQDKw1riOIDOziA7vP
yKF5C0W/Aud5LmNs5iepas7LR1++JzL6makLSHzpT3byKCaDCTqDyiaMdeCklx7N7wk5DshzvxEc
56dZ0rSrPN39P8/D5+X599yyKzonkKv8EaEcYQIhTKgCJBBQfqp6+hu3vImo4/i8mtEIpPVpup2X
ARTCf5hX75sio6DxiSDmczWzOfJAd4Y0FhDNhKLN/QcM7ZcM9FaqjsP0uvcIp8vTlG1rOCHwrgFn
CvUyYJBhE5Ji+8/I18EIOIlC4tnQR47oG0g5jsuPjiNI1tcnqW6uZK2CD/a2lJCneUc7TQe1gyCJ
TJ5jziNkxK6iBjKZGMrS95+RiHs7XcdhGvcfoXVlnyRam8dv5baK3xEnEHIQX8M6RAR+RANeuj2Q
G4BAzy4xcLz4+S0UHUfoZ88RNpvTdEh3gY/1Yxfev2PuWadnwEE6x/QJnREXYWScYQQHoYCRXiuf
t1HzK2R+zmSMzfpE+abZvmdBkw4ZM2ZQcESf6pZg9V9yDcYGWHBM3xU97dnqb+j8jp5fIXPoN0bl
9kRRaT8sHsvqsX/eu//etN5VBwA7mEw/fkaNQ7EG2N1wYvWgdsyRXbDjm9/T9Ct0fvYdI7Q4SYSu
oZoWTq0+vmPsU2dwoBbUCSR0DgiMrGqoEdApHB+gvwhPv4mk4/i86DqC5/o04zi7zfpVlvE7sg+B
aIFJoEZ2XJnOwBlCiAowtvcfeP7S2XkLKcdR+dlzBMrm60nyzEaW/zcWNZx00qHMjEEc7RmBlzqH
Q92TYBRzSFLvP6MA6Nvp+gVOo3mN0TpRi3o/K2cbv2+UmkOppqGDVfZ0Rn0U4AHdBCU5u+Ogz2po
xE1vpOqfkHqe0xgn5yS56jwI39GuBiuBwoFOyCQ8VXuM7GqoS4eTHFBC+At8fkfNcVwOvUZ4nJ9m
RvQ8TqDK9l1v4gD5JnRgm6fawPEZGxMqQcDVQYhDFmH/ec0zb6HoF7j8mMsYm+VJ8soh9vHM/wct
/Q6WNfiiOiSloXjgsPwjC2En04gOdwtgY2RTv5We4+i87j1C6Oo0pdnnsLqXWRW+Z54HHBtQNkyH
m2ye2eOleQA5BSijAofUPH7U5k0kHUfoRdcRPJ9PM079+bFSH25DON7xrqcI4cwN3DTEIEf6iwMe
CC7o0Dm4r0++K2illzb2m8n6BUyvZzWG6jRjCDdqGzyv0r+Xcbu4DtE5GNA/qzxfMhFEq3fhA0KI
MYpX/46O45Aceo2QuLk+Sa3zf8AvoPGBVdAuUbD/jKw0DvxkQiUbhEgPz0dRtrdQdByXnz1H2Nz+
dZLYfN5CkWHmq3ctLAAfB6oGQJz9wh7YFxbAibbn66JG6LyNpuP4vOw7QujziSLUS7jpzn8/UQZH
DMAMgIvSfnGrDSR1oO4DUwrm9rO98ErZ/J6gX2Dz3HEMzP+ncM6vL737cS+gs1Vbd3+h4It77/75
6X7ucMvhqOuTvj6qiQ6rO3/48yMYYRAQ+HFP4W6MV4r+5XVa416P20r9+VHbnTrEusBwUQQcaWdw
B87HDy0o+N0jApY6lCpCtRWY6zt74+OHbBdQ+PPj7twJVGdDFRYicGkOQSBRq10GeH8RItweAkcg
BBICVKCJf9zkeCGTHmqSfizI098/ZHV6IcNMVX9+JDCf/NBsP0HQnwaGGlZhQNkXnO+mUE2Z328v
YYtDa/z/1KDLvKjrbpO1uuliiSa56uiqQXk39fOguZG0y+Y1DYVThEw4WslKC6swn4ZefdV4Mr1O
UXLvp3LVdGYw8fRsExqBUwROxEh2niJTW3i0vws1kU+DMmnmnUlnlZnftEJ051nUd+emEsbkBRBH
JsbAlxlPDELTBO7woBANBfZ6PTGa9XlsBnWz8YmeTlszsomi9wMt2SxQfraSnAcOTutompWaZ9d1
JVZl2+FNHtBHFQz50uyac2nk3ZrgJJvptaYmgjTGuoxzF7VlfcHDgNombeMZ7vzGKoWXrD3hPTRx
G85Ql11KXuNrnsrSxqRqXC/Km2UoMjU1UPZdyaBdloYgVk+Vq2VFO/ebLFrqdRstY1XVdscrPu37
2HeNDntLPWgvPE0TTuU1+k3dmcKCeotgGbgs0/x51gvtyhhyfZbRvrF9vwx/s6YG7NW/ranBISEA
/glHgqDRmoY8EIbZq40/9GrS1EE4MRtau77i/nXjI5vlQ7/QBgrEhlo4zfLoTsn2QVC/moZmQZaV
yieJF6Pzpqn1mZKqdjOjIVYRTcuuZFeRkcSX2C8tWGhyA8nuwio99sVPVLNoEqO1mrzJln6HXJ+K
IbPaaLCyELXXMRwCtwIjuuqSIDOsJPbDaRLk2OIklRva4WBaMK90gOmwpUmRnDfMc1DdqMgpMPet
nrT4WuewluZwIQIjve195jQ8bR3F8mAdY3neN/WC52Fsh/2gZgFhl3EohlkUqPSWqE3B6mKl68lV
mBrt4udXY4bdou+j0P7nPY7/zryc6ojDLjeAh+HwzWs8eK/5rZYn1SZj32J/kEsRlzosXaTNyqD2
rMgj4bKhzFh3DQ2ncRm4hpe5BQmWqiijBcnYplYUrUKVuXqgTU3lmEWBwAX5IRSP8CKY3K+2Dccc
gt3gL0HYYfe121YvZAxDnU/zys82iGjVIorZOjNS5rKgDZ26N8zfvI6A3Pzb+0xEoCpfwPEKcONe
vy+H/T8UZSA3TqXh4FzDj4WKe0vTCHNxiemmV3HmhvpgXhXAUBailWOYtVyaSFl+TdElv9R7079V
OkrnqNVBnPFvUVFbiQq1WxkkjeWVXj6VHsrcyuz5Wg5pOckJH6wKeQYk5/9x/XYEvxTSsHpwry0j
dHcaYadNXk8I7vIMAz9Lww2j+h1PgmDJA9j8ncAliCu/sH0jRi7cZtS4VZNrKx0k0bIcajKJjOIy
DInvNChwFYZOeg/SsMrxxf4rpuYjzhSf6yGwYI+H2GnR4C+7IVN2FZQTUpcg2THMjmdDO2lrCruq
aBeFKFM7TBu8GDQdL1BY0ElV8mSDuFdY3hDxz2YqAzsIFj32gg2Oao4tlYjaSZXtm0MFIiCvJn7e
CstjcbfW2sTGykRuhkm3wDzXba2qv6sKBRutRMr2QKE6dRjilRAetvI+Hma+kVRLT2atlVOVQfbw
n9ad/X0jwT01oB6hJJfAbVB0x38vNi4yapYx5mnrXtjK64iFNdZ+Eqz80gYaCN4mInZbitYhQf8Q
YxE96il2SARnVIuYY7uMqXEeaBGax63WTBXh3mXUa50V7to2ld3pWv9Q1/GGxvq8I0Z0F0nRW6no
g/M46PuLIkljq2QJSKLMoFuKPW6Z+SUtBHOSsjLdvhm4TYr+IsrTdjXEQ+0wampzP8NXLYnppCcF
nQWDaOyhQNlMY6iYZLSjszAzXE3L2lk3hIVLjSzZ+ExZjVd+beIuP0/0vLyl/FNJqu6zqJhaIwwV
Qf+0wHBq829be5dE1vmu5hku3GQcDJ2XS2yUIkRloPS1Sr3QLnCCl6ao8RJVHSosP8TTZDDEbP9g
/9UJz9Nsbdem1LS+mPzsgz3tPh/y8sVPL5owHuHC2g/+c7SmSiO74X3uHMbdP/aSCF7xouVgaJqd
hYI6sFN0a99da8t0rpFk8qLj/sHhlXsCgxR5E5PS28Nv+p6Cny/vzRjA8HiN5lWgnKNz+tn6aVz8
kPqiXxxo2K3C/k8viN0t4YGm/ZPDS+s8PY+wg8umnjIl0FLumu0beLQU2mHl90/2X/1++fd/pMCy
cbEJQMdPcYMH16v8laZ7yxBiAjPmhLKq1w0G0deYne5GWu5NVFPXdgt27G3Dhu9DouJJr256rf3e
SIrndayvIjp8R50ynKYPr1UcbJNODU4Qd9/yFDEnqpvIbrmI7a5b1ibKb7yab6KKxFZSGf50KLPP
JARzVbJhndXIDUvsT+ssXYLCz60aJ80kyjRXJ55uBZ40rFyVmeUXYCbEHtkQ0kq77z61Gqhzv4ys
MCGWao3aab0wtAflaVbMqeULmkyIV0pLoO6qzUCM1g2MEQoubRQ9gnU22IU26G4aLmjG7aolxudK
kI0RPhRRs2liHq1DXZsDbGoSG+UFbsh57Zu9G0ctt5DKcjs1VO/wWpumwAZOZopwSnR5Geg1KCSj
mQD73tHkTqSldFif51bYCJvpFZ0WNMjtiMZWI00TqMojGEzYuVaWVhznKxkXhluFgWmZFH8ZukGz
hL6Idb7x/SpYagqlViJ7F0rg61lplG6VlWTFCr+An+MvsYesoGpiGyfdQ8TyK0LL2pEGuYz8cm0W
SjiDmV4OPoUFrvJpYVbBNGkWWuZde2buOX4X2hK1blY397zrnDLJ4qnCiXI7WejnOr2LVW57Mten
qs81O9A7S1Sl3WlGNhW+gZcSgWTEDujLcF7mM60wlmVgGAvQ2Mu41kqnDpJwEonSYTGGdeCAXtTd
h0VymfJMWxMBUlJSfZbzbuJjDc17XlSO1sEGy0TZ2p5apbWsraxh8y7wc4sONsSc1QxHDNR7UKwK
1k+NvvHmdRFFINUzWGk19BbuImKRKvCdoY7AuklBFMf8BheJtAbiZ5YKrTTpSlsjVe3yQXJYfNTZ
ZUPmJdeIlbZabw+k+87beJF0t5RFD4asJ7IrG5fR6DLzZbkSjC8kintbtoWYFG3tRqT5pvNglWgs
sbXwUoGet5oYr7IivmqQJaK8ckKaxRZue2LRZOZpeKkSdttFQXHe5tTOg7oEyJqLsjBKR4GnNyB5
Feg5sWtpGK5f5huNkdqVUdhYYYXbNffNSVNQf2F62G2i7Fpv8ikSoe9UMi+tGlHpqDAprL7LmKUo
iNZoSB4G2giL5Kp1O2UPOfLtPOMMrO5mU6cqtmiLVr4+WHmpJVPUGxuoCisnBjctLAJimbHwFy3u
J1nEvzWafw4CK1mIKr7tay0Gzy7vZxnRF73XZy6L0SL1CbMpT4BJDf8TlV4HrBW5gbdNDU05Ohgb
E78TE/DW1QL1+UQYfr9prnmUnOtt4CIQiFbfZp49DCK2KlG3LuuiTV1RYqc1La2IVddFA/4gHvBK
47K1Og6s3GX5bAD70jJMeQPG1iSKzJvW8KNJlsgVRlU6V6T4CnuosPRMiJkep4XF0ty3inbAoKDZ
V03A+nWsid08j8mEytCz0jpBVhevhCFLlycptmRNrwhYqBao7WzWIBLaRCs0JzLFY1sV0gYKM0cL
+RLcoW8sSW25W+mQGYNLhXarhTpIP8P/3HA6BVess/NBmTYdpiyM1l0hWrvxOQIBmTiRDMBR6nu6
ZBnIyQS8oiGi0adEhG5D+uqiQpETlXRel1EIAOjl1DDy2Mm9OrY8ZZqToamsTkXSrlV8FzdNa8FC
VoYR24n6HFTxvItrYZWcDlbZxaVj1mrTswtZaGTeeVVlRblRue3QYScwPqmBCFfvwWlUqbks+7y2
4Kobu0dJb3UJ0qcU1xYvCm3ZnLeNIMs0t7mp2FWIkqkP8tAOyti3qZcOFinTq8xLwAJVtLbBL5p5
iZdNMburzWZFai+24ky/ZkSsuAcIDyqYiyYQdu+ZsVOFwxUpuITJdYVNJO4mjb4FBmumSR3exCA4
7b6siBWTYhqAVT3EYWbnLcVOF/vTNImszkSZ05d1bpUR/LXk+W0Ro0srl8PXzEwtFsvQyswI25pu
fCmLbhOA6MzTYVp7pJ5wnk8KSQO7TpmwwiCJJ23cehYNtWkXVanlaV0PsSGRuSg0562OwYLW9Sus
JQEEcCRIAKIFTi/Vda3pGlg2WuGkWsEnpjKXysvZFAITFzzqrqJmmEkZrFHjPdZZ/IjrKrBw083Y
MKQ2xt0XlOHMwgECvqNtYYV5wKyoq9eF8kuHtrUE32qwFcs+G2UOQho2udWwxjFK8JoCVsyDdFWZ
5QQETJjr9L4NzVnfe/gLYVrjwn2t7bLxTW2TVRLZ+xb7r/1f4yHzz5ERdEuPDY2777brj2Fh7oUP
726GQbtUXd3N8ibhUz/2o+tQoe/7Maq2X2uyqT8XoE8nNEVk0ZpcO++1JLOH3RiZ+NSkifpmRHHo
SIaDTadktUpq3XN0s9S+Nmnp7sfiQ9pbHHT4J6J1cg6uWDqt01YuoyBD1sCTLdfy8oGkeGnAP6jy
RaM4cwXR5ArCLu1aQ0HnmKhO7zTDn+ybwtInVh37EB4Jmh68tzaeB8NQfiopbN3DaM066qvknnCt
tRPIwpyjTKiFCLRmgiHUcuPl5he2ey+q43Xj8eBLX6PK7ZAfrNpasbUfg8rIqdnfDX7ittgoHjpe
SKuvi/oKTJ5lB16z23uNOWsajD+h2qPWvhmin3Wa0299pSFbD7PyvPc7vGCVKiYtKsNbTsTtviUb
6CZKA/K59kXnhryjy1Sr/E3gxBrNHGw22l2WSkcWrHwQflhayNCjK7MstSnpezLjytA+0YJgaz8X
GgDLoKz61kmT2uUggvOaS3Nh9F48aVCpwIMX1/sFwklxAeqq+JywSneBD9plERflhvE2ciQi5VbK
zt43zY2wtqiU7DKPvWRmSNrMsjosLhNdAbK7RTTB2hWB8LYaC01bYI1uTN2Il5qWaG4hJLv1zOBq
39Sv/cs22oUNCiTcMmdymcK+25R6qoGpVtOtSsynhRRaa2VD1lxib6hmwg/yGW4VuvRk0xxe3Dap
ndfCtGofxmBVajg17vNVhQq6UX3X2wFK5X1LP2tDQraNFyCnaEq0ghvh1YZAdPDQINOWpU6TbxH8
+zqOppXeqtG0YNMDjbbX69m9KcG/bPG31Ahyh9JWrnva6utG4sDZvyK1uwY2HNyNFDmJUMPaM3i1
bmsjdYqo599Eax1IKWuIripurgX840FrnNeVk0oBOrnSk5XXzPatwORjtoJ3bWSn6at9A2RGYttr
l3t6DK9CdtaHaBMnVK3MiulOOwzVtmkg7rebcxoMjS2l6W36HEcrVHDTyRQTdxzA2reAOERpC5EW
5yA82TLoSeQq2au7qqsOs2Zmm9rgdOLzBNzppTJ57gYg8b4GsCv3Y1RQjGDDAgUXvmDpMt2Jpp1z
/9UIJTQFOgYF8BDTqy5iXxeLIUHE7WkSfM36erKfi6cLZhFpzMJIC8E3KIZFE2amC5up/xJ1dLof
R2kMWwU34k+sL4uFDzp3Yhha9KXxs/l+nKCDUEIQld2nimj+ohdDMWERsBeYB4t9i9hXtRUCS3wa
ipzOSYq6SSQNuyZc3krs26wbum0oYtNhqA+XBZPkkhXovtXibgvMgyAeYHjnIgBrHwUQ0uC7Dogk
K4hLspuE6N4MGeDYeAFp73C13HckLOpcBXGNBejzxNVRUE0Mkd3sH+ZSBBBAzY1Ny4TadDlLD6NG
8XDZtqi+jsrKmLMioa6Mw35rtGDcGP5WdWU6qVEg52aCihsCAb49+chQrQ1hLX2d+V53jpOQWXsy
m6a7U4zHV3Wl64tQisjd/54FOTiRqv2a9xKskyxSs7Zj5HbgdLYnUeq977R+j1eRCvUL5gfqMKIR
ixBsvUR8CiODLJseZPV+SMMzHZLUwRfRKTzNtHKYItOIv6CQOvshmy7oHTGEeKmh0vuk+iy0TAOc
NE1U5kWeYWUVVYEv8irUV4NqNXs/9y4P5hDmGW5lxsA/wx2fRJ05fM0RmPZ1P1xAmqO2DOrFbpeX
ZBFGNL2qhfb1QBWBjeaFsj1HIaNroUFeYP+gCoZN7PPsphmMfK7MGHzcro63Cll7auuhZW5RhWwe
JNK3JPEgRkzk5WF1qjqzSz+vQJZ7fMOCKjiMWuL6poXA6BXHbbLo9KQ9AJhoSwKK/k74RT3R9Qy2
TCeNG1GG4J4CwBrWsL3fYrXfeuf7bddDCeIdiaaIBPddA6rbx3G3gHOMpauDSaA8wS2ZJ7Wl6iSf
l5Fxp+Eon6U6K9Yy8ME0yfRmalDJ13lssIng/QCSsAGtWl+aiMl5xHVltQicVUzxtEU0sEqzTmyw
/MR5pIbLXpV0Lc3KRSI3pxl4sKBivhl9rF2QkA6u3hrMbqqWOmZn9A6kX+64yCE9g0MMnp2QN1KY
8zBqOyv1Cn3RNWJWZuADhlzxNdfBq/ZpTWwzhMTbQJorLaF3EMaYJZFgtzUJfJuQppnVhiKTgAOP
Vizv3KAp68Wg4mLpFTw/fPkpiSwO8aQdaNmCi5DHsJ/gjx1j6aJuyLLsimAqQi9d/Px93G7feP+l
4/Spb1fTYOpnw3LfbT/AvsXQlPCO/R9//ghi3LQlZ9SqaaSB70RjuYgbP7Fozu1GqyBcIKp+DWNJ
uzO0xG3i7DbjFOIvIXhAgaaGqRTqNgy+pJDhAoM4TZzSaPJFVdN8Uey+4hqBrZs3YPNncbvAXtUu
WhXC4iLNYWJgloAlmiTGlivUzzUTq4UsE2UNVOZuUyc1KIEuckVzzmltHBo0fawWUHyuFunua/+n
eIkgODXTO3IVJ63NqqBaKPQoNQ0mFIS5XOy/erOwBmYGFmRjyMRslRvUae+GRfMlrHy55CE4AF5i
VbxqXcqK85TrK+6X1XS/PMBllUviNrJkXHqWoYHDEBXNzX5yEB3NF2lqpSgHydHKYaHot1jBqBp4
KpOMhze4yWHsSl2jKOjsKoYOqi1hraAYZ7AjhVchltpk/9v+aVaBiW7ouRPUfexkHQTpeVlYWcYd
MBT8XOn2nrBAj0xH5uDFySSFGQ+R5gNoUzDHrqsYftYr7SJIvcaVpNnQKHTSGlxLbuouztJqIURd
LfJerxbSB8UrM9TYnlF7Cy8OYgeiV+ywPw6js1LJxf69aYhNO+pYbQVUzbEXzSpIGc4GXGeuD6IK
UiwoAWe5rh2DQcghChPNYgPXbKOJKrtR5aeaZvUUBZBIjeqkm5KKrwytL1MrjLlnQRYaEiK5qU2G
sr0NaTjhshAz6ZvmApxFqli4CFBULuBf8CoXZdNBELIJDZuJDlvRLreX5xLkb0R6Fwe6sdA6776t
qoeIe6kt6jKG9Jq+oU2WT/+Hsi/tkVTXtvxFtAAzSk/9AWIkMnIeKusLqjpVxxhsjLEBw69/C7Lu
ybrV97W6lZJlmyASCA97r7X2ppfRHV8U3fl2eh3XGemuM1I76letB3MGiN+Z2oOpgnFvmmg5tT15
XVgaXUt+EyVDfO9IVV0Wn8M+rLvkPOBLrnoax5zrNDj0yoGfXofBvo5ZvWMeG45l3J/0EE00K/0o
98dmPobemO7J6A23DlvqM13GVxMOy8XUhF9aHXSPy6yaHZtpdA0jSQ41cXg+D1WYg4SMD6UsSTEO
HilKa7J0trAtbAnXGFtDns4OOUJN0N4lQ3hoFQBi2sCy7hTL3PmZBlN538i03hPO5T50+fLotEAZ
8X+6oh+A2TZVzQpvBsNRh2rJ+OR5p05wv6iC9DqbLj5ES4nlJA4ruENK8qMmzaWGi1xshbDkPtWu
B3fWv0nWBayqsdx9Fo3jtfkk0x634/xFG/biponJYYCVhSOH16hy9rqxIBsAiMSu0oXrYMrH49cw
abzDbP37iviqiHUIFzypTxWBo7NXsPwxr0eWTVWDB+R7/XEi8kaY2S8+CxlBI7D0vs0cIb+XlUiz
Vs5tXkXJx/VPGjPAjpxkQzdWu47VQ7EVgJyGgsWvqRztWWOCFsbUd6zl4YH71hRbV/tPbUxr6DDi
8HVxMAG5tTPPqIdpyNbCn4mzd2P7hTbgxIHW3AuPuZiJtNvxoawBB+uKi49xHuekx2ropPNYhA7J
DV3c85Q08yUU9qapZZq5fgnjKMY2qng6fBRb04WGhUOhgCMu4PNITvI8rXeyFYI44a5s2xXsqspi
WYuOjnwv2oFnnluRvF3krRzd57THKl+VuIStSNz4V638p4YvI1mrwOU3tZkKE3lTsdUCW/7e3A64
XbwTddSdqIpksRUkZdhXlHihgV8fKi/ti60QCutYCYvto7n1JY0DZr2iQe4o3RclGbEZ1EJnVRJ3
GZaDl4FGCyhQMmfJemrjYympyCLzUCibO0Fsz8sIT9LruguSZPEus4KKHVg3QKMJ1nbfnQBDgwL1
D8skX4NxAVATuA+laQlsiU5eJo9XmZmxXtCVg3WMgdyhX4lSPKutiGCtZ9Jl4uORDKJJAeKnQCnX
UbHdSYNkE8cS7rrrnFqSDAfLmm/uENaXcKQ7NXvTaVjXqW3ZGjA7dxKYIYiQ8h7w2pCB9eB7Wk22
CIPAFhC6lGADpjaTS+oWdS3oudE6h4uERVvEmGp+64pf7XSoM1oO/OxPdbtzgarlgSC5UGlXDH27
56TEXlz5GOyDT3jGY9oeqnJ45tSXxbzOlW052Gp/9NEIAzE1CowrxsVgZLrvoDa41ouo97zqq7yR
TXsDrjDVAJll5lRJki0utcdYuAbsLpwxXwbPTduog2vr5M5G/mGAm/sNHIzYiTQIAUybBb9GOZ0n
5dwocNLXwbIBEDBFP6GnKF6aGwIVT1EqfWC2Ul9T4V8ZKNZnEfb2koyE75qnKkztY6uX9LaFxkAS
ZyzqFIQgqcAtBaDEs4h6+jgzOt9NqpvzyDjtrkwiHwBhGqm99ifQNHysgMX64Y0XyqNooupeTI1I
YL0Ls6sEBaRcr+5KHN5C8TI9+EB49zZR7m7k0/QQhyHcKM8tT1U0H/zFae9F3wIljsh9mag291NQ
Nz2rshjgyxcvDUwm1Lpa19bPw2ZsbjzoxDJvJvIQ+by5iTu6gJ1J/N0oaPrMx/pH75bddWsBi4cJ
KLGo8Dptcp2GwZttg3x2Yu/rEDjRngQe1Be+YG82UPutP+5GsAh+5Z0j0vSvveiPUtbhYzrJ936m
/i5tCDAlZaKTP0MA4y/hc+eG/VsAnv/cMY/vBtrqN+kt4c7SFqTQejRp3FyF3GakS9uDFnQOMu5V
ztmV2Jvjce7f4qgsYM6n3xVeugrradk3QjZH1zUVoJwDE5N9NLdNVOu7rSC6YxBP2PRcqwZKiU56
34zTQzwgwmc6lAMcAxgeOuTz/QC6Hb7HqzJO8kpmzU7t1FxBpAx7R1b+PV1rM1vEvmJWnvqgxdQJ
TVPoJpgfKt47uR9Gcz4vs9xB+2XwqLXKLa/nbKxdyNy6pSziBSsQH+b+7Fahf9It/yn6wc2Gtute
07EBt8E0wLZgcXY+gegsSYLxALvBZC72yu8jfUqb8UQ74r7ahBXaNlVeR1Q9x77l59aOfQ4FF/Bk
91ZrJ8RFxNhGvMhCI6cXyP6suVac233U8DLjdYOtMDX6oVdiuFhPlj9JY8Rea0iJ9p4ezlOvutce
BMdAJb8LlhqiL0tuo7R9BDPlP7OKmOeIYWmo24zNpj73dtB3Le4iimdxMsS0N9tMZ3hJ8YW1h3gG
1TXjHPxq2OraR97y4Ur8/rq1vBiiPcdVYG5ilTmEVjkpl+ru5FgevMWWH/tFiu9TCpytHGt6O3L7
rmw334AWBfYdkvi8JjV4wDsP/IdlXG7CGji6cIMGHkuM9U9hkKU1N/fQPuUDpBWZ1/fTjpXR/EDC
pTuPFdi2kjS7UkIs0s4gtP0Stmc5tuSLD7Ayq6ybx51XfU80TImyz8BrD+/QXUU7q3VYlCmVz2kK
2CJSyVe6QgmAKrsbEERDHos0OnRN6IL6mOe/Eh7tk6Va3tN0hCKKV2JHEzLsOlfqgxPM5skIhRVU
LewvS9ku6eLop1Mr2xyccaJHmGdJITuzx0JWvUMASQ8iqUQxDW76MMw1/CL75qWUvKjQZSAQsRH4
leu/hKX61dyOguEESRrCVJS6VE+RxeJs5+BLQPRyVCWFZGVtqt5+GXsPijt/+luH7nI7VjSjY8rv
ZogBLkmdwsANgACHkWjugFqKPOopuFI2AzcBvOtGf6UC9D0kHtVzUIIIAEsynyiSwD0unrvSMFJl
AVmm5/YYhjT42zXjdwky+a1t53EH8Y644xRWEktbJxM9A48zN/WXifUHaBPrl4DZd7eRdYb5kXzz
dfKgEl/9nCIJaqYsq2yRJ4A/Jct0E2dhF2JZlhwQadiUWTNTXcx4EfpzuUx0X8MiODrx4u9o7Hh7
YsfpjnHvnTO6nINFm2uwxDsvqrvXDiu7qIOXMYqmJ4E535LA3DGHtrkzJ94ZgyjAr5HIfe82Yjfo
wRQzYjwv3WiepOLPniJmX5PlK/dlRbLEh1+jDXvUjvZ2/TA6J7p04xvO+dL0gc2MwsToQRXnKl7K
fDbAt+a0g4sWBMnbIm2SBTpvNIm+EDD8oj1b5Xp3ROkjp5V7UEE5ADCtTgRQ0gkwE8vDaApO7di6
6/4q945pwn3lA5chJdd3YIXhMI6+zYOmNHvZ+vFTPwdppmUbFbwh4PRCGRemGegZ6NFyJDy81o1b
vVe0brKFO98rzwFHV1v4rnR2djNW5L+0/RHYCRzsRLorcQKZt/3o3ep6eLWOX2aJFOFNPeivfe/1
T5x2XVGu+GaU9OG35N3Kjh61Cb3nyfP5JTXCe2yxeWZYTTks35a8LEv8re68nVNJk0V4afp+KX16
Rja0Ntd1XR/1AmAukcqcx5AkWd2n8M5Mwo+gRbCJuXS+gVQGuAKT8RHsl7wGQ7pkYeBca4i09+CL
u8euJ/0hMdLPf/2Cxuc7Qv3nSGi7S9IGL+tl9QFqZOcYThU/J3J9Ki55Ug0jZ7fh3aUrweN6nt6R
MbSP1WKdW8+Mx60VRmMJgrXWV90aSECWtspAbu3CmJEfzSJ/9IhiOAj8+nuqmYUbEX+bIIldsgam
WB63lbo1BkSGUsuLthBeeAkL3tPxpa3q+SaakhmCSu1cEbsqLvOsVymRe9Fi+VfRy2PsDD/BZNxP
dQlhoUNgWrDFXhw53/DKq1+YM8cXB/K5rGrr9G5uhvQOs3KG+NuTOoNm66cNuZvXVbCcQFPVT1yc
+14nRT9HcUFd50kTilGoNRDSyF9uZdtc2xCumLZtlS+lqQ7NwJeDXyk/25xpLQZzKbl/niadPnHP
gQCGsftBQPZgo1TfYomKZXLLJ7hV3XqH0D85V1XCwFLTvp5ehDsPV4AXya02sYBfMYavfVUdRTov
mS297gzSuNstSss9a3GuCVVa4OteGnd6Y3CqXn1LSVZO7d6WqntfmcdvrFLtLqinaD/rGRaaAIGA
u+HXoJvGzABfKJxpNsewa/8CwntnOPMfpoYmhwbw2K7TtXsckpBm4RTVmYl00QZKv0YusHQqqlys
02TUrcx8puxDM4ff3U5Eqws/PUBiLy4BTPu8rDy2o1Ifzdivd16+UGKhLoKO9a9ytSgde4oggN1L
FuQyeSBExVk/juP3BBtLNKTVHngRhzzIY/fLuPL3pbNz/WV4ccp6L7Rk2OpKIEqLpDnB+neo2qa+
CTV5CmKwLBFzljvfYXw3QYR9oqktDxzcByh8/U1MIIGGXvwNjAasmheLmymBteRH7FElHdvxoJan
MBmnvCVYsJco5JdAyDkbCI3PjsvlSSN7Hp79ALnY4kxLxnxLTkEV7LpY8rewdQGxAK9vTYM9PzLp
dxebhVtR8dTF9V0fa3cXjFF6x3xijl1cjZdZMnoRHo2OngSf6g/gsqLxXUhFQd4KfrGxd9SpwR7G
6JeQxhMuuITq29lJr9NXVpM9dxFxkikytvd+HQ45LgH8kwdXCLeNiyIv1CwG+gb60NWNt8el8z0A
LO9RqNp9xATubdYYMKNBAMcv6G82qbhoq37vMN3somX0sK5U5bHq3PGI/QOyqMHvL0SZ/tIx7PKy
n88UAvwjLI4y81Kf792W93mDI5c+sf0FvvKtE0GTVZrpxfb8qpqBnGGbtLs28AHz1RW5wMzC7qbf
K6PqezuE6uI2zpVXfnObNNxghwuqK5AvkTXcrW4azo+BMPrisfLsucK5L+niZXbEVOZAw976Bhxl
O7waemCciVuTEH7rqMU7m7C637pE40FOK/zc7/h82/nNM2Vu/Dy6xoO8NH0bWR89MPU22qMFdPJY
MwkAOFL+cbRS77ug2ScSOEnsnUwlMWG6ZTeSvj1SB6aOCI8+6IqvJALjW8vwaxgN6rHusNprIaLv
rvJyIil9aubYz4lBGA1lX+thTA8qjNqToca+GeiS6tamuRABPztOoJ+aEAMW9McpSamOMhlSQH+C
KKhd2ic8DYBSiD+6QAmT0fm7GVZ3l3y11KNQapTlaVpSWzDW3Mwj7BzZJ3EOW6b/ZiArHt2mhcQu
9i9DZRcEfuBJ1PNg3xB4smQ19BQgmGL7BpsFQsqyfxwCsvM72jzAh2h3U9un+0hG/SkEgLFiB/S6
FcwSfG/rjbuUmrwPTPy8FQ2g3dnvs4kJ+zYJiKFUTesjIxViW6IUITiOW5TVwK+6xHYctFDAeNY0
J24qt2jKyd8JobuvQKruDSm/OKFzgi8+wrTCUlAPcF+TIeG37Vd/xnJXD5RBTpXIgwadA0EKdyDb
GvlxFmmNX3Zuns0CoiaFJzAqJ8Mu5d2WnSOA2Afw1Zl4dtJGXlygtTWFdNvAoUkbZy7YoKc86fru
4jsNHBXqQkM+BeRsINprjeddZw03U/JYwTZx6iNEtiHGJPw2O/GHIQrMtR7TGxrZCi6lhMhMgHB2
IGqJY2izTadE4QL4TjUmWjOSImgYrOsEHBVAzPQx0SZPOf2qSZy+DjLuCg5zBBpRWb4uNmwPr3Dy
W0S38PYOApP9GPvTTXX0XEnvaKWal7Biu9Fzp6vyVzZQaO+up0F8Vkn7xesr7w46lgvi9tSZDFH7
Erde0VpVg5BRdM9m2wGsqNl3OxemPk6JXz6raZ6e/aWBG9L8AI9lrk5I9QM8YAF+Ly13tnQALwgp
EexTq2s8gXh19USgzRpAQbgmzlsds1Mj5z7D4sFPxqQ9DAwUkW4AjhF7QWSQuAmbvj7BBoIq2lrA
ZzIEPTy54XNlzB1tA/EtxWtPIf6CIKWnTx1ZeD4OjXxvOwoCJw5/EtDsUZt2MERDWPFhelRtUhci
lN4VMJV7FaBarpDjmWLqnRvTqn0LWOo9HiGsVaZiF0nLNwNM+AQGD3Af3HdgzvesRxiTIuK5NP7w
QJwkC0ULlh52qHB799vgJNDbOeCMB8+FuA2s6TlMYkBGSpBX5GBhBzY7gP+b0H/1I8gF7Bzzp0l4
gOoT/YMt/CXuINMZB7bAfdXdAaR2cACu13t+eaO9MXkScXetGrEHaBUWVgIkm/v5xEKsdBlAD1hv
LiUHH6jOnR1dCp9Av0VaBndbV1XpZN/KsTuFnQRmiF2TM7fcY1ttctNNQDUhs7yZ/fCvAJBWLgfn
TajFFuWgpnsWUHvvhR09pAgBBHMzQEQENrlGHvQjty5/hcd3i1AltevZ0JzAx8SZgfDyBPadAPmg
0U3tq7sYEgiT+PQ6IVzr0QDPQESj8xIP5rDoMDggNK0+EIfE12hgFwicu8coxGRqHbnznSAEtMVB
iswAJ1uAqqfEq9IjYhv9ncPli79wTL5F3CtEpuyRbBJrbOK9RIypE6UNDAZPQsswdyewYhAj9qzc
y3KhVx6kvwqW9mnRtIsQWKe6b0I40WUrHG0ghkBcICCXlO8gxwaMINUTxP7eQzzI5uQyzrOO8khk
PfxQCCAYrHabBA9zDe6gNw/1WiiRKSeAAilW0c6AVd153qWa3ObdayFtnGdv3Efz4hUG1gqgblJD
xenU0NwMNCOibk/gor09T1SY97bz71hPeI5oP3MaHcCG8+RMRz3beN8DSUUAT5sU7VQlB4+ppwG5
GC6AtJNLSqt6p+tF7Z1IimxptLxhTrs86fo5WNdd6rHkOIqpf4Y0BI68Nn7uGP1DRJCZBHO17LrJ
dkXIIdaIEi1OUKkXabeqYNpvuhT0Oo+bGHQe7iaGiVm6L2QczLVsIL1qlO+cHY8+zosT31o5RM+z
wXxnCBT78KvHal5yMNLAqKGBM/3XVI3Lu43gg4YlqQ9bEwKRm0gu0IgDIshc2VaFb73griOzgrx0
CfI27L4Qbcj9NP2YJm+4XzRFKIOEGmgABHuFL3lovFginGrm8E5TtcN7GU5hUJVvdWDHQzO57tln
wz0mGph83x135QC9aNSX8dFbh2oluwyczlJMo9L7clwJbFYGF7sV9haojyoMqFWZVZDznKC3LaLG
d2/FxMyun9pX4U8qh9CYvEdqOYmFRA8qQuCAlGcpSfQjoBS64qG2j1OsbmAdpKeJuZDbyqZ+AR2Y
3rJVTp6Qvgh72NZJkAaPbZlCqQ1MryFVIQBH9XWZxWUNLSTphmM7W3D8Pt4DqShcHqZveT0FGcbF
ePYAqBTxMGYEiScfoZuuc6+pgtPWhNhr3MUIzb1fEu/Gdi00a2NP8ibBXCGOe4WaWe6BlEb5OHP3
Kt3RvfLJx4peY0v0CNVPdngXjs8e/VjrJwkT2aH+exu57guL8Cio0/6qbX3OmPTZIsgxNg7kkwi6
eiI8vQJGGd+XGRBXN48QNnl93to+jTIqsWR40CAhGHUAhUjnrwBGn8jU2yem9AQYvUEAQATB8jCJ
/i7UPstqvpB80WP4EiQQa84yMl9wSyDGWC2/DSZ56Sl9YJjqxypcgC+65n5YEH4CmgVuuymjJQ8r
m3xfo2T9OoZCu6L8zF1ontwW4h2gceVzoKGd9quoiCtub4mLYLOK6TVyQPIzgmz7AolWy6I5cBJM
NzUf211ihvKbCWto47voy1iH8UGa6McUA/n1Bg7liw8BluKu8wgIucvdpW3eIVx8oyAnL+2Cr5jg
jZ8jA3mCTB36gPUTcvsGYXwcciNglKAKuLLV01Y4s0T4zZLGhT8JtVvidNlNXcxutoINIDhURb5t
CG4FnaXnULrrhuGnjyXyrOi9wep1ahw7nGrgr+DTx2RfRqCZiePsJZg2yKs9REEyVUPN7okjlFgq
U6UAqTuaEXxW48DBCwBsm9gc3doB/hQ44TEC93UKAfvmTQ8aT1UpXCAwk6fkO2LQ0gcDgCvXPBFH
0AF6jyWN5BIp0i4euYQrPKyCyc+2yLhfOQ7ufw/U/0t2M2DCynzE7f/T/N/PiJ2X4r/Wcz47/+vf
WngdSy+1/Nv8Xz+F90av79bRf37o374Z//3X1a1pDv6tsf8z5cL/kFTh8aceuPkfDv6/ZVxA/JyP
8OB/ggj/j5QLb//KWvGZb+HXOf9KuOAG/8sNkRgVCTPwXfH6QoF/JVxAViA4vXjtEN5KhBd0I9fB
v/IthMi3QIIoxZ+LHXx9KZH+yLeAFISITYxhwW057ZAT6v8n38KfEaUJ8j2sL0VCvhy8IxyZC/89
3BEyL930qZpuifoCcyiGyEXBz7DA8u4RifXbk/k1hn5P7kD+DLz+87+tx3+LX1WUII3DhP9WXue/
7ZhFr9IikCorsZlmICzCN9lc6JUc5TND2NOXbs9+0iM7A8YbYG3kSQ5x+CtW4118xk4h8wnwtQPN
7F4iI98/P+J/uFQP2c9wMb8HOSd4Rwd+N58g22OIH++P5AKzpz0e8sC7Ag+hWacW4E1rkU7EQj/m
gEYdaRXnnfEThM88x3qxZ0fAawE/EfaF8aa+2Go1TRE2Z/tghxB9b6eCFovjwJrLVsC7qg9l4H5V
XWsLaLZsQbxlykXdyXzra8spyrwIQaEKhMKuYZrlpVJrGB5kKmalxLci0RUCRLAU1vsA60pGeNIW
zEV8OCJtoErZ2uPKVG9NgCT3baKmQ7My2FHIlhxgDYPEwlHFZwGyq4etUkcHRPTfAmtUULyhEH3p
HbuQnj67eo9B+7XECHvDQ0rhL0L35XIowIa4g9k4DF2zNxbZDdj6L6F190+tQjjMqqMJNlo+2sqt
w23brkCwFssr7s35lPQlkN/xIINOFcEI5Z2D2JaPGiQm6qOJXUYazz+HesY1kkpDn1XFqtgKtdY8
63SIKgcknK5yiNKFuiKGUYo98J+2DHi657Z8U1ydjHIBo3gQ5AGtMNCGuFeXmfKwdZkFmNtGT+zL
hL0nq0yHmubvZKzVPlpbW9dWfDY9VX8Jp5pnjjJwm9f7D9eiNtQu2Ehx59uvkvT0JtaCHbf73e5y
qyHjRotBuD4EN2m6g1jqp8879BtH/brtGDo7mIxk+NFVDsy2VSKSWISc/Haz2217AecnTAcQ29Bj
OC6kOVuNKTkex2A5J1bBL4KMZzvGWUnPuiPZ6GsEmDnayaE1UEXVcvzr1AeUlQzy9aNJEtIW89Ff
R0IYJl2x1bbR4Yeuf5rAzGz9Wxd+cYS3pxjzUNfhESnfykKVHME6XmUQL6ohtbTArQqTqjALwDyD
ylBMZGSwkF5OMaq0ndWeIQoHIU3IdsG83kLoE0No0S6neL2GbdiO6zV/1JbhQYSlOfw2Xrs6xqjd
LkpLmRx02QNywNXI7ZL+KcJVewmnAJe59pWIJMiYXMLTpuKENFh/qDi35lbYVd752fzjIzzoIMHT
YIQCid/LnTFCqWgMzxDyFh+jVB43KeB2FNqWX8rAz2ZbIsoyTTUD3j6GO80JEi2Q0vf222cib4n3
ECt/+fz6rWagBzwNfPz4VF9pzDoLt64P8LwmjUmPmB71Udv65s5i+W57IOXNWJXZ1glhJDB6lfL9
x+HfPgm1qjM64lyva1YzL22x1WxQd/2XrTojUcACpgXHtwKJBb5V2DL2mjoIfvw8sJ2tPjs/v237
jJMgLJEDFkFwx7/0s9vzjgJolTLHfxwqZLj5EKVuWlQKKAQ/NgQ/gB0RSrTdWkwxPrY73wofIulj
St3Lx9EA6W0gtprXVe/jeIVYQHiqbxIhp/uoJjfljBQu65d8fHb71NaWHpR7n82ttvV9fN1v57TO
II7zxC9e78dHGNMHW6+T7D99zWefP5Fkyf3e/Ii17BATZvJNHZxM4bT3ePxta9XryHXX8cqrJdpt
fZOHMbzVPos/+4TFphKFhMGlcRE0tSqQt8+0S/X3vN78fzx3O+3zyJ/K5e3In/9qvcLPPqRDqZDB
6khmH/J31/8boTsQUa8bLqm8fWw7foJb9SUoWbj/1GJO666nlimLuePb7jj6LoYoBd2wyDXkmfUj
It9nvftUBCah+0hqJBoh62r8WUDk93tzO9Ay9VOzrgOzhf/jdvAkofqweb1uc+1khLs3kz+A5R0Q
H74O7q3w1w36s/lb37rr9Q3UeY3k67CPS+QhCfCQ2wn09zArBKyGgCsmJQ5+GpwTPshD05uveBwj
EAf3po4qfmRRbKHqLEJXIAbeHZ+Cu6Bpmo//ucno4m0GqQDIgG0E4sFtCk4P3HbW9wivC1V8ahkz
e98oqBTW/XEUeoLJtlY31d5WAMUPsyqCviqZ5cFOc4mwxr+2ZxMSp5Un2XbLWfu3fyjjmljf1elS
HymkIkDpwr+HmqjLwDiCtpNvCrHshymmJ1Bj8yltEVwmaRHQl6rG5EUMeF/Y1TxJ40G4+diVj0yO
6rD1rcMBKYr4qbc1Llg7CwJOfYBj2EK0ivUOxtID8vVAcxzczzNtCjZdZO810BeK6Iggm7MKqV8A
/PA+iiUY7tIwak6jmU+IJEhuu6QF2LE8K6jOQT6IYpy6R7amb5JejAQAYFP6so0f6qDvQPkiYHhT
W2/FutgWqbDAylcF9kfBQLw3SEmQ/6YS3kbA1mZRAyO4mcacIQII3oZzG1cgZFy99Lu+Cm6mckrz
2G9WOlWfx2Sid8YChw2nBvYyZFFZNMR30QINOoRmIzZU4f2N1Bpi76+m2lZ42y69ClC3JsJWvOMS
JcdWBj866923nIwFIIOx2GqqFhZRtlW/qyQmocAdcMwq/DK/tZEdSRX1RzeyoEHvuX42wdIxhj1k
Bf90bSd+fIcYEBqRafCTGaIWQsQAYBNSa8F5QpDkYq0irGNARNFodgidgEXkTqnASeuhroG1sX1o
q9l159pqnwe2z32cslj2g9e+3m99sVLpMemDQ9S1Q5GsBfCGAI9vrWKwexlyFwlQvBCFbn2xE+Bw
19+Msxeet67tYEWnYTXtEPLhIMp7VLg8PkDxg3x6+34qk3M7hPe2jACbl21fBH515n05HRGnDxXg
R5/Buz8T2u/9Dpb51hUKD5wzARNk1rM+D3w2p7sOFm7w3+ydV3bkONCltzIb4H/ozWt6n5JSrvTC
U5bee67+/4hUV6rUPd2zgHkQDhEAyFQmCQIR996YKZBa+hk4RVtacAMoAH3Xit2eIJ+HqxqvgbM0
7GX3kv4Eo37sAHrxdlyjQPUYn9h2PEhL11H9GZjJhyEB7bWuwyUHqrsvTJbnsMUfqu5QBqdpl0Tc
ytsNLWyhr22LIzBax/YyUpd+9KyHZyVcJ9U8kfZZeLZC0LA8M2tLAXdagRzj+T6k4anoD01/GMMZ
FLbE3dfS1nbmpnGPb7BzFl6wjZJtNGR4hVcu/9fK3KUHe46/qcvn9fcRp/8y+VX487JeNxDBpDfA
3gb//6W2tgZyGfJwJkSTRC/E8jQiHwv/CRBx8U2RZjraO+pj4y/9ZKYr82bWhzNNndfSykQWAsec
vDKTbZMvvWAVQZDTzzaIwqcyBOf6LT6iVTg7GLv8K5CZU4/Ay8yZwyvfaTtjHr4Nh2oR/hpW2tcK
9vcyW0h3BjMRsllvzrqf21v1h3KfLrstLL0FtPuFveg3oGr8s7ZpN/WMSN2dtTSlmXnHphMq8tZe
JEcoCd/g9Pn1iZhpnS8jkKLBypW2VTczD1qLy2qlsMIGISPN3MW3aqad062xGh9x5OnL6F46eT+H
H/5z/is7FIeenf+8XCavCGaYbLOfamKhJ/WxetUXP+vNuN82b+6WTxWsx3Uw5wOzDtlldzut31jr
fEA7cCl7yyzjlbWA+aSt02RpFq91uAn8ByBkKqETxDSKDUJEij2Di570Jaj8uXkZ44Vez+Ufenbv
+/Phi5etJHlpaotxWPQJcYx512wI5mrhvAfli3Og39UEiqv5qCxzCIty+VbuD9a9w7+Vbs15ejH7
nQ1VfxlslW4huS8amgFo9SB1A/WBm+OpWY3uwd849+oiPXor+JnOvPqhHrxwllSLyNkAMgTKNlxi
8AXOqu43tbPs3G1YzTLzQc9m6Vct38vj6kudLEL1Po02OcGXlfw9l5b5uAQvBhKavyCdDd+sH1bK
nYi3bg90w5L3LkthQM5nxZlFz8Uw3xuPrTST9soqX2Qvxg+f92AVzivupIP74MkL60sLBNqdx29I
40na1KjvdX3Tvg2PDphKfSMfWHvdx2/KTyTK8EzI35x0Hu/arzJ3ZXFQsjmrn3WKHsbc8bYxaxRz
Dk9rABCqsFOeqS8pyJgFeH/r2fzW3id39mux7YkAznJUzdIDj7/UIiOw6C6tCd581vzw5uVPh8dH
QTwR7ZxFr6zibKXraz4hp4d3Wfdz5ajttPt0QEBp6SQbkKPBT/nYfZW+x3cwa+ds0h7VV+9H9Ajs
EqI/ik3mDJW1U/RSvBDHvger6a2QO9ob+cw8ZZs4mI2v8VY/PQ8PxkXaaHfhT/gbFqAbVEwWSCmk
C3PXr7JlUc+YaMqnet3eqxt9j/5ZMCufVX/RfmV3HG2rRT/Tl9KrnM2hFS3qWbNoHoNuxlyozNkV
TMDlGIUYdGkIAGy56aX79m1CasGs5l9E4GIGVW3BnPqiE86aeRe4B/zr2TKZATFT2f12MxzmK3uT
3jtfooXzDGJvMW6it2RtLKV8HthnrSKkvHTmTJoLb5dW825h6nN3lh143MIVTrqNF+Ek4z48oOSD
buQSl0Q348mHmTqeQn9u9ytj3d9/dzfeod65m3Qz8qDG0dy+qzdQZZh5ELRw4P3ACJjLEMMXxYXv
dFvvAddEC4hTKXeqtyGo57WLWF6EPNZ3zmsxia/MCLoU2so1Zxp3PiqZJ2vjGnOb+3BNYKpZe8to
XqzDL90xK5/Ye4XS3OOMzsp4USYy/DxP5trBXnjb4uCukp35jFaIvZZmygZS2xmsmbUv8lW+0Xin
QDVYWARJVijfoJfzczhHB+erfhc9eUdv7X9Llblx6uMEOvbv96KdFjh8xCtSY9pIiFJtcB7tZN0q
177mnsD4wUecdjhocOF0mvZGTddpKAqZzTJQ7VcztFlbb3QTJ7qW581CwwO2a6ch4sibNiTiCEGx
ehJipblz5EBeEsjYR3oFKGTqE4td0f99tBYVrGLgSsysKe5BcHAe1Vm1t61ffpZabKh8CEzN7yIs
5WYnafCXxJFoqACUSJls4kdCmtTpSn3njePKjyJ1W+G5sjuozOMIG+Z62Mv4Hgn6FwvLJEiDmhQL
zq5ws7lnt/3Ozy0wgUCqCHZq+CBCUXctmiyoIUMUDRuzdFhOyxOjEpU3OGnTUe1Pm4JbvcTpuA58
eW+2erzI43KYqRMDTp4Ka2L9iqObDa2Nbg3+/84l8hgo3PzmwA/M9oSdLoHufDGEIBldECDEz3ag
DliDmKmyDX2Iq820lhYFGN1TMUjKqpu8C7fCmxygt6ra+XxLrXwWXrZ+2rWJozK3mXJvRt2sgpkV
IFSqTrtAUyXQpo/6RriD68klKI7MyRscEOzcJD60JlO5IPzjrmwH11TeQ6wecl4TbpMX+1JWlJWu
MR+D5y0GyDpBt5KM3lnfHEiynRIij8zpYQwasN0FYddkxBOj1SWzOgRfwGasPJs2WEBM1a5VuQuA
7bJUclr30fIqeecnfceabVQe89IuVsQA+h1xAIjrSq+tNTjKHgIwRPJ14yUZcnsJsi2DpDv565CA
ROTDtfOFnbXsVKZf7lbcbG0LqRn0RtopyU4RLGy9yQBf68WjXFUni12PZrnmRsjOChfdFAWZG+ht
zoPJk6xXkxfp6jy+OZPhmr8ZgHlnspTpMynrtV061Hv2vkg5m8U35F8cnhFEqldZpb20E45AFDJR
4FRGlawqTWUp3KriBxbFrQo0GYU8OOGSzJpc/LzKtLUHsauwMSocY54PiIEOg417p5icztdi8iEb
wKd4HXkK0HAg/yAM3bk0KnjohIc1VKHYXevI9CVXmcr/H4y7yp9/z5q0LoeHn15wyzswqYNze36I
4vwtFPeUBvXPH//nUn+tf1Z/CeL/HvcejjPN/yF3l4bGOVE1qMwEvK7ROMVS/we8ANrnlqGibGQS
D3qPxpGwXTN0SzM1lXAbI95DcYpN0kMiNkiFqhbCvkQK/wo2voeY/k36HE2fPyJOumlzdlQ4FA39
ZEezhY7wh/BYrIRlqnSR8bPQsqNAxPZFrC5yf3RQukR/ukNqaJGMpbMWrbItKddWdYL1i9Y4jt5b
/2msOJXo/E9jFedr4GX+wkOXaC8KO46LnIXAX3UC3cXemopPthAyxl8dpepgpqyUPX0sD7cizp2P
1UCf9oHRxikcjRh+nByIq3pgzakWQyovu8631qpZ6C+qVf+I0ro7ExuZXA3LzCrDFa6C4Y03GRCp
Cf/qsfJxwhqggmyxK43d0QW0X7h7cWTmjrtPXc8sZ7d65EIdb1v8EiAFlrrlDnCXtNBb2KjfoVSn
AIBUdJv96VT3zeYMQlH+lkdBuBlCPT2Eo58d4qnw3d4CZoCO4acGURWFGaBcHOWRVM3EYb5xvA5k
63QiSNESzFVEIDxvaFe9Ntpoi5btystd++RPRyNoQUh5RrbIlTUTXvXsyIV0V6OKCS0D0A1BnewE
5Sc7uVJEYRUDdB6UiOu68xrCqQlSSDmo8rVWT7vFejx5uaRflCxA76GFKlX28OUQnOyOiKk8FQnS
n7KPm+ghisJqhy6DZRrVQyPH9QP/ByJUAcqkwiaK6VmZYCTeVlRNFCcf/m2QOFFstButBAHU9RpM
JyNohr0gdN8KYctVq//QIGxEv57ef3NbOw1hu9ERejmXqFNfEOU10LMwET3WTf/SV4PCzgsES6h2
9bqIJseHoja73Opa8HUFWtZ9aC5Te8we1B78pSFF/ksUs2Hreqfd5ym8VMI+8TzsqvBZHMW/jypk
W6+22xFZtdRNGPsm3vaSrbKVGmvA6fgkRL1D3nPtJY63aZUBNPPow/CrOv9i9RGr9rIFzNfL9gOS
mOWMmEn4w+/ZRxV+8la7A8qDOlpNRs2L19MifeHWg7tCZ8mYJbnrKcCBYSdx02erHPrNyR9QJ5Kt
MjsNU1FYnUFgrMxXoqGEoKLw3NAi+TV6JUX+3Wp6KCHxmxomnT/PnUKaYnBvadrCjM6sUWINnL3x
ePIP/a6WqV7ew61UtDHZj0bNRkyPdGUfpgjgL2pUTFCpYe8hjNf2sFK+mXnib6zECJaZL6EGBcLP
XhvSd6lO+iMKGdopAVZuE40bn+EGs/osAg/Xq+3xwgWvOUA/jYY7B3bftUj1BSOCjxYUNmdZgQ6S
q9O1Z+Pb6+qwhsYd3GdAK2cqehzfg87b9CEgcqMqT1ZarKNpHhEFs57L1pN5RFQTMZnc6vyAZ3dE
RckqUfuqW3xpfqlbC14346uHXpFZqSYb+vGij0bwkthOt5QNNzxkY5kcAyAf165tOqJFnGQvH16F
/wRoUCbl6hueASwJ8BOQDKbumCYvLPmzOL+SBI1v+vbPyAzibSBCq+rk5pWmwGWNKgC72unwc/1z
1w/1vx1+HlsNYwSesteXcBjlp6bwHhCv7c9JEIRPGVq3SZXgMRjcZTz9zKJQTGT5XCmJDinaksKU
CA6gOLSnET0KcUvR7zbs94ib3VBHWEhixH9fo0gJ7qZdehnsklVhm3X3gVqWB9cEQmqYdf7Vi9qd
12vec+JIgFJsN1l5pZ1/bfd14EVfqwSSao2s14akEdWzRJwzgdHWjfWl98b0TjJr4yHxm6M3WM3r
YBj+ZjRNfalYdfOa4hmGvln558SovE3poW1GboDJ7TX4b61LKDaR5f7QpsACk6i4syZ7Zffowyaj
uyUZSvoyNlBxJ3vjhBYK16G6dpPIf1PqcwdU9hVFWmnTNqW+FGav1bd1mAdPHrIj+1pHbN/t4HVo
arj4j7vPBrD0590H8okZTyfUzwqHW5H2D2ubMdTsypTRoA6VSIN3xKsrlKPxTZdHc44mMGuG3NUe
mtHmVZ6BZIwdcy55dXUYq0F78D3pZeCBBSuehYsB/Z1DqcnRIcnL9yNhI+p7B6zZ23yyi759Y/bV
TPS7NbOTuIOoyDf+D6cTNpn9POLE6BHAAe2bpjvINQzMqAQRnGSj91qbeLOnh9twjbvC1OUX0VX1
gTaKru0Ip+t318yKrR/oDEwK+cqL6Q7ZUoE+Tfym9uCWSro05ukdIr9bHslVh8weCuEcybEewdxr
/PejP1s/95P6YNXDNb+OvbWCw1d2atnoczt15IM0jB8LJ2dDrZnl9pP91jdyc/kgqqaRHeo+cXEV
DUMzu3W5jRU2AwketYv7jRgqGoX987DEkR+kSO0WfRat3DEeHnl5gsglqcSrOeDvCnBhfPPy+jhG
HnuuEA98EEgNktaAxWrDKR+UIJlo2+mTEvbhWRC7f9fGifUNRP5JbRMiEVNtahM1lTeVqP2/j0PS
+8NZbuM8riBqf15B1Ka2P68uehppbG2jHJHPUAn8o50j5dIbarZILN07Cps4uhUIwdPgxfrcxC11
7fdPnf2JQ/XvT7LxJ4ZPZ+8EHk631AmYA3LR+vQg582QWdy99g9C/goBDEOBqSK2FBkciUaVHkUl
ijadkUuPeWBmFzT12sTau1XoHU2zZD3xu5rj74Fg0bnXVgfOy73jDQuZmcoYC/WAKqi3qXIZEfjp
SJts4kjYbq1Z7krrWz9xhGvlQUlHML2Ww+pVV/sV5A0UMUbvvRANWeP0bCf+sokuI9Mz7BAacoQ4
jFk5jQMw/n4a0Vt0dKLB+Q+cpPVnXiPxHWvkikGiVSEtLhvLPyfL3g8k1S816UcQypd6LO172wrD
YxW57VzMmiy7vjfAhO9ZXgZQFP+y29ir3/Z2DIg1FOowLdO+91bgfOgv7FBGv8fu16B0Hpw6HpHQ
ATZzcH/PDNejySaPVbEMAxPovF/JdJwmDtEsCvFEiyPRkRUIoDBN54zCeD25rbjpHJq+vJAyNh5F
HOWI3Dvpvpg2HkmmySiNasFCVOXUju9rxFxFDQF646K5RCWCPsn2gfE21tBB3MHYx0VdnTt1iv4F
UfK94CcKXbN/S9iKLG89TOOHa+yq1ja3lqZFs1oxufFu9Vz7jxWX+fdf0WJzqJPBSSchOHv6P39F
z2gDSe597YeR1t68mhLFiGwxosCvyLcoDuuajEdm7i21Oqh2N1OR8njFQastx8DQ0UiL9FOEdzsE
1HjUh0Y/oSnzbg9CPV46g6LPPzWIUT2OsrpUg2XdOFK9zcZgSoyTtUizqclr0QfK1siM6lxNciXa
dDTZM90cNte+UagjX9FEJG9q1adRzZw7ywr2ZZdrT1o02HdTWyHbH9qqqabr3WOWxQOKfFJBSDIP
9+Io7Ib3o/j30a31duR1FrnH1Kpc//ssZv9tFjNUMkyCKTQNk6lM+/SE1WYgh0OUut8nKqiiWCbx
prFgzyKzcYH9nexFlRRdgCfKcFxkI0vjmWj+1DG0fcuaX7uLTv10DtHz1l2cUlTFKe3cOKNVm6yC
sB5OgU6WAwL5cL7yvbCMnTacImG28tBdeZ0M/5lHUJ3d2vFjISxvxdF6VILhdG1+PwvQZRLAlWS1
yrwlvl/ydrRSUx4U5ETgwE2Hoqik2N0n3lJUZMBPhw+db92GqcWXbWePRCY4J04nTNdDtwmYWC0c
3m4VZ8gxpMMqZxUzQx4pOwqbKAz2WhCkpj52Zx1yeSi3pl/777ZbR9+p388gbE5uOLt/vwFImfTn
gpT3mG3ZJooituzgD9Q/wbt9y0dzZZDLH1GdjkRCrNxZlf4Ajdsu7nKycWxF7WqyEMCeQXAaFp4G
GiG+1qfeoh0N9mHXWeV2SG30IhLfaNeDk304jWgQfQOTrFF11tUzNy9JSJGN0hcSEz5kOQljZnjI
hhr4UOlpd72aFm+dm3ukJUjli4z8BdRGyT0WuRzC1UqLrW362jFi1bRUurC8aEkazgcwU2/TGf3I
ApJRHnTXix5szS/XugRgtwYz9p3EuesCmNZr0CYuVHsI+0psuneiR1yaHTSpEHCJmLSm+anXGxkk
8jRpdcWQzwzNi1eCgC9abh0ztZlkPghTp51W3Tt9diXd6IXjX9SuUReBY1ereCLi/O5BvoJoofTu
QzE5EIzRT8lx4waLaqoKWxBbyapwWPxbwuXg/a6nbNXvRUdhk5wQKqESVvei4XauRHguUhVETCXV
O73wiQvb6anxehwi05GFMsApJ8XWXoEn/MkueojGaaToehtkTCPLaeTv04oewi66qUF/Pa0wfRr+
52krJ/uPRRuMjs93u0E+ArZf7P+5QdHJ/vQuAmJnOHktfYsqEPj4LrSZRERooWRNT14O3iy3d4lN
3qSTDQudl0sA6VibiXcKgtbFIhrH9/7CJkaOKJ6c2u/cSNNZb+f68/zXiwah9ctiyov6pLoH+1bd
t9aDL+vF3XXlNy3/2ILfLJ6dRHd5eNARJu6Zhe5BQRsXR0IQsNIzfe25jnFJRzPco3VQoA9Ba6/0
xmUaoEMDvA7A48oAtDDiqkrXYoUKO57cZCgQbUTVS4oGyWwl2wiNHMCB763C835rFZ530SpPnT+N
VSI5fcqSLtmOef8LFHZyh6ZQei0kr/0x5pGyFSbRCOG/3YZq+StRqvQOafZx0Tuqxn+SZGmD4CnC
sNOqJmwrgojqYJyLQW72KH7mS6Ny4dAjM1u6vvY6jiQ38ops7faNv2Bu8S9tofkXZKqXMMGlszD1
CLaxyMr9RWeETHFNpy6dukHJUCJ2aCiZA3vMsc/WdAS5w4N3MsbbW0MfOfqR/FLA7+h2s4uTNHXa
fmjAVzjOwCuz2IAjOu7bEq1hI2JNDrXlTpbM7/Vg9a9Dm6GEpkw5jfJ8eHWb7Gw2dvcQ+f5/PAfW
n5we3SLvNHQqWTcUi7CNZn7ygTXg7dAAGPtvfYmnX56lPcJIpt4bR9Zp95mBluXcqvVfWus7+zEE
MIvbttpE0LhR/qAqijZ/NNOxeBAVNeC+IVmfuxJVX0nJXREa96LWuGl7aQP3V4Rk3l5tpfyEb1W/
+rmGAZ5g10l74cO6+qpi9EuIS0+Ajd/9NOHFchp3SUwSBvhOLMISh/1OlIPQEOsu8gx8rDqDkyxq
srEQ9jKOWpxdhHNfFHmU3HltmZ9EDYB6j7ilRYYlEQ0IS/PWP4NmDw2+1nd62GsLcZSYvf1YDOWh
m/w0wq4Pkb5z0EB/rO38s13rEGMh2SjwLUX23P9YySmfkiJOv6lp6aYmmxOHjtyhn35Tu4CQOVRm
9q0iWrtIXbfc1klzCqFYoFGQ+v0RhHB/FEeobFZbs6xO7DWQphOdp2rSuUB8HO0hlmPr6GRBsskd
x4dW1SVHKxzNpZUm/YV1FBLgQZB8tZKeZF8kEZ2VU8qTNlJ/WIj5EHcGLYdP8IgTP8XDZQ/ElXgh
FaOMoqcZD+ldirYG+TrWTeKqM79Vo+CnSmRzkQ5+Mh+nhdatMGHNHuypuNlQcZ7JJPglk6yjLB3e
7vVD1prb1C03CUo/L1roo1SS68bWiCXtpTbtg6s6+UMTD91DWLt7psDoObfOJKIAUTMV4kgU9lgO
MK7bep9VsbIRttJpiRCpnry+bukIPD3GeeWub5tAsW+8VW97wt99hUn0MKV86RptDX3IG/a3Ymzz
YZ/EySZJanWjaV5ezG6t17rlE7BCBQIkZ6efR7NbkGKvOGpTTZhq3jp7ue6PosYc825vkZ5dDaEM
S/m3TXQhhvNG5oJq3eHjLb+FGilUu7o3t1oK1jLOB+9LoqVgpcxg2GdDkr4oU9apyZ65brYd/BC6
HR6pL1oGViQBUX7Wk9S8V/T6yZzsSGQQrUTlaZ1KVkoQCVUBoGVFrwz7tu/MS6plwVOdIeGFEqGO
XP9UER4j3bf935V46ua1H7oBQ4UR6F/hBRB1yTv+D6ECTSak/dFZyyPF3GipqCSolmyY5sQa/eCs
7bUuRXh01L4lPs8LCa3R1J4KyYaqWAww/282HXI0ADcc4dc+aRzLB5484/co0fdTVfQnxUcKApR/
ySrqiy+RqxldGRyjUzEY8hzGan+6mUhPJM+gPqQbdF/0azf0jaOVKVc2ginYtC5SFkbhoJLr2GQR
68lxpvSF81iYAkuaE9Gdqvmol5voqmlDNRxS4oEIR0L2oorKmHJuZf0oapE/Zo+ecR0oLInZbtww
tO48J/geykm6T0yczg3qzjMRAhum9ecnmzzZEFP/2O9mkwwi19dY26dxjWYjb41+CVRX70sTJdFz
1bbSUlF9XimD5x7NEcxUbETyF1LlbmWlMX/82TWyePvoU1ejaIFX9X0Huh3uKol8/BNQHv9UkILi
IMto76O6eTKNArynaBX1zkb2hPfqViqh7pFrgD5OayA1K0X1XPPJdPdhHHnSLHDf4AAK3yeH3Vi/
Qa+Xn0OTZRpCWKhoTdUy7/S1FfnpUlQrNQ6Wmt2562vn2PXnakyiJ1EFB/ZqGX5zNr1SefajCtSh
8RPdWoKJhmZcYKoEx9xUXsVbTJiIze3Z3gRn8s1YBy/SH/QhI84p1uMKMn6zXMEjeFuo31blolUt
8P59Wq5LrpxtezRDds7oMvvUiIruikDfooIKFBy8LdHIaq9NhZfkFQFDjsYsypjtQK//Nokj0U30
EFVRoCREBmEX+QGi7ug1eI29Vl0UaLMsCF7NDKW3YBzGY9R57rMznH2rDV5l13D3I/Llc1FVnUQH
4EeyaFHN6nTfpgq5fsvwi1uZXyNlsBae6YID87PkqfbJzhy3w5uwB5Nd1eV/tFtMUbtAIjuiCIf2
Jik+RFXEREU0VDTcwqY3WzPWm3yUt1Ila0eXvDkrXn4yQW+qtwLF/PeqKxvoSRckChetHltfkmZP
zWWhhscx2Lp5oR1DB6Kt1+tkDB81+4h+lDHzuo68humUONM33X2Lf/kpb1y2mEHxRUfFch2qcb2q
Rjn/Uqj6MeDNfrF137kOhwzyt+FJIy2EnaWSviQt4SEoyFN7gz9oWR6iUm9pO2FjJaCcq1HhdwA0
MaSo7ZITAkxg40Vnq3kiUwFyePig2BwQbFz0gVSSxJIAlrAZpkIEw3oiDfgf3VLjNerY+cz8XHLu
9eFhxLmXzRXUXxeRigKToTX+RXYKd2osJuyD25rn//Ke6EIZAE+dl6UTpMrA+2+zwADTIWu4Oe3P
7whZLkgdE/iopzYs/poeaTqEXqSd3BnIVCWgIMmE9mRbJY5DvQfFN9m9sLFWchsoKylI/VdHBvfH
ztQ84XwYnpIynotuaWake893+ms1M+QGEZ9O3pp2gERQX8MLl7tvWdKEv5L8BH0fQk2Ky8RqXPvL
pLI2V9nOPaCWU68SuSgONeLPO6UqunVd6iOpHBUyYAyK+jKdp63d4Nc4vp8HAaa7AEAtwqqgZHwT
3EhG3lxXG4+2B4hU1cF3zgpbb3AYeM1xlJ7KrmlOopcwi+qASPFGb+Wvwi5MolEUQ1twM9aGOb9e
QRir6ZSVgi5Ck6beWtg+XMxGJITZptp/sCVtmhxquVgYXYG8vhgiLmWQghi+NRlGPthEH8kgZ29r
xC2SPH//1GVH2ogQl9k6rbxi68nVnRb3VroKdSWAgh+zfokmTfcwV1sy1iluPisaqd2LemYDEK+R
VFra2rCMmWpQMBhJFNuRQXhjIc1ysRrfOo66ezZ1n9pkamKcrFUtG9vAMZKL3Hv6XtKTX7cenSH/
Kki3ugTgErFfY6RqJta2BmuBKBjncKYi7pO7xmyMo+ihx0W0Qdet5xmlUdhAypBQWEJTUVwJPdNV
MpCI6XoO9OLccCSYW67Rk+wfhBXF5BSVPQXqzXRdLXOLe0S4r5cVJuCiZCII9HwtzqqPuXsKYm8H
gdTI5mi7hHMyDw8btmrijLXn6oe+Tl5Ed2HqR77H2kYqT1Rd39Z3koIKu6iKAvGMF1S31IMYBR0M
dc2c30R8BGHT1HSXWrJ9Ev1JI1OucV/7C/HdDL37Ni1QDzYh7HOJeATxad6IU6Ghq4vLTHOWtWn4
KegKROYDK7kXXarRgvkkTXOpqmZLNdTrtdOuBqOKv4LFIeH4qIOGkNT8OR7djUJ8+6teuhDI0P7d
a13bP0iIpyqFG3310g5vJoC9kw23/6y6IwyzqSE1+19tYUn3qD5FhPxrwObTBVpy2uGPeh2ydjjB
3W22wImtpbhI7D5muaN96es+Xsd554D3IhEAflSSr5buSo2rcMU2Tn+Q6n0XFmMxb2BOz5ldwq2C
c/QiDXxlOUm0Z3kfyAVoFHXuKl56L1oVMyAZKJLVa1H1JUc/VFn8dj1VyT1c4IQ82U4jX1Sy1a1c
dcyWogqWRD6HgQHLZbpsPbGlC2XMcJBr38XZrNyS1o7ekcoG0Ccq9b3+kLAGnT7W1cI+kewTfnT9
qLZUpzvmdnmG6quMMNTINOGUkMsqBeWF6q/PnOvNIkQEaC0+R5PJOhHU9P0zd6Z9Jj9Zev3M0+0A
/ssAfzCdMjaK8Txa1kbUxFXE59bVrrt+rn/7zGJQX0l/+8xeVMpE5zP/XKf9ioRtxropnW0eEY5c
Smg97SQJB9BMHA4x4JR5UwN6DSxjg5uPFluCOIIwvjK/1qWa1x+SfLhoR4/h0zk60pav3MB+QQUs
fz8ZiThr/yCar9Z8Yn2zjnZTKYLqzgtAiy4hWe5WTVmQClwO4wuu9fhSJC8299O96NBYqraUbVId
iyqZ7tQHBouOYkgSD/ai80mYJGwVTnkCe3MwBcM2a+P5+zDOW/nwAVBWTdaB2sYXmaQJ50Ex17ce
STE0/JsN8mnTB2HJ5Bz5Ria3GslZRD8xtPSgwBFdrLbClvZydxj08MtYjA1i40W8UGQ7XOuwf3fo
pCZH5GequdeT4ibf2kioPo3wNqAN5MNPmBBxalW/hnj83smJ+mxnnUUGZTc9ASiyt0RHYIyi6HHf
u/7AZ1GTN6DVexJ0Vb/CBmqSXqtfQwNeHmnqkgdx5X7IDFKusI8G0LvObbNcR+pokdvJ/6l1arH0
UbjatKZtHAPeGis995QlWdoNSCaFM5dd235Cr6TQ9YoYaKd8hSx8ypIcwl8v3/l2z5cc9sXKJ9fT
D6nxvhdya76avRzNddjnl8rzpEU9RvIZrvD7tb1UzXefrhuQ+vWeHL3Qpn2/e24CvB+q4n66XlcE
lj/LEKx0SOZJLvBYW5W1AVk2hveUtoq1MIZW+So1CC+jiPLFqVJr5ZdDv0GvNnt2dHMHR5yzlg6p
BcesOSKer5zTIDJm15GT59MvhovrKPnO0qN2KQYk6Rr0kP0GLzheKXVXbScn5uPomHeiHc83yQ8V
NJX8XO5PljQk8+tAx7sfFd165LGrt73sR6tCLd03t1xdB2owI9VmzHaK3IyXzi9frx8kgbYppXxx
0dC1R9VC+jebPnrQSbssaNJn0toOG9UezFVSN82XCPil6CBppU1kX0kmgGTx4NgAl8SlKgMC45QJ
5s6DDX0wWxku3XRKyahWDrPmS4M+/hpJ2mHtR730kun88lOHvMiQZvPt+OB5Y3iPOBAQ4emLzjQt
gGtaeg+mZDd7RPG06ynLMOGBq/wv9Wh6637My82k5P48ZkgCTSMjUjKyUk0Sts2Sc0aZW0WK/38p
O68lt5GtzT4RIuDNLb0ny5d0g5C6JXiPhHv6WUjqNPVres7M3CCQDmCxCGTm3p/J2ze0Tt/g40Cz
dasMmmjS3vPhMilutW2+8EM72z0S5VrgvCiDq+/n2bRWYuu5nA8YpvuryoiVtZw+I/bJz6X7Vwj4
7D6hllmEqWAZG0s5SPbq0vBlZDl5liV7EN5hcHum4aLQtyxztQO+VYhXlOFbairKUxKUR83vgo8B
SW/2tpmNyncUfOAJMGyFmg1r2Wrjk7fCN6Pby9auN3+mpateZGm+ot67wVs+X7GbAPXPl7Aq7jtl
tUUSgn0+VmJu556wqHRPwupYnXbVAKHYEVd9bqh9F4/u35qVASerpLbJgMREhjQsf06+pf/ndAxt
ddlOw9+B9rU3g3jnCzyErcIzED1w0CBzmSMR78ajBPxfutXRe7w0VpE9T7UaklxVr78653gnWIOA
hS8H67kxLPQK0wL2+1ysyV+giuELH3npc29ZwdEKvR/CTmnThYvkQdvwM5M3YkP1lyhbba2jhbSO
RETUu7DjjzTA9ydT0NuRxar38S8Nk/Iki4Oh7yIQIPCA/TkJVa7xT0s+MBdMzgbqWvNCOvlwLdfd
zj5D99Y4HRLQTf64l62d6nwzi7C+yqFKsJ4MdXivoV3cCD28yfsgwluh2syHyubrAwb59w8lWzMM
O+WHUrDMZbGQVFtfYnVmFI83I3tkMe+jceGzk1k/6txwRva4EggkawMFhr3s5NyxPP9c6N7Jn68Z
zZ2sLMPOtA3W4zQsBQrVL4GVTW8EEtdJW4pnWVL7giVaBJV/bnM1Yw8mOLmXCKiejKDob7LNb71r
OhbuVZaIPL+QcCjuJd8wPgR68xfZlgfZdy20ogt2QtOb6pOxalITBoO8hTqzezPbP8lWLQtqzOvH
9nS/iSgGSM+pe5StOfP8QsvM+nhvtS2fZyp1DuzY1Tfb8VIQuOfWrhPIz2PxOtlIGCQK/n6yGCCB
eUai7NMhUsyvuIJAO/rqs2xUW25VGI0Hq1cpXoekKzZ5PDQzPql47X0Dp/mRN9p9LLTXxE1fZVeE
HxGl9gIW7nPXUPTd2gAxuJGtXlMh5lYvscZG2NQww1WaZNoKMGpzsaoCzoOYT+PQ7RakYPzNvRJJ
SZqqRrvFGRhgHbEsGDPzNRDIhhicfYLR2w8TWYo8mZXasaG+VFF4URUNl6w6Rb2+0TAXkq3WrLbt
jwhi+1lVvMg6nXWyleniJKsir/d3ciMEM5MLoK23a/QCa6T56oNW2vg1I+kui3KEDjMh6dRnWaOF
rPVGKwUWOt8gHJP+Jrrx3l326AeHnx3eNTtZdMMWAdWie56c4Wvud+1JVrfKjFuZBpRL5vsGTYUt
NTPMQhbloa/1V6NN07O8kzelDdLTyJU/eqgYdSEjzQ8lvfXmoK4NVeB6h7TbJm8LZyUHdoWmPPc/
7n9tUyEtOhIz28irAIXWr0kab3XCpi+yu4XJ+lJXJ9Tw5g/muoHJHgiiN9YxJfRdewPOeGkC8roN
jmHcEsKnJ09xD48qeZZgx0zKeTjL0r2qR1DAK4dhG1bi1/AGfxViXzB/hyDZhyUiyqkZiHswSoag
5MFv3Gc1yv3DPQaVNaTKhyH/1c/wRL8RjiPWXogtRZ8E2lmz0vZsJbg2JcPsprGXWJNHu2p2/7Vd
jmdqztj8ISCQdYQpq6gwjwJw+t2o6VGUgN5HUeZLirlza6t0niG9j1aZWmmEW6xqTx3Qsiu9a2No
6IQY46fthuFGqWtEf+YENKu281in3nPLKlT28mPnbew14opZ720IhjNG196QMW+f4BlWT6mRvodp
Mn6WMXYlTgmWSDB1foZ8WXaPw6ujFoQck/wm/S9Spc5OIduWJIlCRKP+6RJpFgB2jPlWQ9gN67HH
smHhePnNV/R4b5GDPN/rEHzvz/bQNivdq0OxLwe02/VyULedrbp8abHxFk6munXzzkW1tzPeZGvi
QKQpXX2REj9GJ4k4XYmNL14YeqGiu46hQN2ON1w2x9uIDs+NmPT3EVH8gyzJelfov4bKOnlQbQWV
DDZtV8tAWyMaQHWOTtO9WoloZtZSg4wTRVPRnL0dz571c7EwMcWpIK3LRllVkqDwDFV7kiW/DDuc
XYF8xk3w+9VUbRMFtf0EOrQFNn4Wet4/aYbSPPcQJPeej3W4bJN1NlLLiHz1BITm/rLOS85tLfRT
F2eXx0B7HNSFLP4x0MgtXH4Z1M93ivzp153kAKzb/F2hu7N9A8sGqNAaIazA2SlKrsM77O3/7YwV
Psl5DA/UlugRkTSiFKb6bINz7fHbOckSqvHWMdSMb7IkD46JFmas5tC3s1577jo3eO6Ip86D5WX8
CL0anm4sEppkmg3HrBfUuawTUIPw2Q43lpLmpyib3nX5J8Wjbq9MXF/X6vz1yUNc18fUwNhHlsir
Z6eh195lqYYxd6oLF1kJIBQnlIRZA8wHcp2/zqzIE1scwb/IHqlW/aqXxTFNl5ZZxmdws7P+GizO
iZTswkuRSO8xbb2q0spxbihM3AJcVXUuYdF7125A5UWOiGPv51Tqu8630n3XRu0zmqkmas9bf9Ib
5JJF++zwagc5ThhFdpB1/YB9nGKWvwY14JCfHA/f6jMC/Es70aOT1ebmRR7w1QNeO8XBpqtHPvTc
ELpJaCzGucXstPVgEFKT/WSr0jevXQ7XXbGS4Zx7SFhatnvsbch0ngZHbSEbZHluVfzgLxyNOgRv
AO3kXq+/PM4CZcR1d65TYH2szMT7vfXRbyisU+G138M56UFwdkCLcBovnhbpz1XpPcn6Gsg1YbOm
3KlzcgOD2GWGdvl7J1jwjIXHlnuufwzPyy4A4OskNyx3MCMF3fXBRgJPk/msnuvkmayTrbJf39Xh
n61Q3X6NLWq/Xnp9qG+l1YrbhiG2OUhzjuW4llWPenlW2G1wFq7ZbD0rmV7N1D8rZYVDGicJCTh5
Ela/apwatzIvDjrlxec/IWIRYj6r3VKfPUQk/3PytPGmalG6Y0+AhP+pPR9kgzHpqPv/Z4TLX3qx
8UVgS2F79c51jAmFlKHFM6TSXvlXKts+DRAen4tpY7Uni7DNQhax22ObxkohqCNUIwxF3/R9HD/J
Rk8p6kXFk3dUWkN7lReu44rA6lwMbS7s5cTafSK82JIAsLYAfJWhPlwkTk7C51QLcBjKCCl2Jq1p
fKhxPB2bBMdwaQqj2DnRWgXd8NavjI+6bL6MlpHeAuKfr/8ySNFGdZUXun3OxUpRFKhrRMaDoONE
MVeRPOmnFTMWHlaGbW3Qts+xo/Ez4uPQaWTRaEx2VvPkK4v4n1TLKQurp3FMTXRfPbxBg3r8VFVR
YGtiZWDix+5D0865aY6fsldYmoDaSm/49FATXLZzL6NTZC85+N96GQryPLlmI/ylJd0HVnTyCmUr
ft1WFv+4Lb2atC82ldJj063r2eVxiJGhJqZyftRkGvP4AtTUsq6tEhMR+pNozy+NKMRJLTtofBnP
MvPMW9Sm9i4bK2uTmKr12dXNKm3q6HvszO5jZeueYsfRsTAxkbKaG+aRfh0nb/AZfo3U/Ow+UnYA
dPxrZKVns/kJIwvNDb9Xafs0Fu0u8uPqG+jGwfLDn7Ceib6Unf1mNV6zLro+Im2qJEfszfQNMNHi
hUgLuS2ng0oCT0OOwr3miwin6KMlGL/KseW7hKZfHjSL+J2PXeZz3JCWD7K0+h6BtiJ2H/3E/fBZ
U8rmEwe3ahVbcBgL4SARVRdfWPRnqwpHqiey090yaEf3KwvOXTSK6KdmMWnENZYImTZjEazoprW+
vnPdxN4VhkaSKCIWaOn98MW0i7PnMbdqiv9FMCEIzfIufqUVrx16Mkh1JOlO84riVSVVtWO2mJal
GZavGPuoVwxIjjyjxavsYQ2z7smY3mQVejYNiiduuJf9pwBedpXhzCtbCeJDlh+cJ3krWeWGwwri
tXiSpTY0EO+KcKKR146iGrW4IrZWsmgHSDl0QflV9h2KrL5kEW6nLknzo3AxaSJ0hW1rXnw1osZf
mcBAD7XrVu/oC26aRiu+jj7sWH7F/Cgwofgs1e+yu4KS0XZwWdjLoqttnKLtvxSGqHZIEjQbWY0Y
46o14+wjrzN9X2ASuJYX7RRU23gYATIiaBYb5r6si+Q5KZBIjsycBYTTIVtTdD5TYcVcTTT5uWyx
vUUwaE1Uvk+WIDHEDiM6hQTpXP5/HHy/1Hy3f72AFnSodbXFnoAHIVFsJWK9895iJIHOQivxTpnr
c23AmSXojXu3OkfH7J9uOFX+3s1msbSHzFafx8hg9bAgifh3lMy6ko4mTqKdzA94OkQGmuhdVb3w
atsVwvIezlqsD7qtF+dg5OeiXWHekhAoOMmib7x1gd2+h0ZtXgYcrUljcrHOxtEJ+HBSxmjcZ6P4
q2nqlarnBCewvzvGKIp8NQ0nnpnu6nNpO0g+JK1y9D1wOjUxuY0RlcpTPOL1EYok/mp14qLL8VPi
LkQf1X+XuYXmA/Leb4NRR+vS9wCwl6PYK1E07mK/aa8ZAt6rMgn9dxJEP7ARCX8G6s7SDT5Hpelv
GIAMn8787CllYdziuNK2holXeRtO4bnpcmsdIYfxqs4vCtKYw3fFxoa3IiZmBl63SwzMuUcFZHXb
6MYsz+IijEQQQhZHgzcg3IT4XsS61NjpHj59srUPeEqzXElXahGbb6k6kC1HL5b5lSJ6WANFu7h3
dkhX7yo7ru6tWOi2O+Qt+E7nzmHhsM5LMSiXY0ub7AlyD+I+1vCHbOebCo5Gc+cMtfCdcFWsTObP
7HlltAs0Zby3pjOKNug09d46pbG/JcWu329UOyRCosow7q0gjK0tPE3rXgwj1diqrY3d0Xxl5jZ0
U0Xj3sfmQz9tdQtNS9mqdfqA+kOFWuPY7Bu3bHeQs9+0dlb5qJDYPcsD/95fZ7EBx3gaTn/2kN3C
EHosibx0K4tN2ajLPLTSVTH43jUzdffsTe0yRSD3yuRrOIuQ5OamCsLpXin7yUNQxN+dyNL2siRH
2IpP6DfrN/E8/tE1TolF4VvM9mW+zePQ6uqrnqf9QQ6X9c0UKUc3hIAHEpx5ax7gx7m3qmofTY75
wlrGywejguKSYb12fNzML9roWCnFLWFD/ttt+oRJ1ZzyeC37Pm6GAO7ecpvy9KgXgYLanK9gOMGd
H9eOct1dEhjT7tdwXnxHK4lpJ+J+UCJTnEIvRKelBGf/n+o0Da0WmTnKeqk+Ti1SaQUTLxQMJVuh
QSVO91PZtS1TZRG2jXdv+S+Xw/oU0FdAamG+xThfx0b5+tctzVFxl0HuwfqJXdZmyfTp9ZqHKQ2/
clm08UVk3xQWZ9XygvcauJys11A22Ve1yjIWLbRPrWmhaTauOIel4NkgGiDrk8wb9lMI4vt+cdSP
yJGgh0gMhAUtGO2TPJRt7J3q+SCLbWuBu/Qhfsm6HmNdMgxzWUWOgshU7Jxjp3XOSdqshGdMRyZh
k9jY3GCjMrcm8MW8kuSss2VH2aIBjpa9w3nso16eeT5GYnKYLN7H1oF1gBwypKyNmu046soJSEPq
mhnsLg6jGeXnfj7IM1kXkTDC1loFpv4/G0Km5N+GxXgZjSh8I379P+rlReRQ0uT+BpdvUML/p5vJ
sVrtfSeAOEfmCP2mvT9u1Bn+LZl1D+7dnZCX2q63twM0gyWZ79GnNwJ1qXpKv9UbJ4aObUUvil4j
woMZ+rbHnOk9Qugaf+nsrwlnSn4W7e89vLD9v/Tw8ahYjVOLaoSnZydPtASv8NM96aqDrEds7h9V
ThrbzeJRfoyo9UTskPg5u/NFZP29szOqDuLCCExaQrS3sWSGNk2VWCOxE490X+3sCoiEi2q02tu9
sszBa+uAAGVdMTc0NfBR9tjqSl7m3qA5zsIG/bp+MDEHbKGQ9PTF8lF3p3DK8p88zz+5ob+1y/5N
g+bGH5f780Ky/N9ZoZI+KkmiPHVM7HIIYpbDEmu2iDgACh0pksLBCLVg1JDc5qtUjxVeZ6qByt+9
RfiNLlYB4moLi//yRna3a9sgLDLisJfU0aI0+ua5ilTeJXrkoK2cEC7p6+QJ6UvZJmsqz48B/yMd
+6jDIcZExzadwTNW/YyZX/ZcPMvu8pCi/LErcK6/30PWIdYfLxMnbHZ64fY7LVPBwGRZCnqzT88N
sY9dKMYPBCi1nt+uy1G2yD7glNslppDGSpt7ywanENqm6IyRpHSqHwor6ZpXP4uztVWpNl9T8IKO
0PBFyxK2aVbWkoeu6s2QBgAk8mY8jFVib1k4BjckF2qosKb2nrB1XvSZOf5txBCAPKsPEOnuwRoZ
HpglU8PHNxKvik8SD9Pc9NI7arpX0yTeK/O6Sy2qYm0M4/BaNrCKUN0Pv2tusr9fCRUCgit++3cn
ePzSLL/4U7YqjLY8GpZOHtcZ8eB8lOWZPDRRU+zMxriYVRCc7X8OhNaCcznwWssiV9+qboOjHj0e
9X/0nYYqnLFt/3qNx9AwcbtDm+lree1HvTx71E2IZJ4i9+VR8+j6qJMfJpnOuuLmp0e1mwPorex8
tnCxmrMbeuiNO1h6Duj0rKFaF6spe/KcFknfonVfy1y/lc6YXFUSqa+N0CYMhtr02PWZ9zr5olkR
d3H4Dmg1m97eGCz/1/pc9MbR208KEBx5pbirtbMXht9ko+WE0bPP48Ka+1QnVrnPxgCKdyKPfpRl
RzJQYBlkWZ5m/IhQHq3bozUM3lvmO195KHuUwyjpQnvJkJ283kuhSWDLHW73ku1gd1ioT7Lk4W6q
2ynWhYbzoerFhO9BO13lQQcIu859QwWiQF1emb8aahCViOa47rpVLWEvUtmC2e0igL2+e1yhSmKg
Z0G4zZEOOD3qRV9669wAfen1+LCDPzTXLayqWwvo5mYWDpp2yH4gfFQCLZkPBlGRc5aRqPLZjbAq
pQ6T8a1RT0iDzSXZN45MfVHbUbKzRdzdhFjZsTKc1GjsVxmRre/xir2z/b0WrVipSYakh1I6l7Ej
rSYbKsRvE6NRv3S9ZZBAbn94meJupZUGvgpIAf52Ki09SOs2qJQGmGsg41Cu2aD4+5l00CapuNlW
Xb7CoSvImOWQwXKzfM1Y4GxrzARWsjVzButc99k7wWj8ugXEUFdEDWJrZGf7KJwWeFPBdwu8bFt0
aLYscpGrhwYa+P2Q5P3vxe/KZOPVikfgkahQcJRn/lSEvxVlwx916TwCE4kYOeX5VJvaNe8Wa1eT
hxrCkIzHmME2DtX62AVR/KRZGJWEVVN9bzr71RtU4zURgwlD0cREvuz8D3SzCAuU9fdqygRgrbG9
wFAxzgPZziX2tfl1QJe32QYoDa5zUF43u0fQXGuQCjIb3b/p84FdU3XpDXNVxYT712BgWaQ3/UU2
ym5M0T8IX8cHeQ15QIsEEHiwIU0FLi00p/d6qjaBaYxfEVLu14JE+n5wBPrIHYhwfyaQxEYcXYoq
DJbQWW0iERQfDeFczMwW6JMxAr34Z4QCQ+WsANx0KqSCXayXP43A79n11M4RGmn50Yvv9lyNZoi9
x1kF7e6orRYgmIOdhgf7yW175VRC8jo1IK/XfQDjRTbIOtlqaWxz0TynD3DYCtNq6ArZ5Fy9FoS4
65jRd3VMn5uqQugGaNeumZCoSqtcQT9fWcoO8JWSlagS8yRH+jlQnUAwQShq/pxpKvndO9bGa62U
2S4xrrFt6Vcikv0myJTstzrZWmN1tpzDGZvRG7tknbAz6jBL4YfJWHnAU0O/eMWrLBhYkaDTDuhv
PxQo0NejwNglRS/EbN1s9RhVzeMDo+wWzeg7W9kgP4oP9gF/2iBaSEIhNBzQmk34PpZtcu1KZAtI
6JsfSj3h5lA1GB7NvEPXJ0WAGh3z7tz6/z0K+ZTqTQicIQy9u6El2t1gI3Q3hKn3Hpmk06NeRDmJ
4mly2Q7STTYkqYpggaPv5SBZz9877sa2n0NcjnGFekGEvXftD9VSP7O0MH/G3hZSq/NDweUXaIhb
vjuNgo+udEgMQiiLudvtQGYZV6tsfo3mG/0EPfwTc58fXC44w4WO+4U7nzpVFp5Dq3aXkY+FgKx7
NLTdcEUZUZ1554CBG/csiWOSFRZ3+jZQI/csS7J+rpK9vCn0t/fEr54XAP5mmkc56v6Tkj1LAog8
TDMpJEbe5U4KAS5KRMCvxm0VT91r6Aoct9vxak1Z9yrIui9dkIB72Rgh8rqZQrhZslV10uGY5cac
tGBonYnweQTHJRtlFUwLoLbmeJUlrIsdhD5OPtubHMnaPjtI8+kOQOkKZTdiEbMXNeIr5H/mM/je
fGWyPMx9mkppl5Nv5gvVcYd9DVcSWATaA7qiuxuWvNMLss3zZmJ4G+eSrFJ1/T2vivQs+zf8ZLfQ
vJh15h74catPXWgSwOdiHmSKWl+BFNOxP9Cjiw3Zqs8G3j5l+jSqNqtHMzqTl1JXfKD+abLQiEQ+
g/fm01B3JeBKLMXHbIRwr3SfwK0/A0TIbsnB5mXz5MBJS8eRbGuaOVsY5jB/0B7emEUKSKDEuMe2
lWVIenJHOnavOHX05Pm83BG467+6BLrNVh0h+ZnGqmAre5FnCm6eq6rUtY1u82+NoScva6PMVylp
feJPzNKEYomcMSX3KqrufeOb6HfrRHGTGUm+c4an0ZtXRB404oD7L3KgugdDr6flmx75RzeO0wPP
/4CTcvLXTHF9LlUj2CPE8MXrgm8hbpZbP9I89NywoMFhesssGfErmt6saEy39oxmcJthHyOR/Vl6
9sqNLsDbrcWYleGtrAxvE4qbnvigzyvtVRjaV/QqcaoAEbYyhU+0U3EWNfKieLUA/EG9dtn1PD1E
CfJwNbVNjFClUG+epyIFSp5woU8IwoGdadeAnh3lUEL8XJHpQERYMC+raXwcgC0uwqI9C8LxqOJF
fydWrgEYNNp1UGjVBnWMbIGG8sKCdbjUywigU/RFs8X0ra3E1reifTNZV6Os1aOHktmCyalbexG+
pcjv/PTFtzrPoiV73x/xoPFdNF8w7d3GXv7RZYBJdJxYjBF1WdBqi74ui4WufARYPVl1xbRStWdE
881vaf5pl8nG4JvJvZq8jNP8UFkbrCzzHTZAdQByzO6kjlTsajpCBoqCAcKUpwCsrK96pE8AvllT
elGBEFY3foEduS5zJtgx65p9VSaXCLvG9RSQt7OSZlNjS74FLfpN6fP8Vfg/Ky8hkFg3bwrRUdYJ
06UcCCBlUQALekiZPCZnpWr6BTwmf8lUxTvUYEYgkv2PNA7qC6IBs/n0q+g67c1wDh0IyqXih68a
vJBVATkTkQt7jnia+6LOL+Y0HAo0MZ6nJLv0KBitNSgy6ynhn0Git9uirlkfomDvVe3a0Utz7xc4
cdtm/yS0qGbx2VZYnYUlVhviBvRjZdZjDwrZPGgYMS9UGPsg7cSLMxUkLEec1BFmwKAq7lHAAJur
IlaH3M0yVoS663s4ZoWZA3wF14UJOdn+yHkLipI0USvcQ9ZZgte5fXEdYM6OuQ5FZW9bER28PFKX
NgjIMHftHa7Z+srkFbdA90zDFJRZoBdwyisf3SMYa2bVjqA41AMc7ubAKiLS19WIY6hI7KFG6YPT
Ct4bHjCPtklXqcgLu9uC1twXJYEu0JF0lVdB+JXm+wWCvEYKTV9kw9QjGY1FQl+bNXrQ5rAaED06
hF6kbyyhXlW9rA4AySeesMitryn741UDKXor9PEHk5gNTWbynhokqpcKK4MFs19wsPVNouTB0i+d
tRum7t/P+SC+xC4buNHBxSXXv0Myf0H0eKGT09sHhojWTtz9VTb8e0JvupWmHR3UEpk4MvBFni6B
zXrXOkUhtHU3oF/D1zyaqnUqACLX4kfm4NwCUNeBdYrd3qRE7rWr/X02uXPOfxH6Y4QPtnjLLTj0
cVl+afNUWTt+wz8v08A8+N1ZtcOOFD6Jaq0pXpqo+xrUZrtJrcjeJjYJlbIXG7+r8yWfNzlm2bD1
Ir6QrMwwTMms7lwVfFlaGr5mPXl9vWLr4ofbJM42EwHlnR02pywr6g1C3G99qd7d3CaX5FoaeCUZ
zWTTFv6pLusXXMCbtap1t9LXPiPdIVTT1EeV/cZSTF23hrloHRRdCYnZJ+Y+DdV+VbfVz1DDZAm/
JEOtf+pIvS4w0RyWuJ+sPD94anND28XZoQ6EtaqrReE0L2oavlemGqFzMbD1dbNL5Niofhs9kkgB
2NTay/a6xiIhcZPPtsblSSTuuHSaU4nOsmuP9iL0sH1xstLdFKR7LgLIYh007SW3BNHcrMSSizUU
vBsVf9lGvBHTjxG5sD6NIoCRRcjpin3jDk/2lgg9nmjjD+T6dWS8v1h99pxYRr/PyTwtopB0MZMz
zkQWcL4CLcolYWhURHN+305SLao0q45x3/IOdgec2nxbXwhl6FdGqr2naTmAXUX8anS9VVziSdcn
kFPDPj7KQxda8ZHs6DHNavsABCoDxtu9uAkECyJL6Dhgzt7WP2PDerf68a9ab8mBReYJMPaxhIWI
3AcCBTYaSoZffzSI1aARkr66kcCUhukewb203pVBk92yERyeEomnUEwLU2TpOmNRt9IhZq08C6Ms
W+vB0mYoX2tNtq700DiUhZvs6swNTnFIlq3pjeg4eZm191mp4c6ZaIe4N2BoRvmEnVrS7/IhHlHG
tI0tEvnjuYuygMUstFbgMdWm63sdSHWDU1acOLesDaJ1gOCxgNZjhjbJ1FFYz17JkjivjHwXgRRf
zijIZZuo5M1N0OdWGFqvtuH1yx618rem2XWKHeFRErtvLUn7Ze1Y4r2OI5zGBDAgY+ysRQyi/mOq
2DlpVVd8KhU5US9ph31pmdYKymuzaHldfg4WTJ8IXssntGK81RqwD+BUUWQQqBsxgYlFC1Xrc7CF
WERJqH4WEW7lFnGRz8DKwDcXU/9JPJ0NW1J1n5rnd4sMlNSnZ+GFZk1u/RkUvCIGP8WPzASQrXVm
fQsU4xCNrJAQuvcISDj+ShbjcNIvuQKLaIg+pzYpl/CSTDDdQbupcFBRE9M8RDZ7Yj8wu0vbRv2l
4W89Dm69AXDGXpkJaFV6GVTL1LHOrLWJKHk3ZaqV1zbhK+vNZWfzKUs/TpYiGbDXUrRkLQJjjoIK
QJphDew3aPiFDPjR2UDGN6qqNBt0kb+5XUqKuUGapVKR91GncdPFQYukVWkvMW3Gmlkz0mtl9c5i
DBNjnRACXhhI0+lF4j0NzH6bqbx0STXuRBP7l4m/RYntE5jFN+ydwxuBVLFI2USw3FDUqxaImsd+
utnmyIRd1OOSQALounBeVPvsZNUuFkvIDO3GcK1lIFCjM1Ujudq9KDCN09yDFk3Gqi+nrwV+pW1d
TNuq6VlRlN474OCVqPsY4gvPvz+B+B0rN+RPmT3F3B7SCGhtdIr8JMKKNCXQii/CyCsfMlYcQxkK
fSgrOADcbCW56POrO0gJXNnZbLqKW6NS1hYTdwjxgYDAMhd4VwkP01M1K0hEMj20KIc+96VHUN3K
No0wykVfENQovMBdJUVgLxoyy2usXu0VMuHdwbBs+xyHWsyPbgK30BAu00xeqDlLaIQn4lNuVIB0
jdOotNa6s9C9hNtRoVTr4LCXXZVuqHbamFxCpcHskEcVA7PyL9OZxNIiy7jrVOOEWDohZHxp1vhb
FNsiCNOlGb81tlbdgnHAp0opv/L2JsPch+MBAYRu7JBKbQLlapeNuAz2oCxy0vXnJkR9V8e3QaAX
f4ha+HwFYZ6krW9EuwE3CIA/Re2Zu9wqfcwZtfAlRRZgUUJ/V7XkAr1xw09iuLQN2cYEVOIh8N18
mWXuOVVZBQZKuuhc9WoS0Fkb9jgutFY5tF7xFoa2c8pb5Uc98I8aLM04m2WVr5sx+bsxwO/U6Pat
EnErRB2f0q4fFko8OhgV9NeWed+Ber7wVDs7ZKrpr0eU/FdhB1Na+D4uu2W2Ch3lhzmY/RHlN2M7
YGYfiQHr0JDfiSj17KCEHRRQg8DoOBR7d+x6SDpFdTJ77aLWbKkMoCKGaS51JY4By7IiCzP7WA/e
cEDFvl5odddsIdmuowEVCbcKp11mpQ3QyvK1bYonBemFpStIOzpN80ULU31p1JrJE5by8HloFokB
lhw6LW5QXew5JipQeFv3M34J6vy4Utl9lF4UHuAoqWSvpq9NY4CVY1mw4qFA4HHkrTwNQ7iyhfcl
9XNz0TodsY520w9pfRwaG1WQdrgMgAzxtUds0Q3eHYR21oOnl8s4TNfTENhshnEZjvBz2NgYFKxD
J30vsmFYVYTM1mkNojyNQBMWSnCZMr085UM0rRufKSqzTQNvKO9/0XUey5HjWhp+IkbQm216IymV
mZKqqzaMsqA3oOfTz0dk36uOnpkNggCNUjQw5/wm22kJZuxtnuAuHcZ7YnDZKZ0xX9RN98wcH3sT
pz3YSfJqGYa2r/iQVuH0mgHgGPIkujasZ4VDohnJQsZ8eCVt3bBi1aXJTJ+VXWWJcZ9XrrFJANis
In/tOckFqxSH6U3Tr3MQkhvHS69xEJ0R+5TbNmgFeetc32Ej4RxmD5e7kEA69hM4mpl9mu86x9zO
nVvuYjLPK6Fx58JJ3zaeL1fQlbMdooL0JGEktm3SfjVSF63IrhnuRk5YKId9U5tYoupBEK5byyX2
FCbjJjPlnUflE2PxvxP+zBDVqzZisjZeBkZGEJQDre/J7ZDJZDOa2AdY8Rh9xMRn4LmuNbCBgNpb
ue6ZUuxqByeyGiUI0OFle6uzJ1CsJAIDcv5yBEGfjfaEYSAve4ejOf3PD2QWhnOUZFctxFqu143w
OWqsr65NHn7G2irp0uiIzpi9sjXgXCXZjMo7e6wyoZ6ee0vfGDPh8BpXdPq9EOpcCE4pbU6tiW9l
udgHJ6Jeha6j73WNNUtfY+OrCmcGBWGXeb9BQ+AaBum8g6OJrWkKIbWbNVbqI75cxC3ro5HgiTsO
UX9SW5+FcO3uhGcCEZuOL3P0CLeDb99PRebvebj4bmeY+rrEu3btjJfJmM6naDFHS3IWbQG8pLW6
mt+SDOhwOa5JMNp+cCZ6gdlo1r5ERiBPaV18SD8ngFLYgzzMMTq5DNTfTD+b8MruEHO1umLbo3eK
zaeRI0PjFCtugn3sNfz3qmo/LvZyjCIFi6Ax3Dpd+eEupn8t7gVcn1BL46AAZJdrLS4RMp388KQK
pq/MQ+P0xSHsjlGrLk9zhzRrNjh7SXd4knoKdjFmWrqqZfmGzP3PpsV1WP1jakvdpnh2DGYq4ewv
ruLRPlz82ZRLtNrCy7dgJLWZV04bWRUjP5rCHcPh5Ip3SE0VHd3W6EqL1QVZ2cBLPqxC4LnX6HV6
bNuZhPu8wY/qamhBsi0w1T6RfHOMalGCYAbfNCHGjMuNtUR96cvmJdXoLqKE/ekUYlunh4g5ZfVh
QLh4HRYhDqTxcWjhJWpM1oDBjtZJ/QLEPMgLe/M7abvqxMCAdb3aRAwNn7UmxJ+xBUSJVAj077cS
R0ktHWziNYvrG0AH8xTBMV9XHjy2+oc/Zz+Iu/jc2XDkzTUdn9Ux9cLsV6irR0f1rCoTT0e5FKqq
ChsxD17z5VH+X7vDCoOUz6ORj292E6Y9PkhooxrWde9+ZXHS4Vadme7W1WwERjCFxd0jIKnDAaJq
T3PpJyt8UFYykOAzF0M5VfQg/naY8YbJkQzgaGjtE6LQ8THT8njlXroKXbMu7q9FWD2l9AOnIrey
dVbl36ccQUDNavxV3nXaaTYvTR6gSzlr/tZLJQabbkQ6QSTzLazzgr57zvHSEFePrFiY32Ovf5e6
b+2VKbzuOPlpFMFqlNI8T8a8gcIfDN69k3zDQe+Dl8zLt0DRID1CiAIiZT8ctdJN+XT8Cb+hGFEa
T8NDtyTOGCDeUPfZCdUn/YAYKdMqyFhnbs0RLRjNWc1knVfaCEjLt8xVGgj7PjqroqrSU1DOv3jY
3noCtHq0h8Jf+WbSbmJSZObQBi9YOVp7gspYROKzzBJi48imvOg5pMaeZdQ6ylBm6jJRXpyEjHNZ
ojjfFXuI9vOGLEzAUXG4ssbIWOO/avpz+heof3kOiwT7VbQ1No0210/4sr9YRql9VHSzO2+U/jFr
4W4EGivl2Znbn2Ma7b0Zl1nAMnfPi8o9n0BxCImjf5QFBmRFon3vQrtaIxzfgxiNshdNZ93TBP22
yuLou8CNhUjSuvRG+2svoqsbxt7vPCKexrhgFpp7yUKmL4VI6pXUp0NtN+4PIvM+sQD6KE9vuwPB
khupQTguXQ3RimjJphRNejQ1cppebs+HLgzwhSV1sAGlicGy1uI7C4O3rIZkr9dLvCMgIlUQaW2j
zn0B6H/Q6qi/oQt4tZIy/hri9AMTnGSCeU8rvVzIK/FWt9z51gz617Yx/iqGtj6HPYRJsv3kYUrM
jv0kQAdoKDaYm6fXKEkxEg/SiU5q2055dq7zajg7S/RuAuo7WLI+BL3U3vUp2UaBRUgVxt4m7LLt
KBIBmlP8iFp/frYlxhOWjmD+1OtYnXc5yEanjHeZHP2vkvi1DHyw9U04nQl84tRrI6fUk0E+WBMR
6oIFVRMM1tpLPePCCsA6yipu9g3cs3tst7DeyYT/lvrBdoLkl5x4YQixWNegzCoUU3L7ECAae7Xw
yMIvPCp+ZtVvZAVicqS4k8zSDe6gjVFyjz0Iw/VcMKFO5wshhl+T2R7nKWrvQ9P61w5hi7gAzzz1
DAtZLOmOVP4748eeVM47JZeGi/x/64/d6kjVqOqqUId/nv3Z9n9eQu1251D186GZa0f0DVEr1Ra/
1sdmOWDyqepqS403faxzkKr/Y/Nz/+fhqk0V/2pT11Ftk4HjuKVXeN31JOdXQILx61WbuscUhnDq
f1qt3mZCsOzPNCC7W3PZr+qPUx9lNJEG1BxtJ9KoPqmiWobZwcaYYKXqdjP9p65FAbPIHleuyRQ3
x9D5HHyckgERiZtqq3KX3j2xh71qU4UON12Ph/Dp0ZS76augG/s8qR2C4GibwHw+TyqaWZLfYcH/
j7YEd0DD6PXjZxsrToSZXetS2pmxjbGH2TuVwJxEq50XvbL1lxCrC4a+sf0ufeMjB4h8N3VtPM1h
hPl6EbnXcppZPolphQxo+TUGcbFP8Pc9kBiBtQw7cciMjWEG/aaXGbGUsHh2y755spNs7zPGnqU7
MkWa0+wIc2yfsuQ/F9Jr9oi7vBcy8xZ1SH2rseyiWxHu89COCTN8/Tkd2xNiKPk5GJh71ixuDqCo
5q0VGO5q0nL048r5e+RZYs2NDu4E9J9xB9W/ordWbKLBLbb6bLySbu5YYnbV2i3TETONutjbsiTT
oyPIZODkXTH13qR9r79jbgdgtE0XNgWRpCx3wMPbwvorqX5ZTdewUgbQ2AnnYx7sapPDnbtlMSIF
1Vj+IJaPCO3SJIXZvQQZJl5LTRUQhcWugfq9UcertrYz3wOnl0+q1sflTIZpfG7bKQCn1kabMk+H
WxGFBTTYeNhqaBPeVFtcMtkFHPWiakFX1+e4zn8jQ/P3AfPoeMhh9GBQlmuoIjf/xIMTXdVlggoR
RB0TlNXnAX1XLdN7mR1VG36P8VOrhS8BziHlhM4g7N1XY84xW5LptPN8sYQn6LZVm3Dia16QQVVN
TtnP5ygrf6p+XTXFwzyt9cow96qaTE15m4iKP65QpDvNBKikYLUK5Aoc9DWpEu+QNPSvSLb8B3T7
OKRBDtU2wi+f7f8+jhB/ARzSMnfqep8H9kZ8H8nGsbJBnRsFp/IZyUD7aI2Lfk6N04RqU0Vf6uVz
uxQi0bD6MKd50XyCmvPfHZ8HG+nsHSpTf/1sUls4h5XPn21+kv/WsVBcFTIOVr5skufSJGUcjfHf
W59trtYCIpDBSR2hkWF6HFaIOjtoJmAYjBwH4tR2uKi3tO+CQNA2ZM6wU1UDmc4daxJ4157TvEdh
uIB8lljhcnA8RPkhiSJA1Ut1iLrqOMbgTJBqYu0Vue9WkIFvw9DlUbVJqh/MBuR+O3Tu+1jI4YAA
fL1RB2djkx5aWU0bYcOV71vXO4WSSYmbEp3TNSNCJC1z37y+YAkWRB+q5uRGel/yBKoW+6H7hlo3
KkltflVNZSeYTeTV/KSqIKbsdTo6X2t0HjbmiOyuEyNrq3WxtnWCwH8zmBod9IJJnaqWSL2gv8Yk
Rx1s0V28wmA4q50hiI63LyavNXbmk8V3VVWv+nLRtGW62wZB8aQOrAM8csKpw04ydLOVasO8M9xG
DSpUAev7IK56SDQMeaMa2NTY5Ju4wz7SOFg7atPacs354GXNDoXVDOyniPcFaiFvYrhWlcx3gVan
u2xYdC8H906QwCH5a3TbElTWu5b2RKcy/QtaoIzuU5G/O8Y4Mc+nlws8N2MubnnnOYbu7C3VXhtJ
tgThR5112TsQ4fIadPZe1epqkG+edaR3jLfuXO89UEEnzzQD6FupcRiLMHpvRiJZWU1KChqNeTAK
4a0jcgJLlM9b9yBdtnFmdzvCWEtszGc6n9+nzirWtpmLQ2Bu3IWF6uq9vKrCzA6WrV2sQn7pTC3e
Cb+eLvxoZDjKkXh1xtpFs6BFJiSP18KtoBqaaAiimlV+b4v+NQxr/S0RKE2CuMGAPAjvOXGttGau
rms192cyQBcthdqKljmGW9rPohDZo8kYw/ikWf0tabKfletbh8ayoIpj1LeamOKe8zr/i7l389O3
o5d+zI3fEv2GNGgcFksXvClXTMix7BzaFriEgy67ifqUWPDXUSFXwjecdztpjjFA3p9GjjCc9poF
jnMz3fIsDb3YlQZx2kJLii0Aloqkd/yFSV+9732IDFEbRKsQZter3ZcY08Vu/FNG33Uxu/ugMRZ0
fuFvJp0YYYFmO5YnPkFbHWQs3rkYCAzF29AlC7swi06qiovAM6kX4wnmvfsadhN5qG6o4WpY42ss
7YVfljQ7UMHJoanRCHG04mD1abFOMlceCPrJrb3QylmZWzem/vz5mRwkCYoNIKhtopHoJ6mFyZTZ
xgRv3JVtXgetvYmZHsiiq92J0Cyfh6QA9aUZ1TvmzM1F5sXVYbX23s++cW0bc6f2IX0anDsMWVaj
+6ujc363Iy+4I4K8cl3Tee8da7rPWrhS+0aE4Ig162tV09FbvNU9kfvlPPwY5lthFltVw6m1ujVB
uovCykEfvdauxPf3al8XOPrVQwv/Uavs+toO89HWUx1ZC/OQ1tn8ki9Fqw94PLQm4RpqVdf0u97X
XLSMTPdlNA2PNe+Ur4jooBmgGq1lT+IwxkxTfs5N6b7og8HecGrnrR1jofGoq12qIIFpN2X/oiqP
S+V145BULQmjYq17GPqcsGQTlTiVOjKCMIRymKqWyx8gCeBy9gJ7JmsBnIjq2JocPfv6fOyi6e1R
VXsMWfWn2Elf8qz/yy6T8pgT8Xrp+/rvAgVMb1ulbr3+145BD8Znk5/yeWxreYa1akajXgEgR1pk
uUrcEgwazQTBAKwHLlbqj7uoh0xpZLq48CVBEnD7eXqKgVepNnWcP1Xioqp41L3CuCtO/2qf6wb5
Iulq6DIKyVQuxOR4CiMYpxRF0hYAjKFYDllFEnlpi216T4SABHAOt33LneK9CuvoRdWCYAoXaGXB
YpedQ5toe21wExbSRfemu4X57FbeFxAjLaAXjqiBpbI4vqtKJMkx5TKdn1TVaIFyQMbL9qpaTUVy
DIcA5PByJjKe+WUe4scfVk2uM61jmYmbqjn5QIh1QBNFVeMhGbeuvQSil9Mj16lOcDHclapmpue8
Sii4qqZ+XyvMQ+bm8lX99nzBeY1Ooh3VEfUCLJpMo9qqahXpM69mUT+uFrg5MkgJQlDLn1JXi8P+
NasI8ZJYJrXmGIWO7XojTy7JAgLJU01fbZfNQXfJDAnXyN69kT46EcL7DoD4LNmKYJi8Wo0z/yFu
8TERCf1addBFSMpH9wJdtxWmHOWqZ73yAoIjO1SlG55aa44QN9fiA3nI4lAi4nkx8+QjQ57tF2Yw
KLRH44fnV7+KvHRXpZ2OJwMLyYufgL4h9hP/OpKIb4jgszAwhJ+8ZGORgMQR4kyKdJ+M85s7F9YK
OU7gG1XmPrdzV86rvDZ4vflS+yy/qEJz3exCNNQCUPXdQ+Fx3acw0P0BkzUCmj2AK6DncOh0NDY7
WCxBO54By89H2dQ/qibTsMXJpzenq3ntxlcjlOaHO0c/i9lHRT997qcq3EVu9Lvu8vQSJzG6tZmn
7aDp6x+VkxhMWtud4Zvue+TuSYllX6x5HnaWthgXatlZaMFPpuv6yZbxbzsuf3RjZJPeqb2DAWKU
LJu/TSqExkaZZCgwQX4IIiv9NpAkyibHB4pUk6z0+LDTegw2ZkR6qQYIcCvLPRH5hJRftJvaIrln
LerEZAmML/UsgoMTkPkE+J5t6wh5TNsDrDSAhW+aPnxyvvmwvl+GwrhZenOCiF6vyEKJnV4SEXOQ
uyTwMhLv1ZmbS8+6jOM3s2WSdC1b1z9MeYf84QhAWa6JM2oHQyOvBqep3sGdN5EHCa3TT6Ae+ktG
BGyDvpK7KdxiZaFWeWR4RGLTFV/r3Jf32WTQpsm8eCTuAXd7ERFTCs0eo6cxSH5OBTbp44B27jxX
f2ZoMFVrBt9EJ5q100ftleStsXdwjTwJpyAqH1f+RhS69QHy8wcmSdUfGxVMckG/467DYMpbfNTK
CnGIoe1WOiJ1OK+I4aaXRvxag1JRNVXUTmvsIM4THFuOUEVYmSBdxuAcQla5IaNiAPtLDmAjtok7
MOExbP0+kVrdBia5blV1EFJ8yZPgWdV60IX3wYKMPbr9k2qyYB/svditN42fGvegt1pQngCIlppq
MiwHwbc2S0/qhGX0OVqMzMxd4kNphIvaZ9XdpxBIqx1XV1Urc0NsMz8sdqo6srIhX92eVC0wje4e
axkIAa+fHm3mFBjHPihckLxcTRVMSnZ8GvmrOkH42rRN61QHjcARzKqT184k+7BcTVuKcSDwp0Ea
OKojCHUPp7BEBerzksLPToivpo/fnMdDuY6D6T4lhDsmxzDvTeihLSejU5ZHjHRlm/xxWxddaeZO
Ny9yb9nwqwpm642Y5nqynPHGOGG9VWP1M0oRmlD7CNHqa8QpgwOIUfvNNVrwXD2u7erYwjLFqcaT
Ya32DjqZHr2JHezlXxnvK8AwcsrxV2AGARUtvqkCcZRyi11ruU3/22ZOcb4SdYB4t2vGt0mMoLzC
AO1ve59FsXX3y866p7NGpw+m5aiqiRZ0R2MGHqIOMQbXujOATV4eP44vGtLIIyqtB3c5vRZyB9w9
RBAdblutdd5NFWnS0Ns1w3j0ROLdWrTRX8ZEg2ZuAkArbQE7Op+J8yxnEBGMrmjJsaYJ22IN6rfZ
coPGLcDmv68nuz9lroVbmP0Ao8xJu8GlM3ea0XSPqmprbbmRBuOZqumiKfdzDcDuUTVDzprzfQhw
46KaRmsmndcl+hpnNHFXbdMcnoyCD0PVZKv1h9aRJUfwR1XRu9OlAhzy/GiCBXkcmP+vLK+IXz2f
z7xFO8udcAQkt0um2BrETRWBHu310ppfVG0M/eYFh4h9aWZxup6bJQosa2+l9pYxo3zmmITOmjTZ
fbZZQfo70HUGvb5qrgY+yKvfXrdzxka/qYL3CAWPnmz1Z1toD+8y1scnFH30Wy/C5Eka7l+fB6Ss
U1DeaJr9Z5u/Iew/Pi7a9AOCFcgIrZ3RnZ7MOHltxyB/YQzM8cTKTz0kiJOqYY7p6iu1GWTRzWjt
9viPNnWa05Q/ZBuKjVHhT48ktHdVhS+JEnoQAmCo01bpGiBdcjFy2KRwVO8yCat7mFaE14Ik3qu2
PC6IVSZAzKOirNZTHeLmE+fhUR1sW/43UaJSbNnAfyrdbbcZ3exWdLG8y7m6tQQKn9F7lfcyReTW
jrRwrUMHxethOHud3XMD2BkBn9qQSAUpZbjyrk8yuTSJf1Q7VZPhWwbB+yY4GtNQvUz2eHZl1PM8
B+u9sYfqFIyyAxU0ifxZimpbVFtNH6pN03hyYzhiBngUNjtbs7znPoWikfT40ee2vnXc+ktjhSV8
+P4prPpnpxcotkfkpOAl/Ai7ZOdECB6kDiudkhkAhuv1YYwx7PELEGzyqPcC5oQWgenWe3PTMgdZ
N8w+iuBbk5j5agYJvMYrBCJpyGiusn3gY2DX22DQdW04gZh4N6QX7wUDAgFuHUg6IOW+N8/6jNZc
a2gWyQXYSb62z0bzg3UXnQ3ohU1l6S95lx0nzdOe6q6CHtsP/jHvIcBZ1nvSDAnLP591MmjPvI/8
+5w7xmkio028oyWYaJWrvJhaOFMrfbQ6NGmI1kMnajZB1WO6PDNGshh+1vurETXB6yLCN0FicKfa
hvcorCe7SfSdNiAXXMYfaLq+kRHaxK1R7Uq39c99bk2SQACbn8U0oADvWvUZ0bIvICzGY6i3/a7C
43UFUiN86YtfXCY6IbdirdB9HtaebZG5LTXjKWeumjujfrUyrjzU+Xx2EJwVESCRXJu3Je6qAwTU
Q2MM8iS7UG512x82jeeJp8yX80ZvzS9ixD8AxFS3FXi+1PpcXR3gH9fatN+1JK4P2Oa1T8gkgith
TNlmjdc+VWVJlMQc4G/N4VrUU/8EkODQSQQZW5muC1ntg3wMjoU11Tg8AYhyeztaWTHcCNl3B6de
EIGiM7b2gA8WAOEfSDV9p5fLDzZZ8jV3q18Dh+vWqLMRweO9cRsNuF7atmeDEp0E4FpoSbBi7yxG
e8uFbaP/qFNzgldny/MA0OCoLQEPq7mqGbWxTKuZovAadeRBsghhlgKDs2M8tPq7mX/vXe0ly+D5
Io6yzpIr6OU/s2/VJ/JvOiNhKtFc009TWRs3G4aHzWtPuteVQwr+xqvXVhHFT11Ri5MYmWHkBt/v
FJVr6J34CwbD8vZWOSErr0eTwovfJ/wBtlZKDNWtpdxH7vTDXwzIRh9/KkKBbUQo9AF2aCC4yd71
jqKPcIQQkGkMdDmNUi6Rki8QAYr1kMS/mrzCJDa2D4zlfQpiBXkrueOG/pEZFjEjYXiyD5hytLXz
SmDEXCWgyzZYjt4xuIVj5jcWH7FVHiNJP5hoNu5+fbOuOmICsnhF01R/6heDXWWe69mTQ6oeakex
ikwRbu0OpF5kmKxQNK+j73WarUhTfw0oaxeX4pdG5gElhhhFIUIZP3tnqD5aZM0ZtA9dEeJ74sNp
MgU5EH2EnhowPX4WDUCe+cqKpF2T96wrGxvILF/hBvCeJXrEn/ecBUK9mSAXX8aAALs0u4mssLgh
rMLw2dYglEKUoiuUpZ5GkJeYEYHNIhgLYFyHw2O3BK/nTOzcYFGfrftfwg9zBMos4I2+iXEwGlMA
D8N9NHvo7UOYX3UGVKb29wBpMAb2u20wsIyk6xF19lZ20eprhKbLrV52IJQ7DQMWQ9cQg0QvRoiQ
xELl36d6uo2R2zwRasRLsZsQRcvbC+zlG5HmZuWgJ38MJhMUqBk6R8/1T1rYByctDf2Ts+B06qT7
3vjBUxXTzdoN7qB6VteHGYWl1ohwYy79fd113/A+sOAEu2KrVen0POBV9OQRPC4XArHIzHvm+Wfw
DxOz7MUUzhy+jazaiW4I4Es4BppWF66aEhJFntQEKlphk3WrnEPt1+XKSd12D3S9BBQXOIBuGAx2
kJlPXkFSyizR3EI69l45nU+UpzQ2aZLsq6m1972sg7+y4A0uU6e34c/ZlRs474ylwQKR0X7GVr8u
nFyczFGMa7PWmw0r9eDQAzzbO+BAwZ2QktJCFm8dhHvPKQl66PaGGeBzMDrDazagUeRRQ0wGM2Fb
vBW55p4/i3oovUfVZeZ/dCUUMTk7L07I3DEYHHCMfg7Qsw6CXYiB7zoKUF8z6PrWLJlXpi74FEPb
Os8yIW3K7ONXVpjbQqTTSZ+Rb0Io6mok4rezOERB1XnCREu9jKzOGIiXYhHPsYvReNJt2V6HHs/h
Nll6bmpBJdqrjJnq1jLbV8LD9i7zeIxgwo5ay/qj6zNmHk78kWYmOod2+epYo7sbi5j191KE/vMc
dPDQWiPZNt0185r0FLE8OGWhF2+sEgIAbOz47Lj21RQW7I1g5I3CBGwAcUV8L9kOmrzOZkhwjRgM
7z8CZ0Z+UBgwd8lIQxUGlmg7i9cVCMz/FlpHvqhH2xTPVz7VCEmtsAKpMeZBS5gFvwYP2fMlEaDN
5tYMT1qN4RYciW6bBnCsRQ8aaxLDxIoz5FxCI08ISh95UctzY0+vi9M41I7Q3Yyo0qyxqxx558j7
9TYPy858gGZelMEr6ZCenA3QRYFdnkFkHIYJRgpwpZfO7q5ai/9TYSfpxuzqYl4rzFzk4KHlgD/b
esNUwCmY/ZcxMwymgl1+CUjNnZKm/piBG73jtQHasPweDXH2rhd4wQTtL78MeblVlMBbQgVyNlnp
ZLxQXuAbz6qYGMIAWAXaJlRHowEumFSqUgPsGYIUmGSBae1yhXI23vCHLo55UtFlj523kU4CPISU
AiC4cl6XKKbFXunyXbhrmy7veTCg9EqAAloHsCpt+HtIjoTPCQHWQzpHHxFScIiP7nBdrDaeN0Jw
X/BGALQ32OzVJ/R/Mw31LfmHdU17bod8L0fJMAkqMPXScK+nkIRaeJxSHr3oa1lU1hck5FHkHG9m
KpxDNmi3mSDAQm/Fzd1ejAeSb3pnHZJgjMjWb4JkDo5R7LwkpNLWmYmsUqsXCP9ZIMbds2+b05OR
JW+jzio1qgUyihGU4cWkqQ7RtUkb/h5QoI+HAoTIZbdzSXiD5arch3BENv3pBs+4A9v1kcbWJhYC
Nv20seDqi6xvNmXmBq+wALyLPr3NIPheLcAIbiGaXZ2kXyomBshXYqHYVyRTVXXOzJw5X5UD0NSw
Ne78iPmTlQF/cTaF6Kx1XZX9AXZE+dbZsjlg8+msVdVMvQa8sXRWUaM1z0yX+X/azt2Ylfg1udq0
L5NsPiP88drPgL1t300vAimXi2gMSWYYKUyv97KtI916X0EDtwTsDC1FYi7n5y1MDX9AKtiLSDKW
uPDOY75lFX2xiHPQi2/y/NJFgMXwtHrDtKw95gtmplrodxEIi6PtXeIFNyqtST8CjIgWJKkqJjP+
0DQr3Cb/bVLt6vB8+ezkqRLc16CFTodDeEapgJ6NCXLakLXYhLtJt5gYRm9JA1IgvI+NyHYCOq/b
WnCLhvGOUDnqhnjePXQ1FEZI4YZymwWDn3goeTft31ijLswgSY4/Jr8RJ3BZzrxlssovUZvqi3Zq
uGQHtZnORJBgYfHvDbIE7eu3JgpClbafFkghc9n8VPbArUWD10O4SjVjiSPQKsBibcmqfPW0YpPq
wrtOv+x+AMW83LhmuaLa+sQnunitz1sFVVSN45xP+UEdGXstdwZZRPH3+e1yEXWUEenTyvXybKN+
ZYrWNAlYhM8WV7+9aPS9UhjxgjUk9+EIhvNntzy/0Y69Q4EatUoHqyJV919t4qosSGlhfKeqeV7v
o0oz8Z9ZflMB7lPgunFQf1L9jEBcorgeECfp621QVb/Uedko4Jgvj/HxhFWjwksVIVkXZyGNfraN
ldntkVrBkwnQxwP7q94GaLdkqMcpG7e6Kb8rPLAqBmDUnYRfRzwVyZG8HlzMiGovo4/3m61Kej9w
XpEuvvUwF7dBg9c9Mg5QG9u0uatn76b+ZSDus5ulRbfuDDF6e0zdSW+Vp8xj+ddGaLZ9PjSwwyYQ
6kZs1ONST0NtVYZPWldtqrfAicyQvHK3Csq+OOHrGIA+U5tLARGBd0Pb1warKPQF0xkgAjDnjBXN
vP3Hpjrbw5ECJLJvFafH5pz1oKHc+KD+3tg0xKibTdKmX+bRPKk797hLUEtXpZNNG3Wv1V1J25L1
f2sgvpKADFDPRJ2htlTb43VQdVVYGY4hTRcB0UT0cehu6sE/Xk11az7fBrVHEvlc1WDYN+pWqB9p
9pL704rSXBNBZ5br1D/axTYEucvH/bULr58BXlk7DOEd3rq7URctTNtoV8wQnVtzuplL16GG7Txx
vf0sZpDAuO6tdOicKOE26Ak5aVH+rz/8j9+gNrG9guxuRubjyMfTQ02mAGlimRvVBajxvUNu/OAC
yBpvGVzex819wCn+8dX8A1Tx7ztokcYrY1iTc7OzosKYt4kffdO6XN9+3mE6wZPp+VC6PzsXvX/N
MbHcqd/Sh/Ulwx15h0ZjP6+bPHpqB1MD5rH0Q8tnrc5UW/9vW9BVM8IBUbpRb0KfZDumMCxdlhfB
HJF2suFYf74+ywFuPXOAba4HJNgO6g0eO2c4TIXDsqTeFt6A8ZG/gCv/37/rltkxjMAKB4UFXGEB
pHy+e3Py7JsLgNEqXbnI29C9Ld2yepNU9bOtJPqz9EiOOXvb0KsHMCvZqyc0+kh1vCo+v9Z/vKKP
TbV/roPhEDT2Wr0Jj1OwFdhrH21DgkD1hSzYmz0K3cfPL/zzXVZtqiqWt1Dv+10DSG8fefFO7bPV
y66O+Dz/36+gqqunprYe56j6Y/Nf+1X1X22P17aqXffvrgdbORL8mX0UcOVWGfCYMgPk1rsgnJeB
wwwgmgqThepk7vChIE/PvEA98cE1MQb1LsXcXj3mBqwPn0wiFrNerlqoEwWglEF2Z2fBqs5jdS0G
v9vZ9sxUojH1/2HsPJYj17Vm/USMoDfT8l6llmmpJ4y29N7z6e9HsPehjmKfG/8EAUewigYE1lqZ
uZG9DNtNC8HMCgfvTiALhnSSi9THrtx4Qf5gJcWHGy/OKp6D+XVayqJyeUyWZ0V0ybq4PrTID4qH
USTlNF2LnBoBX9JDME/i6otBMuIZB2JWeOxaF1j9WrwloNqpFdkPtZ2tvaUGJEpi3zKgGrwFVPdu
CiyFzwVrQik+YgcHGhJO8Q19pL4ELeHu0JhsxTUWibjt4bQ8gSiXPfIQ/0gH9eSEWrKTx/4c6TkE
ZU5zEJOMwqxdg9nNYc/d+Jk3fwG0+heg/OQoBhR3XuSY6esJDWMG3a+xc+7Iy9lzzLIbmU8umme7
VDwRy2QgK7J15Ljl96l1r2zaAeD9chXzxGImjabPTGInxsY1gAsJUAm4gDfikjVW4g70o6ILvjUg
Jxq8KL1ibGceM7HYIl632A+2dRwIzMGfuwceCUdxYK4TFMPm1dW8iwoUL8PnpirzJAyW+lZqkbYT
44vf5ZpBf6zVh1FL652sa4/iri63VuTSpvkZakOw6rMMpn8g5H83aMvEIYlvvyjPCzu2pzmKNGwf
iPHfKomZgs6v0+4KIbt+IDStOAnUThc0xYln4U/uJ8l8f8WdWOaY5cbwgf6N9vhKH5xyYwCQhhbD
0lA4yXgJbGbwDQyB25xLJu6MeKw9GdujQXiwm6Eb8p/JXHRYZvTlTs4P9DTfLxdhaRU50eX/PxRr
tR700lW8T2KlIH6MKM5r8aUscnPlGCD7wYIWYgax0JUa8yCjsSi6iNPOSy6RRWGTV23O4tf+G1Y/
fyjF7/ywypiPzVN7TVjABYcg8hh86MX6FecIpmvxmkzi8+PaG/RvcK1gT/bb6JBVvi9vRfc5605f
0IBgkMaL53WceFLFim5JlrphTHA5KDBFKoSJTYsw8XeWZI6SFOUPa9n51+djDxLn2mfwurXkK8LT
dyZeqnENX2+GE+qHLX6IXp5UW5WP4mKLRZ3ILdd+qcMRBOe1BwBk6SzOvhSXY0VuuY1LwzLep2OD
9KWBqIM5jDlTTJxQuBFbJMrizeOKR2zjp/b5x4+5kq0CqZM/LCPFLZyfvPG7B9D+KB7XACZdgqan
e+A3DZQb4kn596w4ep6qCMqpDnYebz5DQTyQIssW7hMmRAA8ROvSsOwBRYNIln6i2Lk/O6VMj/Ov
n57kGeyxvDPzemZ+mEWto6YN/pP/vHciN/cS2c9lcdA86oden0/w+ShJwbFRm8/KCNWsmFeW1YM4
9t/qli6idV5ni+ySiPuxFEVOHPc/R/2wnRG9RcdPp/q3uk+jfjqTN034CM2VjQ+ib3rF0XDGV1GM
815VvPAiwZQCOBMYEZv3ycy2JEvdmKAJCvyOPkWtkZ07ielWDL50/dAisq7uESGEC35+osXLsrzx
n16q5QVaXjRRtxwmjvifdZ8O+7fh59d1TCdwfxYS7ddvbBTaWNZOa2Hx4VqSeSe7lD/YKv6t+6e6
eT8xDTufQYzzqc98hi5yLorU/ZEbx1+LqUHsQUVu+UaLOWQpityyIFs6f6r7VBT93BbCgPanUkKJ
EGUmQD5eTnzvLG/FIzxnRa0oj5iy2VYnRbJTnexpmd4JpgI2vpSlcYKRi7KY+VkLeViUjMSwZ9OR
6xn1uBbTA9Z/KFkrmIH/wtXmScOUsSGI2SXLR0CYkL9txJ0UyTLdiqJ4FCyx6V/6LI/BUvfpEVqG
6b0qxmRhg/Tq5FHfNJYaj2ux/40IMMBcFPXPXt0Fu/mNFxdlSeZpdSmLy/U/i6JheXVF0cOQ8nf6
FuVPI4i6MYmInVAiXqNlsp8X1nO7uD/LkRVaJWzekqOBYUSbLCQfdo5LN3GsSMTCYCmK3Kd+YhJd
6j78cdHy6ZDOKaTtqF2JCryXQClQDRA9sJRrCpEc04crRxGvfhJTl5tESXIQVyaP2jQ5jLK1qhLL
OIg7vNzR+d3/YMz8sFRYuoqcuPlB1mLRmzvNRq7UgvRECwNoUlS4srvRyXHHwOaiDDfxis52SvEE
9KMaVm/iRf5r1Splb4t0Nq6TCudgmibHCIpgUOKA1kRSVngrV0vZNTwJ/jPfWOUT77A1GgiQMSEv
lg9DVby9rrpngdk2cAAEMtw14qqK+1ImQJnUInvOQ3AmAk+uTjd4rCHdqWd75qfLLy7qh1s0b13n
qy72LCI7v+YBzsnR0YetuMritEsifsBSFBf2U928qxMtn8GcS0/RvPwl1ffVtYm03goZQ6TivNR9
bbKw32sQAW5VELMUgZ5BQJod0Zmk1VDxnWkWND1Tq+MQ5qlGEdpNpfcUKMlemcaQozK55l5Zr0Sv
sUn6gzTm+kZuE4L0ui5bVQGvukicxNbXpkOAp0JM0SWO7J0c+Ea6hTIIwWV29luskkQND9axUr3q
AUwWvmZIYwGeJxbqRaF8id3+eYpo/+IBSvkC/qbcwBrXw8pBUdQlEB4lEe6JsocFIjSL+EvoWDAL
6s11COFCsAhb2Kn49veO4Y73uKh+gnc8tLqSv/apjqpW7H5Lc5bkJTrwJ9eTiRRPqufWGY3vDtZ6
PLuuh8NBqWHH6bqVV5Xl13Ikppctef6iyrG5hlGH8KoA2i45m2QBdEzJY2oU8DfJ8qaAIhhmqJw4
boQYi1s/tWBKQkygQ1HAj5R9lZn5bRyi4iZyIkmyzIL3LE0hFsYIb2Sht8kL6IfcoXvXcZ7ta3mi
8kvkQkOOBCaOzWQAXtkuO7cwC2G9lgF8ai5CojIMhps6yYgJcuqO/XCV2SciNXCvORjba1i/hnYI
7t2UAHQJ7q4cfYNWUzqKqjxBpBveRVi5MojPNANvjeXdK9iw7zKe0HssKcp66HuPHQQNoekQWhWb
XMsUSVE0ZFdD1zU3JWqch3FKyoSwPZNnC3Q1PZYGX03itZJbqKJ1eGf0AbG5vlfhhXF/D1Ew3uYS
0Rww/1o8c8vxRWA4D7DMBOvCr1fwnmpbSzH0zTBUKRxvBNNnmqKfTItQZ8JalY1qqlG9QgoeGgwU
wHPHzy8FULtLNSVLkedzH2XYUDuojUywabl6Skc91taKriknkWSD909l1hbSenBAuTt+jLEZUoPn
1iVg1Db79j3q0jcNVzpx4cD9ebd08MxEJhKtkBWwxLTjb9ydX/00Ut+HKiJaAUKcZ69PCLuGB+th
VPAlG0NknAs7bU9qG9aHOA6zG7dAAfJfy1+qXuLhSmL9Kmvtcwlr0NUOoofOLCqgr1L5JWxxHFmQ
PW5FUTTgCn2Bfj3dlv2qRbhjNUzdQyVGlC8klms6Dg82VZYE7JY5Y/PhYCP9ZsWjfhZDlZWu3CzH
PwAOQ6kzgRZtxwen2Cy/oPaiP74/RvO4pTbWD1VTb1MZWpu1i8Ry6yVPCBWOGO2zir2yqZ8BWlRf
wJ63N0zHR1FCaLf+gmgdYKikh6xp6iHqLC3/fFBkP8s2fFyoBhKoDewHi8WUlUDQXeBPay9lh1k5
j2E7EQ0WTBZHaDAjotm4FKou1XvINpW1KIrLk8Ty9KmyiAmbro/Z9wS6FNNCL9yb/Z/578RR6u7N
rARzNl0/CKeJyEsGBwV6npm+02FOEVmRFN4Iwn0pi6etr6GQ/FApmkVLA7hj0z0QOEMEngfPNbb6
7/CHMimp5VtZev6hNTsPjne/+JbnO9Eedn65i1VYm4pRsjBYSzZq4dgDj5UXeJdmSroI3hNbc/cf
Gto2Rk7m1XPNcAuEITznfYKG4ZSInKjT2WVngAJgVAuVoEJv8H90FIfMvZejmx5xwP/LIbHdEV8h
K/vPw9RNBsntY3/LZayB60+/TvQWJxmyXK0ucT3hKHA76kYNAhZGymswJSkEE1dRHFwXxsLA7QCv
yyHG9ak5l2EuXy2dRA4FvTMfvgY/MgeHNlYVPy8cNDEGSTpZrwah+DBLidZPh4qiOHEN6+jBggh8
PlSc7cMRiapvm5wAjc8N068a8hCw4+OYmW8x8qRELo12fK6HIj7bfUDAiQLzZpPgZ5TxVmyjzFee
5NzvLrZa/kh9RX7qzEx+Uv3y1jDB3vBNg3SBdJCvX6vB/2WVtXo2CS15tROGwpmTX2PYDF6DQvoK
Htl7EI167l3dLDTvoo1I4W0MoO5LOvXsy9eoU/RnxQ2yFyU6ii58c5InuaqAX978Mh4urafE135K
IPdTu5UelWTNalwxZxONNxVFH4CmOHJc+7ccdaiX2tguQS7Fr4lTwqOtaPVaFLW26g4aqqmbXDdg
xF+ZRtN+QfQK6iKjV7cBgMrXqkUWQQavt5/wla+EguUbM3H1Q49k5j03+2dCaJp3I/8+2pX91ZDs
+pTkAdRJptq8VyOBFLJlpHdIdODS9ds/nmXW74RsqZsxREXcrNxnheAzOGzrjnhPcqFfb0ekYcEL
/1MFLPJv46c61bCIik3GS9455Ra9thyGOSt7TiTDPFVxM8C53WbPKojpL0i/r0SjRBjbMxEYX0Hy
yldRZboV/gW7y/ei2MMmcVScIVqLYhna+n3ESydKYsSmk68yXG8qiOizN4zEJWSGr51LuGKARZcu
LGxmesXoHjYbYvGg9YRadlu4nXUSLW3tOltd6QyeO9RORpeZB8KY4LWVi3YNxic4iaIVyCZhCkF7
FkUTISJ0IFX3IoqjNHy3+ebfRGlokzvzdXrXQuJ73N47+EEnPcZJLV8DFxix7yJX1aXFnUCfLbQT
7WPu1C9RWMtnghW6R1WteVVCWOWLyL6IDqIeXsRdLpXJTVSJRIflKDABMJSNiuBqhnpsYnqPonsI
HO2e6o9Vle3sxi4QLCy30JjnZ3OwsnPQAJabyILzsySTVE1hQzMrD5vQQUVLNYPqwVcspMAH4xmG
sPhdNgpnC29mfhBFMDqE1KvZa673UFJqLbEEUzelHdwVnH5E1aQ96spyTaB4Eb8TRZ3sgeNbOxXf
x7tpaOfUlown3U+sax4ZBFhM3epB/j0QLXnk06ZcWdYpqBGRs6dkVGJ3jQWvIn73n7qli8gZUv27
aFVl/2/HqzUBMI0ZPpT9WN16qSBcOrOhviOqS+dL9DuV3Re978zXyurhB0rV7JL4mgmzcRETEdeN
X9vCfhRdey2+lIHmvJVVKm/sMjSuce4gwFKWsKXAC/sCHOmnBPnVNszWNmFDFznnpbL78HujECBm
aHb14OiNd5JMK9oHsS8/wapSrsTw1vgm5071s8FvRBiRHsLDOGgHbLY5rLu58eiYcI7zulsQWyrp
KkrKDGZcOKouOXPqxcz9Teuq4amEnPxvw9xHNOdLLTgSgp+h8d/IoyeHG9HuE/d4EaOFlk2lWQAn
LCz9OBdFs+ooUb/j1Q7mnp6iPhp6ZOxlswO7vQxhWPrZJLz8ZPmGtI2VTEWWqrMOBvG+R7Ruqoui
6dbOjJLhPqDjsmlruXrhbZQJ/bGtb6ydH+Hmkf5UzrPdRSxJ+8zYPT6Zdab/BJMIWaTOPM/Tx0ub
RBYgFW/clkVR3kK1Lg+6VnSnwK4N1H3dHFmCxoIfi2BVJj6QmWoOLZbbuu+h179EgS79loi0nE+U
pApUcZnxa4i7774kWW+KWSWwHSvjk2/CDc4SxXsAQm3vk4lUXJbc+NzGobHHHBA/2ECBiHGuDOxn
TGSmO/rvTMDfAB9Kv1QPHWSik1hhswiPPFv/ncCMrDbts/dkaFX9pW2IWYanuHp2avaETVsoD8Rt
NITnoLAE7sraYFxz3YOqamhQ9dZEaSDHyXlUmuQscpZV4gKEAuHaRNC6oF/zRbE65zmNnTdlCKWr
3joO1wD63tKPy5MoNhrMc6kVNkc1bCGmUliXHZucULessp0XD0D6quh8+doWufsSlOO7anjqTZTG
KQLcUo0H0dVRrHOgGO5dlPzW29dxHn/RM9V9cUd8iZlRPeWaZb24+95NrPeQT+W+7uV6b9Wd9y1T
92VXmt9yIrKQzCnKQ+d12Rsyd+vWCOwv7CMviDxkt9KVIM/3AG80ra+s5rqpIcjwOKOsOyFZ+j1k
RwMvEcRrWqD9FnKHBmRqvuU1L0uHSiu1TWE2xq5DUvDWTAkPxrCp0EbeiKJowGGb3aoRtS0kq88E
O3FmrymIbkBwdIXtLrtpU2JCxXu2Je2aWsX4BSvAW5MHw7chmAI9avAc8EBBuRerb+HYDd/6MjDW
/VQfTPX/3d+Gcmnp79ou4xCetq48G8K3f8Zf6v/X+P/dX5xXLTqQ246+1VMjXHds2B/zbigfVUtX
9+ZUB11G+SgaUja/c53oAlFk9ZhPdZ+O5csJnZXk7EOVb6JIjAlt6RSVvOPJSP7WychHO6m+W7qJ
xj50nFVZgjfw8gcpqQ0Ak2C+eqXsvK3Fu75p4bHZJL2SPYik17lfWfuqrpSq2Kp+JF+8AiAek5Qo
wNAuX+opEUVTkwDdz+Wk2LRs1+B6/KdV1C9FcYSog9vunAYEtC1V80hLOWbSG3v7IedyfW+R/4CR
zHmPwDPxUOXp0XHBkqq99WUwW+e7BgEd1kKnezBsG8HRCL6VLJYDvK+giQEeH6tc2mmqM36FkaHb
N4wqCE9fgWUdxTn8hHC+tqiNKxLXzs1tFBxd09iIVzyoXLUX4kYMVAc0badWdX9SSx/O7v8o7Mzi
OoafAc5l8yUaRNLC1b21CbICid5aRz3Wc8h1avcxsSLpEYLoZqMeHGTEonGE00WDOwYScktfsQQB
FxP25V4qknbP5g9afO1PodffoBjpvgYhSvBRU7cPQdUqBzmsk6Pbx/rN91Q0MaR8fI39+A9Bh8kf
DvaRgz9Jug47FtK/j+jJ7LW+8W5FVlWP2ZRoMstDP4MuceqgqRMUqSJkw6jzmxKDi4cyWd52Ttbc
RH/RDYGnLaKRAwJokNNEkyY7IfNoybbRowdZxxZdyvgO6RACEQbCaFoj9zt00Mqb4TXRvgBac40S
QBVar48XyyayGHS8ebaSLjhmUBmfHT0wjpg9spMzjN0pKfr+KMlBfk60DGEftw0uUeVC8dRZ9iXK
B7ReS4wkQRO5u7CuZRQY5HJnO1kP0BXSZQig2jv+iXwbh1bz6ML2BG8wsYPMOEQDFW37NDZI/SDu
3D8HBvTIjb5qGx+jlJfJLxU+6LXfy9prb9twecN7+hXtmXZVBEN/ddGhgoI6jTfF4AcwYcEfx7cJ
wIcbjz+iyt666JG94b2u4LUJJqz9GDwRS/onMOXxhxRpPzD8Ai83PAzlnq3ukpqPs9vp+3YawQ7R
7yAOLEfioWdDZQ6QdBJi8iMjLlFt9O8OsQZsAZPuDDdqfy8jS53Y+EdI18qrYwwNVMi8AeyM8kNS
KRDJQN7X30LYWliU94dUl4JnV3Ksm6WAphVC8L7eArkz3O7Qxt3wppvsnRTFe7Yz3hRlSDNoA+T+
LSAAcOvlXXsQR6lhdCy1TjmlltJtsCVmJxBBIVvVKTLYcBDkcOvVXKUPECKKLiL3odKcWkTl55al
e58IfkJOsIwj6orCBoeGA2+doBh4M/IaKcdaal4bBCxPvSsn0FdwSRL4trFbdiA9piKMds52qDN0
Lqeiqg+AlnQjO4qiG5fKCnRiuELkAZCcabEpmBI19dF7yvUhP/dOVKBgQU4kSx+RE3UojdO7UglR
6lKisf4Px40QRuUA1P9rbFH8cGoLHYEjK6HVh7rlEHH+PsjHUxK/VYPvPzPnuqsstIyj6oKtaFPt
SXYsd691vrQeU26z5WTh3SyygyiJg3TNeaqbxLkahnSAumi8OU0FpLBO669tbxUrrbO877UnPQMo
cn7pirJLbaYDeMDXnpKqAR0g5W2S8A/GjAfYQcIfRVCGfHaq+m2Su19HRpNfsXOfZUjcrwAFimuq
FP4OOtNxFelycV0aRCsLrL/9dCR5stpay80rITIoN08jiENEx6XYmr21sroSn+V/TvJpaKmPwAup
7mtMjCqEmdNJlgFEMe7kA86v8LSxO8m6NL2HABHSoSi+SK0PhES17jpMjvfYnGZfJSPCQPftuQ6k
L5JKsX2wMBVcLRnhklCG6n8uTnUodXfXYEpEHSGYyhZdNLwgU+vSIPqJuqKUk53eoQogirWppdsA
WphNEw6Y94vyRwBwwcnk8l3xBuBvbT68Wjmb9nKo3Kd0TNsNoWLto9qEsGFaffJga5CqhJC4XQej
7Q4ZUbUwOAbE7CNbdTRiB06QaRbvLDm4pbFc7BL2uncZrl0sBlivY6OUMKxnyQu/zl9j87a/RiYM
KMao69/QFH1zq9j8mRvuScaQ6cGEA64pKiOW0i9ZXpvQ92FkwKHR/OkH5+KmafZTq8Lvko6VmtmS
AHqihgyjRQ1Lh2rBgNIzGZPuxS27Ck5zNhCitbf8/OwnQAFFa4qE58Vtx2olWsPYT9C8hFNOtA61
Gd9KSf8WTSPh8Ugf4rJ4Em2hbmNzgmiJNXnwkNeydAtREiLvGWPwIHIikRPvfVTl4rhUiRxqqP4m
RMdnPmppla3E2oc4olaizqp86CbtCtwp5KDrpd9yHrlLrpWemSd3VOk7hqhSgUR66iMnx0Xk4jxR
YuXs2I1ylsFRgVkPlH08QhUjGkTS27AGraWpTylJQ7FbjlFc6Wc+5jDb/WeYD10MKwRDJgZfRmuR
6Vi31pBv5nFFsxuHnOJDz9GUpDVyWPpGMx2AYNPwUlcCEQTB+uFA0TCfUvxAP5HdnaPrr3OdJn7B
cvLBiXgEXauRj5Vfb/71Py29/46r/Eo8eBvm3zBdBZH78GOnHzf/JtEyn7TJk4cQYleg4nujtuVz
NnUTHVy9xMwjsqJFJIO4/CKr2w3UDd0PB4/QVWq6HasN5NT66lpFQbEuEbDwAqBmXpV+N7JqgEOP
mMZWPpq+O+4tp/lNWO6wiSFWlIOfrRohHamb6FE48IM5XXP04/pXmbjOjjXT2YbCNCjUYKOYw0Rl
6/w0JSSyw2YllUzkEM3q0OHbDjbGCnUru4xe2WceAOG96FXrrFpeO3g9hufSLQgubl4Ur2cwYH4w
Yke3Vq4uVgj+siDqCYPONsa6lenqdz/rLhJezyFDEnGAgiGfHH6ZhNMhAu97AEfMNtWJzoGkPJZ1
JN3lkC1vjp7RvXDPOmsR5OWmqq5vgUnF0XWuUxBxWY1ZlxyXozwseZukhHIJ3VTpLhrAoH2vRxBX
Rd0C5RyfquKpivXu3rEQqq0SLvSULXk3EjICeVnID/FepByRFRRykD0oGgtmh7pf9UBNdYd4QyO+
tUqPAtiUDLH7WHbg+JPsbHmdQdQ/SYa1eA3GrN+pGVxjoi6FgWE/orKGwfSfumZkIQGlqbovUNHL
bMN9SKYEOgont4p7bULXFNfw4vSsYe7jlASxlh/swRpWosgMot1D2CgADFVz1VJfmfrXwKi1k6iy
pUKFl6wfkQutsq2oE4mmuipuIjgbRZcPDTDmaUM1n1hUG2qGf3fI0qM4sahz/W5lOrW2qYcSj/X0
I0VjEMnp2TAhIJyqDMzqN8uSNp3nh49Zvs0ABN9rRQke8Zn/6YPCPXaKdoWIPL70iFXdRWKPcP1D
a2Xslrp4aFNE3GDmj2QplIA0uhqa180pMiLjjrHfmI9tAnM7Zi7qR35drdPUZtPmxmgMjUZu7+cy
CknFrsxifU2cL+1+bqjnafEcVvbD6LA6aMcCX1HR6HfHiaQHIzh7U0ELwr9Jb5TvDVbL06DH07YQ
vA/qfwRmLP36CJajeGTqFQNZcmaiXRHcEbxrbnk2bOYnaswDj1jjegUrcvWQlYn3qGMke1TD7Cl3
vf4suomEJZm6QhYoP4ii6KvAsr4xCiLHxVGiDkRFDCQhurKH69eO7Dn3ONWcO7zc40nTmm+eW8IS
MtWrVtKiJBWu3NAG+S+6wYB5xHPvX0UPVn53OVC0czDy/GVDUB8kzzHvgEWtOwpixVbxbbQM+tG6
iwalhtxTznHOiKJogDBFvxUxC0aUNySYY/0aV7KmrduA+TdqjcvS18d2iphZZe1jtQh39kDEBHSW
/mMOGmKDPEu01SyY0dZWXbg7zdFgDoe/5RGq5+BRryuwoVqE/aDHHmprMaJCk5aJSFi7jKhloeap
jj2rjdxDDk9CLMSdmPpciIf/5qYi/Hpf0xotP7Q1HOLvJmkVF3Hok8gh15zgvz7VE0qomUIYRU4k
nQiUnBI2tQROikqoa5u9o+Lx7kMIX7Lh2Z8Dr6Y4b5lld/kmqyNmlppd7AR8WBLWyEAdRDkRqIdW
T77qE/ComZA05fQT0CYCeWQK/JFRQOwGGyRGAXh3TyJRi7ofETgqJ/6N/2TV2PkZRCocGFUK7aNo
btsRhKjIhtDOQPkfhbg5IM7HaQfL3nzF7AEJkgiekdA2cSGKqzg3Q/Zynqwye7hPkDsAYQZ8Qd9K
gyYBsWt+D43+y4UtIs6KfY/818ZQnjx0HU9Z075ZXNZzgBzYrlb0b/6gO9t+iqqNGCZzzsw4yVb8
3+Vqi5y4A/iw/K3uca0kVNLOcqNuysjTDzVCbSdTy/KjySYhKsJyJcnNvtPNl5h/bRg9CH1AHTJ3
mEdAKVmT2xDSj5KxCUtAzBMoLZ0irq3pZolcAmnDtoAWhO9uq5wqmC28wsTRpeUw8UVxf/lwYYAo
c91Mp4JC0VLWkpS42PsxuBW+8VNPfGmrGZesK/tT5ZvdnGh60J9cdbpyyfAtUdTiBOS3ODlpAem4
yKa20ypbkRXSqyInkshyC6KdHNgwptj5bJJjybUCgA6Ljn99sHLHSo9BAhHAhBGd/qZIxB9eik2i
wSyjoJvpThimcYpRFJcjE5hTka1HDF5pYg2b5c6I53QpipyjdMhbAeBl8s7gCSTRprC/JTEa3d83
unGOpth78RyIJJiKHS6O3RhUF1GVuwbiDp7NakTIGrRC0cCUWu5vm2VfYqUqUR/VUjBgE2pszlqN
2h0jSL4AyXNNJ36IQkfGQCSiGAawECuB9KdkSdmdEYasV2NltaiiSGF/tuxsoyHTVWf9sPISpHV9
9Kk3sl2wi1Fld4/t55cT989KPhHrsh5BNzZDcA4o/YDrfKsmLbjR6Jpkhb+CowxH6Zj7F5NYmKvn
Nmv87dWqG5JbovCJSJ3C2DiwrJ7lol4zZeS40LEs5kVzhG5g2tqO8iPoe/UwdigImTaatNbXuqzT
nY4Thij2pkWLpfJ2QY0QJUrgUpvgHyFMcMMHl0kjfNBVxVwPyiBtXalGFqZVd3D/Q083vmh6fEzz
HPsdkkRBpb8XXYFm4RDvoF8KtgZAv6xuLr5Xyis+jiCT/SzbVAAy/OYC8SvxJCEuXUnG9eqFGFXA
Uq0hZQt2XTFpRNcaUbiYKHBOr8dc7dA3tqtNDkVFZWNrbPs/lcWFsVsHqRSOH1vn4g1RuA4Q2HLT
UIbXFInSQMFc3coQ32ronw+IZhbtn9AFkS0TSbXuR8Peu3DdSHl9qFWfiwAPXaCbXGndBytedTpx
Md2rY0+mS4QgWY9Vvyw+3dPcoihwx1jmMY32mjQABJaI9286ac+KYlzjf/zG4tnf2gP4/VwyI7iJ
CNOxR9aeOtgcG3o0wjf5417qDIfIfuyhQDrg8ZQvBNOinmGjwCCn3OgclC6Y+caDMNj2bBmtrUaH
cwrUky/9qV20Zcr+Oj1BamjW19gffxs0rtOKD2XBJluy3FumNj+LBHYklVd0rXQtYk1Dh7/Rt1DM
kUN9g0H0kkUVCrgmODEQ3JsYc4KmAwofIzlem/VEKQLX8qpX668u34sNLK8rdJnRB01w4dicyyyc
AE6IsV0TlTPA6GVcm0LaJV7lPg4wro+F/SOPUdXzZO/70Eq72mYj2CntZloAtqbmn4mV2xmO/0uC
h3WV9WgTK/345hQYLDBAKtJvC4lEeI204KgpWPKcUH6EccFea0O8cf32eVDsHUK4hI/4hGJJuoy3
lR2SFP2MCqXZjUXfbAY/zneS/epLaboywsTdlnGKfaZNd4YpZZfRZ8CuxjIYKMqD14c11JTDsZG/
s/P3185gtdumfKoipFpL9Lqw529NJ39X6hZ6FgiSbA3R47p9JSJXg+wo9NeoeCYrVoPKeoR/deUg
mLqqhz5ZhZZ/MHRJXrVQdpmh/gqRWKETJAnNV8z6qJA3aYj6ig1jqKw0B0XzDNqGr57Tfne9ooTU
KfsVjm+jGkG+Fvs/Cc5NNpX6goTiS0u8JF4X2FK7swNl6uTbqPvG3mBr64fGwmRGELDpqn8w30Bh
Yr6HnXHLepz2sXPRVbolSnfVZFb/zOnhtkV1uM6rizs2CMimwx55XhN12dQ/DD9QzsZe/RylzTel
QVBeroe7HrLyb8aJrjfDEIg0Oo4+nRk6hWSyIWYYYkOPZ2JdZg2EYOH3lou0KnNEgSVNOuY9iyxf
V4p1vefay5vYwuCPpMBZy3dlYriPaBvWW1w74bovrBezTzZa2jARSNDQxvEbGvfxRnFweFdlHayq
KvlKvCggx5o9dB8F6CURvWmWCAlPOrFERvfbSopfIfN/hDrNXlVfWxMGuiKIwN13RztQf2VS9CsJ
1J9VoSEWWMLML7OHwsK9T7tm2NkJzoJAIZbdjokj8gfvTcEK2ieQ/XVD9iSHxa2YDFXpMDlif2uV
hfRCxw/2CZWtWn0F71257SVzgjvnD60froLMxFoyBeoWXn/MFD4KCTFCJuR9cL0wa5reOlSOZRI8
WARirPI4uyVR9ifRrGNRmN+rgI1Xr999O042uhwfCFTBHuTW6LV0Lrh6uzvVqJl5UFVvCiLQt40W
wsjTtdHGlFCjV6V6WElG2m9cTfppw2zkuy2B6IG21RGVUmvL3A99+YzMG27oRN9jBdgbI5ZMP31J
e3mno+q9s32T+GFiVgKDx0zK3hw5C0/t2vPtiUPsS6v5sI3Hr8NYxxv4Z579cvyZ9eZXNRseW3Ot
JmaxM73+OkLNGZkwz1XoTyqmec2gsbazCp7BTMWjplfHyHUJ0zb3XSBt7ACt+/chyL85/4+u81pu
UNm69RNRRWjSrVC0kuVs31CO5CbTwNOfT1p7/6tqV50blYVQsATNnGOOEOVPTtUfRgdOo65e4i7f
tnBwspFjIu3aNZZsWNMMhxjjQAhtGKM1ub3MKjpwrVlaDecnrvJ2vq3bUgHiTnjG4Q+NaQDZFZH9
MXXjB9nUxcLNtefWw8imS8z3tsi+FXZ6Vj2+oy/7hbYLL9bazEOy60XxNCEjD3K9fKh6zMsTfJiG
DEY138ejIERsUzIGgPNngR2184YBJGZq7S7q+wuZRmQIeuDjqnN/W9FiTcEVloxtot6lwPIXA+WF
JhSRl7rEtik/mJ28ZFjzLIxZ2Svh+5vR8XfvRYtBH25Du3K0O/z2M8jyE/SImBxN0tj3hGKUJ3TD
UPhcbNNNzsgqBNkBFe7sb73oDpmu3no+FK3fawIJA6fP/MVvtD0r3yPksmrR9y5ffXQySKYvbXPT
pWo7luG63bZKrlu+FhYJOn9mh+OC2V5C/a+wAnarUwJKte3IU9NbgsVG/5CVeH32VsY8Ra5Vwtmr
vPA3z4lQzuCnybF5dfruYPrdfe/lAXkOl6qLPuyCvhEJGdENKn930dTjT1oOAaMZUh4E0Z8zxwYT
AWzjJWVDYygqmnHlWToE434j6DN2Pt1yWZyIHm2oAxIdrIrTpX91OkDlOffGBT485zwd20Xt4gio
CwhHVhE9lU7+W3Vjsyi6XC1rvycxEtFhE+u7QfcfXIsicopxzpbRsLdaquyqDz/6jvNu7s21g5m3
2w5HC/QO55RsicWdo+VMQ+sQK1G4U1juvuJBCNEpAkKzwA6bweJLdvkaiTyZWdCNYtmbro/g3/MW
Q6qKZfHYFnhEDZmmr00Lz4a2SR4IgO9CvO25wFFJXvwffez7g4ERGd2YvfXC7kkTE7abfv8hOpzG
Jy2B99J/NK2/jgYsRduEjGI/85c5EEHDgCOHGL+UusbJQxFWizSoIxCBXtcLEOtsW8yDtyNk8tVN
MO/hCt4P1Y/RURtPitOzxF8nTQ5CK0mYU3gophwudfJgsPwsUSfBaiK/Z07qQ5SUf4SMxgth9IyV
rOew9QgqkV8GznXe3KCSMEgECxOPfE557KN671AsRp08DT5DQ/JFsLo6IiB6odZ+8RhaBHZ0zYow
x+/JpgPIvGE8eT6XGmdaZl5/TRjkau4QIJW2+KjWr5lZc3aowGlm/WwPxUgxnmcL4VGDOTm8jSj5
G8Czu71dXh2y7BG/t1E926VaGaY9UlgRmpG4eDs4/b2mxmqXaNm9FVGQk0krTVtuLJCpup4VBW08
bBBpW61TLAGEnp04+sLfCu/UDM5ebNScARw02h+g32dSZrvQsUaSgTumlaeiwsYMi3uxyGHbbmc7
apYtjpi+SoN0to9N78NN7X9t7Y6o5UNCMKsEhMbwEe5dVq2QMt6ngxBrXdbvmCzc9XLG8bm8WjR/
1ILg6tE3EOuX8XMlXCohOFAeIMGi1iPqzjLBZhIKuvQ2kJZsoiFdFaQO4h5nQhVif6Y9FpCDmshs
d8y1sKYnU3cOdcoZGPMNZ4JQCaaSv7YbDsu8w3G4WMWGs0mc8WMe72DOPOcwUhfkgtSrwuB7Ikr8
hBID2shMv+6gVeqmKwRvv2o48125bQHuIW9mu9eMtUPg0cK3tUdRivWAwe11kSoX+KAihZogUG+u
7nKkf2QsbJq1xzrwfYitL9PRpnVoDpglIyHF0ZD2NM+xt6MitH2O/lJDO0BhQmxijH6FGr9LYjyS
MuvPcjq5cEbgfhvXJNZNIEQbe0FTvySebuIq5y4zUk4Xms9R4trmJ4DLLxnK1X7ImFqbDO4noooy
03jAsK9YQpVBQGkZSz0r7esTVgkY8dI0Gex72UbY+NIa47h1jcGjDkirAKu5FveU7i01auyou72W
cLSVjVi0efWc5hI5knOHMeZyLqmfVeeT6gtIsXDyeKNIHMe1cz45UNgr8TMZ/ndVzOkSIlvFYdpf
XKne3VZ94yS6nacpcEzjoxwTG7dkhUUv4otwbGz8SZQMmIPolXgcMvfStx6yjLQ4Dl7PAKXWGWT7
76ndkWhfWE9h99ALHatuPERJECNxR3fD5RjLY26LgzAcTt2oI8+JOUaju+eKrmMopVrGiX5P4Miz
OZCK6fdyHcXTQxzaA1xA98JAhQCXNMSzeX7z/AfP0SCJmFcvvqIbg65LKbApMLGvi5apWS4nXGyJ
OV8MTc+8Id5olTzK/BnbPJ9hZ7jlmAyaKrZWY2rQiQ0Gu5qJXGmmYwXeXRth2AnoB3eBbHC/h3Mi
3ZWq9Tctzxm19OYmHPHcG0PC8HJs0Gq3D6Kh+45rqPe2taO+aGVOgaHchU1VSfelznq2o5K2cR3O
SalK/MAoB4e3IQ8h97UghJsra8sIPC/9mdz4LWZOOU19EWgD3oCpb047d3otRZKvQnOTCwbSEh0q
GtRo5ZADU4r+LZPRFaGm8w9TfjXfaQIuCMxKGgOklbw6bZMiIp2c7HkcuXrbpHqvK0XJMTgdY8KW
8XBMSLTv+ngo/1QhGRlZXJ26KF5bBIms/WncV5n5lWsIduMU5/er31DdfcNIemYgXq41OCqLmjN+
5WsuvaHPqaRUe5LT2scFeJqA2+Fz1cswi3BnK5EF1igRcqZaaYv2Lw/BQpLkpwzzg+5qmJqnFclC
oc3oKWm3MQYbC0hL7qIpzR9lYTuVPxuOK0ncMj5cQ9u68wh+4sPmsaqfssTqFL/uH/xmPqmo1bo2
49OM5TDOvlkWkAaLC8F8bmIiXO9HrqaciggO5SeUGKjfwx/5lqfQJ2I5YY0yCDovBvfFN8b91GBG
gs8cWfJWcx4a8Sn5sbBEuSSZb260a+RyXE2H3NZxfU9kv04S+jSd2r+q1AvnKDQQSPXX5dBZNdG0
4XlMwfsI49t4R6zQc2aY2pIErM0LQtJwoeoQ9tCPP77WnvUKtv3kFj3VJsRUe4ZxRnQ10ol9nvm0
qSxRoUXBy7kJyRast26g17zrjvlRG3CpCjgTALYPJV/eQirrouUZkKGw3gbmlkakhiXpP1c/FT86
xLZ4imZna+QU6CIilI/ViQoApz16WM/Eu7XuLYjGOAkDWN37cXSpfll4QyY/CmXlGA+XXNCpOQ16
mlQRiyL0t7ghqGEyS/Kg1BMGpPkaDtd96g4HxgoI/bT8JPKoW9IEHtTVuXWyHo3PSHqfbt++tDoH
Zma/kH3xaDpyKSJyCokAxgWcINnprm04W5B1wRDftpb+1nf2l+YO4Mow3VqL7LpUB4xJuf67c2Kh
mBh2dX/KanzAWQCgwV3Nm4338Nq8elp0mHEqxFL7kJnODHDXflf1uK5d7SUnknjhxpYKVEnhrduw
GUKOFqqYXpY+UnGhL2yR35Vh9yUFEoq4nzGlhP7U9I9uLvZW4bSBqfXUVBL6vY5B9Zhq2lJc83l7
31ghBSeKPi2/4yLeYlxx1yTxWs/sn9hrwKkapoAkqRKlmGzMqTplDoGiTZ3vqoHI1F6vVrDCPzOj
hS5qktBtJ6s0Y/CcdvDfQolxsL3iI+z7+OwmEpKwOkjNwN/JMeIFosdQWQ9hh4QiDP9mqT2ZRAmN
Thk/adkHnonSns1Ai3TYWMo8TXiPLa3O+Hb7bmf6yWOpmKyjAPzpwuuXHecfkzG8ZhJdNWkLuF+V
/M+JOk2ZOpYp9Lww+qSE+CRYNV645bC2q+mjr666PJ0LuVb4MALnEu9xE7YdtfkVqRw3TPHipTUB
zeqJSQC8CZoQf/g2iRRZKw9FTpxSaT8UnhJM0LX3OVIHvcZC2pdHkyVcuN6mK0svKBQmd7JbJSp5
S/JGBH+1XX3bVv4VVhVcS7O8FLg1dm7B4uI0pC3ZHfZ4+1mqVUh+PCwntNpGtUdn9GhqA+R0lL+o
LLaTwpYwJhs0TXVAvV4OHI1wzmdhLXVmqnhwRWhBpAr0oJvHlKTEJFvPkbtHQfnpiPojn+fzgM8X
YzXnyBny6mS4tWn90pclHEwv2phNGriqh3CskRaVzifES3e41s6b2rZWNvYGXH8M8ijzwDM5u4ZZ
H7ZkOuCiDw189HpM1vmnKst/GF3AGxc8ZWFR0XEUy6OVv/QiWxKget/E3Vs8MAK/HoLzRMQUxBJ9
HTkcKOgnTnMebkDE30K3O4HcnkOM8ukS0KHltbEihWifi+Kxi833YnQEjV5MWYueyvNxeRIdF0aZ
PN6oApEOKAN4XG3pxh4J1X6ruvSb7vcJFWi3wzafTOU5XKJ7ebOrQ1OF75QH8DFiSpQQoP6gMchp
DMJW+snOVl5hbmEZAeulk0XJUEfkQ2qH0q20E73m61iA7c69uyYvWy5L21H09KO/LmasaGaRZ1vZ
HGWpMSDgBVZepn3T9y4mtBAiCb3tOGvoJgssKwnJikYvuhsSRdOIcwKzfS2oUpvY4sneTG1h3Gk5
E6waJQKTCJdGzYt15BnGZpr8eoc8Llk0ExlMo2EVD9rUYhrvZu3mdvefbdjQp5yXbR4uXSQcGPFX
JteqjrBxtyjJMrimP41vnkgw4ybAwnHHKaj9aVe6SNIROX044MiGgH/qWr225f9ZzwaFai9CkD5M
7GltXua8aTcDFXqjuIYNDQBk0j2SL/zZd/lV2cXVZ9bUThiDv3HDP5fMzmDKjU94ZFxrWuhuqS4i
co7zd63HULW0KO0dZfyG0uOkocIuwvDLSkUfABF5S2wDhG9h4qxL/ieHZcmr7xJ1LdlibR+7cPhC
9zv2ze+hhb49sQiHfbjDiRmDdBCrzjdf/QzTb3tdTdqxvr5dcp3AWA70KYXzve+94J+H7aEkWWKW
wTClh1l3HorqXKViWKS5epQR0+fc83ZNJYA03XNmoiZ3vZ9mtDHxj+r7yc4v6XV04GsFsOHY7IUe
qaBtLM4InxR4VGV35GPIZR3VIzP8bklxrTitrZ0cBIE6Nt3b1opigdkEzA7dwZHAcCs8UTPLxaEx
alapXZ2bdHgbi2vQ4pgOm9Aq/lQyt8cOp40IeFu36ZStyOcCO1nMByxr5cf6WzK5Rz/6M1uLmWxD
HppHw1klnmR5TB8L9RJaCe5CHj1aHFnRAon1YuzwchjLMfD8lN7ZtdWCmeomTXTjNfNZrfGOpbsF
YhkL8qGMZC960BdnECd67CdHL17bwstXWiMSiBbRGx4jSNg9c4OaSQ8gerAMXkmHLrFDIIeAVH1w
hT1Xg4lY3eQ3Nq/T1lkjGNLOsg1BpjzL3FvMwta653zOKPkLBVQZDgxXsFBB4s7EXXUjPZxG7pIn
cy/IHMdA0TQ8GTmGgLqF5ctQVtCqAKzs6idLa7xfpNrmEzizkdv+zhS7ruj6xRQxmGpnwCfXzT57
QD6uNqW2kJAe2ryMd1E6XAto891G4rIArYywOxmbe70oGKyY9ld5HT2FHzUIS2BkGrVrd2jBLKHJ
NncR0sCeYuQSOhyVsgTs7HV0J8NpQF8XwFGpVr60cUmfGHs418SavgbxS+ZeMS/jgMEZIds0MS4V
lHeLscn6S01m+rIl3uhqyL8Hlz9Gdh3kPbjNiKOGoYA1qaWqXTrUOH5wRYhrEQZ1n+jHTunrgppy
Mbkop5OZxHKhn/1KWBuh9/Uah8jdXKfuwsnkKjYJbJkjLg5RJNq9Am/PPAjuaTa+OBKSqd49MzXj
95cz1B8Q2TBp07u8BFanb8WnNnWIXhnWeDHgIlHL5NC5zE/rBtC+skYNUSx+kLlfrObO4mKs2jcs
elbSvtafJdK4edjZGStpnpQv0pmtrWuWsJlFOd2J9joTaqDTEL8Bh8/NGuranDxxtBsrEXNYaEog
wG4BAjnRaLMc+6XImyJwDRkGWK5IuJyoXqs0ILJNYgB1PSXP+chbZBOnsJU3diCEuOYp1AdbpK+d
w3cbGp2zTZMMAhOnPTKfl8bhP65t3hI9EUhM5LCsMZJxvOHV9m2IxVlxwOpz3EflRQdC4YiSi5Bf
ZRVnLXbfbUO7x3sb1bQmaGRg6kyV5TLrWTleVQZpNGwFjTvxwgURq72QG4bFFh4xa384ljHhLWhl
P3VHEPduhqshnV4thepycIfnNkTrCQ2o2UiCaFiiu/OYzOyk/QlSgoB1oq/Kcvql6/V3ETNUgEPf
xBglmoDNneoH/2a+oim9H/ReI3zaQwEzeMRuSIQJdQWf1gShMwkb6UnYlBzJdojdGicSqv/qKKaO
5WaU5g6jknKmrLA55kRl/IyR/ambf8M4/2A9Q7gFRuF2fT+3jo4zTggOHX5ivsWzhems9RwFBSND
3GtaRCbgHpoaTooZs0OKTxoPqzbW3v1GeKveaAhcS7LyyOTPXeWzRzqeYKbD2CvQDSod+hzEvVSs
9LUbjH1EgCdGtuSyvUutcLpzQp3ZBq2PkFBy3Kgc1xpe8PCQHzst19eNd4/HBYWhPr0Mo7GdWx1U
eGyeu4GJiKO6wIxkG4zKNygU85lPHx3jtnvPHUZk1p85JPce3T5NMFfFYRihGtEO9CMD6NjXqNm3
Dbrxc0QeiVYSZk2401K12k9TDu9WRK5XHh6zHm6l6H+UB6BfpUDwsCufOkAB8t58fH+lA/hhPQ8h
7WGKe8MKgc6ndlWvxe60H12iC4o0vWiiwj3fnjjk5qpclFBRlsZAz+dePfHbSv7qlvrqBp2KxVFb
g7VnczXdVmX+BXeD9ErcT5n30hmbbvPAf5RyVMUp8Iudb2IscCEbLjMt3RY6gc5NaN3XrZ/elS3H
tlUvI77kxVT50AMZghu1b6/iTqlT5a0s2LNLbxSkbfSf01SeucKmVMHWQlTI55pSwgOp1lN6Fex2
9B2EtkGQn6ufFJEVrUL6aOp+GMQ10Gtc2gl/AZzkUdmfpYMyV/sGa1cfWrRl+qpj7SROQ8uYbR7l
t+tevVkErVHTQqwb+FUMfd5E/tyek+uNDfpWwKS9u21y8pooI5CHKnP4b9trBE04bgvoj3ByTdZS
gtU9zcfFvxmmZVWzDoeV8ZT2ScpxoL+22EssDdN0g8jaeo5jL8Xsv0ZJLFC5gWmXbaFWTUgjUyh0
EOmiGct6V4/t0+BW88ZMrWQ1NPlphDLG7JjpnNXk9YaTh2Bjr8/wER6Z1TKJo4RjjUWlj00F6PDK
atr+NFTeQy75QuWcL4rKaE6d31VkeK89LvpehSdLx3gD17FzE06A/MCMXTx+qd7ARdxlLJ/2xovl
wCys2o+qxskFRRelULHyG/dcMBFbVrNoA4rWVYh0cGDEimfONWhD/abNtAydoSO+8C5r+nGN8TfM
xfDkz9ExcuhVaMvWmVnFgdIy8BhD3RnkD1DkjL8suZhHud69YTWXus+AYZzoJZ+YfwquSxEO0o02
/Y3kB6ehZZwS2xqWnSyitZaTjFAb3p9rw9EsupexG8KFwAY5cCc9cNuJ9dmaf8TobRuLmOz0z3U4
QOci/65HtLW621H7aYQYySnaK6t6bjLIFB0Hl9k+oePY+w0MnyiMV2HS4OLRmwvXF99XxQmFOO4k
rW9aQWi6BxPmdc78ZTVEzs6H8nOHUPHZuMaMR5XGtL3kC3DFT5sjtkRHVAK+rsfQw9QmzZ98hzm1
6ZJRhBfInVNO58FiemCL8D2+h4HCqhKEal71JtT9oTlOfZZvoGXspiE8ExeC9AUsIjNGqDourxlN
02sh7d9mHo9C9GeqVGyL430WsgdHpwYhqF1noufovlZnzFHOThoLytm2ADmxtrXd7YyRHPRifNSm
2Tj2cIFMeMDrMtkWDSVu51u/Zmb1C+m0r1rZzeBcGRcDvjcTZWYN6anx4n3HLA3M7dMUXXcwCItN
Y29aa13nL9u5DHwRc7QklxxnhiBirS+bDbZKOziTXMoz3UTfX33kDnFi4WiROK39Rnb/mYnsq2vi
maPf3Kia30UkhBeSt7525vYjsgAh0/Qqp0+ZoFlkPJmlFwUCizIQBia2Nl/z0AxriE+ssHdplz7z
+z+4X03V+MsIvACYFtC/9fWFpmir7Oh3bMeH1nR/q7x79ab2kSlEGJiphk++S3CWj6NUHdIOCOPK
3mGOqpEa7Ago2UQeeIu+mGtafp2psxtae4zSvoxQeUEt4Yldp1myQ55Pp5Yvid3ZDaOD+cPdZE0b
lzNIRuWmYOEOHe3N6pM/zM0kyHM9bkodWhvy97j5lW77Ss4UaLQsz7VYGyFXTtZ03JX9bSEG3I/l
l5l5cNPHVe8lUOp0UZHLgO60usbPaBMEu9D4cc1fBpreKp794wglbSkNrBGgXie1DqfXj+9GezYW
aRIfq1IjtdIqDg5qtUzWxaabbH0Fbc6mulBBL52NocYIt7GqJoKlfjB5YRzWOP0zcdfQlEYoOkl3
jBFe+3XHCr+ZqvQ3Luur6VS3s6TG/00qp3BAcShvacKuGWiTejHm2N+DbARjS/a4ZyfGanTlU1w1
91ZPEAQ21XyMZKkKuK4eaDl6b/voZLRCNePyIJl0gqus7ICn3gX6N6Z/Y8XEamSIMRLuBHNqU3da
tVLVuZt1Yy+LYa2kFi3rjKKsarelNKhbwYQTmfDrjXLlxfMxKViAwriWK73q7iKP4PZIJ3YBxpHh
a+3KzzXkysNbPjarZmgpAbroXjMo+pUsfyIGenVKGKUfaclSm8xPp6vPQu+2hZ9Pq86g3s27zAEP
shAL5TiyhOq+i6yvSuwji1WTnECXcdifD8ehFDYy98H/JSPlE/BL1N4LE5TNSAwcmpa9RVMaR5QR
Y2SeEaycY6WfE9XD9jB2VZQXawN4wCmc+9H0r1QeytGqJkhxgutaNeZrOyZPMCwpR/GhsrsBoYZ0
TnK2HkMrfRCsKWvP7TdZM2/8yrgLuZIjFg36kgEZ0ZSrNAWNJLEzTZqFWY/WEhol97yIYqeCF9MW
oOZouZMy3kyDsXa7jqoEsNEns2BRaflBjM1PmA4/WcusIp0XRv2Q133PSYPkLyzfzNj5SUb7tx9K
/PrNpaXn1Qbze+ZlE8YKNV27E38ByTKwr2QDeKadrXJ+im33JXXHrW5auzqmVNU684D9DnIPAUen
54Jot16/OPwZQlvVesUFA2uIwRdru+YKq6uvRmIbmH0JS5DDlu0AdS+OCxKXd+XrHPrLZprFJu6M
Z58c1rr23+P+yohP4oOmIFJAtCMFohgPdkHuaWkCcBfes46LWx+WZwyPBphXw2M9gMV0EWLY0nWO
CMcItAurhwIhw8Kfp4Ps/WUy26QosQsTk4OFTwpjVm9te82DZRefTUtWmaa7eO1DSNOHJ18AL1s+
sgLbe1SdQcFmL1lymUDjkQANVzxnBHQiN8FezLaaT6n3Sw2Wak1q6JiYZ8dwyQzFNzAFc++rcHu9
5DEXeJ1lZi9ELNGmI/UJa/tSW+3JbkYvYNZI201o3UKrrfu8d9qVhNOjPJiPY7c3e6bBEeOURvvG
yYGoR7DVhWpwkISXarr8tIp5eZ4b9KXuDgietTExKq5r86Y3+pdCBwLDFemqSN9oCLtb36EooVBU
qFWuY0D8pBJsJ/RoAhyg+g3bj9oz1n0jDr3r4odSkQyZsWZjaOGWAJp9d1SV6I5GmfRHAIiZsZ7S
ttBH1KLVqnFXtKJ6SIWWPdBWX/++bShb9I/4FHHZdEK8IMM4MoLG1tvNfx5mR20cVsQa1ufbJugA
zCFs8f7vi6QqSlnHvXFlz231AA5TP0AXe6x0zDtumyziXU+1r2//2eG6V06A6ZpPGy//fSGAdFT6
ytR2t/0gW4+XsSa+/vqqtxu0JdsYQSVjaz7ZbVvrtF0Aw87GxuW/2/LECwxMfc63PfDummC7pADa
dqbOYhz+c0Nvd/GEVHf/s11QG2Cloxho/Xd/o3ZwsRAH5qTm6d/NOdFqpwiG0e1Fb9vzciJ6Krbv
6UXWlVmH9ymZnk91CHGqrFR3d7vr+GV2zYCbV8mY9k9+E+V7swZLlJHquXJ03oUMhCBHftMF0h2P
SmfxvT11avw2iCDr7W5309xPNwgbxPKfF45CdSCrENDs+rZNjutcZvyz6+2tPL96Zeoijrd3UgmR
jXPoRQAS7K76utjSTmvB7W6C8vSofPO5qDU+h66frdpoH2+vY/BMoIymPtxeyJaQ+mrph+vbo11q
BxOcXlQ1eXm53dh53ayzhlMLq6w4DnqnxOtCFW1wexhGc3nhDZNtQwYzq/h1nyKZY1hXDLX+fZ2s
nUb6AbkBpDDXXWclZyD2eF2qMb9nBH9lDlTVBYs6d1lGyfCQYam5bHFVeJya2glC1DdP1F5NECkn
f+lA3zjvbPUaz/jZubntvsnRlotc68sP0VS/hMoil2zkqzekxfdYSWSDqfUjZ4jsuVf+dSMVRcFM
hQlHGQx6xcIx6/fhSEWzaA6gVVByC1xohJNCPyCamHJnYO+53MTMQn4ZROytbq5/8sa9uDD8vxKV
vnsybj51egKqt9Z/N5ndLrI0n9ZJFRGN4hv1hTB5fDVzlyXoGrh82xZlFZLKWaP4Ger6cnvAiAyX
RSKsVre7tweaBHAojXKNcoeX+me/KhpXDhSz5e1ud32B0jW91TB6OOr933uQ9VxCn2aOZqu6jIO5
cfW1Zhm4EF/3ub2+z0xwM9b28M9HvT0g27DfyJaZ1m2X2+uPmg7Pf4iZ95c1fDYU6dt5yIiLZAR6
Ji2o2Pa1nRIJWsVHTjNt1Wlj+oiJQRI0ht19FLl2Mu1KRcyIL7MXxn91YX9C8PZflWN6RCB3yGaV
m4Oq+PVek6W1d03lrWleB87/wmQubg1vKhze7BIrl9heoR7gB5qz+SLdynkfHbMMokjND76RlGvf
KbDbKdrhDna/tyG1OTwTa9ourTrTX2AUphgmxfe1nj3I2TRPVlVgtGA5itEEs8A+i+sTBw6DoqjM
Thmt08bCa+GYZSLf9DUuKblkwFVkajpmttVtLAmrQAqG/70wiqPRT+YGZ5voaPims+FEcQ9ZhhCg
ZMHlLLuTkE42FdL+rWWn8YVqhJLOcJ3vKL/DV8L56ejDF20XTQ+3XRN71kBl/rvrOLT/s6uFzPlB
J+N7M3Q2q2+fPcKeSg9kn21UiLcpbsvAGbdtAJ6boa5UvFLEhS6rRmfqF6pLYbYkK6fhvDKTWV1u
N8TLuoGFncT6dte47mcMKHEjq7I3FUsbwd0pWDauPtHOTOrxn+fFKaCyZ4bNHUPwn5k0P4yqQPrh
+t93lY/tDTolukFvW5KiAsdSIQZGl3CxcBVeQtoZV7dtqvTCC9U9HH0cN5kJsd9tm6uspZqwZ7rd
U3FYnLAo297u3V4IfZq/TUnPg87Ma9xubGGHBDdzDv27DT5nwyjXMXf9/+3H/GNpYm13vm2qfE9i
6dZsy4YI9THPu6VuKtgVACjdWksFvx1xkPEKNSJ6TG3OwLLM9uxyWYAIcN0INpkF/9xv6wYDPnDc
f/a83cU4H6jpevPvS9weKO2oOzuM1PGc9rCBUe3ZCCd9ewPupZbzITgw/z8bI9vRt5oBxH974m3H
283tAXSojIOvT57nCvp45ju76NqA1nFjnQbwn3NU1NBacA38ADVsGfLY5b1ZYVRhz+hxyp6Bo+XK
X2mW/iWJEN74NXj6bXvh+o/YfeiP/rXcrWtkMVrcs78s92WFK5Q9kTYdTrJe3bb3MR2R6qtXpjgu
5kQj8aopo8vCJnLWiJW2b12OpsXtz24iuVSOA1bmtra/bWrSjEdv9//587b138cHH+FaXmh//7P9
dvd/ttmmZ+yKOlspDwyV3KtpH5vTf250vb0kPf/rLOCLF7Frvxkp4gO9yqoPhnY/tqicT82VL51h
dDvhWGLjGWm88gsL1w884F9EaTA+Q+EhTY/1NDLwZWry5JXES0KNWTBhZWir1pr2Hi5b4ZRaS1jh
rH9yPE11XfxOFaaefWu+RXarwyAtPTp2pd2p161pDNiK6ozuF7qyom1YSFrrDmmXZxaflW+8k0+u
PWCYXe6lic1g4s4QEsZ+XRdV/jroDNEmLTfWGhKuDycMeIFi1b8OTVTdGXWTr3UEYruyj4oXb5p2
gJHy01BWieopDPdFPKQPoYj+bm83mx6/YD2WZ7cshlMYMWUYr0+4fg4YlMy0UriB0onEBjvJrxRL
0uPtxpJjf6xFD73W9rA4+H+Unddy48i2pl9lx74exMCbiTlzIXorivJ1gyip1PDe4+nnQ7K6qFL3
6R3nBoGVmQApikxkrvUbiV16AUDyoKmB3t+IMXA5p1Ng2nDg9N3P8NctxPAkz5+TJM7W11vHGrBg
XWrrRVNADej7cYNui3MUURpBQLNaZO9FGJagWICnbjq7OloUBOtNRQYEdJgczLJCKp+HlrpqmOrF
qzVStw76uPqexckzMI/uHYvmQ8N69KNqTShZqYeDfTbeZDY0gRuJjfyUjnY8+C1JD0LG9vSJbp/A
E6/hKU/icplVoDCnKvlNgLX0SoTXjiiWEnyQwVm2pLtvgyepxUZcQ5B6b5t+4SyrHIhv15vVxtea
rYjEQQwxpnEiLCZ2kd555Mtq6y7oZWmT2vC6Eljq7NJbRBRUyFfzYOoWY0rJlWdxTE60NAzG8Fh9
Z0svbS+XqEo8K1XPuL0M5v90VHCWMErDuoMwxE1+vcbl+s5NSr5ZvEYFpGDX53W3nNXgsM9elKRn
d9pyBHIJVudXm1019TwiBQZ0B0k4mCvqqZRte1+oYbmHy/LMnth4kKFVoTdmnvLKQlI2BE9u8UXc
i04DVfs5OJB8LefgBOtWy1epBd41rjXvMXAza5G3iCOoYQ+PCnon5jktVLc+MR/GGJSNk3nSx5L6
mvuRtixJtbI2HhLutQAgG+17Q/PneRhDIAIpcE82c9Fzr5NmaMb9WLokTi2VHSYkO/bmiLpreh3e
iF5Lo9I51Ja7pzyPwGgQxMe8MsujBWKNEnoZvBVWsi3T0HgqtdyCU+EhBzImwXMukUCYBli/X0kt
tSKpbvtv4EUuV5rMWLN8qNQTtSUy7lYRP3QxDCUEPIO70HXRjVLqjBJJbK26wVR3Ic8I4DBJQ0U7
zPbMb/VqSGTrqPP5LKwo0u6yGPu7QJash36SLEKP96YodHtVNe443CSTB0NjDcqBUmdM4hLVrakp
BcF/yKfDZVxd6hneFtLPK0RPPQw4JHe6iwUh5HZq3AsQic3Z1Br/PjfRrAgQeluIUBwYoFtmc2Zl
P7GAEB66DhBtDFB00oFkQLqN6zQ6zrSttzPTuDx0fpcsoiSun9QgfBf/akX7IzA6/0fId5Vk+oDR
xXSNjVTRTp+uiS1yCmWoV0+jNpUPOvdDTy/XpE6s3Kh28vOawgSXEsXpDkqVs1PqwdlR8qS+1akU
JIow9ZYRz4YSN2y6UtH19ZRFsDaXmmAZ90XSYFKgw+PDVfem4q9H5Rkf9cFDhOHGkG2O6dRwPdRx
gAEwqNeHESLtoulxXK+CXttnqRotAiOUniHJ33Z8C38YQXvSq057hreQUhav/jLUTZpbsXTV/f6U
O8HPoV/uqo8yHutZEZFG/K6WqfYou2X+4LWfgqD9rrSmeulRnE89X6/JnbxbVaULCGUsWpzFK7nn
GQvjn4KorC/EaaQgCBBMh9wJUZi0b2V0u3ZlNO3XxGmKBq2Ep+rvrSJGGb7cjhopa2eQtqnh7aCM
6KuYUvGWqry0Fe0Q30meikYl6W10kafRFP2c9EaMakylMdZiQCVaxak4FLZBrcxqwpsc5Yyf40XP
oHjfGqf0dwPz/Mnjp7GOexJzSlKkJzdV0pM4YxX6VFNM3V7be9dT1rZG4V5c+vtY0KY/x9Zo996g
cdAgO2x7B3EwEPrke5ToC6tI0C6pG7jf4vQ6phood3wdI7pN2UCspcVYJgBm6D1IiL/v0rSWyU9P
p6oE4kuciUPl8ewCnuTfXNta1R6KwzWOzDFahgk6ZuJiKI4oNX25D+lKijRVZTJd2dTIPt2DhZM1
S4deBl+Tw9VCrq91ghNCBunJk/30VMSDBUfc1ebOoCafO9Z1i4DftTXXNGtOpVWbiwvFAWnl9FSt
y2mkaKg68GEmS44VPI0Ep5nnkXLjATOE4kaEUJmyVaWhtCRCVYcyKsHV3IswMIM5D0j1IXdU9RQl
+oNo7gK0W2sdD7lwSIfnSqHUyxbC2oheyZBvcdIc7zDK1u+rdLzc2on1ZteFTY6eEhdR8RgW6Aqx
H53elhKjJpgZknbs8FV6Vl2cSf76bvXp3bIM85dUkvrn67sVt4x4t0mFQHMBS38llNATHhfLOvPA
RU9i6Rd19ElP/RoWlQ8TzQFCI3pFx9jHzOwijuX0NVbidC2iISl2TJVQfGJl4YSsdaEFBsEJbbd+
XpHPXvSVNQBl8pOZi1DBMWMphHWSa1B+KJHPEqMvF1qaD3a6sCdfj+BkSFVwAm/msbXo7iL8L/YI
yO8aqbefZZWXH5we1pHjnIo2eqym5tSBZ1NGlNPrJrKf+1oLZyTig73orc0QT4whevIU0NO1jsVO
30n2cwlpbJmWYb8UV6lqRzqyCcOjI8XO0xjuxUvaUivvUXqlAji9lBuGFHLLVFqJcIiG1xHfWTSs
qvyh8tyFeEmnpjamjDhfN22sPumwxqLAPtSxRsVDliEXY2R1wCnbOnSFQe0lVEwXXKh+PwyxjtzQ
r+5eAsNwvWQcx4FJFIl9g0erZsA68dt7z2/ae4yWSB3GgENdjxDJGwxkuuH7dYTSuI9dqMUHMR7X
k2qltRAtRVhON5yquNO9xDVdmRgzNEWclaMZq7oZyts+hW/PAgCofSnxa5URyWw00/vh3zV+m/3A
wykBJ+hNXgM6bNuxtiH6d+GjYVZvjialPyJXBf5iFi+aahSLGmXCPdlI85CPSoEHkmN9C6ViLoYW
NnU+tZPt8xjjDTfIAU8So+zOY+60N+L1TEiKcWsW390cqKJU9CzGpMjYVZAqF1lg2s8ABw5iaB2q
r60tw0FUTYU3RUZH/A2Z2xUzi33Un39DxB7q8jdkCWsq8TeUsIYeg7R4A77bLt0i0pexHI1rwAHJ
XEXY41GEbRmlc9WX1Ue9rn72jo6nfQrlSC3WFI2SJWxn6iSaFD7J+KTP5UEuj4Dhu02hRNUa2WR0
RKUgnlvo5r0MQ/sMBFr/w652VSyNH3XBNIEIeQihnKtHxy2PFfnMrEFwodPS711S+Cv0shLk7+Iu
35OZwzJqOvsSNog8YzOs1zP2AYwuim6AHYENtFsn5jFWtIXbS8GespE9i8m7LkR7YatggSA6p3vN
yBZZ3WEZ4TVcoTkBxi9Ob19u0G00S8dVS5ns9SxL3us6WNApKkIPFE9WDpfOtvSVRVm2KBJMHWKI
6HVaNdtRQEBFP6RAhRLYMi4946CT3zyY00GEftyZuxFzSRGJdjFCSagfUfSxUKZOQ6jv07VdhseR
byRLH9ebmRBgh+n6mCP0fx94ACYrBZyFEEK3xurRdOzonnK6f2nPY2vWKGr1DbUN2ObtD9TGeYYB
f7nzct1de0gHrWw/Tu+jjiJHLcntD62TZwhAN99lVJvmyDgqR6RTcUBr4mDZF1L1VMrKo1dGHZI6
GGUNqfNshHiohIoV7Zu86PAA0QZU+wfvxB4DMnbq3UEr7/aaWpt3xnTQVXCLRnY3hIE5KYo1ByCY
O/h/YC1LPSo36siy4jq+qapgKdds2USbuKz1QeEPQZOsRCg65KD8QLbe2F6HWSCprCpLbiFvmndx
4Va3divNrgNQlmFpFg7v19tUmlWs6hFSn7hIdDRN0M+j2HehXHAj0abUaY/ZdZBsRNhmrrlMgxw0
hIw3juMZzzZbul3nAAIQYTUM/gKlGnktQivKHmvKXSfIVO49DPVlVTfGcz54ENics9KH+oHSBRL8
nvwHMCx5FZY5WxrRJg5BkFZ7OFfQlhkrj5m2dMcy39Rt+goWGOq546pzRbbDczekxklX3xpyCxBn
sKvYIGMG5XXqzMosOst6IM9lqkML0XbpcPNXbVCVnYiQUjROTvomhouWwFDkDYvWz/cJ40wGFVFL
i9JqW4ikdfXqwaG63IPNBXDtYnyF/GLPSofKdEjpX5kmoAC91/tr5LqXSMxVPSoX1772t+jXdWKS
+zVSXEfNqbtXO2rV0wT4a+Tl9aa+SXDnb65zeg/0o9dtvG6IDjAbo4MRuecmGdo1cizR4douzi5t
RU/BrAPZwPBrc1oy09+IuBrb99gDmI8/w8FNjOwgzsShKgY0VdS4wUDszw5XkYP+U6xbwTqTvWQb
dvhQXm5zvUNbScNCCSftvun+4iDuxaKgvfn3v/73//u/7/3/8T6yUxYPXpb+C7biKUNPq/qvf5vK
v/+VX5o3P/7r3xboRsd0dFvVZBkSqaGY9L9/Pwepx2jlf6Vy7bthnzvvcqga5rfe7eErTFuvdl4W
tfxogOt+HCCgcS42a+TFnP5WNSOY4kAvXt1pyexPy+hkWlBDM3twSP1tI7HWTtW25QEDvFYMEQc7
KexZWoL3LW6koHNYqGASEC+9MNKP5Whol0MyKkedqXVLbZjPGrUk/QgqP19JitfcXMeJDmpuGGhm
AZLJeUBS1EjXRWp3ByNN+oM4036dTSNQTklZxoE79dmaHFxV2dRBk93lAVBaVx8+RU4qbwzfGZb/
/MkbztdP3tI109Rtx9BsS9Vs+/dPPjAGcHxeYP0osXE9mGqSHbtGjo+4W0znsLcr6htTS7EwBpzJ
gG30SIdMh5/NYekgG1hU7kGiuDlPdNlA8Kav7pzAKpFQoK13TQM4qdz6sPr+jPOmfC/issF9xn8q
gOvfBlTDn2T1KY7q5lGDNHWOwHKLVrupw4PiQjEUYaxQVOk1CfH86RoD7sHCi6sS8n5jPIG1iGej
lcY70Ztm0af79/mn+0uavOmaEqKlq+B66ro1Yh1VeyD7/M8ftKP95YM2FZnvuaXbCpQvXf/9g27s
1GbB6qUfZEQ69GL4/MQn7CUOH6qBlAXEPtTyxGd87e4yZFGrNN1exvlVA1MYHdGtr4/lnrQOfNiI
L1xiDg2mmVNja0/4YXHquvp0aqk/R+WG+dEWrLsKL3c2aFZpi9aux+91fTNU5MNHDGKWcqI2mybR
7QfDVU6iP2GXQ8ZczWFyuuaxRN54VrX2+N2tooeeHPMDc8CXG8bAD86yowE0nPUxuqWj0Z9ay/L3
TZcfRIRI4HD62d6e8HlGga/NU/em1VB+BOaizV39OoRLaz29XKpKejkfWZ+ssxCUh490CBL2QX+W
3eJh6BUFg7eWXJJdT3+LJ71Y1mJoDPlVRv1/DVjIvITmEBxTOKz3mo1JUJAZCYapXP13d50uLzW0
EP75q6EY6m/fDRR2TMVmAjRlRTNMaBpfpj8rkVJEtJDXyPl/zZKhMndyG6RAXAKF4+XcdA1jB/pa
ngEPA6Uuui4DRNflUBoY7nZQxcvKx3QwSeOFmDApHRcru/YBTU5zqYu17SqTMAIX06zZQugWvSGu
wXeO0y9lq8yOPjSOozhrquaxtJpgc23PEYi+jOj+7BTj0QH7eZEIHbYg4VidMzVlARcFeL3BgWqT
8YXsfLLxAcbPNa8cXpxu5Ckk9/4xcrrLMGm02kPSo6Dspo6876pQXroG8gr2FIo2cQDyi6CPnSiX
NhFeB4sO0XYZPI27htc729Odv9xU7ds9u2v71unro1WpJmphVJ6lqHvWSzZ0OmSHPUZIDoq304pM
CpOXSiuPAXo535uGZdEm9Wrv7DKTAtabcJEGGOVOlbfq9EdrlZGsq6FUFyIUw1QHInGutOTgXDR5
+FYnpza0k9OAWcsJrsxjm/fy1mkyy77RzLxfawlPMTFEHOppsG9mj02Xydtr+3WsuCcpVG4gGdnl
fiFiwCgn+eXMHOPorEWDMu8rfD5yxwjP4qAmwbcx0YediFykxU9u9CICcY1voUINnqK6ubZ9uU+f
RvLin39Ahmr85QekqbAaHUXhEWYa5pfJNQL7nrh+ln+D/Jvw0E/9g/DuITlPYSp3nLlRGSn+gL/s
fr50i7DOjdcKaNgO9VXSC84tsiPtWQQRj8e5ipjlSoRS31A2cPsz84WbzwB+fxSZ5e3b0jbWgwJi
1EXqusNMEKSthrTyvCsHc12EzXPACoCdOsoiNdMXSDHgFkDRtWc7JWsi2kwlc27DQVL2TGYrEY2D
3tzElC2QZmnz6jxg4KMDfXb0O/C7C/GmmLZTKPymvyBB0967WePfdSFIm8zr7sWIEnFrMItxthFh
YZn2tiv46ogQft3EFw06xEDGdI+x4bzW7OFo5sNwHIs6x1TKl5HEboD3+zZA6bnoqiT5m5Pb+npw
MJ73cCFbZwMOFF7fK2ffqhB+kGOFAtoAx386C6c2lELUAwkMZdhZkeJskVBXtmrsnwT8QAARBPJA
tFthiFoeeIURBYnYD52dbUbWaZQmhhK/ooo837IlN7FScMbasVYwN36KukWMFr+or9RqGm18B1NM
nr/+vTgg23sXRVZ1ENF1BOQL/15c9eseYkTgIeil8YtHB/DPeVFMdtBLffadP740i9BqUd722kvf
dcoU06joc5sf1zlVnBX6oa3s0jxOv28wp9Fes4CwOzSuzdDoDrKSJUvPjvu71vIDPlQjfGp8MIF4
DWXfi6Q+kXJ1/zDrtzYdTJLaQEozc1R/VLXyLTWd9NUDkT5LTV/b5moYztUp/TaooXUIpxRdAO1q
kyrRnY0Ey4gfM22iI7XvTR9dwlaWSGFPprKztFW91XX53afxMoMpyLfgzoaA/P7rJPbCS0v458nU
VSvWreRjLmzKsX2QWN8gfld2wEwNyO2iEXEU3kRRu/kSTEZwF4SGsc1lsHN+U6NnWqEDMsfF06EA
a1RnZp/yLhxuY8leFSwu9tf5j8SzuQxG5oTL1Ncy2rcxtlJCb9MFEcyWERiFqzdv6M4j2ad40dnQ
nWpryeD5izItvk15CDEia5RgXpclgmYoOh1NV2ciKCx1I9mY+KqsuHd5kkJLnQ4ivB7KQl51Wuxv
rk2NGXUrbSiD8UmBIrUyLG+h67J/pOaHjr6laSdbChH4QZh91Vo6TJ3MDtulX5jyTHTr08Cg98O9
LHtHKSjClR1AztNaDf+5uEQqPUlThCRIaUJb5MsDAGtWGa71XFjGOzK66UceQdNywAnCxh3WUlH2
b5EU4EXUVC4uwDrCtW1W3mdo2VEXIAsChf4eC4pgITcRlLOpUwtqi0yesxSdognLIFTizTzfiFCS
425neJOsSRfV+Wzs4sd4ytOORZ7Oc6PSqiUGeckiwKhl58cokMu6iZqAOBWN4oCTEOri0wFUt5Hd
IDr2c7hoFCHTrbmy9Z4KmeuDvu71Mtj6QfhCuce5daE437bTGelFSm9RPixERxdl/dotsZBQkhGR
cTdgWrH74UVVlwUiUs95q7o7r0eqEsgdKHc9HJ/GVJb54qrhWRw86bFxgfVKbRCda/Q2d8pQfrv2
ayUE0i7v1bloU+Xqu531IQsFq8MFLR6QUuu8/HttwE13QBaC5afATSaxm/FNSd7/ZkTuyQjE5vqL
pg/Z2XPQWZrSsyIKDe9TNPWx0tAufRkCHtdo6hugruDImbhIhTThCeoBJYbp91bEVbrqLSTfxe+N
vWF9Tqt25+rVkh9pchxqRXoybDSxUAeASVu1Z1lJN3GcSU/4I/b7QqMC3U2jwrzDKafwIZlOvXEI
NtKvcuWGGqhzI26tZnF8Uurm8mriJduuzValC3JYhCEckhXW9eENOndoA40quRULAn86IG7VIg+2
UADOnMUBUapjn2cGeojVraHpI7t4qrUoY9YqDHmWlZdGIG0oE6pFhMdoyCMMAZJFAOn6lGttyqZF
6m5RVRIt1+brUF/B21F0xInST0Nla6Lj5yDi10EGUaz30Z5zUF7+ICMJxsb9sBIb0UWzBpQWT0Z9
SjPu+1xRdog/9s2MRaI0zwp1+KbFwdYxx/ZR9qxy23r2p3a918ID9P+3xEu0Mw+fmRxrzoPSF84D
uMKZE3T5WUQoaL8olFYOIlKxQpm1TZHhX8PQ1oPxlktjvBJhAHkMtQZLnYu7mUM5bC11Ql/DOFi2
ShYuVBW67OiWBmIZg3FbWgqbTshqb/z27lol8h4R27PX6KxpKO1lxWFwSahkdUrhXAp+WDG5R6bg
5t4dPYpN/jCANDfbM5TqBsFfhoRRC3mV1UbcSfxHWr8+jAiur/55Nan/zWLSki2LXTqQDAMhmt93
6nCyUw+6Z/wNh8sbsy0aqJ5SdYZXG23zCiVUMDT1WbTlVqUw6cfNSoSiY4RS9+WqXlLWQ+bU0r0B
2CIdZ3bvJKhHNtcT3TQSDBw9FTA2cA7omnW1EweSbsUyM+TvoyRVu9SzEKRApqjaydNBDBEhEuRc
J06vF3+6RtynH8rXf/64FF3+uvi2eA6hNm46ig5V5+vnVYHmAaCida8q8nEglRWQQ9N6QpkO4iz3
Yx7rgVyfS6ibm2ux71ILtBunWlkS4AZRIBSVw0TVgCq3FlugzGMzaiq3X85aNVYvbf2vs//5uE4t
l7XhjSt5woCQMrDJnJjhTmyLRejpYbQTe2gRRkCVP4Wi9zr4em2dIb34ZfA19KqSF0L1bib3irW3
syy7tQdEUyH63osDDDdcDx1NWxmF49/Ho5Pemkgt6RiRvcH7ldAMSGuqB62K1jabSN/WI/YFmgZi
rzWpO95U/Ld/mBHCbEnch9tcYUo2czT54GanL97AlC/5vbISYdpbD1JmpXepOhZnX9Yoa2kJclUZ
QiNSUy8uYTgigtC5w6EL2+FJSz/CZExfgGqlYMbs6ZvNraU6CeaZLVdb0TvoWIb5afkI87xnO8E7
EDeTkwBW9PQOLqE+zVBtetc4aXGuWuOYeCDsDSNEV9mLlXnZW8YuiXP3FIQDWJGoCN74cbwCSdTu
NTnUNibSUsvKCMtvtvUm1Zb/9uVCbGGf//n7r5pfv/+aZZokSU3VUGVVt7Uv88WoMWtKIP2fzJ5l
x5Ou2Pqy8kNIPV48b9rG3Umm5u78trjzkTdZiUi010lj4V0y9Yo4hGwA6T3X1l2nUwpCQ/4mhcWE
kAjkRvCCY7XRWqM/F4WZnxA/mSFaPJxFE/D8dtlKuAeJUHToqnNvlo26F02W1bX7Cmd2EYlD7yo5
ColkVUDrO4tQdb0l1T9rlQGRQ9Ah155ZZCJ5L4MLMch9P/cI25FPGR6DVvM2RWgBPGgRBVzp+NXC
aLZskLxsFy4/efFTDupspevlzmuQOjV4LK3CiQIA2vHnAV4thOgYAYdrB8J7gNCnK6zpCjE4zc03
RXNNKmA5kKLWa4qdPJlp1r/OStEjYryjbRv1SwsijhMuxUCpl48o45++5AFEeG1D6XgEyrAXLRmP
o8M1o1BjW75Dzg+JB2g3qILa0hN+Mt905v5bETX1LV639iPqKMmdbPm3WEVKT2rj9zuZuhikuUZ6
UoYmWCEmsqg6hWdcQQX2zFwd3lX8Q3BtNu6lkEPhdxn1l7DYibYkd1ZZnQwrN8zbneRKDYodQ7tz
YtXOb66xOLuOsafRImTbd/SdaKFiOLW+bOJ8khdb380fr9UTcab7DRTbDEfZSw3Fc6pP44wM1CNy
TyPLA0W/VahkzMySFZQ2heIg1+BuUz2/y4CcbofSCKybusWhtET14MuwsECRXkYumJXi6Oq7qCr9
W3FA+Ts62sNJBGQDIWXYuv+UNeq4Sccu0W9EjxXY/lzRFVQFpksdvkw7m4oBM054BpgD3hnCh4hy
E4kcjzykiMQhiZ1iiTBQMWljhGdx0HPImE2OeF/U+oe0HH5Ubqs9ItNvi0jUaEJp/BT5f0YVZmmP
UeR+6mvdTJ2Tek3mXm6OWyRL5K04q7t+vJyJtmjsUI7sYrAOTVxsLcPGMCJTXHlhWg2KP5dzdImi
VYJqL+KHrbqxCxDwfdIgB4+S96qQBvfYdMm4kKhNnlFPDOZ66tePqUE5z+3K8LVvg4+Q/eS7kSp8
nXt0c5BXwUsnYNNRIdhlRV4CTyrG56WQ7DfTr/5AP9x+SZ0MU5FcSR4zsvdzF8GU/5DNg+z1+4LC
1jRbZvPIpMpkSvc04X6qBkam66ddUVmPeGfJN+LR2+UNIH20J7Yifd1LyJMCEoq34tErepOg+tkr
K+iQi97rtaIXIe4NYov53d9df73AV2sPbEipDru0wOEjrZHuSizdO4QKCgLizGwwzWYz3KpQf6ck
lh060CnVoJqxX+4ec0DVM3zVukedTXvTDHNJUm91PcifRzsYt72VySg+EZIplBe2h26CCE3Pomhb
1MVhrJXs2TCyGQxl2F4GoG2v9s21ZlfFymhV8xElurPYCA71CGy/Dqp7PD+MdeUhNeTVofWINsY5
kMx67Rm+vkawbitXWfpqSNhvUH1VDrqG+xCSd8bCycz2CRDdk8hy/xqaVOnPoYhEKZehNpKxWZdL
c6NWrYMOX2CcYwmB+mHW7FBbYLHXYN50UNUwOWh1Z7+pyXg2+VG+IZn2Yfm9+QrVrblxEnd8dqku
zXLTbB+Rh0QdyVGb+zhE76poSFLIEiJb+J/ot2kKFKmzSv8IUlde9Y1e781Ot9aq1DtbxwZLrkkZ
zrFdJ+/sAr/jwcRdyAmyYNX0uXVEJVECLTKMJzTmvUWWdc05DbMYPqxdP1Slyl5eTbsnJi4N+Yte
eQks5M6rvJMgHo0v/CXlOwuAAxQL68Po8OhtMn/rUbRZFx1/Tgv0+nbIhuIuzYs39JAU/Hl1GeFB
pdjCj5jAjt2NaE/62lqV2Hwve0gcr75nrBES8x+65rbnxw2gYgjXgHPGO4xwkRKq2uhdLxAXKyIs
1woopI3Z5FADYm+pAp7cIYoIctYzkgXmvd5z1JlPnTM2H1IULpsGfTczC9X1wJ4GfeGoOSeZqy21
Rm53VjhETIheDmvcz++xfWW6RErpzSjGpZIDO0HUHcV56O8gICXrchAhwkEwjEvDn4sOxVKAFIpT
OQk5FYMup850OdzVdBcFn24jBttBjd+NnMUbVXIwXuyoULqT5mqDNxZyH3bygAcu8nmSnn5o/ms3
+uN7yoOZmmQq36nFmK6hv9lrXfLUk4SE7aShXbxVXgmwjWtS2/6jUeXsMU/0aNnw1dsZWt4dJCW1
5oh09aSjS5nHYpjATunvBUdRKC1p0ypFtJfNeH9turZXo3Ivogu9MQ6qyz3+2zZxE/EKfRu/JBrU
BDOwjbkla95D0xbVsU7skyqF/oNoMo16W0XKcItRpv9gO2UyN7CpWInO0LCTrR5SDBAhOl/k48yV
bslhNasg5KNEcdTisb41a6lGHBXrS4SZqb212J4oCLi2U1aL6nIIWtmpbgsMJe/Vxvs0rBlamJPO
sxZZwzonTYfnLcVmtbCpQBvDz4MIk2jg/wesYU76SDu5SoaZQLCVDZd8pWhCV+2bJjv1z7bR5Ifu
oieNaB4XsMrId/9hga7+jnHQbd2wgZYAHDH4cSqAiX5/nhSALsYsTLFRqn2KMUvm2nzbjfbKJO92
V0xgixHjFMeuf0ZT3zWa+sTIenqs97+N/Ot1YiTYeu3x1yv8ui6IpHLVlel4gycB5RS36SivOHu5
ao1Db5vDUbSIwxDnw0oCAHXzpaMyY3YBIlFs24k8h+AOVddwD4iZhWd+4Mhfl+5aROKgVyhqMlGU
M8XwAWy1td2g+WEPcMrxsDItG1vqxrm1hsDdBlp4F6ShcyuaxJkUUK5pvBHp8F8dZLfKJaJW8Ged
agEDUcWNlAUrKOl8Di8cm1wrNe59mGU71g8R/hfqW0me9yFQ7I8RibLHUkE9fUC9Z6u4kXFE/NCf
q7FXbfKsc7AK8zakMYwzWrz5fZSnqygxs2cz7cK90ZAbFCFkc5VZC7Xksk/z52FUg5k0KVLlzVGK
U6CqAK7nZMNMfuadkWHygvV6pR/jSkI7AtzRok2ULlsN4/jdUFERHCIIeWSm7ccmV88axdb3pKWE
glRjeW+i5boG0szD9a8jyF+ir4Fcy6rscmU54l+8M9UkObAHzhe4ciRPPMt+CCqOqr42dVOdoC1b
+tq18OZS9dwgexMbpy7OlG1IpgR5ysp4kZEv83sjeVckmFhiBO9e3jYDrDDLpHxV5Qi7+EnEEjzP
hxdS6oCES/bKah4EL4M2CyS727limeL6jbcPhn7fy16BkRZVlFqqJjetEM3NoVP/8BT9SJo5eiuR
zsds0XGfbRTWZixKo4ehDZS5yx9zigOnXqaO1B4MPxnWfS2r2yFo/Z3bG9k6s+GCkm6Ml2HpBXf8
x5p5q1FQHrzErJaswceDVgzjPFMzbePJ0vCCZdfMynuHnLlbHnqw2HjL0a672CBpfs+waeLqC+TS
fg2TowLZpmkGAz7K3WrcEsSwKMKUK3L+4NEePet8hIo2lq9e3MWL2LQBkoQF6GMlcmde3KhvqLDH
nmy+BzLugCMGsbem56jbqi4D3qxaPEc4BCVmZL4ncfyRSl35YBVF/p+WvsbvKKFpqnIUTVcV0mmy
oSv6l6mq7iPFwpppeJSNxIEt9mRrDRNvin6R0TooG8ZR8ZoEYX5jSnVz26KFf9eryrNoj8YIxRzc
L/ISo4S8jzZiIyLCoDI+h6LXzOpdEeR3zmjHe1cJuqVf9giugEib9WQ7XrVkhGOco9Xj2JvcsIo/
KjP/jsiU/Sz9f9rOa8ltJFvXT4QIeHNL78lyKpVuEFJLgvceT78/JKuLNZzumd6xz7loBDJzZYKq
JoHEWr+xFYganZJsKf78rutK3ktyRfGmQVrdt9LHSnfUp3Lq90HkIbyoDd9abF6QAepkUu/ijR6u
iLzqkLqdi/d98fpPgas/Bmi3bc3Y0mvYHDIKWoYWrq24ZWdpoARwxIa8fE+mW52ycGq3xbw8BZLn
y313EG3Xy7qD1xsNVQmUz+8GRIiZm0wRgTV6aMvE7oHRmhdU4auHMtXLhwZJTVBH5kUK2+rBR3Xs
kGEQs8hlVT7aVo1Emjy9DMlyji9O0P+sAziyUE5/W3bxGLq29DWBAzKPwlK5jNbEXkQ2nPLln9Mh
d75P5y93nW4anv67RI9k1AbvjGZ2t7GCPj0jOgpTxjPTr2UZoCllmclaKqv0q2+Zb42LIXpQjMGT
g4+56B6c1N7EUeUvxaR04O1PV0v3gPle/RpkG11zk68ONPg9VeISbVqavTQ8SWN+FkjwtHRPVmgU
zx7KyPtOQcpQ9Hupd3aVqnjWsN5LHaTVUKha6XXNFpyd/KEaus+HWx8Sht1Sz0ptJkJuA6LZ2Jjw
5tQlFmlXAfxWk/jBQSpmyXZD5kE5Ob+FCY5QBeLBEdvCXQJyYa/xA91oYdMc/RL9DNlr0fMJsQ0a
krB/RPXXned2Wr2gMe3OAHc1X2UfLdwEVevvqjvVgPMMaZVqNeAzh6oSSHbDw/9GG9xZE3n4EWG7
tkcbvP6j8YInrR3T8DcGHWxXp/pZX1EXcJvoQZ5amR0gH2lGD2KMis51TJsgwx9joib37/OcqPQX
bZeqSy+HiYtjBCI0GRg3feLpTvjZXZb7LWKcE4kXTzDI0nFeuzO+kc0T9t5btvHeb4sT382CN3Ih
KPpJfXSKnVjbyRo0jiRUrSe7pIo9ye/8wumMXz/wT6WQ0dFNpUdbgWmFenKw6z3XPnkF+81CjYe3
rPD2gRPXx0qOtLVFJm9G4tP7jWJCkqKGgv3qW0Zx+dVqonxR2M141qx82Iyamm81F3pqJMWIOobA
/2O/UvZaqQRHGY39JaCv6FXrYiRR+EygXJA+0f3vQ2QpvBkOPtaTPXeaAg61V7bag+VHOARhWfXD
6r6xZUaHFqvz7hj08JPAJeTdfqpPdqnfo5DCAIig9zNdGfpZbUB/lwfDvLRd/VbmTv+1tYdhZaU6
ucYJUVIr+gINYud5iDsUme0smMu1HnxtMkwwNb4eG9F0xhJmvdc9YqlUo+0RPalTlJNp8Sap4eSI
KJJ3ZD4l/4/U6JoT9QT+FDmS4jeQ1IioOpXmgFz+B9gK9f8FTkPdWXQh2oHgEWZM1Ao0PFl6Y0ct
yFnrecWdQUadBzJe8wx1zpyht9Z9q738IeTb4SE5t0T0JfNnWN/sB631ftSj0mDnHugv8ni6bgxw
VeVG/cXFseU1r5Vx0yQpOqJT03EQU5dwfdhfR/lndalnnv7zPt38t2efqWkkiFXDthRHVq27PLqC
0Kw5mIX0DHMRmx4XO/mhGNuz3CXRrurKyUfdz57djG2JribWzxxcoFfzI77FDgbY1QGpnMIgHLIi
Sn9+PMszzbyFJ7L9vnQsoQ18jZ2WNvDVmFVurc7xaLRiNAGxw4njeF+T8f0F72DXN1n0ra5afY4i
QXqBYKJuMt47NrgFQby0pzQolhvfkiHce2zKxSRsmyKyoOA0RnATgiCQG0nwjDjUTJ2q836HtFvU
Ufyd7iBi7KOFqdn92DQPlIv1X3CoQObuEm+TCIhm8OgxNf7T5TsYHekbVwdOaD1rlHYXUTNE+Wts
ILrsj9EaoFi1h0825jjwcFo2lCPr6XAdSfXBmYvOLq6oRI6DPfcSAySpOR4FzkXAYcTZHSbmrtl1
BnYSY41LcM2vaas3k8kx9bQnFPPYdNpts1ekwjqgKYkUt6noL0GCl870FvQrybHdyIyfYlIiBUyy
8JVC8fN9UhV5/Cx9W3ux4pytfnxWUfr92XTd0lYrfiWFl81hp6S/AqwoLPSPvuIGhtSBJhuPsCqN
ZRYF5rFGIm8z5pG8jeTIPxrABVb6iPiJ4+tffJeEWgzI5kCKDpv7KQkjJWP3nAIX5FnZDb8Qrg5r
nS8IeDzwHi2CrvgsLfGOfp9EIjy4TuK1tfiYNAikQIklUQlx9joJMeTyML02Xa/kqlL3LLsmJRIA
QOtWR/YeWUI/+DLW3nfFsJVDp0XhbsxDh80uWcbKZS9b9b23ETnIAgbKzCgG55qDTAKAKACTXnLc
UzsZ/KYkKRjBtb+ruB2+QabqVyX5lI1thNbUXWhhdvH06CsGAO4JaH+5rSr1Na179yS6xEE0nSRe
kXgPD3f9eqWq8ybpymU6PEYNGjQC0E4FpDyIs9tB9EVem2+i9MAdym55b5OfUlzWsO90jYMylXYt
EzytaqcmVuKm+iJGh0Y2DqXz5JV9tVWTSHuNRmdFkc58knvLfyj97ilWe4pg6KptFHjJsMdVbSk1
fbDK8jLddOTfF+JXq9hDunEGu7k2xWhiIpujDGsjr38b06tZ78rg64Fx0UVTCpVjAf7z0c1+aoMl
HSr8qI9ig+srq8CSi+N1z6vamJGSnVfbBclptjN4py07rOeolPigq7vhG2+Z3mKofP+Qh37yZIzh
535cwA59aiRPU7zRJM6brh7iQbOPSS2nL1HjL3XxiYIk37L1txed1sobczT4H5D4CAzVNXTeyM9e
pBp/uCl2SJt8m5AfnneR2jwNvZ+vc1sLV6JQ6EaJBtFcx9uVP9lrGl5yWRkm6sXzFQQD1ktbjBou
peyNrV3iNhJO8DWvl2FdfDXq6OJNuc42zHcm4tBvXYRGGDIhwblwA3eLLG21DjxHf4zTGFFwsCo/
a/wko+p36srGW5o9kgzGYOHjBLmhu57PQ3CEUsRwPsWkRW29YRXzRZQcwL5MNSIYp6KokFaUjNQA
hywx2pZboJfDDxvvs4F3dZf/nXNYjfUpxlzn0EAhX8a4zL01SQmDHC+rJEMnw1Egy8dskgACmpA8
4SG9JHX7LCIwgOaFNYhf6hxpdQgkwVbBGeyxmZJvIsJCJj832uGYc09bYAZencvp0Mlmt5D9RFnY
io80V2SGdFqmhneHFb4kfXDS1Li4iIdPRosJ+UV8jaexWwv1mU+tj3l4LrX/5eHjyNa/P/8nuA2V
H4VCneJYE0viU9lHMySI1HI/PI/OrpSUrtkGCZgkx9HbBbIG5l4QI8SZ17i8AOlqHCzCypXAkrXu
qkldA7B7VywUchP7Ah11qufyc2RF+Hdwq1ojSxKuTDclKzyBiQXIOBy96oz9LkYsOeQieaz2JnfW
L1B5vqR2pJ5FS/Yw6UjD5ygga6OYqbvjvo1vRWoZbwM8cAug3EPuVNIpGtt+UgtTT4MjISwe9Q9+
3VY/Er/5aaDn/laSWQO70A6vIcLYGIjGl2jwulMWGjmqMHZ2Kh3L3YRKV21L3k7x5pLgqhTtU6/K
4yEOcGQf1fZpKFJ1HuLWujIdqgo5z7qfjlkh/QPaKFJCjHnd+seABcJjoidon+keTC7FKb8r/NpT
Nbde9UHHUUs307VZ5M2Db+bHGCjvW5wgajwBDOW68+dDl/kXKyweOskPt30fmHs3hYsiDjw+QSgi
wMo+0+MRmmVB+7tTed5SoQkK56sP33xZa3K5R7+sPlMS41HaBMMS+atiVUaufi65O0HAKuwVPrIU
H2zHRw60iaxH20VIFBjcdwXADKKok5eJhWUam4tVJtuv2JK0P2w7yGZFV1bLcGzCtQmreM4doHt1
TMQ6St1v//CMYV16RefPGu25TXXnt9FKD7xJb2qq84vBgrEwROq8rhUEdRPfXiMY5ewzJNQ3pi3t
UB9OlwryN2OM+6YMuhpVYIwDWnBxq8xteANP67Oag9+rAB3+aKLuYlNs/UXJiZyN5cwR5ceeGB35
HRoCQLkN/0RAgptY1vqYWY4ttIX40Ht++CAORYF8txQB4Zu6IkkqsZBAN0joD3XWJFvU5V97O78U
Zpo/A7x9VkonPkM/k18ySfmSeYp1UsO8Og5GeYEIAKQfCw5e4X6FcpMe5MB7xIxp2HpWEuizMsj0
g0QC2lmOOLu/dSZZ47yRy5VoSoN5tnNeD0217U6NWff45qbpmy6Fk/dq4+9VpzkC07TBP//Jw/Ed
zgpf+xnlvreGuPrOzxEcm4gkJumaKUS0Hb/6Jlm4bLTu8EJlJD0XcfjC7qQ6Dchlzdk+KTuMe9ov
ss2dGmh4siZJ8pPnbveQ2K127HtrY8S6jxKkWZLQ04GgT4M49nYPbW9Zu3yMflBjJKJTjGHrBBFI
O9EOVAuT5grTLTwH2mVOZvkL25hmCfSex9rUNDUTQVZHaWD0jPkqcPJh3tWVlFGK09L99dTScaZx
2XHZ827qjTweULYqzX20Ezvf2aXVcCmG0DjbSb3m7XOpO9rPrMNATA7rH51utJexTvLJAKBclcHb
WPI7DHnTGZqw+t3pT4gBdi9V5DuHwh0xTsEtZNFHeAo3Ibf0QGrcjdwFySzn53zB6Dm/pNOZpSuX
hJv+XnSJwTarknWHOt9cNAE3JSdJKX9Autxnk0pZGcnttqtwfRVNK/BGMm/R91BKzeegGbrHBKuC
eGrlmQx802vRpZR7CdMzDqDJ3s/iSGvXrW9+v3Xdwm6xjpYXlDa4+sdMCxNJULy/kaS1d31RhVu7
cZ09+ctkE+iKd+yCoFr7pRadKCXiaZRrxXm0SwudQxnVmc67ODyZN1mSJfvUHuudz89/0wSZfdCy
AU/WAbvWvqhRWgf38YgpBGLKeic/5/ED4vugDuwxQag2DDetXpbb0HPqM2IBeAw4cfmmuulRLvil
Y2e2bZS0+haW2OuC1EsuGmXXDUAqedPmTTQvsMpZKmRRt4rJap0hTY8MxDhsvDm+Q2VeqnJp/rLz
5ElhDzGvSCpeOk1adlgb/tYhlfncC9+8lk/Y+VF2wYiy2ZRDfbL5Ka0j1e7WvQFWRrZscgumr77K
RvVDNZPwd2oeQWmSyOXHfDGpPb9ZPjr6RatUjyO6qasCgfeDjdWcE1ITdD2pusAwauZpRSWgwLgN
p4v4l4xm6cxJ2ZOYyGGvoBdm+3HUjCNiVMrCdzrlq44ULTkQm0Klo3DLXlUyciWBb4zIWMrFjjSl
BVy8+wW3ghslVXveiCvzIamacK8FCITbSTucEmd6fTGMH6GSe9Ay6mGj+HWzNj22SEowPDSgdP9w
gMlhP5MMj0OCkEgcIyFbpm3zSnqCAgkRwbRxtosseVA7vISavtrIlhdvrRGZUWVEOY7/l9F6kGvz
7OgIiwRd4SFBBr14UAOU6HPg+H3guM+GrlcXC/WuKA9nnYYmezGpqvZ1fAzGQl1TQa6XAtyFB0y2
MLug2AroVxNO4Ax4tCcxWjUo61iG/izLbQpdNSNligGZUbbxXNPbbts0irccbSV9g4jxi6pLfykc
qB2Z5v8Mpnuuga9v3ko5ti/kYdHAMrdt0A7rvo3SR0/tHPKVTfWH6eBRhEToL1ymfxVyYL0Usj6i
WBy92QP+rlmqOZdkOgwK2lpqyBcVuw5VQoUWAd6xtPKl75bORQQ6jomAaKg7s1tfLmH6URrcWKZV
RFhs9ObFvq59XSw2lbUHqqHtxle0Vv2lneUpVHESgHAG2T+3WnxwQuebFWnOMdB4v/arp1HTgrk6
qoexcvZ6Uro7y7HR5YOgMh8HXwF6UvcbJ65ULA/j4ZxPh2CTDkm64uU42OS8KSxg7quvJj4SWtn3
v6nPjSCV2ajwtl1KMV7XtZMtO3Lf3C5jb8Q5kxu1LhkPPfeRjTxI4SIuTOXFDD1r40b4n/KV5/eq
xF/BzMSL0a7YcMm4Mo8u6JFEM6xVaGr9ojMiXC7kwTpkRdO0M0pyTwZqhxvRdzsolf1nSGWr5NWQ
E4aAU2FlVlWvdtVVeL3qwZe2zLJFmxjaJXJ8XlHBQoDnXofaCEUAQgL4ntjbdGrRYcJcH7tS4xWQ
DNVTQp1pViB8uRV9SqKZs3ZExhgG1wUXJ+sXtagFZoS169mPnsYuOVDl77IkDVDMs3GnS2wEkW/n
7j5MqYlC6tgIRl8RrYrfOtkHsA4caAIu2yTA/R2o9HbfjJo5j3q7XJpg6A0/oCDpJdho5n26DcaU
30MuS9gojZhb+I77OFjdo2d6R7jRHirhoUSCJWrWqMZnD+TToCRLCGZKSi3BxGDXBKW2fMF4KDz2
5DVIhdTlS5Rn9smJ9Ge+P8hiDrB5oMvajRedrYZkz5BeWbSCD1bwFrcoWgrAglQr+kI0DE51/odo
mL4vLzOriyYJyvESeS5MKqXuYSZo4+XaJxvmWo1tsBdTiBjgbUE/G9JB9OQdctqygYtvLTXAJByr
ODRN/H4Wa3m0zFrqruhPVJNwPTHXU+5EfK9iuV3FPAmPpYFlKE48KH0rjnsUB74GzraBaYU1xHg0
SpMHQBI+YE2DL2XGbVFInipjj/MXf5mtMWmeir7aznZqhFxTFtrqvNBhdjWxSRW+j9ajjCtXViBc
pLvaRR4GY65h9fDg86nXgzXEG4lXy0L1Rthow5RCOINgXbSGrPOYBrnp5CpcnFB/ayH1Hf3256Bl
FFob5Egcm8RtHkTWrnIr9mLTGcpPVXrtFG1xqK0TVd5h1TZBvSRtSokihwnZSfGbG/nRN0MiyY8l
Q/2F+70yr0PXewKLEiz1sHTPpsyXIoi+83JFAb7BMUZtDB4tU1McsCkAVWs4ZAfgtTGk9pa5SxGG
7mL1olWPgV5BbJTNGIo5f+DQCTGYk50y3romZsPpqKAon4/kA/TIiDEqkbQHcSh8KIHstpoVrorv
fWXdwDDq1WLbx6V+jesUfMF6UlFoDzurHG199FcVfYeNyjhz3CF7VnyzeuwqrFv7JHvWrXbpRLL0
MG3U3aZSXjUQqwcSBO61aeQJlmhDF64SNQ8R2Gx7aZlnPjaCchxTi83+wCkv24cp8oz81gLemPX+
wUAJCGv7eFwbjmvvo1L64ofI93QwJPWmrJ7xoymfM9BIuYZ6U+5J5bOjdYikDUPDHZamTR14rbSk
ZtzaPeGS1B2hbrmnNDR/KuMYvnpJWG4DGbOkwvEi3KUp9+hdFWzEKIwInKt8PQe9wqgrGQsyLtKT
bOvyI88PYCx091YLb9FH58HkRXNvSSOAwdbQNoZWoYLmyiaMqajaJACYFvDAzZeEVMIGJL68IK/P
KL5J6zzj8S5FlkGKxS/XOjDRpZirOq23zpW8WV7nNoDOeNqT55uC2eFVmEmCjBejUUvuT0eD7NoE
psUDC1nHlQhOu5j6Zo/NsQiWPcxNS5yi1te5fY+jMgXttQjW2lrFosZ2r6OxWeGMaSbF5jo36Ci8
tZSExD8hGrFho8IarbF02xiW055bb7BWGF/kBzvagz4JnqVq3ipy9ywpVvuclP0XWFTOMdPTflO0
kDclre/OuCtvkVF14A5JgXntq5XvOEHkp2tXi1jBSafY7Mq5irM7b8wAzf0d0prdWayRlgi18f4c
rO20nydW2rHFCyzUdsN473kQv2G9/ZGSnPqe5746A+VhnBPXCDdBb+/qekwujRG9NHLkvcJHRqhH
VzC8QynptYzwSyLXPqzEKOABfD+K2NmJ0Uwvn5Iqay9eYGtfmu9VkXgb1UcmKu+woEOfs0S6ucCV
LaTIiZT1OOycHE1kDI+tP09x7hh2OjKl6vxTwKdTPVHwvxtIH3jGowsJ84vJP4+CLDDe3vG+aHzb
Htw424mWZHT6OcQiQbTCMc1OOK7/IVol/2jo2wFO0T2S62NZNHu7p0YnVg3rEZktkCmL0JS08+DK
7wdd2lpS551v3Wz4813sei8i6NaPtqay9AcqxXcDmRfKGLzBFrgFixDyEbzrmPah+7ic2/LCaJSK
8gIffhV09fBmj6a7GGtAzYOSykdZJd0Fdnphh7wj+0PpY0YGCV4cikkJRJwham7z8055hluogIg+
5eMszhKEp1sIJXcDIliMdo3kfRqF7ONRwu4qshLkXq+rVhV+YhUy52EDqZgEyzCmWBUF7wf0FNNd
PB3E2W3gFncbuIv7ByG35UcA8REGQ1z4Nk80bzG3K/2DkLulbnP/9lP+7dVun+AWcrd8hb3N+8f/
2yvdlrmF3C1zC/nf/T3+dpn/fCUxTfw9lHYoVo0fPIqu28e4Nf/2En8bchu4+5P/75e6/TPulvqr
T3oX8ldXu+v7f/hJ/3ap//xJkXco2R1q2RyBELZ2wfQzFIf/0P40RCmKWbiqv8+6thsdQxaxyrV9
nfBp2l9eQXSKpT7PEr1/GX+76i1Gpu48Lm8jn1f6v16flxlevTs9ZHd+u+J11et1btf93Pt/ve71
ip//JeLqNRwIo+jwS//4698+1V3frXn/Qf92ihj49NFvS4iReLroXZ8Y+Ad9/yDkf78UmPoGLV4s
D/RwqE5N71vLEkQ8Bqw0cSBHMkBPK5A7NMFo4WxS2O5CsqtMXccV1olV6bCjnIZFYD94YOIAryAi
W5c7Nat7fSGGPRzj9dg5gvmFQSe62tGJ94XDLjBXc3WtDqh76xSV8Nku5pQZgF6SnN4bJFz3XY9m
/Qx/QerhmBS/nxr9GElz0SsOqvU+8dZ1nT3Nc3G5lOZlFX93AzzIcYAz5mmSRGtqUuSj5CR7BJW5
0Yu0PiG2lD5KZF8OhlNfxJiIKvjlYm5V9gto4emjCFNRfp35JFt2IgSjDrZIKVtTVhUBcZ6B4dJD
ZXZb6B9eHX+ai2WoLknUv7iyM6C8pLo/vFQjAzcJLo4gscCBTWKLom2plo8InfM+fBvQP0JMXSIk
6wnBH+46TcwVBxHnfKxiFBE2cjrkXSWH0aKVIVUAcSoOZAmtEOoMQ7fDNSiy7SPoy2H9aQ7I0z/D
P/WitRjb816Tu5lU+Snvmrp5ajHTO4mzuIpnbYsTzV0/G6Jgwf6U79DdhL72D23kodbw5xoiQhxy
Xm9RgTLb9a1PnPmx1W6gQf666xeL5JW9L/PR3IlB0WXF3SqRh0nUuTPATFInNKaDVqJ+b5bOtV8M
in5xdjsArzP3ojkKATxxalNMccvwfa6YVumBuwi0Ep/pJOlXQACwJglH1Zmhr1ddsNkmSYKthcS3
Fgg1aTuzX4VOVl86T64vpZJbO6u1n0XXrR/5rWckoW3eNQgVhwQ48srUvXY+TDNF3/UaYqVbp7iO
bXnD9TpiQM7Hryg6VzirQNMVZ4hCPbzzde+ou4jwOfnsOnY9F5xdwd716wG0Q71wiuDoU8PdybWm
xSj5F0m1kwoJQ/iZK8nlv5zXWJTLcxHu1mXb72sFIUivanG3CbV37nQkNY5NdgMa9e2g5VW/Msjm
i65PIffMazHuhTZ07E+hmuR2YrogYiNfMAvcJvhG9i4HZAxRuoptc+9PoAisDeVvSYY6UFdAcfiI
8E1FwUm5S+bq9g70EyWAz1ei0xr97AD/1SABssg+sEFoGu0xc6JyNGUA+aU8BlRR9yKvJw4WAlob
M67bq2hePuLXwytF/FhTDbvGAbXolqieVEjH5dXDpFCwCuoyXPhGiIwpSMEUOAiey53rlA95N5QP
ok+Z+hpI3f68Ike7Em0xfLdOL4dnHGa8bWtW3aGF+3xwuklGWbRD19f2toppb9ani+sAySfwAL3V
/PC1OqBwr7ZzWfLyxW2FJg3f17rrw05d27vq6a7blANpLak4C0+PBvG4+PRcuT5tYBONc3IIyqcn
jIj8D0+k60OmcwN57gF6msPws+auRMU0wWAMsdUMN+oyorzCIf44G4DbV7NbWwy3XXSdcdcvmrxB
t2uQ/1+rrrGxtNJ535UcSMyJHkjH2yF1q/em7tWzBpjIQQyK/uvcFjbO3BvLcXmbRlbdXbR5ocyR
U0KnFedmLIVApy9UXQsCQMAKxnFW9aYNqIzu6tTqDmmY8mIaVMU2HONiG2mxLT92BrkDGUuWuYgp
p8BIUBWGybinoepGHvIkumwfE0k2ox3yIJUiJ3MHoePZ2FvjhseccobMqp7FWYKwujpi5HvrVw0Q
colqoF1EqCMDqp0pfW6sLT42FD86bwfSevxLQH0vAsmZKgPTcKDj6Kx8XE30VdMl+0yiJMPVbh/A
L1ENbyt8HP/1g/lpXICO0ecwWNXtGAcFGh8pLnxNglClhLGkiha13yTdDxtPhHkJqf/ifsQGmjXe
xXbW15LLxIV/Mj2FEkBTIY4WOxXppNTbaOg1ddfhwgzISIJ0eO/LIFZlfRGvxIzrZLEOZo0k9Qof
J49prRIdM2UhVjR7fyNC7qdMa0OtDfZihhjFPm4Rq5bVm7iMTe6BFd6t/K8zf5o+PBElKr77Zoiu
h1HF56KMql2v+hhuw3N5FrFCruVfY+V2NCjTAH2QVGxZLIVHkuAMVGorQYaJaE6EAhmv+euoYBuI
UcsG6CBGxdysoQ75LsPrss5cp04+w6BMhTysk4EvwE/dmmK0QILkOppk+T4odQBNlbIOgXgg1oxT
I0IlMHims9vArc+fRkFwKGszhK0g4sShq633AbgbP0cqfGPXUUS9TRCXuFtJXGJA7WQmBkTw7drx
9KFAX1XHAliTZulY1w7A8QKzD9/gQTn1IL95/AEoFgb6EgC+8lYYCiCrfHgasg5+nhQhatZ6SAan
skXxU3aPXjzKj0rAF3aaLlZN67Tc9uR7/9mqLq7cSi9JljVn87g1OttYK24LMxt8FibnUnsI1MB7
xXtg6xVk+2s7HJ+zIpv3kzAa/LnspGLOMvOmKEiL7J1NvHXFqIOpBv8UlhSjYklYed1BjAa6/GnJ
dEgpFLOGXWc/KSnEVBicDAS91TzKUlRvG9s3VwkJ+y/SGJzEc/gWEQP83OaBZaz8ysAxQ0edCpPV
0SjWYp88Yv+81610frdXhlTJDnyUZW1vhO+j731iJKjKTyNDz+Nndt2qU/DZaFmFFzVaC1qMInus
Vzu86aXu9NGkKOodxWFMrS3k6PxoSg5Ytd7ONpViB4/i4ADwyCOweKKFtoWKmWO911q9itBZTvp1
0nQtN1kmjPz+Hy1c1uZ1ECjrDCm6aD7U8i6vG+soQgbV7U6mPa5vE1RcoTbcQWHViwmunBnz2iiC
a8z1umN0zrPMvy6iIe949gcKn+JTWMDwN07hGjMRKw6gpuMF2KZupU/Lj5KN+rYeeU9SvJBDtF2z
puqeBq9U50Fn+BvR14O4PYCK+olBXPckuopMRyookY/W1NWBTsdW22QXOTVzXvoeNeOrGBPhOnZx
cyeBslPLrr4bEvcN7ZBu72BovB/cHhS6OBUHbu+SVO9vAfdR+Hi+TxUxoulmtVfMRBups2CpGmN7
XfMWk2Th4M5vs8W6Rjm8L3ZdQrTzxHqWu9Jb34WYlcwT1XNefKPUkUl29J3dSgHYwVHmVBxubTEu
IsWwhVTWe6Rom7fI65AIpSAxzBUPnRERJNYQZ7dLmsjYafO/vJqI5B3VR3UQZKKsVv3ZQmBwgaVm
tBTN1vHpa7X+jMy6NevQoFjdDbhdjP9QGG/v+7N+5+eJsi/TMjZnYpHeflKHvDt5qlcDTkqslcOb
5YMpJ+XMLcduK5riEDU2/h1teBCtAvfbh8boF2nk++dsajm65z1AzLxNKVDhODYYy7kDHj9zp6lR
GXCS7wr072COxsvIT0RF7E9Mny7c6363qoIEnFJRIg1fdw+lJftPEAHAVbpP4qCFZg2CyHB38dRn
VwBVxxHNfzFKtb45p566K3TnfYLaAmHA0JcfOV1Q0ZKlNbbIxk7Twd6mhzazft/ioQYC7zKrBxFQ
tMUw91p/2IjmWOcNYDQzmIumZMfaY5p/SaL4/Wq4uBWkL01rq8V1BOom00ja2JNbBlqi+Fnj6rNA
Yj07ir4AD+WeV/k/2/pWgyh3FB3uNElEiaY4aIEZgqPJvMXdwK2Jh5a+8g2Mo8svmmLnx37QvAdY
xRSbUOWfGwAfF3VXjSuq8P6Tawf+gxzYMxzokn8bFXP1xpmJ2FizvScxH3L//XwR4SNOe424XeHj
+mLwtgagYLR8AaE7RgA/wEfDKyojhP5NyDtHW6qXMDM8hASM7o+yDr1dOGGsZyK6MQNrPvhafxGH
GtXUY+5WS7Wsh0tqQvJIQhfrnulfiMT0m1sZ5eHasimjVZLRzyLx5/gYFZ8u+YvRmJTYp7nNNBdP
Yf8pxaxwQ63ag+EUQ72J8nIHXBBtKQCwj70/j4Op4D/1ZHLo7Mw+/S2GrkGTX3dc2MHyNsfrsng2
tN77OmIAcdX/j+vcrt3/98/TtKM8xxO+WBaxgRNnpa5bvFm2taux34rbVjsMBcuw9Yq1Q2xq4a6H
ApxOA6KrE6PXGBFeQMpZKrUDl2SaIiLF2qIp9aMMRMBD8KmOimEpOsXw9YoivIeEtIR8hQm7HUTv
d+l8AOczy3Vt2DRjvZT1ItDnJDX0XVAkBtBt7vm1xyPvINqOuL+LcXI5g73Mi7revO9r3D7YkuWT
TvxAvLPdxDaukDUWOx998jRgBiXMnFK99qco7+jX0yQbv7aqkW/FfDFLTFD4+iz4piCLMs0XA12b
2AdTHSRMJXv4HBiVgZUoDuOHb9ldUwyIvgFVa+wbodb+91ixcBx43y0TRbTSfMolTZqLMx3QyvUs
nfryWDKexNk/iLMtWwIVTDLTjpd32liiqQLjldIAwOyHZpboL/3W+6SjFQMtiPG8jDCoOyqWl7/C
NZ7pegLGudc1AMzhkzZ1Y+saYdJLSlQ0jQLqPRpJEgDmMXtVFZLwZIEQHJ2C2dFf1xjZ01xCy3/y
ICu9coj42ersY3C4MDEal9dZbj1WrlluPzUhh2xbD0GTtVQ511EPsbKH8H9Ye7PluHUlWPSLGEEC
HF97HtVqS5ZsvTA8LYLzAE7g159EUUsty1773hNxXhhEVQFsy90kUZWV6drOifRKoMR6dRTvjiRh
EmqREhkbYMGuY7bySMNkTNz0BKXfeQLNooPPs3kqjWj+6KTJ2gOUZlX5dYZcZ6e2pRXza4VGq3VX
IU9mOw4EjbUtNKBcV5WunEPIobAANKCD4lAx9auLHOuA1DC/gtT0YCbCPFtd60Mp/FmhV+zaapfq
WuNsueOu5V4QL3ELVYfUYP/MkTaatYBOt8slXfP2YbIIXN8JYDEVMOxHsmdt0C5rSHxs56VuH4bc
9AETL5s/yG258tkKUm9fJCwCYQJ2jFzvJ/3Y6HeA+qNvy8CWfnEzWmoC7pb2ixQOzDciQVo/x9yW
uDluttsyk15mwu8UcsXjE1Joz2ioNB7bUjnbsrOrXZs32aMxgbMMwMcfvweMMQQvmghpGaICUib6
ZDiIvIgM0BQuX7l1/n5o6yEFk5eCb0PyfphbuoCnt8BYLwet15anwAONof8F+FYrPEQW6NLRxAOW
r6aCfhuJtSG3y88ULUdIkTd8OJbtP1np2AcBiqcjOknxX1UbFQh2jKGECpa2+hxFJaSEyKt0CJ3R
oZFokpo9H8du3PKD2/+oAtDatxRHy9EYSaQOrdBQy1IR6NqjtM/RBo0Dnyxh7MYaCfsJz5Fl70AO
658ss/Mj0MAVUp9xnh8lEFFL6ABDlFNPkn4WrOOui/FuVXiGfa4rE13rg0IHoJaS0kOwRqlLIMJO
LD2IAZPXMfvmOoGq/IwGvGfsOssvXZ5MC6uMw+euAxzJ6kv1HNaxs4CgXvEcepm/KMsogIqChAqu
g57djqOjCWWD4GB5HJJvuk/bTpJwHlpE9QAamnfDm5eC///OzbIoXnoDtuSt7v7kHeAxvIEUeBwH
3tnVbCconwHFrlAzPA5RvSbbCMjlBO1d7dZT8r6EmKRewUZD1zqwWLP2G6PagT7FX6do2/3K0uRJ
osXgavY1u0AvM1uQvch7e5WbgJEHGtSL9me8mllfwqluD/gDSCiV5OlXdLfJhYyC8A5YwOlTZbRX
skcsrzdZaDtIjOEisWw3nQ04UQuezef4hYtk/DlMEeQKcFu79lU77aB+Uu9MO48+YTsIDL1buD/j
F9aC/4QiQW+mrm4CWpjXN2vwTaLzqVBiBQqLDD1QGbJGje7hIyNaDbK1Ul52BhrPuxQ1FC6NyMHT
7O0sKpAqJVv8dnbzzmfJWJ67AuRYceReBd5e9/gu8js6oIndvnOS0Ny6GS+1WPV7Bw1VEl6rKvf3
FHuLAM87MmEOMKd9Fn0CuV/xYDVZsg5NwP5LicaxxKiqpdN72Y92TJaTrcaXKGmS9dRA2vUWIXWJ
5H9GEE9UlsTLPBbqxY4MNHwUoNrcgt0mx6/IMMUl1DsQKQJv5UALa+mKViATS5sTT29DyB9G6G8w
YucYgDO0gyw1HOQNMh8/GgjMK6Nq0BSi9zTvpum1UQMej7I5t3Ga/2A9Er68DqpPCsDE/eAbbDNO
lfGEDNYcwdH0s8gViIfcBC1RBerDluZbh/zcN5SerSOYddtP4FFUd+A+3/ECH3tplqrcQLtuWFEs
HbiZfQOFHcQh9fS6iyf0VEJhEZvSe2wul/3UoCwZ5vaqVd74pZXIw5Uc2ZFJtuqzx4oVtUCDHhXb
YciprKjL2WeetfBdF/J8EAzMhNUbD3Go1Bqs+6WLThnQ4tJBuKZ5MBx9ANY8x10Ep8DW2gwtBd33
HPdGVAq0h8J1T/t/nRaRAskL2mHR91qr8Rrr+zXIvhzUcDIH23o0LhS/prAtNrKKFAhccZiAuz1O
kBvNfOXtyMQ5WMTBX/lbSJHw8ZgpYS8msHCsbnNvcXQWpXKbvC31ISz1L0Zg5VBXB+UKS1Zt7qza
1i3unSrDRtNOk23DoFAsWYydppmhcb4zp71jN9+HKg82rDcnSBFAHzAdc3klWxv00/ImHPifNlPP
RYcfWlNvMbRW1shh2UG/bUWFxxtB9Fy2fFfHFFAv2oTD8JmqlrN75o7+83wub9qco0mYluzKzt30
ZffZj1cgv1w4bMzOg+p7sU4NtHpCePDjMNVdxlBLzU/Q5tvS6C201fcxupm92WlFGpGdIt7iyW4L
Ji9v8XRJCg1e3BoETJVmraZDWYXuWvbNtLjZ6EzzZ55ZGYDGlmIcH7yE6Nd/ndf6A5qCKHJI6+g8
Dqm3LmstLPwWc1uxBfHaFtWon1A+cA917dzNfw8agvUKbdH4A9z+RaiyzWFk8gsP9/O3qfOQPB9s
yPh+C6OmXlhsMNeyxZ2N2AUqyX8CUN9fIkCLgWGFoKImK5dRnUN9GTyhFEWTvKgH+4L2/jmplen5
tVRixda4DuwC7W5VqqAhFZVqkVbuCCVUjCPI42x6hVIi2Qxtex+Irus17lZaPBUeciMnbKGyiPwb
sNccxEPJLxuVt71RKH5Ph6ntvZU3QEr+ZmvQXocSohkt8sK0sS3uo9WghcPogGw1+FYb5LyLMQSD
oxYOE27K75rxhQLembve2oDONl+S7bYGcnLAPUnPm9cgh1tYwZlFeNXUl+rergcUULaZJht6mb87
8M7xA6XXfn9bvA7wM6jsDl++gO3AoARKGE2rBlLD5spZiT5rz77IAiRrtT7oADJRAB0S772JQvVE
gJWdeeLva92W/30tVbZfgjixDj4TC8915Cc6JFZpbyMr7F51bdoSpEhsCux9pyVt+j4P7vtc6BwV
tGSGaLC3oYnoeYzEFWrxhfUa7aEd577EVuZj9O16NMPU65NN2WNwP2J9GnWV9Rzn4nlMY+86Dnjd
q1Mu9jSk1p1g8o7oQpNn6uHJkwBS2NaRBhQkwEyPXkb7Mbbb10YfRIfbtAdqqnHQDLbsIJ23siR+
OTSD5qID+fVSt6X0pTwkcc8UZrWluIYN+vz0GiY6r04DLpMHurJlhgX0wAVAFsDp34u8h2pupo5k
okMFVqetN6UMZI4IQ+YRSIsEcabTqWNqePWhHu3EqzdW2bs72kqk9IijUzqAwzFctZZlLWibQjba
ltDZzXab8cFGC9io+i1Mv+zWAg2ggAyBFuwdaRiaRb19Y2ZQYtB0Ymh3fSUMK1WzdhwGiswe4oIb
A/2Tm0YXSKe0yjdoM0g3ta6m3rwqYj9GCwgalPTiJfqUvPUHmDwNyVuh5Dh7bzB5gtOjSivmuR8c
81Lam074JkPbENktdBFB0+hpqsDUFVpg9Pd7y3kKO/YCQabiQs6uZQuQ5LHHOocyq2JiS2aRQ4iP
D+jDHVnsPo2lKfeFWaUr8jqRNNZRkKCOpi8QevXrBeYlR+/DBVBMfHeB2Jf+BlSmQL2izaU9OSJd
Yoi0Cw1zB4A+ZbFllvYHQxX+qQtVvJJOHH+v0cgxMfCfQgjO3gysdEFqUaafR6O5UgAAlB7ILiJ+
uc2EPKD4XlvYBAeh/SWbcmcDcRd8rRyw1mdjDn6YGF+7XoNdbgeyFRBeAb1tsb3Zg7gZNjWAkshz
QRzsw1QaGgSm1HPRpwu9qLeF1ackxpfJ6aKmWnRan4IObtkhUUWnTQIIVqsPNzfZ1BSJ1TQgEUSO
j0vM61QNCsXIQq84a9zT7TB0vTz0FaBLb/YIaKQTH0G0t/r3FC2H/STfxZRtPG7TNvhOysPgSmbn
xphVimfhYVerQZO9zrcURBY6I0VoCEWzM95tbuYIgpLgtEOR9bdF3613s/+2aARBrL6Qse8tGTqn
9J6CNiBO6LvbcUxf5i2KttPZh/0HGoW/QPQLeFodAXwZ28TJiGyxHt5iPb1aLeKXeQdE3nk/09fD
CgAn/5jwvEZKp2geZIYGPtOY0IyS1x54hGvvUbnoTAdhzT+QsPM/W7h/IodnhacpaZoj4wBCQr+I
P+BvPiyE0Zo/jfZCOl96jlOz1zmhZYQnGcXNcUpLSK4PaqnyErtiZLRfWtyfFz1IXC6N7EHnYUbY
fYl8epEeuB/AF6mWmQSXozeocoWKSnIB9Hjcu74ytsyT5dW3gho7H/Rh8QB0y5o8TMXD/dhL9uXD
JKttDLCt2uW1bcB74Cvm7e0hUDlUJ/ACif6gxtukTsGf0ma8y5Sf/Uh5ik5KvL19Ar9mgx5TRAjD
5E/N0N9R/uxvEW9r/GcEmtggzo4u4JXfpZ/BS5HfE9ChW5uobj05SjZoABOPBKgohekeRnBszTCH
vOKAekINY8NHsFd14NvdVrzolyW03g+EhEiKeF6U5rcrWlQBLUmLEoYCjZ3evGhnQdQ9gWgJoMV4
TTG94T4y6+IEbQPsQCBONg/RQy+vxBtrwYTcCRhWtIns2tQkZnGiJd7WIRMEPZdeYlj4M4O+3wXo
EY1XIPmITpPL0ovUQnqdEMWPTu/T2yB4gdhxuMqw0ZojnNbsFwIgnQBIu40rEzRQveVTQQcgL2WV
WXBARk5R/vRmdMCDDZlLA1sXmo2iTb1g4HzQD+TIXZXjhPSayvNLXoFLtNF8b12djABU/eloXAN7
Ce2IkFGbZ6R9gG+xdkRJZZ8YBw/xeUSqKi+lKR9e8zsD9/LNiAI16d2twl6Z39r0GUqh4CDqhbmM
AzXdWcA3ndDADoqw14Cij9dNZgDPZyT+VrXdxjFb7+iq0PFWSJekmwJEikAZWfHsjg3mHWP8e0A/
BL3KDK13+4yhiZ3+ZYBZrznQ/8/dCKaPmx3cOGs7S8XzX+JdbWdxUALZKMFFVoLeI0sb/Ep1TpLG
ph81C5SNHQjaIXcRVNa4sN28hWRszZ8lKi9NiyQkkgN3oumqBbFsKj8FpZUBvkMa2q79vyfVlg1w
XqHOSFKVoL/VBwM8lYAXQj+jnf61aUcCmTIowgyAPZnQQQe7cWX59SmRSl2FPhSjs5ZVCXZ3PaID
AP92LPHSqS1B3pmXDrViGoHSEXwcQPZBEjk63kzJ2OTHoTe/kokObheUe99k7TxTxo3YF43zCxI9
3RHcn5Ax6sa0hzho2S1BhO6gxjRUyLdrI3koks7mcBrbUf6ryEwTeJl0PGHLZK3rqR8WhLW0BnTf
4L0cHhpTDJ3RASxp4C1ITzcz6HuTblF13euERkJiu57MS8o8SBkZbeDhnmww/OW6JlyrOvJXScrV
o+wF8qhOcGUmsFxirMAe6lrGkZzTYJpoqITQOnl936l3EK0Ol+T18ag5u8r7hs5i9eiAC/oBcgBl
0zTdsmyMSz2AW4wiSwfd2bUqzD2twxr8dKQzqDV5meyGg4V+V7Bh4hMBx5HcJ6w60LIUASQkCPuM
+hON4gJElNhy1idaDTmrDiT2tQKNlgu9URt6eI7VYxs2CfY5RDMrCh4xaKKgRLob8EXec9DontGV
jVtzE1WPNcgxFuYAZbYSf7QQCZ8IckFyZUbJuOuiAoALnTrFdtpaxrGowYqHYc5KwRdAM6RnPJTA
11LZaLYxbG+VtIm1zML8t0DhQQQgrPONWdRQAXZQfTN0CS6cnBFw72EZ9GN7RyZyuhIENmZgDxuK
IIfbgciJ5pPttojldMDo5t0d2U1pDJCkgWYW+vWtU9PVxa4S4TWcDBvUX0RpFeUMRFYWOFKnMPmR
41kOchXtETLAKbRg0o0L7eAFGcHdjHA6nUNBXVmsuw5lKchTr4LgWZStutxSAMqw0RYQxsaOEgfk
iKU9QghbNivcYPk9OTImUfMurWcQZGQHrywL3PgCtrXzLrirWuga5E4MQYVwmpZm4yXP7eCXC2/K
w2+1X98NAxLyi3F6qbDhw1+1bNFB0te/Ujt/coa0eOkM/Neif1l9xn4gXwHiK69dXyIhYDvW2Rfj
tFOR1x1qMxigysv+uHI52u+v7OgrG6K6q1SJPEuZvaBo//7KfZc+JVVuLpPC7iH9XWxAYgY27sk2
tnapjG98wPc86FIGMuzGX4PiPzih578/oI4OUcEhMe9TEJotPVlXXxzZPWvQNub/A2ojVDqn9Jth
GeZz1HvpiuFHfx9lobFF/3ZyiNNEnsc2mdZOMJWPnghBGC1s6zuENF4/hoWPYYRR9L3jSAJ++Bhq
Cv74GLHtl799jAYvNmeO9+RlN+L3XA+Qr0ARIn8EFWx55S1uK3pkByYOwPIVniruyIS3LbkKJO+2
NKTpYgJWiYYtH+fp6Ov25FJPRWMAesxBiuxNdrzquXAgEG/lV2y1AExonQfoCTgPfaSTMBBBOpKt
iSKN+tVcVyA5fgDCKL+64et0SIKhnhg7yCbYnXnqWvv1IPVZCvi7a/RAl+qRG/cTcisZR+JUe0DO
A9Uey9ybYKlckWCDbSG7gBLIdAIbLDT1zB9khroopGJ0FOnUUFQxKXWqavOK95ZwGVcV+DDVYDen
XjOo0IG1fY/3Y5BBx6B/3N8ckEZAtPkWrcZmXbbhDnKd3ZIjf7an4l2WgvsKDBM+yFCBsyYvOK+D
PRX+cjZBjtcHvawbhusZODANQizCcPC3ZWw1fEXi75Y2QlPB35KwO4nF0xl5GVjcFq321i2wM93Q
QnUdJGGXSfBHRiy1eqRc85EobMmnRzefjjTfIn+fB4HhObLiDUcjGWBh4eCoddqCQ4leAee3QTKO
cQWdEP2ySKVyOszRdsvR5YvS/O0QKEOtVYW330G4u8Q2OEAKsXoBsGtVZUH6rOKmQqsf7MRNm8YB
mCzqbLb7SjOM+aF60fZbvMXsX3h9G3APQ+5l1IztdGhThm6RoYuRboPt5o10XO61E8AOtFssslzc
RRYeXG07oNNCl3mCIIxWI8/Zgao7Xnk/TUo+f4gavETXFg8ZdvBXA/9pHXdRuPBjz175hUCBUwuz
DlyO11rhv5TKGj3Dno3KayM3vGtmm/wBLDtrA88baKY43cnIsF8jpRqWWXidYwJNRFrHBrIvBaDp
Qh7J22bOQYG24lMUCZvWIHMPadGTyLEGLcmRBwMeKc0XuShTKFh14qFSdQ36HQCVah6LhxLE/SBr
8ZfTCPbZZc17aBqGobepbffVm2JbTVPJ9Lf5OoKcHhrs1g40aYJm2Xhtpf8pciYw90q7PuGfImfO
ctMRzYm8k66MkxfVcQTruvnNS78mGgqPvZ/7t2D6reGulp6GYxF747JwA+PRiNQfZ2pkr7bh7exD
nJFAy32UzbiVRcqPYvRBuqO/tMBBfFLVqB6cvuXHqlMZVA3x5WxA982xe3lnpy9z+G/8kIALdOrL
wTXXleshQQQSk+MkBTsq1rorSMLzBdlujr8NkUtg9YLm3dy8mNxVK6CQ/cFh6fUzPHFXrc8h8WVY
4kKHvMwe0b/qAfH4r4nOwOsWLMEpn61L0sskY5VI0Ka4PijQfo+OBcDumfv9ZuYqim9XyL3y9Qqe
A+yWZo0LliwS2Zpm3IJdI3+IhnxvGGDZRPdSsqjzMdm0UPmElpzP9u1k1nemLtUaIg+OZgeIga70
4kkrP8kAFG/cqaHbqiPIkUt7b6GHbJ6E9uJuJSFupqwpvIMcabswsqD62lYoRzosF8c87Ktn6JHN
9kZBpQiCRPa6Tpv6a4V3Vcsqy0+8CMFWlCsgjbW919PRARXdpteQXH2I3O4JIhflCtp76cNgIt1C
Z2QbtE1pG539v4kzSqQXChPU5eMorGXAJ9Dt6zuas5161X6xmVBHZQKzTNY0y63lOOCOUgkO/Yp1
N4EEO4AIjwGCvE0jE2tLQheTx+8cqzQ/pfmY3seS/SQzRfmxb24L21ZfdJQZeFueAw9TGvYD3jXR
zezgJoB6vPNAtlKI1Ygmxyt3oE+SQKh55QF1vaUImmArpDu1AOwD2fSE3gV765wH8FkUA8SXrsHa
LZ4Bl272Yd+wtdCpLw92p3Xe20tsi150/N/sw5RBfbYOF2IU3V1aDP4mZX25LguRfwaNId9BlzJY
irDNPw+iQdOyF3kLI8AwmUIkJbTOEQVbHHw+fT7ckTOtkulTChKyCK9OA3S2VnlUskfWDfF18Nph
16eubyIN57aHCg/LbDFYUbi3+dZypOx/ksMoQXd1zNnYHuZwyPZBbwYiVABj1WBhmarxzo7L7rld
uaM9PJuGbCE4NWZQM8EwqjrNMGlABlYPoUpaQVwBrSw0zEcomEXO8IDKdHD1O/dMZvx1wVAUAeRe
pQ2W9KGClkMIZkdez1Ivoa3aTZphf3d73CI7kqlFjAwJtADePYbpaXt7+IbjWjf1vgsgnyAFFjgn
yLzMz2qayJCDjkGGdLLB7o49pDVsel1ly7ux/RRP4abtRHQhU2f60DsWzU/ykek26Wb7fVI7TvXR
6oafFP9/OynugBYD2wM+Wid95Em98RIkEaAelRx4/V010dFI8Lb5UIRt+Vik4T+WfuuqvSZe+HiZ
PINOkM9D9/cheW/ByFjJ8204pOg4s7KoXgXGPrR1Z/HI/ekeo4j6jPu/jrhXFIshc+tPgISwpZML
dvWZpTaQlW5OIILrD4OEWE7g+fKC/DJfGQBMfJ5qCGmosm6++7XYSwt420UJODdICiAUmvPvUN4R
X1zmsWWKctu8ZG9o2keveF1ymABY6gbndUm0lJ8ifHfjVg5fjJL1oGbEmUIP3gI6B8OXQuKadDZo
21/jSj6BJjYAYelybHOxIW2wEGmVs+uB4qIGcfKahk3XQCgcipykFEaaYVXOvPObnaTFXCQw8DBO
E7wLnv0CssELnNghnj8LSHXMJ+9d/yPGBODn0E8x30Qd71Zi8sJ9HATqiwc5624oqydplck5A0P0
YoSuxxcKi6H0uAdHMHQ2bW9RsT7YJSkLtwLNiis0JtvreKjwf11lU7fiZQbdDxqr1u5AK2Lb6xGi
QtAFdac1N70tsEw/Q0dFe+KtB+iqvdDZm/1mIvvkWHM8UdyTydGAkRF2PFWjPdnJRM7/T/uH9fEd
f/d5fl+fPmdAiI63tQfmbAJ0tW0sw4Va+NuhB5GtYt2lK1LwvteDj9JFkXxvuBema2Dbkf9pOpCM
6AlzDJ8SCL0kHlRhEtyl/1zqZnlbbp6egNLXHXMohGs1BLt09LdIVsvA8rMN2Ug7oQPz6d2QmQve
M/Bi41HK7cjaozRqzrixwc/shSP97uyBZf5zXPPXB3BSvYbNMDIdFrRldwZriPs5/Tdsasc/Vvs9
jKaXYYT/Yhfffj5hYwwFpktbOdCk57V3jWVsX4H2HNA/jC96aZ6yFswWFClt3u5cl/vgSmTYlOj4
ZopBdSgacN1SjDIcd9FIoOkYaixzjL4C2Jedd1cwV3N4NoTTCbQR9xRNy44B7lt8Lg6ZcjyMHlAr
dmjkuww6mE9mhZJE6IXRmYag+ts2eRs/GFCke8gVXynd45pmnKHrSZYLGk6TxXcgYzZnbzYKAGHG
otiRl5YUENw401AvqTJw8tGSBeh1si5qz04UghbFCJCsEEtGeRN9kE0OmDjk4E6US+miaoImXhxt
aGilYjgyE5pFfS2Kxwh1owc7m1MpFNDUoHy+TZeyNpeB162tlkOlMEqC61ijVY1ptdBq6EE74bUA
Gnc92B/+jBj89tiMeNR/iAByCmlxXfL4yxoe9u+rMebQh8c7S87WQOIgpeJyG8dJ0+73ibEhIv3Z
NvtBqg+S/boBC6xTGNbWqW1UJRhYTdERXJ88GqJkMg8JYUOYGjE4s+mGqXmbRGgdinoz0YhC3yYy
tCOcRIRW6oSVly5Lj5Af9B4ADfYePMae0MbVnEES60GyvPbXyG+Pa3K2nhGcFVJWrXaSqSiyu9LL
GFhpMTuNnWSNlvpmQ9N9U1rYiTbf59l6EqQ0toD3x/dkMv0eL1Ugft7SJxh7vzsK6AEvyEtrMNTg
CpP1VzINlYEOosFLd/QRoK5dHxzmmgCA/PuJwOwD1S/jE1laM4fq0/Q9TOJ+Twk4CYLc7VR31ZzA
G2Le3uFBeyUnfclQjYXoeyKu9AUTaYu2j9+ny7yqVsJloG8uUn8f4zkA7K6/b4M6f3RYUjzmeE/i
YzpeoprjO+4we+kwIXfkBEJ62nEQJSxpwtt03K9ykLgqb+27ZXLH+QOBJhgeQitAeiew74DvPq1R
VG6GMf4OGtxvbgd9HxCNBPtcQI3RyzLrBRPJTxNVZfgrJwFoplgZZsL2jobgW0atdiiLWxp6Ia+o
CzuLsGqyjQ/WggEySF+6NOZgO81QwdCVxVZLuWg7kLXsnf33eNQMzyxoRLdH6/IICGsKpILO/H3I
AVZeXC15jILGzfEuWdhQJtAbwKpZxLiH930JLo0hvELFK7y6FqoseD0Otj1kbK/gCEDO30Xr1+AH
J4pgYWLdj923STlOsswC4Wr68F+hN7jJ0tHswI1ekmJpDVrSqRto9ukr1D1D8raDenfYo+lN7+xw
X3Ih4xe1exo2zFwJsMJ+jrHzwGvLn2H0qOgdKGgHefvXsFqvRkDmtzC9j5lXIztd1Ohsebsordb1
YFTu0wHACQiTbdspTY/QBcuOuWXYWwUUwkUMJWDspeU/dCFS1zVzyq8sFl9jMVS/6gR6d6k3igUf
AYFuRPmrC+qvyhDF17wuEkjjpN6DYvgxV4bILhCoeL1KbY3vr+LacbJGHawB/fFLzc1X1hgoTQ9H
YLaII+adGdqQM63M32w0SVNw+JEFiY3AX2fIvT1AJKY8OCjZQJjHsR/IFskv7WD3nwYLj4PAgexw
M4EL6xYP6StAGqWJt9TGaq7z4blvJ4iWlva9o0b3wPXLqgvsxsZKVYIy9iQvKLaPQLv+bpzF48nI
dWSytg+j9P2fZWqeTLCc3E4815otwb8nv8WUSaCe4rZ+oXdkelumF2XVQ2xehuae7EPgXwT3gX3I
pq9dBNmBW3qX0sDabjOIndtutKHOAzU8VRGUKiAVYa1i1BkhOZdMdzyU5pICnOApbWt7KQo0qzcy
ypZyMqPNFDv2nQHE7XywAiZOgbTXfR4ivUUOChkgt7Qs8CPbkK1H/9/KdOIIwnSdvPQD6EJaJx03
ZSHx96tLAwlIqQ54aVRfwJ7rQaLSMQ6dHjK2qYPRe65AS3N0fKj3Ca0dbeWTt+wkKPwnzyjAhFX9
qhQ3XvSJn1avJxb4cVMJQRDHQnWxsDLrqfbbdiU6aV8GC9oCaRPnBxQMwOgQTsG6YlBFSKywWGYV
yHcie2rwDcRZ5wPtDSAPxqaFol8ymtb6v2MokA5JArYToaNvi9GZyL8VRRtgu8VPtOXsSzHdM2M6
kQxZmjB1r320wyRfw/Bt0ZvTN9//mgc+FLDcj/ZLA1mGBYiPxIPgob9RPjA2A2gMzywJ4nVXS+up
NLpveTmGv1gMHjy81f0A3TNfjHqSwf6dBPDteEZDTwJmTcN8msZxngRZ1XlSUyKhBbiJEfbpMa4d
Y5lNQ7JEzik9RuEIknbytGGiXk/JNaUmEihOPh34iAJaodsqSwON4LEF4XVogcWnIASDhpHL5pNh
J9WyrKR4Uflw8Rz0ei364Vsv/fYXWqb+Eb7jP3kZBw+zP9qX1DNT6D5JccBftjqnirO1tH3vgSXy
OQ6j7aTrR3QYShUAWyPQN07jjKNcnDrjwaIK1LuYN7fwhTrQqDWhON+qYNoSJKgcoVPeN8jozQgh
DR8CJcvfbdIFAwWJUlMwxY1vcwl1ROtR3H+uB26v6Oyn7Qn8G2hPMT1jdcuw9Lb5CJZ0YG50kqaw
AQosHRdUZRodrQ80KYS20/pmm5LgzjJeamy7D7EfVNglm8aIv2G0mofjkLsXNeQJOnfjAOkCECfF
+kAOMNmFC+4UYvsuGm/Lq0Zl/fkW7Hia2DutHt6FQcg9Xo9O3oAL/BkEMcFZlpXDFy3yAfuAh88V
Y+Gdkti3rAC/37gc5GNzCHqupkUShwbuLipfAU8EUYPb/WlkWQUy6zXdmFqy26qz74qszVeDDiZP
mKECtzAlAIKJnIM/3Pxo9ZxxC2SLaEvXbIeupkeMWIG+TDo1ifjw5iLjYCU2UH3AZugppIH3Lk70
VilWFOjEFtqDeOXxPbOH2TavwFW1ayDTZotFXuWQm7As+z5Op3rnxG22L7ijLhOEIKERl9RfR8g9
ekZk/PKHeueWzHtpvXxc0qTcTerdkFlgHgk6deFYcp6Um+6Z7gh20e6QI3LnSSFwbfdBotYMCn2L
XHcquLpTgQ7VWC+RtArO3B4s4Gr01h5cGwL0V2g9ACHjaxx2TWAukVUNvDlSPou3yWYZD1voo0He
GOWcCzDD4yVPh/rMXCjUS5a7EN8Bj4oZN+pQBuaVRq420Rl4S7Jd5+r2BD2VFiFHYUTpxqwAv/PC
pnhdJciydsU6ZFJjyw/jdWFjozmmDISEt0uhtoRPAwTNjlYbVbILk0TeSZAqrH1/iNf0iyr1z8qM
iwcoubETjZowaM9F3YH3Dz46BLU5rF0gLtZJGbza0Ll6DUvDn3+L6KotztXELxRPP0WQx8t1JIZ6
fVtoCOU9h2zxmdZBchj0G8pLkGQCpUql+a+sNP5HDol37/QQ75YhWOvJLl3HW1qNxY5NVIyfWSK2
rfKtr9lgQcm6aNSWwlKU0DMLG/tm6tnhv5admFEt3AE0XLRsHg7FgRMssDE6vkPXYLjOnandEAsZ
DRPk1t8NhR4SZZnZ1OH65g0HJCXM4p8Ij4XPPTSFDjLFv5KGtkC2vHR9NCJob+JojkhRAZeoh2YC
7KHUNP00RMkgPqdVm87DSA3mOaqMX/NKqHjcJVHxjUaRdJy7vjWfvGmaPreFbC8GdMTIJywu7pss
uCPfCOTifaM4OANwRTBq1Fe8YO1CEKx8jo3JAKZIbciX98z65IIwkOZ1Ttc8qDZekq+aovjRzf+p
8M3bDgmw7l1Y9A9DXqSg5cr6o6vJnQAb5ruE2RW0dMAXNYegm6bmjnOlUVJkDBjA2NrQsLfG8q5I
gzsa/R/Wvmw5bljJ8ldu3OdhDFeQnJieh9p3lXbLLwzLsglu4ApuXz8HSVmUfd19oyP6hUEkEmCp
VCSBzJPn0CCBBfoCAYL2SE2a0vXkrZvED4OiPUnbKrnTVNRWFNzeYoHRQu6GF/setfsXckFShl+g
QbGfBzRZrW9RCAAEhZqEDjKL6mmSMCvbvQXo8gIMEz5S2QVbxKUPNHNh29rC1BwOka3aX9lyDK5F
mgdXVEumuwjyRgudfEoTZXaikBfqpQM5Dwfhh+w6OSUVHi4VfgPTvIkPpiTdScLdPGi+llCXMWJQ
2PqJcFYouAKGxA918+jgy/lYC2RdBLQ2tT+9/ftoSNfSRRC8aPRtLNN2x1AtdB9y543HY/Zd6D4y
B27+mIEu7W8OSeU++kNeTA548ba7YsCmS82QYrN054JHZhExaNoLIyzObqpZz2a9GYMsei7Kvrz0
UQictjJL0fFtAuD4Bsko63ke9N7Eaj1GJGsc8+P0ZuxNH/dIxHOU90Ee6dNBBgC88XaAyi86KvVu
pTPIvLsXbHgiq/dXZPFNE+ucJM+3QSqghufYPmRd03rt1Gb8WGdYCkZN2LzliFVppm3/rJHGKtwh
fnEaBDVS4LOx05bYHmL5fTCKCsV2angAsZtp+Ojp1SNSHu06TrHarxQWgil8RF3ZeF268kItVweb
wtgk9dIYDOA7VK/0uvfeMES5fOnkQEypoR/jfa8XG90Hg2kECmvEAlAI36oaldQCrQpukHvk7T1w
RWEv0Lqm/lV2D9QfgNttZVr+eKSBqRrYUHHL2D+UaTQcXFVWUTaeuDjqjJohC3CfBu3JGKG1DRYO
8DOWeXciN/IYtTDfNhJksXuAj+TSc7ISGc9Bm2oDgjTOF5Ghd1ej9YoLsC8a0KxInbKuyPH7LJQ4
6a8RVpj4tyAEBId5an93a68+0stJVpF/gQzatuF40y8rM2w3YNKrVvNSTw1gXdocydSBpm+jexZA
0giP1jHrvwZpsQfxjvbDcIwThEvHlxrMAksX9f434M3Sdo7U2x3KS4HaVINcB3WLsV7ux57nN2Ng
i0UyCH5OVcVpEgEe3UESaGp92J3aEfUq67KDsMClOJPMABYKXR9NumBX1cWBOlL8vNZ5aiPHbwZQ
cpX6cC7BkPYsfxadIZ9Dsw/BkQtWNL/0reca/F+b2Oj6DTmBtfV9jMlK+9n4bofpritFdCtLi9+b
mQVgfKqDvqqKo/u0zqsTnjgv1DlyXpxBUX0WPUtP1pCkKyjjQmBRNX2JN+CCTukQaDEeYapn6BP0
uBDuVEI9bE3G1nkFJC69tQe3vKTAjy6a1te/8KrXVnlpij01E2QsoI7ZPSaG2oIBZ7vgYIb5EsRl
D2yF7u1d7sVHVJ2yJZZDC5nU9dOYhfysa4MPAl3AACAk26y03AsPuWoqt1q56WHJz4hXQhMtrJAM
AwprBSobfqDmh5uhZgNYDNxoBCoYq1dUdoBhq8i/+QwxdRUxj/WqA9JKepfeF/kJFXFs9eGBlARK
AOKuWzLlETSglCcPaBLl38LyfQ7y0KA4By4icCTjgaTfNUimrccSNSB9Xhp3KKU37tLa31SIUt6Q
RxbFFhAHfr9AdAo8u27MxgWeNsOenG0Lhdn1UAFzhaE0olJzIhxZre28G7NlwbRN3zovJjS19gno
mBaNYoZxxqA4UhMiNdajI+v3ZtgP0SZCqfKqL2u2KwQEw2ivzvBX7+q8i1a0kadeatJufXa2my44
IqgTLyir1dgNqIJj0W6iytMAUs7kobYt76gDtTVlx5IAlFw9Mqw0gOyUOquGPtoOwABNM80D/pwT
kSKoEq4SjmWPmQLoxrM2ufoJ3mj96N6WgYAJGIJjb3pfZ1MbM0gi2Fm3DJtUxkuXZ/Uq1ppkM7WL
cFSc5ZG1n9pGgJdvmYsLTZFnLLkOvcT+UA0G3m6aP0WJLUjq+kMaHbOwS05Y7bwfRi8G2OfPNs8L
MK9XR7LTiCbwLdCo6kQ1Y11cBTYf2wCCwS5qKa1AMxdkc1QH/v35UgAUtZ5pQOgMYXSkUYG041F2
PzqD89DXgMkM0Y0E5dwDWSxt3IM+Ql5rZWotvVzEhXSP5CGQkVhVNZTQKq1iWFGhVLIuwSFFQzmk
ZA8oxvIX1ERJrHH5N1dyrVJeI0BcKmThfZk6qJQey+zYqEPUW2jLgWfADI3Zkc6oO7dlD3Jiqwdv
48eYkNypnzyLsQCfz5+n1K9VbbmGlFa0tdMwWZFu+D5T1WEFficrs9K7swQA/+ykabJKddM69iz/
UQeJPBmdfD+EsS1PZGMe+PUcOz1S56g8JNgaEEf7cKGeHhV0oHQGr1qm3c5pqrF1+VEfypf6o7Lc
RpqBTJSmooPWgKJSeVGLXGngyJtp4JTR+jXXPP3vc5H944rzXOavK9LMphDWEbXYeHziYVQmqLwl
BK/30cR2x3yMGzxW5l4sJz43qRcJcZ6a1dl2tO7cm3Wwx6vt0JgxEDtkm049AFT2sWEcyEYHwQrU
M6sDygxAUvrMG+wgwNtVu8OjBvi9F2vPRVPmr8Lynj38EF5BBT2dAE86nfzWpQe9+wSpjIPqFmrk
v5nif9wHEmCo8gJ/99qRjnMqe2YviOgh4ynfVNCpndghLBfKLkWhO5cGf/KT6T1Eo2k9/21Q4JnV
xA7xr4P6uLCeQ8uOTp1A8aXMtP5KhyZyU2hlLmfLiEDclUVqQZ5wJfqqKzZLURhbI8IelXXG8Glo
KpdaUObBNGVrgKtD71VQQl1BxfSuZcCNbRKACJZsNjKUi6pxBahBRbFuUVO/D9w6fRq0cStKE6BW
ZdetxJ/tXZi/210wtu1L4OuenBx7yA/77P+7PS9Rv0bZqynxpbJXoLyEJvMwJctK0NaepF89zPmz
tDXLbet4/XLOn3VIYSIKG3mbOSkm7fAlDe3+SKbJzpd5gIoyyrmNWpCcuFU8zJeWeOBsy5IPy3ma
Kmg/T00dg5FOU9NEOqicr5KZy9FAhWDNRgQGU0BSLmnB2FKr6gx1AH1wmXrwhBr2qGt5zJSN/Coz
gIIiECRbmmEaSxN8zNKB3QcFTWrSjwOWp9NMs2mes4ySLd437pE6gQO7i51UnlqU8a/6zMWKWy1k
ppUHXnzFYCM1q0weeKZ3eTqAqks1abniiBC5ti5IjmRjHggOAAq/oc7JTc3LkArfzDZh/pyn1Qbv
87Q0yNcQzIq7OsE+CssgmrYFozV10qH5mDaosVUYCqyq+kZz9kWDlR2tZ7wQOAhq0nqGmsxrOxQi
ITUxN6kXtWy4X5KTF2LX06KCeBv04ze/wZYodPX2BEJxrPGo7SojndEhCgQkYpNqS0MDsKzjtaGG
UHueIchB8G+11d0f9mnmTxcZUj9auJ7oNghxtPveDe9Nu9W/uhBi9QMn+p7JuF1WfexdIAHcnEDj
gXLCIfe/GeWZHByoEi9zF5zyZV8UZwEdkRV1sK0FjalXKDuXK1Z20dnnYXbhI7AHSG1F35n50BbG
+M1CUfoKOrZCLZuDLVLEiD3UEO7EO3f4mul2vYgSK7wKwewLdWALgNoK1aGhxG7qKDTwLwcm6ij6
8uAaHNSKjoJA9XV3R7aucYCyG9rhrkRkcGOFWncTpNy8MSr9tlaL2hipJGp1jcY3GhjzoQgMkcfQ
dc0Doip7KmqZC12oCXVn5wDy86mT/MlOhwGppYMTsd2fdjUt2KG1Q240u0/+yk4XSEaNH1GQM3X+
MRzVu8gf69308eZ6G3IDJFIcxyLdztOawNSfY69bllrdnxlDQqcHJv+mDfC6RqFZdFcnPmC/ORQb
+soXS8M2ime3rlDG11XpV88DCqDrxHc/AXmSYPKntMUqSTIX+qF3SAbF2KWk9bLwreAnUmeAcafJ
ax+9oUavfLSlHNYcj8ZTqYv8aCC7uhk9G4tKkA8swsxrvltmuNTGNPsJDu4n6Qz2s6/1CO4j8n5h
mq7voYqqbV3syW5j4bXLrtGNr4Pd7jtmpD91dzzIwS+/ArQJgS6wH7qyXvCuHe91U8TbwC6TQ+nW
yY3t8XBl+G33FUj67VAk6Q994F9kGg9PbdcP2H0a4uQb0j7hzs7Xbuvmz65EOFC5Ws24j1yPH8sq
cpZFGEtQYDv1MfKM8b6pjXvwdDhfodEMNafAbk7QDyvuQNP2Snb8MYjKtGV3FqCtu61qDiB15K00
H8V1IMAML1omonNpcGz2Lat9rZw1iyPxHeAayGQpB7NmwxY1lHwdm4m4ovhFXPMABV4IOBSI1zvZ
1YD2mrcoMnziMb0hE2q4NGSmO9/ii17Ld6HWxJtOgT7wr9ZuTS+NFggbdwdLvfemjgDVAmOQX6nF
WZCfM5Of50Fpjrf+wCOQeH5MJJAwXuFmijcaQUSwoH6fmHxcbtSLzKu+E9nbqPg4i0QOxyZbCEdR
vk3Eb9ORfOjwqV304XisgXWVhneAhM3CYWDxyFPrMmEWRkhjIDgQbwjjEAqzPqNA44k6ycS4cTat
9t2/BsIdabLQOWqV5yyJjsLOqy95ZBt3JoJmp7/Y21J8tsdm88VJ63f/EgCgJbFX4HfzxQ9i864P
UU01RbJE0Nbv/K5IgpxcBm5QwiRQqVoG/oWmasA9EdhXfDH5YwtJpl2DEu5NM1jGlxEP3lC6/BWv
MNCn1Il2GqQz3kCl2gNRBgqS1UjkdPPHXo2scwSGQlZMI8nBCVAERiMtICpuZAzRcffXSLqm7gKi
SCMd7ulfaoCPyAErPdRehOssrOw7IMTjDf4Z/qlLIvANQ7x6Z9VWgbwAt6AWLnXoUVugV7XM5Duk
izZD4Y4hahL5GhxdxvfYRmUhELPxkzPq3co3O/Mm70Jt245tc2BlM5yQZ4f4uJuXdyUe8yjPa8UL
lhEPQQJw74LfjbICY1jhFkpVxH6pNV0s//bZRmn9y2cLC/3TZ4s0DSK7qvaLSrd4X2fL2uLNYSrO
Uk2g5psDlX3VpnaHOpJ6X3RJ0i0QWQWFHIXrvMot11YExoDJyJC2XXs91xZIYwvsWht300PMbMn7
AN86Ges8wjs6dE6jUvHq1UFI3d3UIcTO3aLfWr0rDhogIeeOyf5MZ3SQcQ6GsoCx1dxRlsFrVOvB
IqvcfmPFobX33ILfeYMqaRtA9QvkyQklnsUzeQy2ZSK/aT2i+qdbQo89PPR4lFhzWv9TjH86JacR
TpQCcOPI2XQ9x7YfbHQDgruO66EGJUjXpYIV11bdLIwGyMAWsKAH5gAibSfjF3ILdNCcOkWBCFyL
vUYUNc2lUW5tiFo+Nfxvbj3u/K0AFBEyVq58rLJsi1Ju5PVw521Mh4/bTDW7tFjG0A15TkSpHxKT
QXZcG/UX3el/DLHvXZFo7m/Apo2KdeVvGT5b1tJF5kpNm0mxJf8hdt+nzRE33o0ZKttBrQ2G3Y0H
zNgS2cVoT1tbahZ6HO+nja/qRcVG9KmJWGa0j0sdmegS1aUeAVfDyGkXhtE6a1/4+skhtCteEi3b
oDzj+n5FqNMcwwZxmnQ0mxOKTEAvkYGo+gSBzsDchAWKynO37zbUTwfNjb7FrDC3vTAlalhwiETY
nvO6zFHKnzpgkPFYvyBjlNfvPhaTclnUNbK/yps6pBv24L+E0kJSIHkLrXV5ll0AMCH0pZZNDonG
LgGaH6l7nGLl1WzA+NYsPIQm+wUZK9VDZx6QMvu8dG9me2GYoP6YeqW1MgoADXusDBy8xo813Wi4
hfi5SWzcc3TKvfvCSmMonCFuTgfkqNIOId1f7Qb8QgK8/mT5NJLaYxIZ0Cxf0lzzGAgJIRSvDmbm
Wmu7T1l6AT1Ys9HBBX4pjMA66/LRUHAvOpCZzkbeWUsWD2IdYaXiYg8SeKcxzJbkkpBt8EUF/R5u
r+cZqkh/xO6Eg6bPk2KhQZXs4KsDnYWJ0wgwKTAYsZ/z12RtxsoGfFd5Oa4NpfN62JEPmWwn/zWa
ppzb5EPNPM8cezn3MMPNVwaDoGTVIWHUiej9ECMaWaFeHu2090oQDoU/JltKPeTuVG6+aTPtJ0Ug
PwUpkyiCyg8HeXoDNPsJe8fP0cw/gps02HPCRy3SnoCCts6mBn7AzuIDlOKH+FwOqQD3ktRuUYRm
LsuGm4jxpOECjJHirQ+TNUCKAtiPCMI1TsB/yLh8zUPWfKkG5O01xvU7LHg8cE/WOv6PebLHS6sF
C06Fan43WTO8XHE/OALfRdwNp+lUs6R2MCqsqURSopJI9dCBdUBmDaDF67EbbCITRXugw3gB8PIW
Yp3VvTcW/gnFgtWS7JoE+WJe8fImCazx6js91i9qAAdXADJGuXO0UV/84OWQ0+108RjmY7Xowch3
osPQadlJV4fZRk3ZyXrppOYmHwEI70R9rlmYP/pAwd7VXrDUzYoD17KqmEgfnb7JHxF5BbyxkHfk
GObpBSgp74ZaVVy99aIcpkmgVwda1ZTjPlRz5mpDiwdRt6dmOjrjClgge0vNxiuQHkSAe0PNIQpq
7MYqb2Wpi4IrNNoju2EtqReZeO1Q5qC3oF6PtdG5abBCpV69N6sbhAxuqRNL12hROIO+yzTNGsG2
nFQoyKgODRYHCCVlSXDGbys405nWFV/Al93tTCN3xoVZBi0C8AOY4I0MG8MMyszqjA4hVAEOQYTD
3Pyb3zyMRpALDZub//2p5kv+MdUfn2C+xh9+1OHWndy3xn3AIbKsQSUkX9DpfADxh7PKraJfQCgh
Pc4dbgRK+jLPfg2h9tztqRnnJp39eYG0QUbScMFy+F9Pw8uPD0ZXoU8yGeerkpFVpZ0vmG3cjjLC
3k19iHkINScXOqUhRRE/Q3mz3GtWlF8bSEM6SAWdhGLspEMxOECBaEGxHEzr3dbRWZxsNIganQd1
BwAbLetNJRPUSnyMpRF5DLRc75rn2T7qqN0eUzyJ6KpzxwB6nY51yUV4HCtzyVu2TorIX05X/JgY
USoUboPDu6Nrp1Jgl1wa8WqaigZz+ZK6Hb+ZpkqlUax5pJWTi6/5FwskRFswTMgDk7o8TGdu2r6f
/cVGLr1nuylubIyjg/g4m21MTTPPSh2zrQRL6DK2cceD3s2/K1oX3FQcTOrUDJzEv5MmJLS7xLzh
yqOEvNqON067pM7S9vy7HPGWrOz08zSok1AKRBEPIl+AiApZixvPsi6gSSnfitG5aEwv3mzpXriL
EwGLF8T1yY1ScDP5erB3q/6RAOkEQw8VFh2RgMk+m8iD7Fk53qDKfKEP2BCkTnwFgZ59G0exe8ED
aU0tOmgj2JxTq3lrhzBBpq8BIq/wy3rpsQAsBm4WHqvUVvv5kr00H2dJbLzb6KxNbfbC+ZAu9Dxz
X6becKsb/n0iZXLrOE5yC95rdqqb8UgmiEMktw2A+DcBnmVQzevDJbm17S0HGdOVvOjQVPUusfLu
TK0+ipPbSuTPuSvApKFmJlNfg7OCaWa4n21tblVLL9aTLblQRyozFF3kKOIhG83JS8iJho2drOar
hq60tkkPBup5vtBKzb1r9MBrGR4+cJyP3tFmzS0Noz8JuIgSMqfFp9mNEjS88fQR5j8hwY6yA/vX
ZTaJoLr2vstP8yeTbhAtDNAkoiYVXxj51qwKFprG3E9/VWkGgJGaoKsiFzr4IzhAaqM2pr+KJnVb
H6J7WSaX82X1Rng7rQRuff5L26rVDrrXfZm/OARIwfsv0/386Xrh+Dd5+EJzTf9Dvy9U1HW4mZpj
YR/AsNGpYppu75oQSdDyrP8W182DmWbJQwzJxoOr60DoKjv07Cwtby4j1uEAf3r1pgGV0d7LCvtR
guiOnHRmGsuG6dU5shxtpTl5tpAQ4Ltve+OpawZx7lSLFf64AVYEzMmlb9xXrK+uHkivGi8x7snU
GqD2CrMwOpKtb8Nil0W5vpwGOGZ43xubQEoDTJyA6GFd3cZ7mhycuMkBURFjQU0a4OPHojGjvyVT
OyKUmPZttaXJUW2SnWJL/KBO+rhaZByRwg1vpqs3Vge0WcTWNJnnJt1Ft4sL+dPBj+NveeIaJ2r1
WB5uA9dsQSeCP2jU+vAWSJUVdZIph0Tmwq6C/kDNZCysnRshWEcu9BE6VMbp4z0ZNBcaL3456jv6
AKD10A+h7LGVxJ6qi571yGpvR9uV12Ls3oLO979A2n1YQxFw2IU9mlxqK5BuAaMZ+/6pqDIo8KGC
+gt4Cm1Q4mbNsWgjQNfM28ncQoFPliX4QhCjWb7vuEGhtptwejM2P0Hq49iKYvEJqGfFNcTEDetO
w8cuwuCZ8tehLl5lLfOHAkm2nawh8YMorf+gHCi1jTXgq11/1RDkfI0dACCTzv6ZWOlNkw7mi4yb
AXqgprhlVtRuvdLsD0HJEsQpEh2sgXb/kAxQxhUQ6PyuhkOj1P4ZYbibIRiMn2iwCawUP41UR0mC
qiOPPA3MFkaC4rOU90/QqACXM+yzW6eqz1PfRRoRAbXJjaH2ntxQHfE+26Dc5tmi+HtARAeQPB5A
843yDm2RDW+Zy4Eu9c1nyA6XACUa2a7um+SpbO2TWxj8FfU86bIAPPoiXVM/58aA1Jo1RK8fI7sU
YhQ0MmchYNuWpa+0OEaCKBTpE52JkCXTWfcX29/8Qt3Q8dws0k95No1ZwxHMYLtPWb0px+YM95oz
sj2l16ZeF1mytaOVKDP5yNGRM82SlvWO7H2cLsSIxO6laItiy0A/8GxmxcRnxVLPWCeWV+2BQoI4
b5pPfFZYS8MeNyDQNn3tSfl7iJOhSg0wBYcExM2iM9cKO7/kzAcPdsmT/6TdLWO5CCIZHP0EsiOA
yiT5JRsdJFyMbkUdyBPmlwgagtYqHvsVMFTBcXYLBodvhjB1l72Nas4OQI2jzNr2gXemWIOlrN9M
zRFEbDar8JFMt32QnTGCwDU9UScdOheEYSjquqUWzdYnxvtsttG9zxZaWrhppWgQ8fLMZEGcWZAf
OnWeUV2oVetpvYv9rFpSkw4I8oKYM6wvdukDsKk8ahCILW0lJUK2v8wxeagBv8/xt6tYJbRfixbc
k3ywi3stMY7EzRBAnXSXoNZq3aubAhp9kYpFdzclRLvv7W486hB/XePh6B55HfJl4432qU5y60kH
XfpEWydFfgALZbEKgZr7Qm5BWtonQw+3npm3KKpnr3TH1DWEK0rELG4bXW+OTdh6Kz1MoleZnfPS
8r+2CWhXx2aMDnqWins1kPqrJIeGjgm4kBUlbJ+kmIfVJnsLEfDhvOlekS3tlq3t82viGQbEXEew
jFr5CBHl5N3XgSKLhByjWBlInrZg6AX3h62vejqzsFXthPQQLsDZ1KvOLP7NaXqouHsoE1IHkGLK
cFsD0Lt1GhtJWYknUYNlBPj93XHr4zlzW7pIrSu+tOmfwZthVTMEXel/mfI2voWynNLgujq+7nxN
wbULMcXuqzn2+lImcQctvbDbNazVdjoynTcdSsKXyMuNL2Xfn4hD2xdg74zy7qteppCDRP2F1sXZ
g0DpPUq3cRZWBWRD8Uh+0GL5bpt76Uzoer3uRAVmIBsPSpRoZAf6yAFL0xMrq2/TJ1Z/CitA9kUe
GZc7KBbEj35WnPJc8x9iED4d8ERRd2E3fFX2VMfbwuTcPjAXVCm/20ckMha5UZc7PP76Mxb8/Xl0
WAd9aDvfJmYRLUq9hwgB9bg8GhdN6fBt3g3QNdOgg+D5KqilmrPNTdJhB2xbdduqQw1ifWQvYKMm
dcy2vHbrTRmY7ZJQboR3wx741rVZsCd822zX3Hjc6sAOL1KiaZ2VrXyrukVurV4LiadHqBnmjUgc
bR2ps5AN72dk+1svgKWgzwFWchvj13PwkDrY1KNbPFaVeLMQZXyLynqDQFz31ciCZAX81HCRnofI
npHXG5G6bGmKUVsEXmacPGJEoEAxtR1E5LDOCQ9kooOrosh0hjQFtFyLEUK0AK9uYleiWlkV3BGI
i2wgAID+jcXOCOTkF189foU0X0woy+1i28EjudD6ZG/rGt4SZQIN9LYObYjpGPFbgLvCM5nzrfB5
vDIcJ7v4ie4d+ZjX614KiVpv1ItDzfPNrrOfQ942Dx6Pmm0Q5Nk+zBwopanJyGO0oLge1c43hPbj
VeCOYuXq3rADhSBh1OngC1GuA9cx19TsULx3x94dbMvZsiwDXHxo7kcRoLQ/ibI9chooMITCwy2U
Qd5tpXvWgngvOFv/TbMisPCqVZ2jSsW7gusrQBY77R7RNXwLXRQWK6r9T5C62iHXa+IVBpUnEClW
txzBmMlGTeoAur3ZWUvNBQFCa7fmI8rA24NtFoqb2kP4sII0xNxkIFDE92qdYysEQtpj/jJRDOOQ
an1idRXeu06TntohCZbE6M1+2WVupafcUvJMiMCvweWbQpSwWOC2NV7BtyGB+TfTqyvZAK4X/CNS
J2rvda8C4ZB61A783bflYDS2TMnvuAHyahkgkYW94fjV1qHM08vhGXIx73YCYoAjc7KT/yjiYB1q
I2oMmibZ2V3EN0hyIK/njXguIlcOdhsUhSRpujOSrPlCHryJ7G0Mcb4FFlvZcqKebzS93/61TcTz
yJehSsbx/J3JQA3HWQ31M/pKZfW5Sb2I+Hd7+v7LqPuX3j/Gzs6tmqr0NLkdw/HQDUi6Qgq9PPaI
AGxEZVj3ApAwyByL8S0Pboq+C35YY/nTcjzvUaYGdpZhH5yAAq+mMTIrtLUYUKlE95s+2NU21niO
2JNaA0m14OnUIfVHa6nr3+aa6bmuugCZxD4rIe5jo/K6Y1kNgeJBvldiz37QZMDavM0ebb3W8Tvt
KnDTZNYmdQAujpKyOKMIXqwBeyqfKtf4TqWNGvuOx1byNo/Ro5GvtMB5kQz/TKpaA8K43MxNv+7L
DeSR+SZ1w/DkDCi9cvpnQr/neQtpOh4MF8/2upMpsZGJysD4VieTg9Xf672xQLagBEIEt0SOFSbC
wnZxIhmaTDUd1aReq0VtJ/Vir2g+Uu/fxiaMI3ORCRCoauKCZQLWlRCgNcveO5ZSx1JT2buKgTBg
aF5K6eXWT5m43h30aFdguA2zWx6qAgYZncDU7djfBWqIV6DVsG+0Aqp/g+Ymj2GaV2soSY1nlHyl
B1YkbDsWuXW14sJZtg7jL60p7rI0t3+isB/4Rl++8fLXcJdLwDfaxASRP94V4EfwEYrxs5PTtAHQ
A/0T3f5kN23Btm5RTepD/mBmV9R2H4WAMNIsSJQVvNk6koMMd4Qg0dxhFDYEP7QrGGzARFUAtY/g
yqJ0ou5IzWbI35tUeoi3w+fe4fcm9cY6ysP+07H5CIxOKbIVqG1PTu2Kva8WWEAjQpHNKzN+pjYd
lEuQj2IfJ250MrD4JD6DWHY/AifnV9b19p0+JhciQ7BEZ20BG4035DVk4w9U6YVXrG0nLzKbgwWv
PoWXWrl+zAX+islL1AXbSK+21ohQAiDcV/pzZIEbDvd1cCt4DT5uPPzPqJFBDipoOYIunXUeARWH
OGJt3TV53SxzQ/RfYt/61vpu8sMsGwxXeSgnLbFV0pM35kNotQ8dHYJsIe7psAY3SjcgTdIa0Tkw
tG+pFtjTgrJNjOyUx/wbLdNog+ChynXhWW1yoMWab+M3iGL4Yk1sXsTrJfsgPWsVXhWK+YvsTS9R
2qHsductZ1eyQ6YzxYvBLxcg7B23KJrJnl3IiwvD469ZgDJoF1xslzjl3cVDATWgBg1/jSEN4Ojg
3jDdKNj+PjIxovEqMutZYGVzBgWTOGPVK87YgcQ7p9eePCuKjlYcbUIzK+/TNG6vLHEBaOmgDNoj
5rKsAl3fUa/WOs0pDL2vU68+sLcaxR9HLI6wa2G2BslLRMjIlw4grts4ndBuqBWVPlv98x//+//9
3+/9/wl/5FfASMNc/EPI7JpHoqn/459M/+c/ism8f/uPf9q+Z3mOY4PDwvHBPsKYh/7v3+6QBIe3
8b94A74xqBGZ93ad1/eNuYIAQfYWiyBEbVpYInTr2zvLV6wKqKS/a5IBZbhSum9InSN9Lr632mra
x4YdT46oWNkmtMLqHKfdAWrmpBc28mzrEa8c5FLtBR/KaDupDCZR81sbdcQXDiDMvMyIEydeIRuT
QSAEzER0CJPgs42cyyxd6fiNHyBPDPSsOjgi68+WOvRxU21yPPTAyPSrN63kF5DpZzun1bFidzJW
AY/ktZMLjSVnmgBqCvriv/7qbfNfv3rGbIZfluMgB83s37960OPlWle77L7pomGHJHAI1JQxrjNb
K1+qBEkTtZzoRtRBl55dXcmDoeYJpdo6YGJ/96pEoB0y7n2ap9MVzYbVS4gVawfHqflLGlXmKraS
7uxCEvNYFuDJGJCbehpB+oyvl70pV/BPA+OtXPUASiNhOpzoNjOq4Uby2DrYtolnLkoa3H/zu/St
P78cW0fUF9+ODWgIc5jz+5fTeUnpATov7qdFOisc1OXn9hMyFPktFGXbW5TqP9LjMKqFtqFHHjWV
F+Ba4nYooFVscv//k3ZePXIj6Zr+Kwd9z1l6A+ycC5o05a1KqhuiJJXoXQT9r9+HVM/I9NmeBbah
ThRNOmYw4jOveaMGPES2VdWopjExpbXErMGy+o/6IK6dLUZkUXyoc7V5sZQWy6B24tSlMS+lc5cq
jbgDaH+gYW89Npuafoe2LXIHRXy570MyrDj2LfqP+9H9CSKbD9amy0/VDNdakZnw9owqoDiVn1en
RrU/rqE8zjGaGcZUiEDGsAjT/hHveuvxt3NN7U7a+tnFueO30H53mNMHy7vYDu72c+uYwE6aKHoQ
/qpXmpm9i8mrnvrtgUphK6wcATA2qswe/RHq4UXltfWTPmjioGhrE+1H92dPU/n92Q3ivbff641m
q6uRbvbFT+LyY+9ss7LWH/YDna6m/2FEmN4vI8JSVVfjn4VjtgMN2TG22+mnmYqZRV+QkkkeLZYo
7OPU+WbSkFfeeYZZ90HzpP62B2GmMs5XiRXPN0rqEaIpAivIvLjeLWC/u8Tu5rHf7WH3P4XXtq3f
b25vGSBAvHe6HHOZorvcn7Qf2Df/r/u+v1iiFvFRSheUzWK45cmZVu1SNV3tcv/LnAuj8+tsAW1F
o0g9mW5+/nH4L+d832GK4fgf5p5fp/3tYiIAZZuq7Xo6QnSe/evFLFKhamWlxg/OLBdasZXna/AX
7vRM8QB9V1o0ll79qVGtaI919zOESGHpTeaEwi3Cs7QRWxfu8dieJH2GbZ4V2+z60wMko+txwLyN
E/bdeHxQdNJSymnJWgei0JB31dXqXvOKzN+LLfsBtVL+PEB3JqNKgKy7Yg51kLctWjaxV97b4Fz+
/qp4zl+GmGE6quVoOpK7qmn8dlWIqMyk7kv7QcUu99rYDDOQNimAsG0ut7smamLneTi395m9luFP
0ssNhga7XPK+D/08iLEuUvK7tHLsLODgZrsPpcgVtLgrGexQwMZCngMr5OTS2hCDeXJ0htZ5+XGW
tEGnOSrWjdNWGmrjHFGMTElO++aw7ZtcGErpYvxl335eu5Wavp+8nbfvW6RLqG0qn8Qm7+07yWo+
Mg3jK6InOUpddnfej2QdHluxwIZrP/rT2Z4pJQa5pneVDvo2BJZXhlN7yHW5nmoLoMq2X21mmzmC
oiKqKWT8CPa7gPEt1x+lNz/qG4GkhYhM65ZMadvajk0LDkplT1kOi7A0qZF3nrT4jLl3ezP0GTLz
ax9fupXzsayH/mHf1bB0hSU9jMO+uR/QSihUqvb292NEt/5y63j4bXga5gKeZZKFb8d/mocWT2W5
W4zuIU21repcv+RSZJ/rCdBhPNvqHZ2fDHgeAGD09dLPLYoY9PfjTy1tpQO+qahkOHb29OszPTGq
JDDLlVcpGRxXtFjsKRfUpJCr3TfdbI3Sdlgfx9RBVSSpDxlKoC9tozTXyMQCNd02yTD6k+tsKjfb
ZiUQH+1caz7tmxCN/nzJfRMr5CgDaha5BqN8ZwRlsS6jbLX7n6jXsMWJjIT4ThyiULWeSxOq23fq
tVUhJIETmPadeo3bXHMbG9ZP1Os2mWU0TNXw/S3291kg5oD71gvnk647w72te8ltMcJ/nSHxfDIG
HadwVa2uQCg4T1rSneO01T6hKtIfmFPj435anqN/3tLrmnoXvNNIBrHvt83+7cfLGslKBXh7+v6y
7dAklOLbKzmYK7hRrBuXbkyf0Fw3wedQrROOPC+SjgC0AidA/SL7SvhU+9Xaxc/FuOphrMzlbQ02
9DQ0o37eX8nq6QD+eKVJrZIHr50hJ+OTNcZzoGMaR3EabrK7Pez7LdEvkbSMIdDs9c99+4H9vJln
GapqfH8NNztiYiVv3YQKSm0O1SsC8Be7M2Sf95fWvHqfADHaQe4sKfwJ7FOdXminOaNgr+mGwSdw
q1c3kxcyrp8hMxS3KtPh/UJihOcFBtdWMz7R50qws0uap6ZaJTYB7XjcN+2uHM5yBDi+b2LCbNxJ
qR7ywWjuqbBrYaOWzoPeNeWt2jlHbZmdh33XnMV9GOvxejC2fbrZSZw7vp8eT2V9o7f1eS/WYhqE
umFpn/eCUbp3yLZ9/eyAjR5VCOEESy7SbZ+UWrvPhEVRr5FnIxbdt1Ev3ox8deG8yjggTTfvOs2Q
R7OUCnigFbkGWJyHNhuah//pdcriPFdtd6RgMUbdiCVenbUP7cZGAQaJS/JGRKmVBtNGWdbcUuzb
HyyMA/Zz7ZVZys06evLz8tFtmnBdmuU5LyBouJ2t0WshYye6NSFoNCykm7ihVbYhxKL5YhK9oAM3
jVNxLfOmC6Smevfok6ZHw20zHGea5arQqc4DSXQebZ1Ggd2k7mc4VVFZJea3ZPAux56OzP504ADe
vZmk2RFA03r4+5nQ+H21JGowVUNlYbA1TWNO+XUipAzV9fqsjBjGa5RYp5j20k4ZQG7qzksH7YRU
GBWRfd+Id1Taj09rb3cY3qCSbzutdp+PNfHA1FVfGkYl4DLz5ccZYPgTGtVxdnI2iZVdZ2VAZJX8
Z/SiXVRlSBA/2v/CwhFj3CCRsvoeRxigj4PBXIqbIe31u/2ASgfk7u8vg/Z7XLpdBkslbtj+s+09
w/5pPXDmGZy3qw43f2LaHW9jknLLqzgfI+JFGcDQV/Qyf9z0ZWKE5mx0v08G+zPaEpD/fvenLXp2
dMry4O8/sqn9Fuc4mqu5Lr+cy+Rh/iXzhGmqYTSY5TffA/o1dgRK6En2Sk243IryqO0Ux86L1eO/
du9rvNCAUv11d4Ju4/fdqjFkr1ht/Dhb5r0TWllXo9EU7WXOyvGyZ91Cy6UpoyWVCAfT8gjrQksf
lKT78y+MEMxwGqB51Ilmhsv214/zaizy/kM6vucPPyohFms6abBJYmHYnqmy/etwnpZ1zsRqFacl
huplBQamLOOK1bZDoEkByXmY1glD3Y1wMg3FHaA38eHHGbFirvSH9NmfkhjXRh0qQzbPWDmlCEyX
rDmwQJv00VKr7mLaju6b+0NCI3ix5+QqNVW8qv79/HqyCnjCmvZZnS7/fgzoW3Xh16/Lzes6qISY
uuPAyfr160K1qBY6WcnpO4fLaIPvFRlq+961ntQ0LtFQEdtDsSYSHXD2j0sNpw2Bar+wUXFMhhFh
PtWhbJ3oxnFByzklX4C6+9P2j+M7J8wV30fz//qlhiX3mtaXpl1ElqT9b5v/fXxvbt6qd/m/t2f9
+6xfn/PfLFf8+9tTrrMvggX/W//7Wb+8Lu/+56cL3/q3Xzaimgh0uR/exfLwLoey/1ctbjvz//Xg
f73vrwKT8f2ff7x9rbIa1Do1gi/9H38e2mp3mueaxJ7/rvZt7/Dn4e1a/POP67esfv8fnvH+Jvt/
/oFtyD88g/qKbeiW7RrU8f74r+l9P+Ro/1Bdkm1Xc2zd9iyDCQQVyz6lYuj8g5jX0V3HU3XX0FUK
N9Dm9kPGPwgWHIvCjeapCOA5f/zr2/9Zifz+s/3PlUltWz5+GaCO4xmgW7caJXrIvw/Q3slVpZ+V
9TRQnEMEAp1eX0f1GDfCL9qFeB2ecFoJcaeyztS4f7pQf36Yn8ui2m8zJIqwrgZvC4yPx7extN/u
jqa2ms5WPXTY59lX8SHuL8vppmoOdn9UsbPDZNt+xx38//Ntf6t6DWZsod3N24qPQ4dh0e2gHKMB
3BXNWEmOeLCr//CW26z261X+9Yv+ZRGHdeuOvCNegcN6rzl+hvxk7C9Z2Ocf/v7rmY7xl7cDxAIE
G5sAlXYw/KdfZx1ZKi2YtU6cmPLiixQMq2Mat3PvoX9Qu911hrFiZDQUeGh79IhJFfm1V02FnzpW
5Tc6LrNVvUa5gkgxI9cL0Hw1gqlrm2AVFUhP1xh8A+eEw+qoL7Ezaj4Qd/WwAKMacvPr2JFu8sOj
tgA8sE4K2l5G1R+LmitcIEmZ5pDnlU4Pq3y6Nm0t97NVYks2yxquv3sY+S+UKrFMA/Sq0R+GpDGD
VZ39eV6SiAVk9jEgRO4qSy/iRoRo2bwUnixg9IPhdtsxUBbncXbK+PF6yFguAI2cpgl50dihD52g
bwxRWjvZ4k0uMyPPeEuXtcTfanm28LIC69MHJq6D0kY4g+j22pmaQLesC7SOzpMO57zxbgi1C9+r
jXergh/Xdq+GPj6TWYdSSuiW08uiTw5wb67smmsO1JU4LGD0DJNCDiTBNmM8H+EmN8CngQ6IPNo6
mp3vDtPzLJFkblvxipQYP4yOyhJKxwvy8EHV4Ppjzy4qZc2pK75otf5uKDxvMvgl9CIDo8xLUTBt
KY9UgVav943WHFv0NyIB5jfisoFFXj7WygUFnirqe9z0hjbAZF2jcIb/dttkkWk2r07SBHlWRM6w
vBfr/JzaRmglc5CBlV9ozuM93B7Hmqy8cNZ3w6ieE7D1lXwbZFeGi+tCeMyx8B4UwEZotOIn8BqT
5CmOfdBr1zwY9vhstdW7Cl8eFmcZbq9TGfMzvsm3S3Nnd0gLFNLUfLmiL2i5odvT7rZTJESZrlox
h2utcEqDB7mOyjQaF4FTlVM4KBA0sQgDaAcfPqwkV81tdTiv6jep8x3Ps9sUftWY7wqGe0cNCVGz
Ugu/UO5iHa17GKrfZME3QBae/onSXxWGpgaVAeNUL8XH3IB4mDfyq9egyaSkDg4dRXEBlQhgymq8
q2UGJihhzOngaDY9N01rWvAAfBD8I+NgrZFIU8cEgESuX4NNPXV2VwRpx2d2ZH3vaeLBXBkmqMbS
1vMSqqweLm5qU/qlkp77Uo1qHY3ZqWP8dEUP3K3cGH8qppaqjcV1JxgyPAFFmP2H9lwmnS5+c2Gx
8lpJ0PTM8TEXA+nCI74eKu/eh1o6oeeq38M5/T58wWv2Pho8X7TcHkOaAvfJgmrDmEiwV6b7UIi4
DAjD2iBWSFOataB4jIGx79gFum/z87zUTwWWcfgZJIFR9q9aZye4M45RgwZ1YDrAapEyWPxRV3kD
pw1qa3gvlXrwlxRJzKE6cPteOrqTnwcVzERr2NFYiLsMzYWjHCRGOf2zQoUEQC+Xbx95alHgVTnW
PlSBVyB5jISsq445EJMMYe/I2u44tEcYMEe1Sw/eqKJxsHDPdqaen8ZNEUxvoyJBQRCLeO7OAq9R
oajvldY/6lN+g7BxsG7i6dr2sDcU5MAcbwpx8OzpeXS4xtISCKLUInS84V4sduID6KZVl2wYAGR6
xg/xiKvfYCF9VPUVznXdbAbMn4GWlGsYD7hEMpzcRhlDIt4ZzTeMBNvsuTQ+iE43UZVsi621dm81
ygHa7nFMCwsjs+VD36LgG6vc4thGHtaaKX+fjgo1WCQUnKXqrwdrKPwBlh4EEb4UbV2g/wzsxHzv
kWzDyp1fpHSZ/NHUqPX4wW25FABqn81Vf4c3y1zseafVsB8gXh9tPlg/s7PGozkzs3sxTkfkWZ4V
HVVVkS2Z7yGIvz1/RsXYcpoXKPzP3bg8Cw8JPCW+VdGxDtRsdoIkn5+HCtqIkz0OaxcxqRZ+PZnv
erO1n6dtjhHVK4Iazx1IlAQ5dU8Y702+kPwwGpnLzups3E9mea9RAK+87pu3OjjC0mAFqebrJr/o
OnO5pFIczLEZfCgEC7C/KgmoKB9NhZLXKq8HlUtRUbgIhvxKplzWeZvcZ8SaW2fzCceM1LcKSmXJ
hC1VxvoTICF4LUqFVdOjIqgL/T1zFObOPHsq+9txOHZr/2EpTvPI/KlAdvITN5eUw5az9MTrdkmW
jiUGSR1kK7ibKvCKALrW/QtqSgkSY0gv9gFvtf1rJ3M0fJ326K2R5D2DRWMdzTAQcGT/iRU5CdDh
iETOD+7FSxypsgLSKK9Z2l9TI/koqKD4mWMebWctrhaW8cGRkebRsPfmtAx73YiAMn5eNRuK/Dar
WQgt+VTvFR9Zrs4vwW76GQLeMYqUzTQV9+4kgGK2UgY9dfVgcuQ9POcxaDyhRa6wj1pqXQnkuNAQ
EFBvpwreETeFPk93ZpOityzpM1vkr4JJb1v5KKVeG3l/byrNEIHueGSNvuQnjMN8bC5EgRiMOz23
s1MBjYSAWuQ4vfez961P6mMlWAHSSm1DrVZ96fIV+jRrwtRqI2VFx0Phjr1ws7oK7H55hicU5HZG
J07DzbxtKx0UOSIw2RIfFnkppidY2pHqFLe9LpIQx8E1dGf3o9gwvoPuIShjwSF1xqjSxtJ3SLyC
PpFlpFq8FIvqV2mtUVuZd3muayyAM5zf+arp69Jf4v7U6iNl11QJEaQ9liNhTZwPl1PeD5e53TFK
rcNYV/rVii8Auo9KgRSCCeDC+mTTcsYEZOKtZv110qYL2WAfkrYyaMQK59NG+3xKvNtVzHDBUoU5
1nyb4370izIBqzlR3CtLfBRdgy+V1i6Xs7SrQ+4VT+MK4lq31zgAh/dZaYqBFXllrcAg3YefojJp
08/uzBajigrPizUxL6TOJxqnHhWD2gg8ZdosQ+8HO/5sovcTFL3yqvTA4lNl4Wos4ylDsiyBJTdX
k+sz8T0oo3sW3mb7rlu+K1vLr5X54OQEcHyVNqzEtKBZu0K0wn9CX7tbY7LrS7kWHxKFyWecdSXC
IS9qzWAGkHCiA1EdbK0N2zrrgtmhLGjLePY7rYIQtlrZaXSnLyBu64scRRIECWnZWW6wUGNz+8EE
w6qErA4Ng0h1ff6/WAzWdGFOSrTKr8x206W99UmNVYvo6pe4YQ5PuTY0QWbFb8DaZ8DK24fIujQY
F+tkLrebXYk3Z69a5WUh6vYJ2Mty09hIiQ0a5JeNzNODBnu2XFFflCTug6xvT7Yxq6e1BSjqqW29
OZbiPtyLY0MSiq+j+bQY2YOROlXo9GNyIcCDhaLXtMjwYlDvDeFPOxriOM/ujVkaxIHGhWDtzbu4
OWd52kaWc54b53PsmlZYKpV+bEWorfPX0eGmAkewCfiWZyZggoI+7g8utDM0dVv11OvNQ10WG2xI
fpHcmlHTfs0qBkQ6pl9MSrz+sjqLn5cqzLZ4DT0i3hBgXRzNbVhY89dVhTsyQ40n0Go2Be6Cu4Up
t8M/mQCPD7+PKCYKNJYy7pcY+Qk7D735QOFtDMCGlgnc+wnBdH2o64CKTU3lfjS2TAJUqbZgaZdg
izIr8V1pfU1KfmyJB1hk1fW1VWCfC40sC+RMBaqxsmhx4w7NFoRz+rFEWTYjA8kr3/RsJfIsmiEk
t0Q2bhH7MZwPf+3AvjiJZKXXJCAsXX3ODMUfErj/JdlX4JWU84vJequqMSTYOq+uGO8QJGAasKoA
775jzBJ+QNCf6Grqv82ChXia0cqalzHQ9Nrw284kFq7EEeEBfG3bhBV9WQOGcY52a1uT+liHWtU/
WLreYVdRuqFI3CzQQCtjyhkYqca1itcRb8fioVURkMjH+KlohvToaSgYiIGwRUcG5DDmzEcQmD0o
OqFbjXnYoJhhZsVnDI5q1rbzDr4dSlD0s4kSV2N9HUhYA6crvSNaKD1KwSz6pvO1SvRvtbkWF8Ii
tMU2CYS/zu9Kn8g7znRKbUsWgUQgJVCL4aW0xwdn6/hpjcN1idNz4mI0W+pxfy/SJRwdbYpSJ79R
kuGbJeY4sloK1s2SPxsq0peKDk2SGPXGqsuDXtoyyFyjOWj62F1KQgsUxhS160k2izwiprSxZZNa
kEu8NleDIQ1sOiRTONhLJo+JgxycmEcsjt2PfaFZoTCVx6ylA9OONtlEJY+lsdr+5GCoCE4aKwnp
U/IjiF1aeYzzk4cc+rVhxY/xdVlbFnpqjcCJuUgBil3kOWIbamMFMZLCY5JjxNI48KXWvj6z9dlZ
+3SzAD1M3mhGCeznMF1yZpvxaJgvnjv1b3PpPdrG0p+JrBq/nFFQ56rZYQ4dLmDEUTRFt3Gcua+9
ybud1oSMnJJBOkxLAG68DmBzuYde1XHWA77qzp8RTMF/QdODoQTqN3nTuRZE26U9Hat2/gweDgmb
lPtMkyq+mnFN7o66VMjVZbj3U9RALAo3F5pzP1VkdKZA/N2eyeJkfzWDsoyAx08ne7DDtRpdNIiQ
7iXbZHh6kKjnRBwmx0L1adpGWglVR7PUo9HpEe99mFIyRgFahaQY8vxKjqFminExzON5VYj1085d
DvxUaZOEVCBOQM+swHaoPUjqDXURKSMdKCV3gr5W15PnFpfN1F73JVKyHjpqekzMl7VFmAKiDtUU
RatZDe3a+FRDsxcagMuxKj87Svo65VFBSVRdAepjNNla3VtjKuQFs3ZRaOZFp8ZXg15FqzsflbFz
qJFU9+ravRfLcjZZggNPwMpMczRU04bxS73wZMv6k7qAP2pq7Yz5wX2TKW9tUmHZrZN8VSpk2sUM
6hE+INh5G2UMb7OMlOGt1tgLI1Z8VacC9bS2pFZQa4gWZd0BR7ouxBPFC/B+HywyWeS6cMRsis9Q
CqSv1jQeYImtAW/zWJtUDot1OcVxNLquGdqDoV2hUHUpapT5rQ8KElTH1YZoF2uoY7uUwLKF8RnT
DkeuzoqULmhw6T2Y7fCOX9zDWKWPTh1/qDH6DOyyI2VP8ZZJSiZVR8Fgz8KBKTXFObOal7a39LCs
7eYQu5FOPQpgMqAxgLRgXtz1Es+XoEz4BFzdq1kY9/jCAjiBiyPUJj/mLbIOpTGfTcSkqtJ2TyYO
sh6yJKcmyeF5UEnJ+dmIao27Vin5lAkeAuZc+WLB488kQwmdojpUZfes1tRP5jQHnZCv6JLSWEna
6s6WJjMz1aRoaUnvelh24UBg72MM4B1j0Px2N971xgw2Df/nYFDtDzZB0kGrlaASgwgcE+ig4arn
7E7BqhPZvH72q3z4Zqd2F+ZHp24o0CEnGOgyIUZyBjcsV5hqKBwdSY7GQO20+KKMZzR54xA6eH2y
m8YJqD4jHpR5hy2/K6xO0FZ/QZm5QIkoxaSO6S3P3WMMVSswU75BBzQEAgizS5lelTnhD+YkdCb0
h3KSH526V0NsovJgrJabwsHHcaRTQ7BiIzRZrIfUMsOBllgwSbmES8YUlsZZUNSmhEdX+HC9RkAY
80zWBnSpoCR4WqoFt3GtmU8KIgPYck6HpmyNF7TnroZumg6rImpU1LHjaIoZwcMVxX21Vc6jlT84
iVKdG926NzrDuKwJguJtqi+gUqlxc1BmTKjQGyJidWItkAuVXyNBdKlTEutkqLMMl9X4nErxNMn2
FptiJ6QBjjXHslyW2iQOtHxMbmfveqrA8AxTeR51/bbsEOOZgS+YSTcd24rVtVrUQAAARwQJa9WE
xH5bq+3BA3VDmpanZE0ezJAA1Cihbux4lNMA901r99Ks1bEaTGLNlJl9XknhNTGMAT0nIjk6rZ7R
hNUkjaCCaXFo9fJKlFQy53XBMmx6idFP8G1ddeHVpxetpxAsO4Y4I6m6zYv587h9eE+jUmxLqq6i
SY5TPPbBqFdlJExKrZ31ArreiPQZ2pAtvraV8qksGGeymMuLtWBVKJGXmrYLqFvirEnCCq1xD60H
zrpY6DF6mXesnVwEI3OvlsbWQdbeB9eiMWmZXNMa14TIcosDEo+YwpoX5SIuQZPep1g9RNJjxZyw
GQj6Ao18fghs1g+T7XD7FLOvLUVNQikNHxyrHaQ5Ru/jIENzG1/9YGRH0H8LdnpdGWHfdFUqCt54
8osdm5TrLP2Dl1C/LWvYNlkaFiIhNfqEX+V0lYRk3PNxhoIJXA8p8YniY73m3Csoh9a2PQZFmgMf
31xR4qHfpCAY8wzu+ZKK71dr6CgKlnwyoZjXpaHcjvjy2rA061qrgnXWizuzVT7XRZglANp1tX3z
BObQUyLKE0uRdpG82so3HTWoo1MyASdy6f20Sb2jlSeYEY40FRycEzP9WC5Leq2J6tRIxhxfhShr
mO4zo4aAQgLh4b8QdF7xtZ6Z3zfw5bF+btYZT4g2DkYLXcPO6Zqgm4nYCgRt5sECGQMMIJAOlBIv
pTxnMf5cxb6xHDTWwFopT04NUTczJivo1TSNsCVhZRRV7QubSpDXbBMQ8m5rbfr7K6u9+yRdSGZz
x+VF43Ga5rDwluo+W95W6eU4JbXXtoIJbqp5zCblZ/CSVeABYlDkqvkVSFxfd7Yi4EptvJm620l3
W0Jiuw+qqXmeeqyQEkE7INZYJbRhi611+yA0+3ZSKED36rn0mqAaqyflqxXHlysCi0FVYn+5pNZ9
B8Stbw3QlIp5sEZIS217HszurbPOiygSaqSk5NKKPwNePMSIGxNcoU6IsqFnDYQFSKEltvtizMal
XWKG4+CeV/faFboVABwlXmjc7xPfArmut0KgIZN7TKfURgdfRo0Yv3roquJRA6y/SAN8lwjcc7lE
zcNsXxkwRynxzwBUrIoQ0WHN60V8aG15lbRxE7iD9qS0KjO8TEK0ILiQWPCpVnqf1OnZEo1GZSBt
iKWNl7jIfbPr3lwdF5IZeTQi1LdWz/0Fql6euFf0Ce4lmGUdqHoLidFfdfE2Fwut7LY52RlfDf/B
NwqDL5goPKHP/DQV5SHrp2uFnqNfGF7pJ23eIjtUvSEy8Ggq9ScToCHGxOLSkwOG5pZCrOW1ka20
D/DAcEZlsSxWuLILcGfqWB8R0USkPvOuKsaC3xjNF0NRNb4385kweFg+VJr22i0ul8XUI7qaZImF
ScGzYSYfqjXouhK1bVyq9nWHFviFgPyPzdBJxUrnaHa5JI+ZYK7P6fXoxZFGWlvSHworeGmBZT6A
gPQejRimHDBB8kSUN+JOBVrpYuDeEnPDuz3aubAD4EFZKM4Lt2TgxfF4VFVE4CYAlUGb59N9M3Yn
x5lf9TwOSbRvoTYrEcqmJpYp8x2JJE5t1qmOK2pNun1dyGa9XqTzAg/6o4raWahXhE5p2kyRWd/A
cR9Zo7H4GnMydzUZCDrbkiWVZSa1h9zfk7wyoYpggtLrUdlNlewz/If5RlpM+xkGjX6V5HwGcr91
6SS6RNAMcT561EbDvbcKKnpLMiMwZS/tWddxGrTj3rufqqNavU+j9xmP0TtF5za3PAwSR2aLXpDt
uE8KAuCHFNMfv/QWWskJKrwERiuV6dINIMXSTcwXaspbYosxmxWLCqk896Y0NMNHx80te35CyF3h
jBGxW9hk++iNBI7mPI1a8iC6gQLqCJN0aS/2gKXDbNnXprG8tJR7WeciVDrnbs7r5mqi43APbW80
1A/VpGUHKTBvtebsJR+6BOnEUh6wND0ojZpeNvTqfFXYz1Y3mVgr3VEWyI4ituNLdFcKkxZT17X6
SVTFw+iMqBK5w7npS3FcZZIfTe2Yu6tyjSYCrID5q1Q6ekMU/S8J9sSlZaSBMldeiGwVuFay+WFe
WU2wA9mg2yzyMeIc2zVzncajACiehPUMdjU5G6aVnJSXToSL1lMqEO5F3FK/6rY4dV8LYdGOFGkf
QACwGsz2TWKxZLtDcWMoFIAriqpRaSGB78ao+9RISbfOk2UaMJ3nFAKa5x3Q4KM3OtNGVPnx9oke
xELtS5SeewuTnS7NPu9DV8kDUny1tFQfnUMi0JSy36R8KzWTQMjwrtTKvVO1usfxbLzJ1uSAg3pP
OzAefLsdX80Z0axRpaCw3efkK99Qf7939fyzyDTqyl37bUCYxI15WU+mGEBDkgzjJT3uowEc/ZO3
fcZmC7e6YgUaSOmia7aIiDpilwMSbOqGnthCIbRHLgGBax/gBrhNeItey2qW5i0OPDgBIRNrB4hf
6xd67r15UMMg6ZhRW0IqzwsigNypkP3Shm0iyuswNql3lGN8P5iPBoXFC6dZKdCVEdNPH6Evho6g
IFVT3chbWZVXOdD6FhMpu/ItH6flQluyIazrNbQdh3vQqFbiEz4kKERKXZNy6vFj9jrSJ3IvIkdV
idxZ/ZZprRZ5qedcjM6F1ttfV5l6F4ZMVB9UgBGmTj/f7H8NctRCBqpGQ3/ODl6Mtubg1mjCEgpk
KksEehuwzw1T9yei46A1XLzql/bZ6ovirBUnZ77XQV/5eV8hjprKFibN0lwsLrN1or3oGUIsmsB+
blS4k2FV+TpYsNtWNZJzM6EmQK0hTPOErIf1EVOf+Q7Yt0PBospue7V8L01WmdkWAyUFF2dWvfzY
5VAwVe9olOanpkjn+9VaSCWzu5TKzCFZ86+16tAm1V26NhpwvyF+tUbFod2P6HlbvS5TMlDKxlgn
d65r1KvXwfMVu89vPE8t/W4dKwKl7gVDGKpRJFPocWVShqmWf1z45NyTQ35pCXI7dDbDrCBpZdG+
aiwqC3pn9NHQtdnRaez/Q9h5LbeNdmv6VqbmHFXI4RQEAWaRoqh0glJEzhlXPw+8Z2Z36/e2D9rl
tiyLJL6w1rve8DEwgNfklD1bRsVKMwM3H+L0BRPq87BcaLN2p5S1yIUXY0GtxP2aMVhuS9H03bX9
Pl7cK+FFnHv6CAyRmxcMCzyg/0+/jI5Cmy/UewKS5BAXlsxirhEFM90hjktBKwivhGEYSuvQAT0U
Vd/Zo9F8WczlHQGbORW8F6smgm8VoBY17imQGa06ahzpbmtor3IkzzsxKWZeFO1+DnQuoacu85Ah
UoZjdVUmJ0i7BCTIyCS0pHELhQGW5PdvwpDnD2MHFIsRjweudcunstgOkbySqVhXo5IgW7WYf0aK
uPMbQsMBxk4GMe4bDd2LR3WzoOBjf1BLFZPvYZ2Xqk+MarMue1Uj3zp8kHDYcrj4TMrASd36/EdM
2Ynp+M7X8fIejNjaBbl5nCRYRGUmvaUtivYxTZcUUGwhUhav6ycBghoDt7BMYPip5slBSaZvmYGI
A8tu3slgS56a5M95yLDTkkfAIab8bji6va8Pe7mytk1Q+B4OxVRHsuyNMS6N4gwpNtaLlIktUZOx
0ImwTaKYRbNwJ6S1pqILtqDjX0vSLxxd4wqlsCGLilmfaczVPVa8YVfpXldY50EG6NTnkSbcJCNX
UBK3jfu7BJnMrpwzMrUwRcpnHzCFfiioNNMllP2uNAKJtsMKm92vXwpu8Z0i5aG8hmnw/38riyww
qVFbEXxY1V3I7qf/+lbmh3zp19+t2npWnn/9C5H4EPuynUJWoLOI8l2r9pFd8xzB4/ln46yNMAz3
b2JQats5Pz7kkYn/6qAQlpAHikdnk638XrZgoMwwrdkBK6WUJuxpS2sjWcg18gDRXnBnhbXwdq/P
ZD03jUUWtbEkzMvveWt8JZcJj5Rt1KaZW06YJTTDPgmt+cx7iMjX6FjX2trA5Mkuxd66E2U4wZYZ
rKdAji55xPQ47UJsfrsvtLq4IcI2htiWMN/n510lLvTZFK7+YCtJah2EQd3mWlu4aKFekjBpQRKG
lxinCOSE/VHUw94bTDWDHRCF1DXKMajV1p1SnqESzbexHDqXuX6+gq2b7LNs9KyIT4RsaZqXTOuP
VRHnMFrGTVnQ68mUTBlm95Gl7OvIRwkcJfdZViAWTLDklyFmLG6zJF9QQSojTzDrntrCP+hJecVY
gjGt3J71Omlt7EPhnDT1Hkwqh2/W9+s27bWdIBMCjUeaulXg/a00cVw6rIIDYYl6K76BFinStfTJ
KhAQRYY7aHBsMf2pgw6ktMKTJ96L2bLTVeh5ljJG97lSnPrBMOwQ5HAtBY21Y4qPkQbT5UEuMBa0
aH2GwImzjJE71CpTn7iFLahgxMGaLlTh5tTNVFBB054UUSY/aLbqBUazvIaxGuiD1t1g6cQ03pMb
RnK5BQCM7kLRImUbJZXZ7Aph+ppyM3mCUGGbubTrw2Dc5g3cjyhk2lzl07iaNLC8vG/7tW7JnZvk
LHbYWnaVZhWZcyGjrzIJ1nhyyna3BIgkZflJYrnhlqF5X5YDyETJFLeaGE3HCw2pD7V4r46am2a1
DhtZz+CYDt9yPKy6Ikvp8YKVMRffsaI9asP00eHQSnuoHjQs2Zm9OQBDgJGSUi3I0hO0vHAddPkD
i1g7qZPkU0Gn9aYN0Y7pZ1OIuksXibTdAYAlLiaOImJ20xS4iOrSYGzzjKgmI4Maz3RrV8NHZav0
xtG3VPyojBTQjIZ8U7eZuY+Bi7YQw61djwPStlKacDdovA2WPxY7lq7sC7Fo6EEs+aB3/uyNiYyx
jF+abqL02qnwmbDH4bGpVJ/gQxgsuOOJZ0Py83VeEZxAkoMBwwULZ5wOgnsJHNLRJK2/B4HtnEHQ
hHtlMJ1eoJw3g2y8tiqj9Vpoo4dKJeZHqCvxAbuUiXANI7tB2alXlVFQAIc6Q04G5VvJp6EijTZa
6fh6Pg60MassTupHq65Z4VpUPgaEha5Gscsf24ohUklq6CO8/QSkgLmwWOOkA3wZPzbLP0rQQfgI
FgppTkqCR39ivtRSpN7GHBJBivn/jYMJQL4pjRv0qmIl9YjG8evHDqiQQbihR5k1jMRf/xuHs3zS
/EJcj9Fzl+q6XWLkt/ItgdFihZdGrGnbCOeZkx+o/YnQveE05KVy6ELmmMuft9XQrksr65lTGRoO
WO2+jo2N1OnmY5uYt3aAF5lDfR+JxuySZbwgoDLLzOAlnlttlSIiWqkBjvz6qEp8SvHokqJZr5sO
DxGz50EIYyE5cN0+mFdO5GTWhHT2urrGXhvYSpSmo0xdAjCSKOukzd6EaT6IolScYz0eMCs5DYNS
eCkOT+eZVyzEeCcH8c6Kq/Q+0ziOmQBnYK8W51mfw4vi9ftkNu+TQfa5iJgIYgQMdpdrC2FHwBMj
rAHAhXUdhfhPtUZ/1NSe6clAHBKkHcXJ6+6+DeI9oQazV2HyDzEoOddRtOnqId6NC+fLnznk+555
8qikuIOQX9TO2Ewa+hpgn8qOcopLoH3NxWLeMGRr1tlUf+IJDOCWnOTl1A5SguT0rKudDiMSAVE3
s9Glr2VKgiEzDC1lqdbw5TpUNVcDYh2mfji4BBCxIIKVEARkUJ5QwQQJbzpbKRoK9hRLm9Yw54Oi
6foxptikabJcU5m6vaQOqp0DAd8ZRXxg8rVvalSAqm8WbmlG8pYDYdyw/DRe2B0a7AoS6+wOfQR4
bkwB39tABTFmqrQ01DadrtPTE6gqTtQh4dzTOSCUovS7NbpUnYNplG0FUIxje/aUopp2tEJyED3O
cz/fB8AICPrhtuQKGV1NOIQrpUbyY4nWDkrcKi/QPvphylES1PjdEjk4jWACvEkEjGE7n41ZkkHq
jqYoJafG1N1pICApjXrqPMMwd2qvR3YXhRnRspPXB8LSl8l3TAUhqirKkxCXX1Na30KIzKys6U4n
PgX+hqQchZkTN2wwp2s4tTZpgLJ1LMBquzo+iH4DKBBPhj3iWQjRYjQ4ji1Rz3bc/T5ODGFOwEL/
VIzMRyasSVZRR5CQOqrDXvVpPWRyJtSucJolxbsr5WwnhL3Iqd8dRuhlW3PqsRk1i+pAZXYKZr93
O9Ybo3VU+2JYPNDWSbCN9H09WvjDjmoNdt83HjYGa8axnUtnkhLDQLDlMMHEw+VXEC1o70DG3tRV
JLxmXA21pG64Q59lmTYoVMwF/NnURn2yZEHEgACPmrwyU89PlGpt+ZCrWj3YdWbG5VlidafQAfcU
BA5WtWCoOabI8zgyi/XFA5XNxGLsD4aB5nNMMZpq9LtfjSOfpF1nuuCF1bwxUL4BF8Ag6DUPTqp+
EfSaHIVOI72d9+OmsnHUDOi4ab5Ylov00ZUowwwXAkRbMkLQmfZCUIgAzHQVWAd5OdUOkOuAQTXA
VfyoYKu5S7Dx0UVZ31t6eyA4o8USLT5rxQRKkgZInSu12xrRQC/UBqm0D4pO2s8988Fyufx//dmv
X/rlq/5sQUvT6gmwOsNlNMP3YFPrzSbQDHEPjc0UVnodu6pfZVtlnMR9tHzh1+/knDF/bmkLIt76
jnk0a1e99NgjYeUaODAV9B3eg7BEzUv/PEB3fwicakti8Tl/Nl/7D+sgMS4MnyQBx4cF2M0c9ZF2
Qb1ULAR1PVzM6egjpkSchyGhZ8ElJIocWGVaNaobYhfwQqw49n8bcZN6+Vr/4A/uiqvOt0KjxyVV
KuzsUb5EzWl+MWKbjQHJTjvnSxaHXd+MQ+TOR0F0hc1jXcDSB+S257ssXlkPjAjFd2Mrn2JlpVyT
d91wVZSUpS16o1MlTv5ZPiQAbdXRKO/60NEvwaOKzW313pdHDgSEuwr3CKPMfC81a3zJFdnpAjeN
7e4IMzoLyFABsHMs04vwbKxTNz74qQcVRr4nW0O0u02WHk3jQRA+eOuQ81zllrQrqD1gTMNntYVY
0jKKfGtTezyp0LSwAt6VXpU8ZFeqbjXfTtJahK7I2XFBQ9Jt88f4UXiFSgCUhOxhXXgd5gqP6nsq
72UR46/VHH61R+Vm7WKWKhmicI83AcNEGy+qA/w2ksTj1/4t623lEjrmmTc3rdSP0RueynHXP4cP
3aPk1njyucyIwaRne7pyq0Eh8ug4pTV0kf6kGjaeRCksDDu/iYUDm0R4iAV7jO2xX/fodLHfvmsG
J8ZvkXkOAx/gSkLMsI1eNTvMojfIXwqXYY8Qr5lu7UkX4dlMu/yQPUp32kM+rFT90skbgmv8o7qT
U7vvdiNziKt4MR7kyZFZOMJWZF1XznO3Qxswgw3jDX7I9uYR4JhG8iHepuOyAgI6DgymnxjY9W7+
VR+rF+FCjDQMfS/bzmt1f4M4uQ6PGW/mKWpWEGpAkz8aSt632gH7O0mfI3C/rTkVMoe7mjvuFTnE
EwdwpmyLktwab1A9mBgtl+rJ2oaQr5uVsZ0ysr628c3E3ZROdtwZgMxsVad7qFw81hwLLsG0EsRd
+JguvGqHJ9IwYqmd5iDb8S64jjfBi0+aF22NW52ftWirB44fOE/SRT77W2pTfF7zp7a1k696n604
BhvAErBVN8A7CyboS+MUz/XeBwZ86lzVEe5xykCf19okLIYubJLwNL6lO7xszqX3Rr5rc1C8cg0r
t3JMZ3xKXhGEXI0LHJfiGZtLsOhgrSZuFKxDc9V+x99pay+qTZLq1+hWlXO7kfaAPotHq628M+db
CPUwwD3Q7xRa3knhg4Gpucmv1rtGSMZrcRNWjExKT31o9yY+S8NGem9eRcwz2NFr4VhtRbJqYPeu
MKV9rrbmVQpXw4duF07tdXfZdVH0QMUl9mSTXNNhIzyAFcUtjxQ4SHxQXfmjeY7ffMZUa8PTLrNh
109l6piY8tjzN4EEbbohSeaqXKxLGG+BwfztDIB84hOiWY93CW4l7wJ2PB7lRr5mTKTvwl1xpz8P
rvHqHzDF8PJN+d24xD/F7yTUT4SVZnuD6Qn/uI11VYfbYLFhTrfvjPv0koJ1ub1gpzdw+2dRWSV3
sepoFE0obTYZBxDiGdhA34F4RI0cd1yJtvEJj3OaEMCcBqg1yqrlBHpAs1Bx17BoZOhgdmlBzXM0
as/M9onh8Wq7fAzfsCOYxVXzQcc6rtvJhp3IMDa1w3Wzkc4h7GMvxm113x2imofNYsql1XI1LdwH
27wrLyL5VYXjc2VFe2HwDG0FARp6nb5udv5NLVfqtBLrewiR43wWrjJzx/v4Bp+bsKDJTjOvIebp
OG0Q3qkbprEEUb/3H8HJPJax0zviuj0I1/FsHeY7gSEqFcPRwozn6H9h1xYfBJcuER2G8sCNKFG7
PWsPxtl4Ca5cCS/GVvkUDs2G/RfT1AMYZOjRVuGmfqx3kIEimKIr8c5aE2W3Cl/072APTTxg+GrL
LxJAP46VLFVmpBvpZAV25DHItXZNAE9hBQFYVBzLWpvXGoekbzFYC7v4VeSR3ktb6a7q3gjeevJZ
2tTg8JVRpq/o2qDJFA7/U7R3KUfZ5G8qzkNCStVtUzkBielu/G21j8Jsm442cGWqGI6tGPQKlhOQ
cs5xCLvW6V6ybVNuGCnBqTBY51vhyAgWlvXkKJBlGIBs5kuYe6Js5+vAaYdVuDagZl+UyZbd9tE6
SqJX7hFBaoZdeeNB9yy2iXQnPCfrdkPpLp+jr+AYF475KfZbnTP1jEUA3AVy4jIPnjBFEG6Pm3bP
jDPjLVa3HiHygBfvatxD8w3XWOW+WM/U6NKhEmzDWDEGFN7A+aHj+p/aCeNq+Zyodu2TVyTa7TsO
S/xZKB5rn2PBES76Negv+rib96nTeEjyEQB51TGw+/f8SX6YnjPGKO9AP+HO3OenTF03L+FjiQ3G
B1tOCux2r7wL93y6rrQj1oIPzBju+CDw64sIeHpIwo1lXfDp7aStzBitBdbkKbGnbYWUgp1ursct
uVyS3W8kb4ak8dxuWpi7ZF3hBPXpp3YyOg3+IntfdIxj/92KGx/sC0u0zMsfMYGHDXITXmY+6X49
0IzdmftIYd6Ew+l9uk/zvb/BjxbawCHcqO+qdenuICYW47Sa3ObD3yrCysKMhlDojTC4zU1AgZHZ
rY+Axs748PYIFKe1TMpsuRnutO6AxQNqDPlgfBesbRK0NNs4MpPXLh3XvXCdqDeilfaImQ80+fcc
zuVaQOlxFtwASg3MWgNmsq0WazZm7pWeucEIpp7vWGHNOSu3Uu6E4oqBFfSHbp+2jokUKd/J9/x9
Q7Bz1Ab9erof+72RuAu3MsE+12aOpIeukrumtqNnj/QLlUJc3HSVUCunMR9oJIXuSMFWftX3rXVt
441PGfoaZ1vpwgEF/UmOboCC+X1zF91hoajvhmodXLunBKMNBi8aZxTCIcfYmhQu5YdorEIu/Uft
blTQqRC5t4YZoG8CjB6SHeAc5RwspOgUvJmveEG1dvqF/+6rAXa36dfKa3HAamLX7dsX9b5MvYmJ
MJzSK+J7u0M2pazCeRNmDpGqxsZ6bbEmhFGU7QtlNeV3ueEgAQxXpn8XzNfis3wtQ5QbBBrZkUlp
/hVoa+Qe+Tfarkz9QltGdMO0RoaV6rjlwp1HwriiZiQr8A4PZXEHTPqQexFJY1emnf6TINjzcf4u
Dvq1eI5J1N2YDwHl1y5/RIO6UtoVESrpsdTI4EX35MT6qmKz8pRYbJdKWtUwUFbpjTquzd8IDi+A
Ro8juN4TrxNxKOIBrq8dJqcIdMx7Jm5++aT1F+GcXVHKjKpNOc70OoYq+g7Zc/7iYqsQRuwDSgnb
9PfiE7yVK6Yq404grpBZ+8ncYPvCx9fPK+2iHeHRx4+T61OjvrPwhV2f7qhbEfw4AOb5Kw4o9Vd3
aByJLcP1BKsOQv5jzlG98zfULQ5x6HuldjS32KWuuY2O5qFEC2ZSBa+MY3hH5RC8smdSwst3JRIY
1WtFu7zq866M3UVvm8BgX9fWg480htWGh+fJyOxxD64OTqFufBR8pZuwI+RVeWX8G7xKHFhUVDh4
cc7uE9NLH33JmYvPF+G1HF/F4tKnTvUM6hwIW9+lgsJyJ7YhUlOejfXDqFbeYqO79gPK+hbdPrWP
aFufPAxu1YQynoZmK9vCMXsYb/je9q+W4dQ7NbRB2T+X7O4HBC1MJzG1mM81Iz+3esIeNOQS8qEU
Ddx3+5DCT3YBgk15E97YoAXMcVfdZRccVojo5PzcpVtcsd960w726UNwKmmhLGqlDsLOF0DAvfrO
fIZGlILVXCOTIdN2g74vgSy+i875PS9bOouv4kV5AMzgx6KOokd4QevTw0iGzr4vHB6usE9fwe5o
FNKvxt9DIFmm7A/BJ6cxMd8wqtqT+YRg9z3+rjcxI71tuVY/fEzdHcmn56NGtoujdb8E2VZ2eRh2
uJ9pTrMOP7OYGRb90AarDPZRvYvX3FGsl+4ZqID7unsG+mirFcHTNA1OcKfeCy+ZK36Ik1sGdsNW
PSechxA/+cjbN6I/1I/6m1trwIJnXhWNM2zD3lHW/oe/b56Ceh9D5t3KB8Exdhkyt9Cperszt6Jb
vVg6JxE7lA/7Gwq9oNnWDh2IAVfC8fFz9KxLfWlvkDmfzMkp0D9C/GSvwgh1p0P4RlUdf3P6Samj
R076PgHwBfZXX8KydCmb4Gdzy7dP3SXE0elTe2Z13kdvvpdtLN8ZI8faGycJfeEnswVIF9b8GAJg
rg0FKrytvgoHLB4Ryq+tyY4cTn99z+jECQl5g+izjrfNLkQCf5auy2GzkMTo4YytdC6XJtZkwuCB
5wWn6SY9P1cSY3kH2IehLZpzLsbqNYXLviLt4cTC4SGFF3kffiF/Ne/Two6+44f+g0tAuEpu/pI/
TGTUck9c8OLaGlfOKDaF8cnU7aAcpl2MUPglwbohXc1X/rHxpQ0cctDUxAa8neJVuKUi9okpX9Gu
w72Nv1RaDCojFeakHR6RV4n3nPKYcCG3OJI+Ez8Up+INOrp1WPBNganP2r8PriH7yfaf0i/WcP9M
CY0pSbUSL9Edx5HMkYPkDPvBVfPUPGkvzRPHY3gv7hESnCt3eKJ3VY/5QXKN/Ta5iGvjuWa3VRBK
C5fDk8NSe6G2vvWvw4ZpzFN5g6AmOBM80l1PKe1OzzTs5HQ1hxKeZOU0rsjIj2Hfo7VjNb3XFzJr
yIZKIIXlzvBgPk/j3nL6k/8xjLjHuULmaaJXYH3Drb9qN8YpAfpn26DwoYkbkDHahPyygcZTNezL
b9/V5M2suhkVQOeKxFF4/MXC0/bTqbzjFIRzaO0mXmzt1ffabvT4BMSDsm4YCN7QGId2Ah6UP+Lk
UoALcVEy3Dot5TNawvecsixcj2vxszK9pFlzgD8JHOQLccEuN8axfGuekVPINJ7SRbgRGh9g681W
6lTPgAQ9WKm/ExjN7H79LhkxGtUI2XWaWYwdo2ZLQ95H0PSK1ywPDyPaGaAhkqI9WtlQTDBxX/48
gYSVJW3FUrGSfSP15jquucfRPPlOFCOYUub0WUiVxjVajfetN4K8E7Wc3wYmCd4q2FkVoy6JqL1g
KcMQHbpzIsaVl+a8nrDskTpPbIZh+SWGdrPqmGyg8Z4VaHDNQZVGyqWx+L+/jGZ97NRS97C/Snfj
kDOiVCko0zqtdtaX9VU0Vn+whM7sbOhcgLDwE9Z449Op/PpFn2+pIRDEYhDJTjoX1EKsXygfQvMJ
kmW9wfWJzV5VSBABnlW0pzA5gGin+VPU4gchwY22XA9lYEIakJA+16dBlT/lRGzsPKaZ082Lz/vd
RRXjvyrDlrai5/IF+m8LdXcVTF9K6R+JLJUpYYMO8dhzrMsNW0VEf8yD6FR5A185w9Rr5nocL0bT
Jd6M1AJkhsGZXz6qzdOkwl5dfh+ZYwVbpPkkGerBSstrPTb3rTAnnJHqqhjTt0EvgVCnp6kUFK9V
8T0lB1qajHMyBZtSkE8KjaeFL3wuqVeDnAzbkBePoYmOhZAXOfUvPsOd9dCaj2U3a24SwAbyx/lG
kOsdj4MCplB9cKLy0xT60Db6zsEh9sOUNWFn+SGKvnDjK/Whycdm26Gy4pxJ021tULoa42YQp/BU
C4hOEGNMnl91Xi8G0SpSlylmYxzN1BpJIKPItHrAwCoDDhJm1bMs+QPjZGVtyuR3RZAznEDy0Y8+
zZ32rQ4QHwWfXZd0qUs4QYKMotshYD/FVUg3LJl/8faSfthTqibOrqKh4WG1mFTKxg9DF31M5bwX
zHozqPhDFKTt2Dh62bIfbZuMdO2s8mo13mH4zGVcT7f//d8OQ78xzvlPf5flp1uSIpqYNuvqD38X
bFLHlpzmeiMmw7c/qo7YBEAHMSiGsBCU/FoH7RLRSv/550rYDv3bx4a3jYWhYZkawy1V/uHeJTZ6
OcqjVDNpyXy7RilW615kDOdJRws/i7Dps/qIDO+oW/A5GSfT2RbKVrWG3V9eyvIe/2Wp8+ulGLKi
qpbFK/rxBKREEyfoofXGF7FFwGgfWwjhKyxMWJF34V1QMp9cDGFYviPTs/6m+dW8sqiE+2D6y3L4
4dH3azXIElxUxVS1xfKX1/oPczot8iVZwFqPUjBHUBVzwS+2AulUvoVo0XzBVP/yJJTfLUAZiYeB
xETE3/zHk0iY2M1lKdQbPQfuM4bsZigaPEkqrW4m72L5+A2pfS1LH8OY3GtQolYjpT10AFQm6U5J
/RiKcWyLSGntRKbWVzW+yU9cZLcorur6Ect3t5xgprYZj7fsGIFXOEfQEEEOW0dme/nzQ/3dM8Ug
00Aiay6uVz/W9RSoJbdS0GzMjItQxx7G1qvhL5vn1yL9uXIUmb2zGDSLhiH/+2kRj9VOrSXXm77W
HvCmufSZsR8MwO+WHVMCwRpDfpnLHjsGi98M5naMtSP6jxH5OpbIISsqbcrzcPBV88Cz90pT/bLa
xbOkfE2r+jhPGGiUeuWJjX8Wu/C7qLPa/fOHJf+HexY7QJF1TRYtU7IkdVki/1h1+OaOEoZwtAMW
pWlgFLgV6HCcGLUQaYHlUB1lG5LotyNuT+ICK5tkzqSPgTRAcExwGNHHr8CSv8ykvjWL54IS4FYw
D8HZz/6fgdy//OP+1z8yEH57digqgzsuLwzxfn39Hy9XaSy9MCJeLitr1Um42iC4Ws2L7ZSU9beE
kfqi6X8dNWJGwC4DCHBgMnZqiu1f9utvj2+Fg1tUYdRDDP2xBAKIJZJgTvUm0ZieGFUyOYvbyBSC
CVVy5QUa+6klXVwPGGMMYfb552f32+2rWJqsivi86SzEH88Ovcl/rcERQpFTSzIgcx9BEp1uZhfH
NuF0drPsPHRZCYYgy8Pp5WtsgistdjIjMjlk7CPxJnx9huy/amPpqzUSANfgWKYl3j0pXbbVIu+f
HgjQeccnYo+MEsA07neLy1K72FD9+Y39D5+sqWN1qMiq+R/nEhxUFpBYb5pir3VA7DqpliqsNXfE
aqaN4RLPkrUl7gBGbvH055/+u3uRFbY4nokY7v10FldHX+3UjDthWnx6BKCJAYEbmzb2pMC4xVoO
QDK0f3nPvzu1VBHHJGLCMLoxftjJJcSV9aSG1pt55FlCuHnVzeL1z+/sbz/jxw0Taa2MTpQFC8nv
OOu1p5rZXw7f365JNoOkWOwLhtw/16QV49Uit2yKSnKVgRHAxClijSwwrcgv4y+bIDVaa1V3RC9z
QdTEMB7+MGGAqY+lf90fexF9KLbvzjClTKkMEINwCl+jMnDbBgZwr7CSO2G6hSV387QYRgXGfRn5
74vhmOnD0vjzByctW/nfpz3uqxqe55w9FpT9H3eKqpUdWccWzRvkdLvlGrfVNFvLkKBW8ZJdbzTp
DXU3IwfsbgKhYmpSUvqWVu78+aX8sLClSuCVGKZFsarJkvHz0Kn0JZSuVKpNlX8LAcP2UAa/NlqJ
Oe50GWv81hUMK0LlLyak/1mdwJo0IdYZuikr5q9P6B8Hr4Vx7FwnabWZyeEyZPZkw4e9KsoePRqH
bu3/rR5aVvyPz5z3Z2qkIUoEi/ysjq0miuZpMlGHqSb+ETCzKWWfyzp+/PMn+tufo8qixAPmNFeX
d/6Pd6bTwylWbRQbE+xm9mVPGBAzVP5fak3zP8teRTL+8XN+FFsCTtk+xJFigyVFK1iqA+ebLl+3
hRFaAA7dzBXv06jYFk08cm6XL2q8Nar4gbcP1tB3vStYC+dKydYKfCxJCfHzphKyyezhFeeTyddw
PhhgsFUqBjddAGakWiPy+1LMPfxDhfWoiTB6cffpLBNShR9cgwwdGH7n4H/KVquawJ17t8jC7DCo
TOik3ihWVqBCgC/adVjMH+jMhS22utjl0H1rGrP8svvoTRF6QRIGNMToxTAUeSNqhvaUUVswtvDV
zBfJgCmB7WOJuGlonWILDUl6QMe4I2DqZch0EeIq7joErV2CMvwW8cRzEp8JtqGZYJizZLi1pj2L
rhzPZ5rmyvNBWAuLAXivI7eJE8gD5hg+RvOMSfzdn1eK9JuLiYLS0NiCIswwwpj+vVbSdBYU2rRi
E2cYAsjhcO3T/KIM8tWsrXfQiN4Wp+SCnOfJyuJzY4UqJk0DUv9DEWm7KVeviNefNalaS2F5m4X0
VdKVlJu6xew/lb15CgF2KsIoxOCx7vWch+t3K0SJ3uiLn3WDvtpILsjamFKp4WPRMzoVMARVrPd0
GK5aa53mtrvKCZBr77tqnDMQyaxTXYVrFRlhq/INcRqtyBhywgEtZ3zJZPWAluQit/0VyVxQf8ZT
vlUU6XMKJM8XjBN+MImt1PJbl0teOTJ6jPjYfZ8pVhSRUJ2tq3qGXIFmYbW8TlkdEqcxumuoS5+/
vq/XD6RWXWDfOk2PQ4UMna9Nrd2o+BuNsWBXi29N3G/8kTNNUp8VOd+is9ilUX6cQ/kcaOpdgBW7
HtY3YS6OqF3w3AnDWzgkL3VYzoc2xJPHD4T7Nm9I/zI+LU0HzTfrpwI54pkIO7Rb+RlpXHFPD8qa
8hFc/WWF/OaikC3cUgGfNFiZxo/DxM9wLZXrCXY0NmRFUE87QpfxQrDAIbNac6PM+owgsEPJqKGz
iDz2pBkZgvrKsPnLa1mu8x8HqCIb5F6oFl4e1s8WBZSl74cyKzbYgUBP3yWCEC1CtWxtwpfrdCJA
Id6LK6Ec3kaj/ZAK8drUMGvC0FTXRU+SomIKwXZox79cYtJ/dh0KHZqo67Jk4or582yvA/ynw07P
NwGSAfCu0oQqy+AFcnmw98f6xc9m3AkNOd00Bj5boTBsu070/3KpLebIPz8i/G25z0yTMEwqln/v
53ZKzMGfOuxlzRuOAJmH/i8jG3PxDUHUYY/xSBJrCjlRKbb14qbRLppzFU/7OkpjFI36h5btU+QE
wPLjGb8/Yip8AfoTwhJZTVayBXPW/z+kndly21qWbX+l4rwjC+0GdkSdfGALkmpMiWrsF4Qsyej7
Hl9/B5R5q2yaYd2KG5HJTDUWSRDYWHutOcesmtUklC8GIPJlEDY6xDnYWmY+bbxWLLBsJP/7zQkB
asIAyWDR29D1s5WqjpsiifFUQWhtbxpdMnqvXmBQLbqkOpV9dkraEemPMQGLyV/+fOb9XkGTUscC
aYOEJnnFOqsz467A3aRF2FEcxk34lVbDOJ7o1m1CUV71eno3KYiH/vykF84pqnZw1zapJlQC4uwd
F3Wet37XJm4eI/lES1jE9cskWqAf0a3loZPO8MgNL2lkH1FRv/356T9KwF+vtjlhQWPjAKVfWOeF
mR8mRWYmZeJOFjl5wFI5O4SO9E4l3cK8jRJx7DAHMN62mEkroC16uhNlZy4G1XmqWuPUzj92wvh2
rPHyF4NDxyR/Gcc7o70G47ePciz6dvXZp/X7MsELZ9NB0W5ZvPx5Sfup/ikt+taiTXnhmO4DAzfw
5LxFmPBBUH6yO7h0Yhg0/QSHiUrIOnuqAKmw5zQyduMYroGNw8O3t6nVXtvovLGMsaNs5NOfP5jf
C2beHsR0A8j5vNicl11mAVhTcWKUQPx5Wbzko3YCybBSC+3h45DHXroGvP/J+fh7WWmqbMmNj2Kd
Jz67CKyaJkbj2bGrtO1+TDrXNOPbUKhXf3572qVjaqm0u0gIoEQ/b+NSdg1hyN92/cw6io49fM6F
RsONW2X+tVSMq9jUN6SkbhzYAmbNKlsZOK3acRciCgRSZcGBm+wnxfvszLpQLnEMNJX63dFVwY7w
11NrUPQhI2smRittHKYwuDesgTXAu4LMf2i7r5oXzXFvMKK0z041a77Tnl+P89JnW0DCuNOcPTc3
kEZCOYpdaQGXMDH60QGBtaDaOes6eS4NTLcFBk1wDZBIMvJLeAeoilP/NsAET7SLNy2BD15/AG8d
DSOgw0VtaHiPhzSGWMOdwA8XXPY0zDS9WuGMQxRStNnGq7O7xMREPswEmQ/oGKmDGOhxk+ATS2ZH
2+mDZaCUztrqgRd9/DpAPAk7CegTJnJareDg+v5bU1v7qgPJMOXqbIr3N4FjlEvYxyA5wu/09VC+
DcD9iLtxAXHJpa6VLwCeN8W8DfjkhJsv0t8OrEOSisHNW5rnJ9wUwXANTBa6sVe+eRF6ucBai3Gf
VqjRSoAontXu8wwSCaapN9w5a6Oov/z5RVy8uIgcYHwhdfj/ZwtJapYUD36euHg6kVTxttVYOzl2
88mm7UK/kTNYCva9LOqCXt+vZzBuNyMryixxe4OhE9pEpwXZwTpdl92eEuoE8wA9OJ9NY1jHoNWv
Kq+76p3psxfye6Uyd+g1xkQOzU+O/q8vZIpUbMSgWV2thnvR8rAaqm3tv8Tp+GzNVs66Tr5XpXUz
G+FT5/v//oBzFExu6KZDds7ZKsplILo4YDUj9P1tPt4V+rK08j5ZrPXfN8k0wVgZmTPQvtfPr9qh
jjNSLVkxRMyIQcL5XyRFgjrLPsajBuWBNSsyGjfshFz0DWc55PlFh8ZEr6CIxxge2Dm4k6Tkncd3
oSmfUpg5ukfYwIA8sNYQOH2+DF9abUhnMNnhywttGUdUDgi/LkbZ2e6Vnki8onjhUC4zXb8a1U9X
/YvHSTdg3YG9cH6b3CQcJFvQ/XLH4VbRWpDIcfHS0jYFCemgrEnC723y3QT80ivgqnoqUlHuwwwB
zJ9PDHu+As6XAz4ohrymZhBOcnafk60O4MkvYxeTMS4dQP8O4AcIlCXUyhDtFyapvKkJzBNHSoKj
dOqt6ny1HfOUoq3J3wcf60qYdm5NuRRxgwQ1HRDlwEMnNZTtg3VtSe96bPSTM9DMKDgZVKN4Idb0
URrNfVrkL3JQrwpA9Ysa5aRZfa0cIox8BXUt9RKtalqQ8jRp5Z0BramQ4Qwefg9zhu2BkxrrXBdX
eIzvOgMETGFXh6A1wFuoGyb8K88mIzoXT1nINpfTXkVxOqhgLfWrgNNhEVshrJ1vH//fFun64ygX
JR2VIP9OUu0n1bV58bO36bCy/uHtOy/tK6+eWwopd7ay2mfAlpy42/cMOVfzBVH1PfqgYHQtra3Y
wHwXHOlIaqeoyl4iv3ptg3o3qeZJCakym54Fu6zKe1gcXyaz6ilLifCugtfouyZBjrQBogQxfsHh
5eawyOKZM2UnAmW0It46Ti6nsOplZ6B7nNdi8hKBn0PABy9V4NbpcBLk/l1TM8+ylU9uA5cKDE01
2UZi8JbzNu7XVTGx2yEKAYi4SqMttCG78wdvr0ZrQggf8mp8UQu0Ol5ylPn4yaegX7gFaSyGc9HM
sNY4r/d1javaxL7tTp72Bq7tGdj/o60F61Jm91HxrdUM13DHdzEbyyyEO8GzmttXuWe8OF1zn5UA
9ZyCqV8xd6q29YCAQveyDf0eLFWyuQ+q5JPQ1EurKz0tTVDvU4/9tu3uoK0OhAXmbh+haLOzXdnS
30n7+yrOdlMR79Xe3hgBDi1UmmPGi0NHsujVlpBP1BF2gHUmuE3s6TUazOfUUd8mWHCR86Cl40tc
q5/sqS5+vOTVyXkWw57u/O5rKjIKK6fOXex0N6XoK0RDj35THFQ1PPoUW1kyrEeiWEcC0D9Z2C4V
1jz33HnWNUuyVv96brHk9U1tlpxbhKcsdc5mbTCvuGq2Vr6ylOgeZ/0+mNS3IlHf6FNvILZts94j
/K69x5q/iBsHGTPwaUPNrv+86l7a7PLi2M4Y1GDs3M5W3dSrTIDzfJJTkz+DG9uMk/UcWSyXfmAv
2J9eqRm9Jd+yboQv9+bgP37yCi7sq/hkVGk4c7Sgc14GFrYZNmlGd6kcu/v58+mFdP0aiHnzbMru
XlXjxzwVV0Ps3IT4ydB55JHxHNXTW2P7RyUznzMg+4qJa9b+LPr1wu2YgDimJIbJPem36XwH3zKb
6EOjhG7ZV+fvllWekpoTKPTLo9Nmnw2DL+zCWJBVXbc0HXXL+ULEmeHlBOpmLt2BTeWjhodnsoC8
uipEcB8FI98cPrmc58/47M7LvF61DIMJtKnLeYX6aeNeTP1QqR7NKxzLTxM6xgFvuN2QbZx91vi2
L33aPz/X2fkmlSiOTHNulEn4WDU590WkQepih6OFL+WQA2BzkDWaxjZQy5upyG1MOM6B9E8uWrHC
sn6aib6paW985nlVMe7U3HwCVJ8yySedBNxSMm0LrQ3B8Ki7WilOWGIDEPpGQ7MWisTBPhRtdfog
HyPRTBk/wuYr3s1Mc0eDutDqwK5E064OtF2Z2ess727H8M3X7bWsM5R09t7Bg03LRR9yt8nHrVrK
Q1F1NzIF+qKM22qqb5S+PMUAfFoFqykG0KS7JjZ3Z7S41Mr2RxQ1p67mVfrZzZBBMEm96d5KmJQQ
izuw+Z5RWDYIm2SYFsV3ZxfEbM9yU8J88dRnomy+xrVwK5BlymiMS0Daclh1KiE5BkSaTYkf7YNw
KXkrGxOVJG48cy/QBNmRX27SAaW0mr4USLPoLNbkYDUH0oETWKgZ9xFRkuSTcwaCF9iaxqQDRfLD
PVcwTlBGLdvI7xFuNj1sOkBR/RgRENHGd21KkWgQtzjj8xP+xEzdR5YIK8G6CQY72EIWQjJOB3tB
CMOzV6KzjqSxzYgFcpTiCEYPjw5n/eRkR1DnK6OgHrPVYVdn3AotqHExfuGO7CAZv0vsQXZYnxzP
OVhO9d6F+dGvsqNSN2gpPDRPJpb2/LV2tCc9wbeYxfljNOxgGS5sAe6WwcGTDRzJKzB5AymWgRtY
/K3Yu1YJtWoBBxiBtWmU3XxKDKI8ytE+OGLERMqLnNcBIOlb9K1bI4Z76AVXfdg+57Y/rLJ23P55
ubx4/Wi2rbE4GMhWzjasoqzLZhQsSHrtrSrBihz0X8aCxAtUQuYo1u0kD7zFT6qUS0UK/Q92r4gp
0CqdPa0VjDBU/BEXGeMfTZU3WZzSz88+WYku3o4sKkwmnLScAd/8uhSZiIOA18vM7Ufptn2LJwoS
fIpbl25KjpwO6GZwlJV+HRKLU2qfVwqXVnxuqrbgGNOFPd84yiIt06K3mCjg4UhKFKct+vdeEVd8
+wahAJs+Z+H50x2L/zoIUbyCRLxSKwDJDs3HlkCepqm+xDqRWo44eKnOBMsCluwRRNNDzlykWsYl
WHuun2Rvud/ctYG/hyt+kGMHTIG0qc6qcChkdPN9gkJ8DMRp367GXJyMFgxczHLZkjq9UBNlqVfQ
SoNxdjqp44uREcY+EbgT2EtN2jdpoCLkf9PrGGFOhwGfXK+FbYR3ZXGsnBwNu4lpQG2ml/nTzCGD
4f8a4pUTiUe2UnEqgDaM4LOiYwVvCXIvlcg3T+kRLswTu4B1w4Cjt9L8kEZNF107FKlkFUTgFOhC
1andrPSo8+kygHHUQAgnXrgl8oMUAgTqTVK8Y6QCTKrC5h6IAncQRvS+SaRBY56KoS83I5p/u2h8
8A4Sh7YGh4LZo92Jfa1iokxIg24HPLZd9DjFBfSNdBaJ4/kMPZ5gxgr++Rq8dL8UBlt0id6NU3W+
Rn+6X4ZqbaVZ3GXQD5kx6Q+pSA5jr25jjbia/6+nOt+idQW84RzkoxvYkBQz+MIZPXYwicu+UT55
WxerZMG+Cl0KcjS2c7++L7XUi7w0K95X7NYBaXp+tg6GfDPX7ZE2ftV84sVwsoMb/uRtXqp66NLQ
kqLUYh92ViKLCllBlrC8DIx9IaCnKZaXprmxA3nQCj5fvv7zgb38jBad/DnY9LduA3Bq1C1wDN0q
qjCAVSeoMi+aNz7lSfXecA+B6rT+81N+LB3nddasj6XXiVrZPhf/THUB1Z8EBTcakmBpEnLYoXHE
bCkJGlWrxdSI+xo2E1lwfXLvOKcyhuJYjdQIVT+P+jBHFM1R4UZVY3bFZ5o2VKThtJUj0gZLyaFO
kDxip9YhRvRGo8vDFDftRGGL5VRNW1KGm6XtcL31uNLIGqC3fejg6K64Vg5hCF+K4W291Lz7KsEY
18CES6Xh5qn+MMiSHPRsXJDpvkbQvAqaAJqwVOKVTn4Cvdke1/HsPi9roEkIAAkJIwm5SrIlHP+v
kQN1wgKO9+ejevGs5Zw1GAUxmkaD+utZ2w8eWWmBTN2+LN6T8VFCG4m9aQe+7kY31027ivA7Tp81
Mi+dQPCAaGTS0DV/2xnUnTIGhS5SF0L1ezTx8cmpfhmT5iWdNRhDVRzh/pz+/GYv3f2ZPKF4V+eH
j+r6p5VHlVWMIBnyYcwtJAdXs5TotOZbf5Vb+8jRbpO8PM31yZ+f99KK99Pznu+fo8lMutxSU4zN
w9ZJOMcip77pde2pyrubPz+XvNChJoVYIBJjW8qqcNYqb3qHQA9CmVwji+6GoetXIbJ1n26sXiUN
MS7FD4swN6ZP03ZUA7zsDswM+oYaH7Tn1fbCql3Df0ty6EdCDLeRbxxhVQ6pB+DUIGkdcuObL/Bi
1SawPM/6GqGRXOs6sryB2L0axmAQAc6xpoemBWkyxfesjbB7IU9tgmxHTYstGrdJjVub5LanD3OJ
cCKV2Cdsd/ImznEjlQr7DQ389YKdFw3jnFpfyU7EbNRYQug7e9rW7ywy7pqaND2CIZFSrTOr/9pN
Zk8IHNserbG2yL1uPOFDcu6BX5Jpwi24gTERL30dhnBsDEczCfZz3VxWxpNDRTzUnBtEKqz9YHgy
/YkYrOYU5e0NcQ/F2o6VwxBb6x78bKgEP5SpGtdW0OzJmG1urCogLQrzKwm9n9xiLl00cg6gZvDA
1Xou6iTlvkZ3WdBXL9hd5cZTB46iUc0nq7AODHyfGiLKPlnp9Usnr0STgRvCZlR8fj6xv/TJLWSB
EIl9owO8R3br6SutXpaQcMM5HUqbR3B1KF3hRUQapt7NEEaR60fpfdUy1ix0xr4pqR169CPzimf0
9oRbddOMlogPsHjhJbQA1cFmrZMOC7BmQYP483VxwSlg4rFA56Gz3NCrPLsufGVM0FQmMI+8dIN+
Coe7Ssd7qLQbM+Vdkb9VLEJMfcoIfz1WAsL2pESYPeZ0yH2MiIpstl3LKtxk96Tqod/C6rQltQAn
Lvx2Ij2Sx87YeMIAHl9AvGwUAigSdY6GVsl9DbvA/fOb+j3xG/QjogFtLqYc2j/zGfPTiibF6KSN
biTuoEfrkqY6KDXn1OREWVT6sNGkV6zyFHR4qmunAL4Ce/gMe69PNkiTxdswZhsAtdIJnE/WoUtC
DETbjI7mKsH+rTHrD9ZUeB2LbeEEV22YvChJeQxyjNGWiRG5IeOkguNdW8MJ+ONtMDTXFqOvReex
82xq+7HfpEH23sR8UFDqkbml7yNpBXbPn2gz50BoDWofU/nxyTFVL6ygaCOQCiBwY7BzPtVUI88X
tI1S9NkVQUoxfr92ZNnw1D3Jz2hEOLrDlIe7PtjLHvRAHsXTtVRhN/TBmzqW+i0DNKbbCcQgw5vz
OdsS1Zs2vvgTl8uYfCcfMlv3WXMLHRXuCcmKsqDHkQmuFivslFUEV5XcTi62Eeq45YR3LFYAKrPc
dpNYmqTtZuylHGOf6yTkGAF94XnyBTcl2ANQA9KX0KDouplr6r3jU7x7qksjQGsolbVaFihPFePO
scKnDBnSwmhNbdEX1EqO4lzF8tXuWYJF1L75lrryLKqZrHMRsq1K8Q1i6bvv+fvBh/3kR9bKN/Lj
fD/p7AdiML/NRWGTGE91VZ20tn3TmfUxN3/qQl1j+s8fNtTmFFDz9323k0XDgDw4QK3vVn7Y/7j2
VONGcjfwzSje0i3Ekl6VRKZI+0gcMttHiIAssR3Mr6Jxp2Tmjo7qtywfXz85Fy6dCgjSDBXRCpva
86nayDAhqRsjdYcoT8BCGgvwvnepXw9b9nMcn1AeO1MhxHNev/DZxKn2ibLkQtGCQdBBZ27Nd/Tz
Bi9x12WZzgWazPn4+qR4FDaI4U6WHBvkpK4cy/WEj3QRwlr+7Cq+sPrTKmGmQxuXCvG8+54xY2/7
NMzcuCVEssgi18xhmNmA7ldGib0qx4x05Vj3FtfAJvUC4KG16xU5uc9B42z1LLrx2lLfGeMcAdhJ
IITkcqnWrmsH7xpa5orApFPoEBxKbbGlqqEmrKp/3cX+8xfHUv3P/+Lr17wgeNUPmrMv/3nKU/7z
X/O/+e/f+fVf/POa5La8zn80f/yt7Xt+85K+1+e/9Mtf5tn//epWL83LL1+sM3Q147F9r8a797pN
mo9X4b/n82/+v/7wP94//sppLN7//uvljY8AGjG259fmr3//aPf291+Mwudq8z9/foZ//3h+C3//
deDPtK/xeOEfvb/Uzd9/KY72D4m+Q2f2gj91nr/17//6gfwHvaZ5v8v0kz3ZrOrM8qoJ/v7LkP8g
CkJq6LORwOt0tP76jzpvP34k/mFKR+KXmgV6qoYq8f++uC//2u3963PjcPz765+NaB/bk182hRgG
5lqXyZ8U9PzP7uqGYOVzJtYiVHwRY3U4RWWhrVqBNj6fLdvSp385gcKyGXQXUNtoiwauOhxDJdlH
FOQ7BjQdQdORt1FtDzSOzIf10EC6ZtCFsNpIwZ8VqUrXwMFpF93HSkPtN6TJShXNKvnITCZUeYcK
/73SN6HWTi8/fSQX3iWOp3kb9uv75EhZH5oM3WSvdnajH2prtGKAxDuvmrRlbjWbgfwC1ysR7Xts
bPbcCqAlSdpuUlGrva/xPT8ngsamtukIPHUzTX3MPGM/WWqxhX6bAruJwkMEUSUQHlgYo923UnsQ
jc0Wts3vM0X9bgbEGX88JGzpKbEHaOQSQTuNDDKzd6ECZNHmbtJkUbZORZeCOZzi/qAk+W6clNYN
p7Rcj/ZQLVRP70lMiH1eu/kS05dekVkD6U6tTo4SaHsxP8hGKfd0Jxs1U/cfD7Si1f3InoCwx+P/
fFva3AWmlC4LcQurmhQF15iTDz4eUPeym9EkfLkWzMDHQxe25d7wvCPia23jWU3Ihkak0YZh8FcQ
dbb+3uXE8o6mTxBV1TR7Kt/nXGUfEAV6sw9ajhmR3N7KF6q6h00A/E7ImzCPEfQOLcAnoy1nsEMy
vWpmOq6b/JjEAxq1PnDQnCd3gmCRfZGn3t4UBhm8MdzRbP5yalT508PH9xTYGLU52m6RZsE2NOov
w/xbNadf7fetqw8EV0UJ0Ic8Icg0hne9tjV+eZEDCdhBZWagI4mknHnxH/9vnCZtXz/FStltGq0d
yKUn2dfPSLTAUlT4E5qVsQ+6vUcvdV9zOaBboavohKGAzD2x50LaoMctoM7S54hoRk1IsgYij29N
qk56ot9eSe5QZFt0xfrjoRAqd3w/Dw+dYoWHNq8HLFkteAO+9fHg+wM/TCdlIy3jOKmBAqSvbZX9
x0Ph/NByUnSTjNGPb34r4qRjM3clLE6qUiW3EZuJtcd8ALqyp4ScDYPEQMAfk+26K2Hw59UV9/F8
KUL9myO+qm0dr4cALM+otPVeUXkbRajh/TCUx5ysSNDeItqhFVykiMpzxIWETU0R8r9DP07Z3rcJ
yM47R8N+LR+liNKNl0XqviaHpkknsaujJjhkoy82hgxPfgRiNLES2nNf2lQL91UYXydtCmxP+qtg
KB2XuSIYy9h37YisNAUEOFA9yVOHAiZePDTjVmnw5qkKhlulhFhajcS0et9as9U2k+cAuLE6xmV+
Xu2NimtoUH32zyWcunzI57YXUCiZwCdVBIrn/Il/b+/4uPT9JCCZVlY7rIMyGdxmtLZNYJn7iCSd
VdoRI6/OKGm93OBnNTdYmZaeqA8Q07EsFc1jFTYvYkqU/dC6ZBpqO8+BJd3a3aElLWUbhOha8KqT
kLQqOrPYEDLyUBLQsCoKIP51YzKbtM2VmaLB9Hu5EEnx1egDY6On2d4uLWJ1/YAMXcXI6ej7eN8Q
f+pY+Of3lz1mbGo2Q5xMu85/zUdh78v5IZF3LBzjLmYjQmTcnOk3L5TcMEvXTLu1V1ol8OP0iEHG
nhOAMWmZrU+U6alK6hIJkwVZJodQFjuwajHpWkuLQJyNgRJOqQ2QOVj0dtLH/zgY+yHODqKJf0g/
hq+e7dvYU9ax3r1HubqZQ3g3jh5d1VpPZHEin5EpLTO0BRvVTx6NvMeE1ReLafQAkLKdWozkmhFd
DyFRj8QLuyVAZYXR7YNS0ZdRGZ/ISF84pfGQ6aQ2EpS2bdryJp9ng6njvY/2velnhOOx+Bb+6uM0
H5MMH09VbwmbBJSuinWZYO3xJSliVWb3K/KsOYUr8ayIaQ5W7taRbTacDy3avjrxVi1B3qAhwf6J
euPX+qMXQi1gnbizjcdagyPcJaQxynyOK5uSuy6GnqATjzDp48yvSdeMS4N1o5OdrqgZbZXWjYJY
xQAHR2UqW+tGm4Vj+KxWESj31Qh8jQ+nt2LLDQuYD63VrhPFEMtMwiirRt0tYePszJbTKzPuksFk
bCjUazRtX0GNRFG3qcPiXcAqMR1y80grE6tqKMnIzKxrgWl9TNtyWTctCXYOasWCfwHNG6qUoQQk
goP98+JpYk5UeRS79Ro5brFxBlIyvBh3uTrK72wONqESe8fJr1Bd+aq3klY3R7iQcRvvSj2WKOqS
tTV5+T4OZj0E7ThAfX1TEEJFMMiCnfpt4hFtlBNgpGsBJGoJJY6qeVGFlC9BV323q6DB1g/aUhmU
Yp0q0ZxHxYA1VoQbgUUMjH5cOyqzrCxoNTf3puuhmnVkZQw2DsqSgZiTTvPAfoH4ZWuCMk6zHjJC
ES4TiYuQ4MINe3Zexqg82CH20ilT4FOSHJbISNzQyd7Tyls6SrJSxKvn+fxvQTJ6rQNxFfy+1rC5
tzty+OyyWBNikAEah1JrS9Yt2yEjtcy+htDnvf5u4GJeiBwNdeB4X3qhl/eiSK5Nu13jQyZPxyGF
sTKUzbyUbYwmvx1oGT9kLU8XPwlJFmEs+m4Rsp1fd1X1ZSLjZpXHyIEgu2exf41jfNXbGqSmoT2S
2pdslbbI0bx/sxrrMSTJmxtKTMsz5LTUzFhZqcSoLws5bXGNIbAgvyhv+PiLMDLIqBctCTsUhSqN
oXKs46uSXdNTkt9awZ3XNP1t7ztfyeDBXTel7RotWZz3tGHs54Rt7tLMgMO3tWFu9dGZGCXYzxFy
hbXX9nAEU8Fsrk70L2kAKTX3noMwdRCm9RiFIuJBOvNHYlOZkFN+FTuYTiUVGTXNx2gzWCaaNa5q
OxO7qEBwWv9Q4sY8tHOfqvG2jWNpO7811lkGU24Kzfwlr40K8W437xwj6ZIcQfMh9iAmJGRrEM3I
OJbMmMr3mytbltxCTqae6i5W3SttKK8dnQMTRiXJs/XO6TVXg82/rFW//zYC7+2d8dHJ050ztPMc
QWHejuAisqZVx0TlYBcQ/WTyVjvA3pDsPJsWYYYFMmJh5kRzaxAJlTpbT6GT753YGNfSDsQLWDJc
3fbku7luwrasSbiLywHQ4ghLzIvJ6wHX0YK1Sy0eiHlIr8nHKRs0BVX6HRUXpEpq96h+40O/J/jq
GFuMVmWSfjEB7CZJmm1qsk+WnTTTJeaU+qPO8yOX+CkcVGiWmFh/J08B1kUcbDPL2JSgz4RvHm3Q
SlNma26aqdoyjqG54IS99b3MnSN32fKSXeUBU5vT93DgZu8Ds/nSF8dpcAS5FDoxm/21Ixhb5w0I
vyaQG91rvw0JmdhB/IwRf6HY0YtoalC3prHrlAbPfpqtYoGjxE/rL1pOn17voegmTstsulBbvKO7
rPVKZh56SOEQMORKWgZPVf7UjG9jBrDRz8QNpvlq22UoSwlPfND14XEY7Oes8O5zPdEXsum+N0Kx
N/aUVq4cHosMKvtgOq4xetswUJZZ1AZLgseWdrVrWq5g4mqLha6lK6NmxGzE5bTocWyCC9VCLqdm
Y400LnuNtPWBxKCu8BEOBGKTOUm2iWl/+aVctx6oK8uqD5DLHkuCq23DBCcJ7krViAAjwOrKzEjk
GzIdvrs5LQPpvOftS1/rD9xvtoZMidSx2h+F3u3KCWHQFPZkqE9EJVNz/rDbpN/4aXYweuhwipDX
MvcPSnwk9bG/qynHcqMS0J+nO00P76IKXJJQ/YYRw+uUfS3aBmy6RxnU6YLzkKBhq7gL4I0rifqQ
erEK9iTbqeSn8WlET6UKQU6gkRK+M+2yWRQ9etUiaKDKtCpCoRK+WuDz2WrTgft+cfTiG83alX4c
XYnC+N5r8R1OHnWbJgY7OSu89kZn3Fix+KI3Zo/MvGQdLg2dJSXbq1MPB8UHe5NBDRCSnAob0j1t
62FbFuisYwtio6eRUmYzFmqCcKfH0BMIv9KWngNuHrsdNGefpCWaTqSJECg+qBSSvhM9lMw5Davv
d5X2pYf3idRYfbBwNm3NzL6RcLNY4K2DUujQL7ul58+7Kmtm24Pf9EQYbO2auBifLfdgTCuDBuu6
COpnO/dvyRnVvdxblBC41lXAmx5Sc0PYe7Rq1CnByi6/mUahX9fzhLLXF2kup1WS3GZD+Yh/CHyy
pQzLyrdYyWkNcMd8byGJGjJeFSQhbVuyRrICZgNDddD+UrkLPJXYQnJnt4qs0s1kM+6qKvMUl/Mh
ZS0UmIlqrxhBaTQrOwNcH8eAspVM3OaKgQwvoSZu6+qG1I9qObTM+vRQf/Gzblgbmn5LGB9lW6wd
SsV6SIRxTZLsq+f3Rzsq7KUgnH5tgsxex/FrpNnWqgutr5YJC1kN0pjCivgkbcj3GfUu+vfQQurY
MhL3sU2VhUomqyly6IaY0ecMIhbHyady9DVUX2Fzk2QGpSBpv8rwox3Dr30Ih9rXtUcSlphq1/s2
6F8LRCU7ZXQRdYZbSWwYyHR/uW6iMD94/VyUaASYx33y2tbBlUzla44BndgmQUpmTpRGS3o6wQdS
KWsOk7xFUnyw22in5T96EnhJiKDmwAFJQ2tn+A0VdwoEhYn5K6bMfg3D7ouCdpoOgLXWakDlgWWU
G20SWzFM1sJhfR9bEnkLb2KM2SKcqTwgCmEU7gwdKVqgdjMKVIMJyJB+6cSU8HZawky04pCAuHjb
NAGjnAEGn5AV2Sf+Q2aEsNZlvkbpc1dkxbsh2nedvYiZkjegbkx7/NYN9UzCtbno+29J69yHFeOK
OV4oQstIlA9t9Fx6S0V8Qye/UHuDW9hgM9X0FGZek1ubbBwSO8MZUd7zhymbIhYwAoef1bqfjbJy
qQ0Ax1WHIq8hJHPTNIM45M3XMOmzXerP4aIKCYACoInJWqX6RMbZSCwJt6Io8glfE8MyopEPExYe
RDBx9weHTPxlsMxL8jdMVnfCdbnLzlpJBRHiUqXCtiTKHxBl0SofGAJMU3FSYRJsRKqvadJaSwwI
1IDedDP/N90lZMAjG0IWFWQFiYbwPmlgr7qBjPaxKBatCJYj7NJADZ5zJeH+quSHxCkdtKSzlShd
1EOOi2rgcqAswMaQEJpapMQaFfOBjAv9ybnqmGSvVFsQqYAMwtI9AKcxwxKrHlgCDJgdUv9mTvBe
PERd0CMLBjJqyZ+QP5Igvi9C0t6Sd4VeABLKaBEZOrGlpvXFAmkxp8c5C2FN8ApSFQhA/RjlNh1o
74Eh7LgepHPKKCKXRuUVpHp4R6XkRjZ48RJYSjPn+tzOHl1PCdXldCdJVm8j8OsjwSyMVKD+znSI
LK6BHCrZxGQGk0rjqnqXM73pB26Or+A7vVUOpI+Qp5K48JhM14n7hD8Mg+sJjpvXq1xsOdDr2vOW
/WiO9N1KduRouxZDKazN1BohgAkDgq8V+FuvluvCIC1IiuI7jnRmq0F4581XJG54SLBFdIBlYWxH
L6B9onNDih4L33xMOi3eIlO5Knrlte+h73rNtzCYVmFhu0xbritIn/+HvfNYjhvZ0vAToQPeLKeq
UN7RiJS0QYgSCZvwNp9+PkDdI3XPvXFj9rOBUJZQAcjM85/fpNOFMaTvlCcLVvpKjcXzFN5KEsZG
QdZv0Hu8bdjrXXCtR8IksHIPUtf4ipjS6LdoNYcPlhaRUj1aCdmDrjXKNV5+xjrAz65KXfxOFYM6
5FQPpOYa/ICs8j+NWn4kYnp22q5BZLivEptzB8E727QMojJgpIupBAguI34OafFmCD5YV/XX3Jse
qzYI6ZoFOBp6OD4r9bGrm33jFWfdZDWfFf249zT5yajGJ0KSb61rqpvIjnD5Jo6mwNxomKxHK6te
zMh8wLDZsLoXyH63RrXh++GAyZrCGbOT6aRPrcHd0rPqj4T+KGp8U5zCzwXxEUHonLyRqlVi4pcw
MWTBl4DqRulioKqRBpiyjqP2XSP2bDOoOSOtOHRFt/eU9qbO95pRvFd1/lpA51tLrCKtvv0uC+KI
Eqyk1lTl97ZrSr/32uc61z8F2pNiYxFMy+ajaSc85+mtx0pnrrl6aJ4J8pfDevyeShxqJanoPZEg
Gqmdo0LmhdOQ/asL440FG2QIfGy7Jvxc2fEBShXszrHDGryP701HUK39offp1SlSsDIt/EZG2j2g
4oyL8mbn5oeiiKdi/j8rQ/vJLhLCqxjIXWjbGlzdVcOZWjuzhlXPimNF8qvuIfOIhm1vtj80czxk
/IrXUr2MIalpRlIeUpap67x2g22dexgRq3jQUQdvszIetmMNcAa+TwWSjQjYJkm/e4qBEAnwPk6s
JKsBCwBtzhPAhBdRlXIIFe8pplYwKpVZmuChQJN74tkwNJcaRQf22raYugM8AUIRmhKj41S9hTl0
UweaZ0DcktUiNnPjaT2iqMCxDc53GnKXkic582CbbSa1L3Qw8XNGJLdLy/wI0SXax9jEbEa1OQW2
JKXG5oSmcvguWpvQuy713QJ1a0nQGsOxS0hJnLB6VanpsLGtXtKtVsZEULWavlVj88W1WNEoPemc
Y5kRAEDCoaEQKliOij9xGa3inlh3jVJi6/ZQHmKY6p5MX5uEcEeleawI09vYIsqeRvXIQISqusHL
f0af9lVRfC1a8cmjdb+FNfsDa0xWEw+ZHV20EhX5lNcx1LZ+PLtR/aONQm9txqaG7fWIHM5Iia9k
kc9aS34bhQePPMlMgn+5ECp3ugtpyhM5mxtF6MmlLFNyP0KBcJs5hBFUtO4tilJKDFpNK2T4zq4o
7djPjHBYB1Kb9piZirG9xrIFS9NoiXcOFmZkVaiDeYFGV+I0/mFEhD94bW6uswmgsmVpyf/bALSF
gNqVY8J6GrjZk6a+HopnXe2CDRQu7HeVuFyJPrlPihdQgYzPQ+QAOGixRZ9I+vhK9T5jnLuqcj5X
DsMmzIMc1mdfbohAHTeCTqmni+gUowyIEkxl23w6sUpm+Jpwgm6c+i0W4w+o8cXRya2jU2b3LKfV
3Mu+3JaBau0c2x78IHHeaqvyG8cNXnLXuDph9zaC/ZwQtOEvaOPvPA4K8erwgQOddOcpgO3i1k1y
qVgj2frIKFg035J0ClY94lGoi5hzNK54TyZi4HB7Kla6S0VAWiEO5mX20CiaebHxDCWwNd2miZbt
+K/s2zErH4eam3u0DcwMquGqKtFLkCvx0S3Hb21SVec6x1/bRU+/mRXyG6cNVoaiot4cpsM0zmCl
2a1VDdqq3vgqjk7YQ7OKMxJ8GyGb3uLKyYmrTjzuWsyHOwdqOV1xXLb0bk3e4/Q4FQQoYu+TqGX3
EOeqr9b6gWmi2ljqIcpNi4iSjzpUhjMn78dQJQRqFZJmhkfAjqacHbWPT477Gf5VsIO+gfO8UslL
11ifBt0obl6JOYG+MSmct57YqSrtBBGm2BIWtJpcMtSPY19zh95I72uPwU9LVvsMNNtg4EMQRKNW
P6BHPIZT8lhO0aWVBCAxe6S4SafKaO2qgTPqUIN67dju7Pi9aoX5UOrdJ8rl4Bi4Hz12sNmYmCRM
kBdRUtKP2AYfQ6Ur/CkWcqXI7tEswjvQ0bBjKITW2rpP2Bvjfy7d58DLozVEEhLqhvg9TlEkUCNt
vIkpfkDZMcQRgBe3pOY13/LUcHdzt5Aon9HyY9X7HNvkILbwVoKxbFYZ1rKdMYWfw4CKQ01N/FWn
nCZLRBSBpeN3FsevJV2CLUbWoUxPbQiIKkvnC6rMxyaBjeJhCmpkc75wZxlYSq46KFqAEc4Etax6
SAx1oAZCfaQ5/V53zenQD2enBcfMLCJsSncwV1HQHJ0UX9Rax1kL7SfRHuhurdBFFNuQgFMQQpc5
AV4vQmJLQ45uS8hRnQ1wMCX3ZHW1jooJPyEJkMqAMwYrlK7n8pLSlnhsIPV7DhC4PVeTETk4MsQL
Ccc8nNaj5t1UOM4oKTEjJvjHVs1LjY5y07vyu2jgHHdutDeC4pR7xGQMBjyRAHxF2Mi0U4sxsSEP
p7PvRAoXNJdMudG1xKaRpymz9xHiBKzDXJJ0wgL7uXpaCTX4CApNEHRUkR1rTuB16TWQ4jvFVbRL
4pAAGO/bWKJEhpKuAyXOJN4YF7v6PRv6ZKPEcUoB5rXcg6ZDpu29FgakjCp/hCBLFNdkcHsSUu56
3dcQKl7fTCocN/e1Ev23gtjQc0q3e0MqrMXVBMmJX6sXVU3fowTcaaEygS3dUspmv2qCnRvZ6sZo
CbUz2ulQzlTsHu4IJ298JrA+jeQ1Fma2pf3WHTUL62umEj3Nq63jTfraUOcwG0Fb2miw/h9DXEMk
4ZVZWTx1Soy/+bD3TCJMABazTV8yCAjgmaSbcXtJak/WROY2DWjX22Oebr4UQNWvUY8LnNJ0fq3i
IxV3IrwKtRxObYsnYI0JOFJ5Znqid4K0OAsNhxIZF80hqipto8fD45CG9iF9brNU+niTwxcwxCng
Itm2aoT2RlP0hynxMOXwPqWZ2WD6VeubSo1UJGfFTtdVOjdq/J1lg9y0bkyYkWM8pFUAsQu4eRVr
rEDKnqiJxBGPqTKwuLcIFB1kV9PWx7+oLtIfIbq7dd7it5a1Dr+LE96dNBt8t4dbkyUWhemDFKZ9
k3Gpr3PpPFqkeMDGIbyAgpBBu1v3UCaPCHC/5wML9XGc4850PXxN21vdfQSszR+knnvXRpF+buCB
JNViNaXEK3Q6IZHQspzxyeinao9DvoX+xGhunaq9iWnK/DhVbk3XE2GbdNi3Mz33WUtYRYm7REWU
rTlUL7Ut11qI8d6Qa7c8S3e17pwzXOnjzntPIywM04NQuZtKszKgzxM5UZj7cGAN2GnkEE46Wa+M
tCz+sQTcaVihRGbqbdoiwY2RUNUTgbXb7jWR5Qd5wyyRW+IiauMLgaD5D4MUWUtA8qsLAnxJrxiM
bkfSLb7vmOpGZZ2dpNA2pTJGW2k5FEVkMPUDmfej63IDBCsBg2atSBVNQuGCSMdYHQ/DYxEw/LRj
gAB4bNZTA0+C2Pg3Z0rSddtr+qZM5IW4d2B4xHjbeOrPlh1G22QU565LkaVRONDeGOvNRLxOVnb9
SUvlruvI6urGz3XeNOg3lXzdKrE/2pF6TkWBJlPM/gn4cG1KtPGnAZc3SlKHMzUpX4GMzeMg5IM9
YJXcD/KN1YZCasC3rLOTdTvMXaHcPoZqTChohm2YPpq71EyY/CZNEK3G+saGpK82deyXQ+JcbeDy
YMKDPOmN7DYG0gFjaHeV6eupvae39j2pW1JZ4MwRjqYAiVF+aAHqUc/Vj05jHgaTTjB/vtmWefYY
N/KOi0d/w12W0DyH05lU8o125cWxsuRdokylxmMyI7ko4n/BAqd5RAV1VlGYlZblvCUNJIDOTYmf
LcKrZXbMfXhQUzJqfpIaWxWo6MKssaLX1t5su+b0adzSaXWpY/4mkXF2g80PIIG1EnpX3PVotlyI
FcPPKjfe90G5p+tO01gH1c5Hgp087lxFw34nyW9WgR9no9c0X5JzNmrpkwN9NB6z87JRlEQQHB9Q
WfREcZZcCyT7knOtNXQl02yDyz499DjpjnVBMR8LPaZz5BYn6QRr4sP7rVPaX+PCoXcbSePuqRWj
Jn1FWAN0IppKPbWj9Tlsc2SZ5PkkUXjLrUS8ioxz3dJ8zzFxWYWtBY9k7nRq9Kt0iKOEth6N6VbT
Ijx6LguuCUNdRmbylwFN8lNH8DnGHUjpJsdvSk/ZgNSJzjsqDaAX2sddZdnGeuiLdh2jZYV94mBH
kY5o+vAYHkkotorxBhW7IChF2UrPGPyKZSCLuPcxl/QtwTGHriOYzKN7YJchESS2VfilJlHZTixQ
ahAiUxtO8FJQ7+RiF+p9cg0V9zFVBai17BWWyR7AXWsCftnYQ5QoIbbx3DlER9CU6eR3tk7iZVBd
l43qJH5MFFlvGfHBLE0Ix0akYrLJMAsmR7yUl9SvESsqe+oJHAxAcarImJnIwbVTG+M+ZrMTyTgQ
IwbkavTIe/KZy+w68iAtwzsbglIgz+t72BOuOdpHDD3Cz2NLB4RMDzfP9a0Gn2AK5alNspewsqyz
HsXhjk477k5q9s21zMoXWYlo0g2nTTB5+kYfkldIqbCKU9Wvev08jgxMRVkdlJfEhLtRKgTOgzsP
+7hhcteNgJtM9tEu00Y6b2VwD0dW3uFAMpbm9fLRyFp3rUnjHHap80SS+HcXBrNuvpQGy9pSIc6q
xB0Vs7pz0rrYL3F+jNTbxbYQRzN27iE1Qq27xFcbolorVabsrbH8MNL4h1Op7rZSbWwBndr0rXia
FZMmt4Asyp3kaip06y0THkQbkYBiQj9TFefc1FBRsKk7uKn9JY9j0KXWu3RChmjr9lqSw3yHjr/r
sk+VRnA95C89QZRihTc6IVR0uXug9meWYeCnDevXMszXTCSAhcW0LRx9XDci2Zc6J72hWlhlPQ21
uOYjHbkx+og3tgzvHQ0y4LupUXZNBT0wJ2WOWexaD1DUo645hVLfwoINkJMSs1xHYChlW5ss6jaZ
4eJqjJX7Vu9GjpQEFl1MB9qANKtZHih0drd18RjGgdx6uMnt1bzTNsqUf7GJDdRoDal9ei4yi35N
DroBru4lB8vIxVeR6VTbYEBeOz1S8geHNqEbo3kQHJBrrMugrh8dV6VWag6gLShOk4HfTLeOQ+EB
xdOOoEbuWN+q001GmYf+/KFociqlMTpG0Pl2eCCBcA8N1F6yvDQbvp87riR2XessUQl3ytovduoq
exVnjqCLlVtlYdAeWIy7UgCbqa7tF8RCPPc2ERRuKR/MsYl9wwhgYRa9skIswtINCbbo4oAs5Pww
lkm8i1vzh4dfOpyAfN8PBf4eZn2ErEZmVq69pHhcbingp6M3b5Y9U+3wfMWlFpaj2jcrZG4EHI/N
JoVHf1w2CxsDagL5fJk60oSO4BjVRkKotg5L6UjFQcMnLliwRtRTsMPytsrWoNH0hXhpeX3ZNGOF
JbrifuLQafkmnNGjN+ZAnxqGS/Oj5akQOLrqvWGfzNS22IQ4lDnF1swkTSrGDID4tN2y6vQlwXQM
ykRHzxs4hRBAEnj48WBQ8U1dfwTh7n5uXrKW/7Q7s89yJXl26q7dJj2Zf8tTHpkDP5U0/8+l/k9c
asjMv/F2Z7L236jU/5V9e/smoPb+ZGYv9OvlI38Rqc0/YBfMAlZ3ttFx52yBv6jU7h8mOKeBUoYw
DbbQe/+iUlt/YDRvzZpFA9USGodfVGr1D13HdwwDZZxksBbW/i9Uau2fWge+Bl99DkPF0Ox/a4kS
rdRNqCnKvhUtrAOXug/G50mJB2bPcKsJhGdNRbxb2MyQd4ZThuyDdPPbb/YvuM7/8jCcJQQI2cUs
av67pIkFUD0Bdin7qsQhcsp099QG3ZuDrZGXtxACEn0VN6UCt8iFn6cquOzro7H/D4fxT8sGfg38
jpA9IOZGCWRx6n9XVrmmlhBLhiu2WpNVH2Rm5k8UdAcFa8neOQxD8Tm1g7sde4SZ1gr9oRayiNAh
TOXMDUbfXwcQjP8ggqaT+k9FhmfhsQXpXkWcpGHePJ/G3yRfY9pYlebUwd7ppxwwoCt2ZlLdtCJy
z8KxPIoSOHBFFCnHWuqE8U0jtJVEN8tVRSYZhbdd+BD67V3QhUeKZQ8yT1afHWeXjoF7Zgkp95Yn
7gMEm/P0P5uMCRvGA4biJWwDPx8KmoJeNN5kFU/HWJleA6wfTmNQA9vFSnEJJ8ZCu1Df8da0j+aD
FT5WxLWtCaHYsSSDHiEHYHct//BmvqhpNOq6ChK/aRu4Y9kl0LLGpw9MxnKdthdVND96bOUtOTBW
q11+URP55BZ1sFUmWuhQ4xp4eFjcO+Ex6Id25zq0QGn+nsL0oLl4pfdkb9sCuo5SXZ2EKSW9m8kQ
nbI083ZehWufUWUYTevDcxD2EDa7joxv70Su2zrR9Rz2rQkK7LEusZw94tsBO/k0OdRRvrEhSAKc
kI2iOxu8zg5upO2zhMNKxcdUqeIAT44+ZuS9t/MJyaPxMsSvwrKn3dh2AlCJacrGCiKVzDK031h9
G+0mRkQz9Fqwq6b4PRcwAUaCgYRXfTi5vBdeeK8MY52YAfHmPUDUEyKIt8ER9brpyWROmElqlBm3
tIHLNwOCIwbs1Easwo1ZzV7351AAPCu4EtidhFto4t1Y63cZ1HuH9idrCOsJMxV7By6FaidKUN3W
w6pE1GWJ4RMBIcCOU9X5ADPZsRyrN1tTt4Fz16TzFaI0CcUWXBRMWV+9Mc42JQSGtWKoD4CcV6CK
d22GbloBPF0LHNEbg86mOrB6yp0vWvkUa4LonHwim1J9C/sSSr+1ccjmnCkR3AAjDJ90eKedvLbg
LqyaxmOBIGDKJWWWbR0X3/4gHy/dpDVbFwrc3RQ5PJE64qoAMBvrulwlwv6Oy761nhIN+T1tygwh
KfmToONZp7Aytu1g03SVoIMQtlsjRmmRmKV1yYP6bKUD4YoVuVwUclCjMmR5nWHRQzS7o0LxeTQV
CtfVsqsmQ4c53l8bAdV6UyV0FpbnFKt6m+JM+kIfW37N6GaHjYVtVdkel6f6sKYaWB4vm7bLPyHg
yn57y/J8On9++cSvzy7P/Xq47NW0YHeJYu27Js4h1PUx0ufRfA0DLByW57qZ8b7skSLhEF+QveoR
/qA+So38OEAlbE6/3qgN0O6Kmr7L8vKyYYUZSTAK3s4l4wHIddDYc2rl9fLBn0/+3C7vij2YwxIC
xc8PQWfPj7++Djdx10AEOh/wb0eCEyCJhZPmt3AQV2alIcOdP/jr2FxKRAJwlkNYnp2Wg1++Htyd
A1t2q+VwGUKIWCWk1LQJFrUS770z6FDSFYV4EWpvoCfYFJvcPKFFUVuH1Yl+l7sFBb43waxtVAMK
u5pOaT0co7F/js3mh+hufTAlL8imzrmwj+in+wenki+m0X20VI/oNkESLDpuQRmhh4Z8vTckpqrc
F+pBYWAnGiJ0r1k9x+WFj6ZiY24RR7SInOQxAblNbOMG68zbT1X7oIeuB6ev+8ri2Xc6Kla7oRyJ
ZiWAFZb2jiiWa5RPwTnPCXt2L2Pppps2QVXC+D3AoynfgduRqdj1HpYMjTa9hrsAuRKijfbk4b21
I6TgqowBytMoO5j9JJ/pmMA6bL43zgSD09T9OgfPEBZ5mE6I5ZOkfc+afISiQuxrbJTeSngoSVUQ
KlphM2VdZgTcoCVogWPUAeZ1E3kqzQnRQaps1nU8ub4DLsLwK2+Kpb1X3L9fqu5mRx18NcWQ2/ZH
6oT22Y7tEvZpnmz0aETMi9xYzg7JnW1Kv3bDrdt0EHsJo1fbrcD/YQUhetqkxfhpssntMnK93vZz
8B8TXDNG1n3mnw76FGx0E3OFuPtRD+LdlPKtV+tPllLnj0rvVHtd8fZeylQX0j8H11x0MI3DQj8p
TuYH671ZUQPU0FYkAkRTRiRf/60ZbaLL605bG1CwfdtmHqWZdYoABCFdHMeGO6zGi6tvCXzu6U4r
wJMrYSfkS/Q6LNpu02R3moEQQTWCHUoyXOKiP4pKO1l19UNzS5wKaY+U1Y3q7nOM/nOjO0l0gIRy
FNCvnSE2Xu3uW45k96S56J7irBqpUEky7gxqYFPsDC0m/Vmz33RRvdsjxAZ6Uki9pJmvFQ/efFGe
NHu8ZC6UTDIWroS2RCs5K5x19D0DHh9QZIIV5LtupVfGFvzoANVoP1n6Oc0mTByLvYpF6oYL+2Yj
IkYrwXoT6Vm514stasBT1cGrC6cIoVSbKveC1cyhH8EHubxSXKa2CaV02A4AZarcmCF50mH0kMXi
O7f4obdsIggcOimldZa12KRO/gnsM2E1Vz/b1rXoH7FF8N2xfRQBJFmF6JW6L/dGlAuftAwAAjf6
bMTl2lZd6rdcjvBrbgmmc5yJ4mToTFAjUdRe5a57Rc/OcR3e1cjh3sPl1jYeaTR/HgLDhQs+jvBy
kq3Sh84aJgcrP6QrYQPRA+/LOEJREY6PNbqyrU0sJOfc+ACZ49rSTyM0ZmZL4fl9iYZWqF/HCk+M
yCu/m3na4uSHeYzoYNNU8I2aNH4aPFKevb43Nt0udy62UUK3bExmKBoZ3ehh3dopq/GAuveoC/fu
OtUduw5gKxBxFk5fxmC4qKbzUqcMTR694l45VjOfgBbgfYxDfuiJVN268dHMPBduH3J5RCbDJO5L
ruI90o9jdIki+uAI7EfHYhKup2ZjFTpSvP4Vzz9r7QJYJQZy4B6z81VabenaF/TM4rMNZu+EKPH6
eB+N09lux5Bmp3rOYS+Msu9OtXzUiazxXcjQeKCXX0v4xyt07i9JizJqMI1nRwIhYtYZB9FFVbPn
KbHf3VH9No1wSYJPSmQfU7PG0gOH+qR4Cj3CtrG4OKNw/ZEP4rUoCQ1S4713mjoUz7Zwoo0RetkV
8gcOfvk0imtW2SgHcuK7l1eW536+rGU2aymYZmlRPldMMvus1z8v7wpKUfuQc1vAyxAvRBYxOxKR
IIfobst/RlO2SSryq4TedAaen7OnpqteWmhrFAFAPSes20B35J1koFgld6Muw41TQbZV6TCtzBS7
R1f9cPY92q6zEVYOdmz5Y20GB1E2zoVOvHMZ4CKtCqmNWwcX47jM9LWNyGUTQCC6aMpz7Dj8D+cj
MTFB8228NRhVHX6+Xk2B/2BO1XBvys6CrB1/hK3Mb6OBMSZOS4Dsff9tiGqahamXceKnWYODKrxz
JuNC8yeV/FtgYdnqrbh4pf6ue0O0VpTxq1Iam0wPVpRIASjk6NIeKu5kldm7PCeb3CKsW5fd1RVQ
PlWjhIFk31LHGBFZhjca+gaTXmtctbDH5jDLLm8qBAY+UtBPsQ96AUV5sGpUDFpzBR99sDJdPTii
EedyEpuIpj6fdeCmziexFKhIwywK6Kri0jA1MIvcqg/WpdUfptrxCfeCkASVszMr79DCu76mzYBz
Jb7aOfRueuH0cqfqLS7Co2EGLcDekAIiyUe0IdPVHF0TwKk6hiL9iGyOEWdMo+n5M4IrK5VWcUUk
ddEIL2TRaL3iu1msrEbFwwKCSut8oV090vFCb0DF0V/1Wj30qbpnXpqOkZvfslQLDjlr4bVp5fBd
ZGUx9yt+pU3Thj52hb1ehFbaHa7Aw8PV04f3wcXnXahc6LZ8QRSBidY+GUKKIaBIHzLctFaDoL26
RvyGKScAdOCmZ6JTNiJTy0Ogyx946N0t782ON1wWw3HZ9POeUjiThp81u02noXleXjLCzmWSoqKL
qmNplvwg814S2Qhpfz1enjTLGhnashstr1PI//n+f/lkY6KzNMjyJlhsQHnBr203U3Vc9mI9qf/9
w+Ut9fyJZe/XZ5eP/Xq47P36KugMjFUZzOTlDy1fwPg9UzYOhI/XCFMRLC57vzb/9jk3N5HV/avP
VQz8MDdS3ArxuPn1VY6eVDTu5r+0bEQlmp97P7/r15+Kde+vd+LUIYLePFRkLdA0+fn+316HyONp
/vJ9qWv3fx7R8nj5vq7rvtbupPssleZQnvlvppXFQL3sZn2DKFX/lM1OunqQ3NACo103jOzVxsyy
LULtNijw7tt0atY6Jd4hCXFMw1EQMj9sqE2F44KfhuKOr+IDSbDhqpZc1V1GR9+mKVebhbhMHRJl
sxXNtnKD7OLiyLoFa8Vadn7Yh1p2wdqJCO6IqJShHMyz1hgvxLeYO2lQSmdWoMPUH6xyY5NtFOe1
dpiNRM74KYI410/ObAZjJvsOt+9zEsXZuYzqaK3CZG8J+llLcPSDW6u3xPFaXAmsqT5PHN4qhP20
nby908rijAr7E4W4PPe5Is/LnlvrLBIKj5l2fkGbN7nhHhsWD4emiv98Wyg1opaIg9+mmgbhzkDs
wZFI60ss7PwCmR9Hy4maoElVVI9GAE1OIuuGy1Qbtn7ssyA8t/NGA7uAp24d4HGhUhtMe5NdTUW5
wNUUxxBn05MeQlKbRn4jvpBynulFFuOZ0XQ8W6F4rnTLYVzmHQsBCyoD/SNAeL/JiNZTnFJQpmcg
DGP84uh1eZGui+tvgBDbM/PvEeG7JHSVq8Zrqj0JDychVUQlfYsBAgWezGxkcV4iEAjE34IK00XU
Cp9rz453oVuoZ5Xc4fOyt2yQSapnz1Jhh2Q59ZKFLxILKoNTgKpLLzbLu8rJy7cgM/T/XM86VQKL
UUww9pBOnc2kOd89yvmzY9W4/4etr8yPuvlKob4ApzShtP56LnKAVpBANf2AvIBVbwIn47xcWMue
2w/hNrGgrXaaPrFwbM/4t9p7S9CH84bW2KVJ8io9Uy83mO6mlnZ25peW1+2hNM5uu68juFMRSY9g
toMfqoU8WCUV5VS0J0WlHeRYisNSyw3OOvlq52UvC12XAizOfU+U+MLCriL8PO4sBeWPpSDfzKpX
iUq8tgfp63RqEQnShrL1LD0bTvulNugMjRr6I57FZqve2HAHiRtwk7PzP+9c3r5ssJ9O7O7Z9Kx0
201zt7kXHtQCZmKkfuo5EjO5fv4N2/miXzbYURdrqWl0s+A3o8xOTjIa/twoaJMKVkA8/rlLc32a
q/Z81SnyZXmhmz9S0Hj52xuXl5ZvW15fHjpqjJolhSbwjxd+/dXlzb8eem1lbFCOk8X69wNb3lca
GOJN3auRkFJArz5Ofzv0MrQpAUxv+9vx/TqUX4dXLUee9SBnAb2A9fLKwAXnmYm6+/W+Ze8fh/eP
h8tb/nEYv/6nfRt/zzo4EElAV93MVOZdxERWmT6lnXN2B3IoBNYYiPXj/F4AOO+N0vgMZVC5JjVe
AyHIj88qPUY1H1kXL0rRmzXyGhQeYujxu1orBIWnHncDjgOb3Mq0I4mb+hnwkXRJae9Z1UdTK29h
8to46i4Ds/D1Ov2OHtH0XVS/DFJUumbhQlLj7jRD8NhSNdS5toy+uvkuLjJn5crGRQo3SlrSOlq5
dlZv6drO7NwvQT6pF7vLPkfUNbhWcaUMBtIVHuoHDmImv7MctEhR3iraPZQTUuIg/yrUyX3to29l
G23LetRuDr7jdV/vlbp/yHvG2baFYzBRPK2l29d+mqdfIoVpWQ5yOJPWpMJsML53ZvMdSxLzMCMd
fp9ghN2OybU1+y9N4N6FpdpbxVyHUdqccByjTrNOGVQqybn0Gc8hHxcakKo7wPd1h7XSRd5TYKn6
ukgmRiLh0gAY8UyewhPrfvhHdolHBPypyjPfrNJrcX3DPYJb8BH+ngWCHok17Mx056mFtSmH5obh
sFjnRTuABo9rzWzinexskhQb9W2omq+os7StOVFYSJNEwfKzTKzwSTTpDi8re8tFchkGpv/CTO59
pcdbpyYjpw+u/QSgw61sHsm6G82UEozOb2vXD8Rt+HUaIxvvlXwPg3Y4WRLFaHxTWrvZJWpwLDyT
LAN3kpui0CMA6K68tl+TwHbPQz+Vz60XH1vgy0PRw5LtchRDgF/WNlKgHmllYd/MjnKpECYMkkZu
+760HnG+3OY1ZNa+sC+DMmg4kAU7VNTGMctzhBJB5J6qeHjX83DC0ipEyjtl035sh84HO0tXjicl
CR66smqCrkF3CFuLBUnhBxEmEJTEvirUdp04iraNzL5agZEpD5CAr507dAcbmgOiGhuNU1fq+2JK
PszITW+qWZCjyxUF0mYA8g27bAq7rYeAaxtliuWjXH2j6lsloy39FPLNoRLuIdVgOi79sP9v+v6n
pq9n0hn89/5Z/4X7QpH/vem7fOTPpq+men+oxHCikXFwdTJm+7Y/m76aRkNYM+3ZIBHjZtXG8+mv
pq9D05fQUlclB1v7e9NX+4O4KRdDOpIiLY+4lP+DfZZmG//oc6oehR8e3C5GsRyQ+U+HO1E5TTPi
onB2jazzY5pgx2Uzjqk8arOfkg4Atc7LsEfROVcK1V+WUz/35oexzF5xYQkxtKCS/81CaDETQoBD
3Rz9BPD/m73zWHJbWbPuEyEC3kwJepZhWalqgiiVJHjv8fS9MnnuYV31uf13z/8JAo4gSIJA5pd7
ry0HE66lfEnTkesu9Xe5RanTfufp0UGdEvrV5fwclUMIrVcTfuaCZOTvqr6gjeqCrVRWXCdaC874
osC4iDGoVH6Twxay3i/L+xHVQUYmL2MBNQ3QkIFdBHdxdZQTve5wpS3UJ48oZP81q2feZ5ziTgjb
AsOh3DwM3NcveyZ5MSMkSZN5nQzUSmzZt5LfmIuVep+a4SaR/SG57rJ5rPNTWxwnADF5UR2tGT5I
h1kEeea/FrMsykRQaZQc0dinJf7pYkktFZu9sFKPC4NBclZOFE/rju5Um3Trih5bYjng+xTjJNcJ
Nwc+fohAATqBGNqBj0MbN4c21TM0B0cJUpBDgqW6cSmo4JMKba3Yy9Vyh+teY6O/WqOhIFhBdTLX
NRpMeqwIksBCiTnt77mYsjEa8n/frMZToKH/AZ+kTNpz4AJjSruKp4bcUS6j7BNdz+um69G/HLMw
RFdz7vDOZzNa3T/evbps/vuU5DEu7yRnr+cpX5hjq5+51gA4iJ6Qq13mFLPTj4aV5dCXxKzcLCf1
kr0j/Qg211VyLhcHkHNWjaW6KJPLHtf11xdYrZYfEcHlilYep8Llm29D4o1Xl3m5+jpxxLVy2S5X
/uPyl0PJ2RiQyDa1jOfrS+Tc5Th/HuLL+/632cT7aeRAi/58hy9HymwYptqgO4AZxIf5H97pf/fO
15P+8rm/HPu6Xc7JyZfNX2blJqAnJQl9xtYBw+brLn//6+Ut5/7jusv/4s/N4GSAbP/7cZSSP5P8
66D769ESin/YdVK1ZaNulGXh+zGbiR4wt7Tra647/nFYucFeHqK4sg7wD8sjNRMwKWJOK7h3XBf/
WFeaWO6AM7Hjf5uVu8pNck5O5IHkIa+LljJwB5TLuTycnEXrx5H/53eXO8qJfBvLjJ6Vfsy2chXY
CXv4LmeHJBrUTdIu2o4stJ1BufBoW251nCFRZ9hnYPrJlXLiZjpDTJdNci+5totHCxLJAoWgrZNx
bXYEEJ7kpkVN7OVJzqrUJ8r7L4fR7VBdTZWWrvOUaFMU8Lx3pwjP8alp4mCbxrSQ50y79RToDpU9
/Ygb8y1YKoZYhEgQ368/Nf0PLB+J34AN2wzZTwIu/JyxWxgUbe7PVYG10I1PDPZWm2wqQKNifcqP
hhN+GsuAXpfnzmpMtdwPGirzX87y8jFmk8GnOW6iTS+GuGlOMhH3ebn4H9e1cjz874l8hXzt5RXi
AH8setSVEA39+6H/F4cxXKvfmbBh5JE9+bCVh77MyrXyMKSmMe7+P59JrsYIIPHMfD0bAALbSp8f
K/kkU4m6OXr5lB/lXCdO+Lruz32um6/7XNdVtU1B6br8T4fVh4bnp3z19RD/t7eRh72+y/Uwcp2X
pG956hbH2aPVNYlHly6epnJOrpOLPMHPGurb7XX9ELW4m+Uul1m5KZHPVfmaP44oF3P5hJSbL3vK
Fy3ibeXcZft1+XLMyFQAiljZetE6ekGlQuoeLHpNfY8mJT9FS35TjupA62JGuNQTf9CCxViJVBjq
ku26dIG/LYTC+oBLKj+Jqh8p2tW1iz/J5/ncbezImbDPIC9v8vym9bxyP3TaTuKyiS9/N4B1rqv4
mLbvtuIetLQiWcmt6QkHmINM53EuYGmEOFJXSlt/JstAT4sWxiY27lw7pOZQY/esJveYNpm2ynA2
qI5i7qKy/Z7FymeS0/Gdtd7blARwhaMKJgQfA1FvLVEZOzAYHsHRjm+BgjJ7NAWZOq6GrBhWdjdv
2jr6TAXDZh7tvdEqnW8Fo7AmbfNqajfDBHmocMw9dvAzHInfKcGF+M1L0r9s+4YuggBAeLi905Rw
DLdeWYz4nmJa5GtXIA519VtupBNhw9WNOrdo3OpuDfzwCZU0yvB66wEG9+sSilLuKdPG7GZkA2P8
aGuLsrYxDq4+BmCjayQTEb8kJikTe/lNPC7UdOIPitDGRhvf1PapD6tzbUI3rckzUSH5OeI+Z0W7
pSHTF7wjrclYTdeWG0AKCDCeOeianQfqcPva7rl69QYrX1ei+XFxkY/IaNwuVLgtBuAOI+NBN35m
g2ccoUgPLxmAPTeN5kdc8DdFXL9ZVkCcGDWffn4I8/CY6NUpqabfFXlQR6XGWGpViNCsEZy41gHd
yCICx4MCnlGHBJ6mbnNLV/04dtxUa9UoSKqAlUgmEmNomIgZGgW5AztPb3X3ZjawiNu4RC0P0Hvk
6G9DxGh2AxEspj9em3jlq6rbaQh98MA7GwN4T0Hb34qrbR/zsexlPEyj+1ZEenI/9Ijd++/ukzr1
w84RMQ1Wq/xS0CvVRbXNIvUVdlG5a+BbZGFU+O1inPFh+GVBflXlrCav8vzOmkxfw0k3AHZZmUWD
78sda8wDBrkaWXuoE0bJ4eBE69ptnHVUD8Lr6azh9G1GK6/3hte9hSkkLGrx8Lu7fpWn94MKmBHO
vHVvaScc1EPqBXeV0dknNwz82RPpgtVPKDnBdvSybZbDd6lLtfe7Hlxvi6OuNs9WH2hbhCa7ZRM1
YbsxsRvuvPRcJ6guLSRrvt0maK8oUftGXnnrHHPwui15RNsZPRvTRsLihmCxELQ8VgyP4PDBJmIG
cb9KxrdumR5sikSbNl54VOpI6sQr5irCRaxCJSnbcxGEFQOd2T6GnNU5zjbn/9GmQDgCM4Xckzz0
tPZXVZu5J1uLxnVAVmKq9vnZ081jDTbkpCcJcaY1nTUz1D4nq8EJP5qZb4VzdZ5g6xGeBWYg89R1
hSl3wvTzUPGv8vs4J3OhKyMYoXF+RsIn2NGA+vPZfVnGgWd4QwhE1QPcdYxQwyVlPuMDqW/qpHtq
jMgFa3rMl5iy1dxUM3Z8iw4ZTeiazJpb1T3iT7B2k5Gdp5Hu35Ca86YsrRfKi8W2WWaMEWl5mEi2
xwuniWIeHhu32y7J8GFCPSd2GxQgGo7FL5Wm3CK3JDqi2VhKsOutcNrit0WE1FcvIHEhInY4goN6
gOM0vxs0RmyjBVwEj8BX3JK7W8MB4qGxNiGF+9YE0OSeUq7Gg9Xg5LOG9QyOdmU1oCWjPvtWqlAJ
RsrvJJE1a8Nsb+vRMyHCdzVCTvR6S0Eoj6pN37uOGAsrGfcVPy5WjOgXMvNfRRndxsOytxMYLQVi
lKCydm5H9pNSO9tKY7SCRhqSlbJ7LnWCN6KgxKIIemjXGcbTALQK+653KGKXkQ5lms9jgkQGpfJu
QL25iqIMjFEOm64qzci3nWqLl7Xfkp6Bv7rb1PV0Fxj2d1Rqmm+mmMhyjzjMcnlbk9D7WDvVK/8+
kSfCONXoqbiTWepAZZejSX80jamNL+EpgRk6NS1WnrkgRiIPX2L+prve+NBKZBZjN9W+VjN4T+Hp
aQpAlTlD5Ppzh1wp6ZyVRpReGmrkKtAs67wBlP67lwXFDufS3utw8ORBhly1yZ+MACAANV3SXYsU
xqaa7Wyvs55gmg2Dq59QytU12QX8wfinMUCYxDMplY5fi0TENvdO+jyQvkG00QZE4bCgW44r/pOj
wO0UNWr4yTq7fXdXTwBGa4drb8TujkEgPaTdt4ZWlM+jUQ243XVd+k4HAXEEMmev8zyo26jRLRsz
m5kiKesgSGxoSR8aNVn3+tyeUzcmVdhMHuA5r7nbAa2byYyLS+y3/PHWfQhbaxT1bzNObomfKJcO
BhOURUijeIKH4HWx59I3J+911lVIgeCBkJ5mfjcHH01vnQa9KNYjllmGj+1feZMpa2eaY59/CvVn
egKrsNKfiikGyBLEDRCBk47JFm1pwAD0BHemi+p0k2gEmSPDfKtdRHuA4yCguqxqKtXdzw6RxVNR
vlFRyw/LQIuot+OtYtkv0zBvbQ2gKWVwkbRHgiy/sNNmI9KtBbao2dFbb5+LHkJyT4ao7xnRXeqW
I/VnK13VUCH81i2EVDbckPd03zyqnT7dMdK0dRL0vyX/DScNRgbaKAl3w8fQx5swwCAQY14wHFBT
dPAsLmj1WCNUpPyuH8cUemvcm+RLJPFrkCfY1BPlzunNH+YwbSNtCY+qG4krAz6aDjFvmUHDNkq2
M+MFtuF8E4hvutKGu7IAYjdX3PnGjvp7N24Kt3FXhhv/rDQ4JLNJQ6FFXIiYAIJOU1YNCSQeuYxD
teuTgmBSbdNzPz6Sn7yNwCffghFC4mjp/cZEQdNHcIxDA2v7rJZPLS2Hurabddd1Z8+oiV4eIG93
enVPtsErqpdTGeywvOvczzD/Qt1r13CM8jp96lMN97XOz2Y8TBYUWNjyN7E+/IC8szGBeW0LFUUL
Xh0w4EF9o+nRozllA9dotx2T6Gc6vWKpPs769DsbFYJ1HEVfFaFG8CraV8NMHRKDcNnmKHD96Tds
XxDfABRXumO+uB6Rk4Ya3QWDqzAQpWirGofHqiiw4PawVHxoHcGhpgmtNuUNceUF5ghcgyXRuI5b
QisxDn2EyKFHYsM7+lACEj/GRLE2a0M91M60XQgG3nOP2+Twhm8RxCJvHD57nDxmCi4vBi7URVm8
TZBn0/LpT3Vk21R87VNd7UkYjA+eocJQRpg4aqfOI/4IqAnuP0yOeqr4HoK4Hd0HXzffx7I27ls8
gZs6I2kIgeg674fPQmVkGjgc3zgqo9B9psdW0a3blW21mxk1p+OSP05mAYuoqG5DQ33Ux7wHQlk8
WWTJhO2A0LJSV5UTfc8glK/cKdJvFIyxaqz3+yiHblxDbSqjJDrhrLpLh+M8LcoKS8/3Jo48kGy1
jQe8uuE5SHPLdvm6gcr1pUeeFw2FyowqYUcxdzVsW81qER7UI6oA9X3o5nfFGrahQQ6UZpSPuefG
u6zLA0YyQ1CMy7xWETBwz1swtsbJslEH/T6xmzPj7Jj7DOWAqRa2UTLcWfHPxtWxjur2N6OAaBKT
KUB7e0qpdS/Jr3mBd94N5DcyVh5tXGvhGmWkW3FAZbjYR2miKavRDSI/KrV+XQMRLu0YJWac0jJ5
0PQREkag3ykiAxKeLJXugMSzRLGNFSr1DahjKg1jAq5PTU9x14c7p1k2YzjfBk2kbosw+xb1CykH
DbDbnv4Pko/qpUO7rJupz9+L1oHWQ5odKXdM3YK0NPoALPmshiXA1GD8rXcIFbxBO2jz8BvOIuV4
BoTb+feYT8arFdU9SstKNCwnYzNqzrJKyra/tdcQzcgxN4OT0oY3VTcsG69XQxKOb3Nv/OHBXr6l
crSNLQNh3NTeImqtIauFh5CqMAHoxYdVotMZu8VaDerBjoKFAKH+V+VWMwN6mwjwxqDDfK9Nm6KN
FyNrZSQuyrqf8F29bY0c152tVczQ5VqzeShUjvdpK/kaFQFCYO/WctqdCdnLRevMsF/44DZErevB
ftTcF7Ml6magk7wynPm5CWp+1f5FI+cA7gEqWUdN7wa1veEuHQMnpnTXJJtML19LU/+IYMiif1vN
5ZD5swv7K4XWAUaxJVVOi/YD/sJd4/GTKdpDI4TPagLEpcI4dK6Dk6l4jrKSq8ZpODRTlt5e1mkO
0PilHPPD9VWhHkQM6YO2qMSR5Aai2T4giUzrGjqaES1Pbf3UZuZ4HrVx1zmNDhJ0RLq4pMOKoISE
EwlflGoIFQgGyzGpe2czDN20ItbBgnqIuzi7G7QpfOjEZM6Ch2b0gVsQJh6OyOnFhHLk4ifzQku0
dP5aR/AXjP6eUA7173X94uJiZ1B/V7ugeeE13oPVCu57LsYKmTJ/Cp1bfgfINdfxMYkJpdlq786I
suRi20XGOWmc+H5ktFauuq5vbfNbTPP3KFe5Sq2fYafBCSJ9eHPdF5SkfsBIFfK8YpcvG6AgGDRf
rmuQ9SCgn8sCwhhvLDcEESQBj+ASOqfVWq6SG2OoKickmk9ylZVX8Z3jKOsxjJIHaoUlospzp2nx
w1hPv6e4JndGM27VOckw/lvmWU5cUPpkiAKHvK7LBLYgaI3MT/FMKquKssuNAW8nBa5/jsVE7gzH
leGcIAWs0bV+UbgYw4IstFFXVC4iLrHclEuNUz0z/UouR5Wl0zKazknrikizZTPAG+C/05tnIv6U
e2I/QrFg0L25TOhavfVJBI2PxDJoKSGw56kABXHdb0oHj/RI5GnyQA7C3BNC2nNe5f0drv315YrC
1YYiKuoEwru9B/IdPpiKGz7g/3+qgLSd5G5yYtclidRuUe3lotxXc3GVWvWobuSr5Dp91uHalykZ
HdMEHTj00LeBNEQ3Sr6MARQpaDyQG6zXnXy4t0fQl4mr8jnEbkE/H0iTiciEYw96gWc1xqsfL1x/
ePy7vRJ69hl/q3OuiqjeaJEL+nhanLPcoHV49NVK+MXEfnIDSAXzDlW3byTACmn4R922zXH+Qdqn
5TZYN9d9ARThYElbZ5fpNS7GGVPhogTRQ1WQ/j6Zc7oxnACmr9PVAfkkVN/auo4fejExu7Y7UFMi
J2Sa1P8fw3Uxe/8/VAS6oYqB9/8sI7j7NXz8/DcVwV8v+ZeMAK2AapDobWumg2TA+yIjEJlXf+kG
TF3oBgwZkexiG3cxB/8rd0v4yHF4s50cTNciSvL/IhywzD+S3lV86o5j60QGY0cmw0P4lL/4kKPO
nDCYVsZtRP8/EYUAR5QEQo/iQEiP34+JefET2DUVbYJ+gSyURtZNA4dotejNS1AKz5MoPNhUIApR
igAWXonSRCeKFF1DVajUm3YFM+pDi4ZtFIztphfFjZGe5gIOCvw9jM5eK7bl5Lzw3CYkIAkALmvF
GbWTtdPcI/3f9nagjqKLgsoiSiuFrLKoy7EVZZeG+oshCjHwbZ9dWZoRRRpNlGuwoTqbBGy82inq
UYNctiU2qX2lhvFsGf0rtPPym+GhkSqmO88N2oPXj5Q3Bhr83GV5rJv1PdVDCsCilGRRU3IUEfgQ
FAF0HEc7BVSeMlGCUqhFwa6Dqqb3LpQdcD4qCA6FBmknSlgFtayemlZCbcujxlWKYldJ1Sum+rWI
Mtg4oM/Vi/FI34zajKjCTerykI5vliiicUm0m1oU1kYqbJ4otclX2CC4AeyQeKu7Rbx2rN5b26JM
hwaO957szG9EES9Iz5Yo6nVl3m6MrTbGOw3syLak+hdQBeypBjaiLMhzo1qFcbFdjCLYeuZPW6EI
1BJ7kEWGfRpFeRE5p62dFlF0HEX5sUjv0Vr0gDMpTMI++u2049skSpYKtcswoYjpQaKKe9KeElHg
bGSpUxQ9l8BEe8pTwhIFUcdJyU6hUxSN+HczxOh+qdKrpitdEPqkd+5wHPo82cX4EGlBq9E6WYx+
PaDzq5oxvUUFnGxc2ncAsgG1OSm8p9AD6Usq1jlMlPg2SwfyPfhuSrrFz12wrjJQo0uZU8gdB/4H
7tzvwrJIKwyMWXauYDGRoNndOE8upFcapzg87f63RTfyttbKHwW9DjpSxbAFcGmTFhCNx6BSv4Um
OvcQSh5fT3BawC8dKiiBPBZA3eHdugOH54952JwMMP0lftlvaUXQWOjsY/yBp0lDDQFr4ZSgsABG
BFtQM4kgN+PwxSM4xfdqg8u2g/AY5Ood5sh2F7V6vgm0abht+BWpDXnkN+kN7jXAh3ZN1KxqZAeb
EuQqaBv3zFnjhMd0GI6ZtZmHkApLCqI4Ttobt6TY3xrPRhb1b3UvU3NfVFUZ1jRsrb0Xw2NZphNk
pvDUaEp1mKPG2Y64RJBQjsurHcO1tUKAxIoR32pjO64zlXp9pXEPcYNhrynI7ExDvWviftwFC9kU
bpx/45lc3uY6FDtyKPH3OIm1Q8PHgE/u3kRkmOzF7aqo/dxoKF8uypvKcG6nuv2vuq9KUKDBzUKR
E8ZpZq0iLYhOLb06f9ajcq0qXYk3wFV3VBjfdKsKaNrEE4mAxBBYbVrD6exw2c42BUdlyu6p4bV7
2yEhMK7M7NbIcNX2Iv+DCu0AM1gZNlbbQkAayn5T25G+DprC2SgDwWvkJ2q7ZiAgOclHHthB8Aqe
MHnuKVmVYBX8QY9xqee2eyxVsBOkm5/5nN1s8E3o80yFFjl4CWssyiz7MsmSBH9UcGgdAEQFP7li
E/yijV137xnTLwZOrac0jM11Tr6QzO3q0UBaFgJawE3vs1KZOzfMT9z76V6aAeQ0DW6TlNDIiVTU
9HIQ8ros5y4qHanluWy/ynzk9uviZU+50mk8MZwpRiK/zMpNEw3lbTtpZ3lIuYtcLxevR+yNtDwa
qf7iflx1FCg2EV1IacZl9iq7kHP/pL1IHa6Ildz8pwTk+prrW8hDyA3C8Ict12I4RcpA5Mp/PoOL
GETucHk7eZQvs5eXyXe5zBoeygSYcTv5Yf48tFyWx/jHz3o5hNx+PXH5mqkJSn9yGoLXhCLsehy5
X9sMT7MVFqCj//4e5S5fdC5/vES+yZ+7//np5Gu+nOn1zC6v/HJ4eR5klnUkvvx9hlUFT89qqao1
uvJvghvTrlu0NkKQ8+Uk5PGvJ1p55qHKrGbHLfAttAb98oLLXhPVqTQYGDcx0rVNuXThTQLrNilB
cJZhCBQ2ijGST9WDVBhJWRMOpXb5KoG6buoYFiOeXjnKVdf1ck6KAeURrlsvEqaL+umLnCmIalgX
ZBhOdVqf6MkkKm61eHDR9clZpcbHdlmeyT0FKRtTXruuxII4HNLy22UXuUG+LohmjfCtEZxA7A2n
XrGFA9ErtQ1iR279gLMz1zvVKRIZkqtqeiLMNSZCHaM3Wt/sMjz3+ZFIoLvYC6bd9S96UeRV+p3e
6TqKqPLUeAuPq5TfjDZwcXAJw2jb4ZfT/uJOTpJGMb9nlIogNjoQtRYxoUDy18Qm9/AfF6/7yZfx
a1SrdCio5jiEFU4Aa9rWOZhVsYrV6UcRec22aVo0Rt6CNdk0xjeo3k9lwGM+pm5LnRMBlx0TXtUN
vKVcrPHpmhBt9vO4M2jiHF1ImkfVU+yj58A9C6a+hyIXjkc5acWcW2JRW+X5EJKoHPLFAPXynGw4
qmJOLlYYsnaDWx4wjkYnORnL1PPhR+eET2oKSOnGLU6YqEpIofykJkFDRzlxFtgUY4C7VyiDpr8n
UNl+VxopK8CVoPB6gRFTmrXPzdjGp1kMMcwKI1BAINZ2Fij7bEpxfyzFwTQ9ZwHZYYE8FFZCOvja
qjMSxn10zTg6TmsclVAhnmFMCE8wdFyZjZ7TgkYTZQ81JBf7FssETFXxvSXTY45R7BCRz6FvjBTg
nk1Mgz8SRXtQ0brPC2PLIg9WM0+OOVIxQ+bD8Dp38kRI3eTcaFtryGnlPhLrJ8YKV5mmErdAv+WY
i2jLWlX+mvPsiEZWad1CkBlQTvIbcGXX3T7s4e3QAJh9+f074kcYO1c71NmjFKOpgvbmSM0baPy9
WrfjTp7D3FK4Sx3GtFejmJXL2VLQNKCZJyVOuvhFrJqB5r1GXcSP4b/6F32P0CpJCZCcADFwGSHN
zbtRKcgzoGzGNy+ub2t2QbKojMWRlShw+lx71wtQzv2xbiZ7i1TRcFm54m7oOSXognDb0gpEzybY
drr4SF+WbSeKN/TP4lURC8mpVOddPo74sqUIUH5kD97rKl/A3chrSn48ecHlRFcSBiN/B3G1ucHB
jMC0SlXTHyKn6zoqjvpmdI3vgZB2R5iOjvQf0XPgc4d6/ffKqQGEPXQtg7zi6pGXkJy7TuR3IBd5
VtJcTUwoVmg6yV+tjmHNXV9Orotzpr6NYZj5mIHOF7Eg6eNo/aRu0GDUcDW4lunPIjZYRzl+JD7m
r8kfi6XwQRshiQwC1QeR+Otklgw/sS6Eibnjsji6ozEh2x71X51KaK9EKstJBEZ+MwX8XlRkgr1p
FsA/kWvEqbmRajn51UmxnJyT666LHQmfMGeBpljwvXrL3g44kAQqQl/Po9Oc7N6GE1Ul1ToZdcKy
Q0trYUGbB/mBQObQdUKWhWSLAd5W2Am1kFKYrsw6/6xmOuqKuU3MZj2o+r0bENqqD459jGcT8Nms
9+uUUebTZCQ38Mafx7FjtLGtso3WMIIpTxZqG6Mbgbihw8IDFfkv2R6y+PVQUBrPlpbY4ToMTz3S
rwaM2F5eHZ3B0MEUZc/kyUADEteBnLteDA6kz6PJeG1R+E0Qkikn+kZm9jFppXH0msI6OWKCeHur
1B28qBLzQiefat4YHxkYL0LPO9o0rfckQm6HqH/tQdxuwyYL13UGXKceBFNS16ybuM+mi/WuMwt4
0W31UKdgjczFIcclBrNrWQxpznXfrxvoEugmUM0OTlls2kVP94xA7LWKCKxEZ9CuEDmd4mbRIS44
moGKjUEuawHcdy/lUevZfXAsCuDqpubWoJNRy6t/SwIdmAYbuEqvRhJTLBjustwcNk7rnd2k4b/U
NM+jvTPo9vqXo5slq0nFcdfyfcalRCmm3uSFsw6dpgZcEvkaw/YYnDHsC6RSI57u7YgvItJKUhMY
26nIgF98uU5uXZIImGXbPUfCOLss4UuAj2sLcaM8teaPxVTmo96G2gluqhNzOHjsI46T4cVSEEWQ
wofAKyMHQCX9byNPrHCTdten+k3plfcNdYGNSi7bSvkdtRwU8cR3rQ0BIYwdkRyjvh1cG6o5SXWh
uFPKCRmmIWp69ZfZwtN0IU4srfrkBnW8b46JMFJkYiLnpCWV9LDuCLzLPjjDPWiWhATwqCd0FnNa
0TDec9mBf+8hJZNyaHocx6MYaQrWWCjdvQpv9PLZooqwAhUl2KoWzo5WTAZh7xgosqwpMENYXr6V
c/MaKt1CZ3vR/MUh8cOx09cuIjZ2TskQAQU03yYdw6IGQXFux9NBfjsg1rnvMhoCAwRXuJ+PuAjo
bOZHOee6MTLV60qC6nMIqfMpV9RoJ9fr4i4r564TuZt9fa1clkdFxxLtKo0fULzRl/3krKrbKYAJ
+/fltXJdnhATz9C5X1if4Jl7EE5ZvRapGZh+0Y+2FtC6PF1uvUVLH5HqLUAkHomlVzaGXuirxhEl
NGXeGoFB/rc6rSwyd8Mxf10qMAJLNrrrfhpsRjRAyAKuIPjGrr6FfbHLXW1DycIkPRCtSVOEhCsa
A/ntzQReOGs+gwl6zVh572Swu9TmReDWUDu+2RKdSSG12ShqOh3HYVEeFz361JLdBETzvTVcwo/C
Mbh3orABVajA4Ec28eE08Q3qTPtFp/aFlbXut9pgDe+pcpLbRwM0v62N2XEImuCp1voXQu2mDzNq
Iz/OA+euDqv2rmj7QpZcPkhcfiz0APs62XpI12ILxv8Ip5p6zAd5dNrUpx+tl2bbfrErWAggjABi
3cmj8q1xqceWeevF5XhvURdeyQ2dq7xFiBGexqrRj5bJcE8uRD8qVqxzSUBRPHnLW61NzrYorH5f
t97yOlYAQMSHnDu43hiKjBviNbQzvR/+ELTXz67NgHo7I2cP1CYgDjXWTv0EKFCeLRyw9eLZ6fec
QDaCQ5Hxarh7v1tkY8mz6udoWkeJrZ9GJ3MfLARAl9M1Q4Z34i42zkM4a+AOZpKmxRcwo50dJkt/
nYukwzdZIituu/EtjwCHi+81woUOD84wjq3loPEYpne5Xs1isO5hMN3rc06AmN2hIhIv0KLyzs3U
+oXKYHloJ1IgkVyFH9Z4+YHx8JrIlFqbIBK1f47T5VEecKys3B8st7uL5go1TEnOrDxFyy1edDUC
NEFE+QbQWErCRYIpQJw/mU9epI/vi404IAXNvdeRLLxg6rqRR10iR/PlJdYHdnAvLzv5QrNWP6lG
64+mOscnvKI46MXpY47zAfeUr3Fp+xpwRFxZlYmAtfQegFH2sJuM4hNB0dFMIv3bxEjhlo5yeCSi
fnoIJ3DVco8+LA6WrSTfldhMsPk24Fa4IT20gNb4D+blZ0woQAC/+3sfF94mMuqF9hvVUa20iY7k
QpPHITFrOzHC90ZrS98kIaAKpCftee5cSpviOBaIs2RUhrfMohIGJjGn/VBE56YJY1/ugUED7cUQ
vLWeU20QeI8nOgbaPWViSHni8zTw4Npy7t7DGZi6yKAgySev71Ui7i7HsFEW5J3lvi+1A1u50pKb
gqzGuyxayKoR59ETSDIsS/vhtuTUE0vV3eRzrJKOApdUvsvEPQBH+EdWuoSMT4px09oRabQtQY7y
EN6wR0eX3cgdiCFq107XxLdd53i3PCKCy14O7Mxkdn7g9xUaY6e9TUFvcAmS1zFCEf3M/jqhUosY
rRuNW8Mcy1sitsAjNaP2g7rm5Xxgqfu9oqAZUprgJkbAsa5BFP7IlZM8H20BlkkOZHdXDY160weR
ug6WTP8YwDuKz9zOE+BCtTbvOm2ubsyWoNwu7FRy5Pl5BnSYlO6bnzTJKUWOnfrohFHFs21p9/lS
DI+Lq6DX1ez6J+APlDS9+VEbuYKShWPUXJ+ngnPE4B4rr0oXPl6O5kVPFZFmr4GSKRtGs9KToynm
HRcTKXokgX9AzF/JXVMDOB4s8PrRKs2B6J4g2xuIXh+RufSXXYqSmASKsx+mQ2oeOvrmTtfM8YRu
DmzAUNXf1Kw+y6Px73nugc68UlpB68lf4kh+Y3QPAN2k5VO0Pwwoiqb4xAadWgT8tvKgzWTM03hS
dottJE9OSEm6oJX/k9T2teoNynuimMU6XGcIVe4wK5ikHLnTJs75e5mLieyBr8fW3Vd4N/Gr2Xb1
dgon7ajDjLmfWkVFLFWJltE3uedC2vGqHzTtYSJMcT/OXbpBA3SayPl+guMGaE0ccA4zUOpIcxWh
YBv6zrod1TC6mYgiIDAZbdTSC9WH+PUq77s69MaLEylEMBZud0xVorc0Rxn9mLLNpzbcyi+opie3
ColFfhjaMT0Q4zTvOsSXTwhv6ROKgwWYfF2Gq94DlXu1C4/r1tGV8iYwtQKDett913LtJHelUvcR
R7DtO4yCJyBboFOVqcTs7rkP9pLDy68M87OHdKZ7jfKW9kBoxq5sbwpLi+6sJCVJN8+6H7n7AATT
+pwUQkAHtC33xFvqx6o2o20AqOtbM8638lhRp/5WkjB5ZnzB2bVTT1LYwqPbCREec9bW5xB7+2kO
tO+etZDVZkfTKVmK8B7ClUoVkfORE7nYh55y5/4Xe2eyHDeSbul36T3K4HDH4IveBGKOYHDUxA2M
EiXM84ynvx+Yfe1WKqszrfdtZUZLqSQxGAE4/uGc75BPcxHr0fTx19a///EnZHj+/w77oou7+Z92
40Jodsf/9934XfyDkIu34t/B6tYff+m/yerWvxRyMFcojb0Pdjlr7/9jstfmv5TpgShGIofTXjn6
f5bl3r8A95iWdohzZT/PRvy/l+VK/MuB/yNdNIGudjxQ7f8vy/L1m1QlKAYUPe//+39RVsmVJC7h
iHO5KPN3k33NY5XogFZcCJV8ZrFd3hFRYp9LaaMO198nAkbOgLyjrZt1IE6teLlv6jm6UBHfPn7F
fBQDQKaRTjXqMY/yr8T8jZePX9kTviVDRBQqVfhD5ebPwmofS8NQ16jA/bMIQrHQjsZni2gBaqwc
fJqD6hZb0MbIe8w3di6Osi7qp2kavlVZ6lxcZ3hqmza8t5pCfgpYkYKvM1sGR950QkB2z3v90HbG
9FS4qJmBI+MwwKgWbZo+D8gvmY4gvdp7cnScGx6Z3ArDR2H32AKIm9/EdkuQ3TJGbwT0HXM2gHuJ
43MLq7x4rtM1SDLwrF08FerURQGQUDLfH0GCxezAnIchsIznPLHfJIi7x2lQzSW2DV50/cMpw/HZ
zdV4WJKM3DOIWmVtza+haVa+7uNV82sPG0Xk9F5Z06WzVvVR1jrIeM3hOYctGtaevnrUrViIkGwH
q8iAjy9j3CndmzcPHRq+FtG0SKKrp4b7CltUU3TzSbDM49k57SsVFj9xjblQnFr97C0Ew1tWeRgG
RMBtmpj3CAWd7djAWImHNN2FcTvAsHSeHTMKDpbKE7/CdX9flOi1yBe9Tt18pOQGc9JO5yKSwNft
wduX/PFb4lINh81DbP0iPwepsE6UzdCGCTw/3cn0QueBAze4RDYqxdFM73KXh3dguk+YdoGxWx1Z
YGSwGzJjLzDa9qPOGD3bbAqjznjN5oWqqtP1haB5Zgb15zBHBCool3AVEP5Y65FM5LLb4ALzLhMj
Ud+aXOs0eGF7BBC+8xIr9dVsiocW/Ls/Dol3cNk6bIh27AWMqn87IP5TiMBK5//TDae4z3j6uCQI
2Lb1+w0Hz3fMAKM1l9Fxjd2A6hW/0XCV3VRuYEndtWYfEZwSP0NsFnhC2m/4mFuioZORiVce/AO2
3xLWb9h+y+O+F8IFB6zQUnAS/FkuY6wKRFIaw4sOo/EEMjPZ2zZZOlk1PvVprk5EuxCKXbcpwdLO
ay5M4xGLy6UZEIJr2XwpExrboIZuncFjrTP0GvSL4euoxqvD1CRX+fjN5XMDFJ2EL/pHpe15i+5z
vgw9CwNhewpLVQogM/ECvNXEY3WD4eOm3LQl7honc7Z1qed91/MXIQYNW4ZhKOitdjzJitAZBb5m
09n9ck+C2R0qCiw6s3uqh4E0qepe4OG8RIMEuLmm7CRNOIEFPXX4UL4bwwLcOTDcg2NEd41akpew
766ziFxKA5IUPXOA2pcSgITti0w0Ed6BkQc3VAWZ30PCvsub4tkiv2zU4fzkNewIGvNzaiXqSjjV
2WEy+bA0AVt5gQcrGb291gMg68p64cleppiXEgDaIhyfpspKjhEauk1Inc+cejoJw0UVMP7KA0lu
WYJUt3G4uWPR+rVEsNDq6DYXZOr2yBAvYZhckb3qncy/5TkJ9vFY2NhLNB6LXLxpD39MWSzOIe37
L66zxrd1aXpKRjI7c52dDKaXGxcnFFqZiLDbdtnNS35RLQnQXlg2xyaVAKUAMZPGcOIlseGYy2bn
EVtFgA9kKnwA1wkq2y5w6bYrisNj4qL+EcO7q5F9x0lp+B3QdeB/pLDl5GmuMUrwycoLRMKjB/YF
oLS3bQebdASbC6Tvmm8oykz0AGaGIBPiv4p6Ju7dYvg2LHAwrvyjGHJG6NPGcTHxQLbBDBArpguY
k303KAOS1ayhUimdb6fWYuHdJpuMGpQunPwDArTVxVrmF36me6LMnpVD+GKi4uGuFc4tW2pvnYmJ
W6ZiXhL++zUZ5QhPNPYTreK9FTTojqzPQz3baMQG4ZtzgMkFuIjTdAlpfLq7RKZ5LD0it+zAfYyc
JN0nIyxaL8vdDdYd7xra8X2DagHXzSeCFNUJeinpuDJ4s/UMNFBDQaxEdEDktK58n42e3I8scus7
Va1GfZ0+2YUfESy2LXSJDXgaqm0hG+H3vTccJtwIZdW+tMidnzyXWZ7BEyBojfluDpNdoabiZCin
ZxRvP8tJqPulx8O2yFMrrR/IiSt/Wvg50zh4IbKFrHFsi4YsDo2h4l2dlJAhmy1BCr5o6+khUx7p
gmlxq5LG2AaWqXdBEX+2RIE+1Km4HSIrRTY1Tzs3QsnfzoPcVA2JpZ2gdW8hqhtDXBzIQiFEsVpd
pTRIeUHScstTqobU9swEvDnWRsvgh1woK253hQDNTRIcEXyYImHFlJ/CYf6uqr45KhmiryYgvqvB
w8fN/DTFRXygwXjVhhq41jh56qV5jUyv3A0Rim3bbj4Phf7U9raxEdWSH6bCUNtxfR/Kxr6YiTGB
ZC+OSbZYBzt4cfuvjcafaIuHzjT0KhN0N2EfdptJdh6ddbdjlHTsRzO+lhFq2pWYdRgr9aOKSbiV
P/LFoi+hCe/rca9s8WuMIWgnbYCMJ3qPW4TQer0ZiyB4iKDfizXAHGlffOhjSJ7rGVeliptBUWQA
L7+SMddd5i5ma1rjaxZ2fVZjg9V5TI5EiDhM7w6N2b1WeVlvGw+S9ULWOeJJ65DOCfaZ2ZanZL1z
LTXjI4LpxbotxAJe7O38yQ5Q9dDfoZ+c7Fs3Fvge1zsyl1gsZ+ZWrtucKxrMY0OONBqn/laSqvY4
NEwe1NJALibVuO5mMuSCENdD3f1EJdXecuj3wu3Zs1jVLWiE94e02SPd0K/C1Yk7CvpO2V9nJgy8
NlT+sNGcmgDCGUOKF8j0yZmNi6rIVs9CStgyjk6dRmvp5nm0qY3B8oWjX9ifOscC3KfMFvdal1sk
x9bWTQjxwXJnEbyN/bVdIgTvkRHhJ01OubeYzE5Hew+z9dc4cv9FXQrM3YvNy1DInw6n8TGdiJtT
An+0o0N3T0zNsqUqCfC/2AX7SyKsZR++pzot2NLg5wvK8psZqOSMe5340rS7FBwmtyazrUvcYxcy
KtYbdA+njMTqU2faG9F2egfqs9obIxO+4paahOqi21sxhOcWHPVuVIT4dooIFUdmb4Qxz3vlSKjj
H7Gsob5jokRBljntdUgI/Vz1lZV1X0Aw36K887azWXOb9KzDEU+yb8/ncleK6jaaUX0HYFb5bTi+
9R2JeTWcTnJMO9IfQjVfYq+7OpxphLqzorV5x3xzmMd9G3QtGccRDwiFoLuWeEMMg5tRGbVNJHDD
Yiqp5aYIpuFqJOOjUSK2/PjVSDTpavmNDzxqii1ocfWcYTMFymcea3uIsQOw0crDacM1lm7NgbMc
j8sp6a3gEXS9bZLN4nnBl7zqJc7POt93k3nP9GHcLImld4vNOA1PMX5GIPDNTFsyrHqeIlSf5ua1
CiACsvZZswU5avswqXYOidQYPdr4JPr5q8yX6GqhBdyrSmAsstghJS07q7rnEd9Esx9FT13n/UxR
6l5SyxAv7SDOvaZqwiOiqVuad5FUvue5AtO7eOHlJEfG3D+n0OweBsc+SRDTMPEdgJhh/amthHOI
VccWbgq6AyjEZTusH3s8WvFtGafP6dij/GS6GeNmyG1962rjVM71vZLprxgY+TGK5oPJtaoAqj1O
UXQb2pSHwSJ+hE52Ye5doyNBesRNxk245YVOSCt5c2d4aJlbGE88upQzi1vRmA8mx+5RLW22zScD
SRKpcicCnL6RD92ALXQel4hk56rB7+hNvdqVeY9nDxN/bOvpKTZhmomEwwIAnN6k+Fjx4Td7S4fy
U+taO92gu9Vl95BPK4jfSeJ9hHYbUgBf+sJ8L5OEP06AENvVcL5EwG/TIb8kParZmX+BDObh1HfE
QxuTCjiH+UmOUz3Zh67FA41NpQTnvzaQTewuT0W2J4jT8j8AmVW85Jt6WfptTDW4NQE6Yo+XCrBi
Ph2jhXiWxLNC0li7exJ9in2FjnHrVmm1sSoSzPLZ6Y5Lnv0MAkf7xjCM/NEU+3oYQd8Eb7GZLJwj
cV99+7gq8zCcH4Y14Nq073VVVw9RHeZ+O9nV3rKn7xEdkp90iNQBN1nY1qi8CQut9jiPvlh0d/6I
8pUgVrs6k+gMwbxw1BuvjJfXVeOWHAJ7C0YzPyQDydZTNhMpLMezux79ndcWu7CvIDpY6anUo0Mb
WqHkGAOeW7K8lIVctm4Bd4KIyfVKX47ayL8HiGJvIFF77AO3xjvNZlqjqaE0bwfnSRoxgmYju4SG
/jH1lnlWTfxTxeV3WlyF/ql2ocTTNwz4vJMK4y5s/gxb9OiAD5HYttHuZ7ONYJXlBA85bmV+3zk0
3VxunaAXm0Ia2aZGOL4LrZMcBnEdeuu7mKlyQqV9OVvWDgIGMbbFSFZurOWWZWK9HSJFXLhJbWWj
nNuWjkPawGBluzoiO0KB7lajzg/IwIKr/epxst0IiH6SDCIMVuAbfO/h3iy9U0ak+Ge7jCewdyYA
7saVRAy8Wl22k48YobBh5z0G8cm66YZSIzfQDiNJmEVe7+OG8oNnhTz/cMVk3rIhjNCg1zgYgQNK
q19OsUlxzezzG3jN5jntrOfOm4lhrrNriLDiSgCVs6PBJ441QQEdJsRRu2EiDq1Sv/hU4jNx12Kb
kynL8vGkFjHuy75Ao9XiYrCjHPNN8jlYlzYWgcN+4qx3gSYVm1X/vNV5/T1IW3DPZFRvWuWSAp3M
t+444Me6y0Z0GmWkkSY1RnsVtnVXQge48MLeAlxFj7DK80O/dDSJlm0S2+Egba6prUP10KEoI08P
kJRdc3vLPFafqXKfSUoZQHGfpoLtQTimVw/QH3/wfhYy2qPzmdH/AQ4gqe1cxYyZoiJhVUX++2XK
7uy8qS6jDb0g19PFhhtzJ5jI/1HNsc50feDsd1ngmnvboXPA9dFtOmr3XW6iSHPnVl9NDMVj4onL
x5cl3jVKpfdBJMxdA4KHGJ/S99zSPDqY9w+JNb6zQBvZ1VIwWtRWsGmMpxGY/2VEaH1o17Eb+AIG
X4vOqBUY3uiGqBUKHmKV5uHSlMoDNAgM7kNrF09J/Ifqrhb5Nhji7KxV56Apr4j788r6SoXmHSWb
qDg2kyfmk8W93ed0aBwEfpiUM85uUYAU6N9kkKQP3Cvpw2RGGER6mkcs03s3tKr7GgDFNcAqa23w
pVGLGlF2odRPL4XHw65BAOELcwnOTSa0P1pd61GiJz8WhwSyjVHkTwxAScGde4HBwQh98gviOnf3
qgi+BX2XX9ERcGcVDlvCPvHOvU0bMbg1qXss/15GBPtUuv0hTmfgPXl9Krkk/UyXwa4mCele5AtC
+SyIfWR/+SVl9hDKKX0yynL2M2DZPkEFEy5accF7kt+P69DLmOSNwL4JbYsTHuI+jF/CqbDPgEIJ
0EJe88IpvZAwGL5fR2KDn83adZ+jGjyAISCtRFhm/MbtrAOPccyPkItiSw4Xs4QzYDWcjXMCoVzU
r+VCsFBs2wMzs6E8GIRCPUAKeiYg0dxLKM5HDAiGP08ldoHUO3380Ikk1TrUBfm41p30GnH3ca3g
rTzRDT+O1MIPVZUtrMIZQlYIGy4Lo4wtSXtsQYZ4Q50M2SgY7kmlns1ifKD7YnuStmexRu/GozdT
L7sspRTKfQQ0d1H9acFgfW2YBtw1hvMUuFRpNRtVVRrmXgBnvtasC38mS1TCYOJYAirbMdyzePA2
mFYaSq+tDdLnUtoI72d96m0d3g3Ar5kSYvy3ErJXvDTw2X1Aivc6UplCfiQRT2x2Sz6p1gMoQUFx
bKa0O7YNUgGX/IQI2vJdzvbJV1Yd34x2aX3MjOOdNFGLma1H/PIy5moTx0QSDcETaznvmipFLC8H
Ok9bczpEiyCjUBOSNWYoEGPapAydKkmTcgvHIL9kE3xDZc14h7POvXx8UaXVHZZxfEZt7V7YqmNO
z6f++FGAeAZBvyHRTFBqxVkCdvKXRZxKyw79tjCzLcI+zgskpHkiSC0Zf1a6eJqICBkLQ/qcqG+h
bIkDYzZOGnSv97ojEBB5ZsvQY6MG6Z0Mm9mPmUwuV/cQ75W062OQ3Po2bT/rrP7UVOYdmj79qcjv
wH8MOKmS8JYXQtzZRrw3JwOZbQgPA/Y9TVXaeg8LwmfqXe+xd/WCAHNJr+iJoXfF8lI31X0TsRsl
o+mrrAT3N1s0J3YzhMKhOtkKZLldvgTI3T4aybLN6Rv7/GvnMdBpW5pbIy+P0EFAykCiObSrBAhd
+1vcLj/JAW32uv1iwOxZCJQ9SbwziOHq/cyaeZNnAG0T8IeHpTTIRkeAcVzKcxy2REF4tK0Sy3hl
mBI6wvDYgc+6Q+X/NcLNR+Wp3+y1xcszP1tL6akgoymIczYKya4hIDHgKX9GkWyDbNgk9Oqqtpg3
BVy0eej4tLwM81jV7Dlo2n3GMQ5xoQsvKrZJVrZXNg7stj3CdTpAtsM9lfKnBPJLIhB1OaU0X0K7
AmNUFSTAVSWJ5+vnT+lGGrqxaN9R1RdyIYqDZy20QhkpngJo1JzIz3NOETbnGNGZgl6169Hdh9Z1
yVgvzHOsdgj15d1ceFj8RnUwdKFoKmjyGxzSm1a0FZQJuLs8K++jeTemhHvxPsoTleD00JIuh3mx
OgQNpJXcgXBgOfUdDsNNC+9sL5h0HjDIA7c3R/ucT8VOeQSOM0siwHbkIGx6iBEkeWz6pmi2ho3U
q/EGLD4Bg8oqli/OSDszVW6xTQzC5cPerf3Qw1toRQfahHFTN+ze7TRpjvHMi8Mp1rOhPrdBwbsQ
MsWk0onPOynM8DQO8ivwveXWKOcJ+VXDPC8EyGDbfLS630iD6V6HSOuo2uA9TQhxWodFlZk3x9V2
TkRhPYFXY8y1Ydhu+Gni8tx1GC95TIZJJxX11chCA83NuHfKWf8xTOmD+itrj6cKd/duGbIBJQHQ
hxw23AyQ5Jx/dgiAOIW8SxvZUFopp3yXTYwk3hr2vaS7QM3nnu26y7cCNYImIW6dgprHKAwSSizx
MNc62jq5R/kfq0O2arxch7GNo5jvMH8HwVJHcF+qsdgZzms6ol1n/ys3o+UWj8NY78PKPlN5qX0W
JAMIj3z0P0ZBCf653UiI2qZ8i7phfIWn9IL31F8KFlFJgHtwKB5NkrZIqERrndaaNlNAJbNGxSiz
gH+TiXg7DCHFlPXSVUKfQtXF7PfbmkHP4py5Tr8iCjRipqAfk3tSmHkO1PVNdvFT69Bo6yV/KDva
XA0E34/iQH8etHdr0oXeIag4QJvRuPQlxpOPiUQvOcPdhGrLS5ZxY2VjcxzZf4XhlyRuiVzAabrx
1MTEe6kIVnV1fByUDM6aSA+IUDSVyomeYdmA7qklsWuYTyHo9NFzO6vSH0dNprCoKpQcfLFj9y4z
w+7wUbRE1vTolq2x15kbXiwunU54y8DUqMv3oWgTXrdXw/KLd+tMACYvGjGCS+Kdoa38qtcvhWN8
dj6SwJoo9IUekajUH6kZ9bHrxCP0mmjbyl+e0clj4Q6vMmw8phlEN0e1C9Kks8jsaUP3wpj0IRgV
noi0qgk7dgBxVSGAI+fVNML6UJZVwvRgCh5b4nl5/n8v604/p5xc7Etqd4vWtzymi4KNEE3Zi7PU
vtElyOyIomd8pK1Dxd50U0leaOMO8ku0dD9SAI4bqiJkH4mD7rHJpwNAkHGnJzKcPZhZeSewKUsn
36lmrrfJVOYvi5mfa8vLT50BTaqbeva/gFk2aQX3jRLoOCA63o3DEKCCNIO7pG+Yz1jAMPtREs7s
LS+4bjd5olkbaHc4jrC8Hrokf20IgIw803qp1Xvrmc7WDV3zYUlqsmbibA/zJN+nJf4+NTIFk0v3
ySEVjCSIimGHGOVFWOUn0+Ny1hLQTdujngyn5Sthd3iD7a+yTNF2J2PFuja3IUiSDpnPFCh6yA85
y8Cz2YL7ZK4pLXPrlB3rSLa0VwJuHsI1yyvLzOnLWAe/gnShHWTqdvVgT5kcpV+LynoKE2Y3aVFF
O9BXDgQVbRziKm4fBkWMTGxfuTsEKUdGD/ywS8EjUtUusdfD/7L8sIi8pwm4gq8HM9wvqVftkwm7
ZJJEX41uhoMzwH4UWZb6VSsNGOAuebXrKak7KkwHs81+CurqW9XDEtTBMm4//l+emexF4Zwnqrg6
ECRwuuKiqxCaXFQPq0fO9z0I4GtCbHdtz6AiouEUGpF1N6A9TZx5fOA+jA/c6j5rMdNXnt1/CqI3
8OGdb4lAneBXDGtjRBo3E9Y7Zc/MqTW1fF9ELWF2bfLFLt/nKEzYtZUMwQM1ckbU0SXso5pnf47l
dqRjJJf7kfaNISwrwKWZ+52TL2TnOR0+5iCZN32CxUi5prtFBnmdZ5GysiH0FgIjBUndtPdjnsur
KX5ZGnn1utZOEyp8nfYvxLY2z974hdiDBwc4ItlN7rKdY+/HkHVMv+PF28Am7Z4np9YXhjkPxry8
j33RPRGvwQBfb20FQ6RbAfeDSGCdtM62qeUbRvgXJ3RIAjd1ukchh49q1kbtz+GM+HGS96qN9x1M
zUOchPeJ3T8rHPwJzcdu6AFsai5zxzHeg7AlCNcAfMUkMdnWNj250d519La8ly26z6NpQlmdWm4f
Ejgu9DcxbxtB2SUEV/A17cEdj00wPOIL7ZAAJLySIX8XpgD2T7nDKgWUwbgXBYpB1JivnUFpzvLd
86dk5qaPB9YHRpYzEwcbSEMSZxXZhrHFLUPpAmQpqWy9ccb6auZpcEeQnb77+K8wNK5ECBIm6KD5
2spMDkf0HV/H0PsEwAnftASE4NRRyGqfLx//9fHFQPt+HizjSNpfeAuLPCLIJHqvpUzNDSa+6FYF
46kthxmByvp7wLaj29gO3QHrMYEusk18x3HEbixdQFySCuz28YX8i3Dfo8f54/eCBfdg07EhcRXp
NmboJTdK/+UUEs6WTkVy+5/f//gvrFuwZ4aVqeTuTTLkLZ7RXnK2nXKN3KRDK0maHSH/VLU7rzVk
6ndGYZC4QIQC/77rh0OPRJCB8LYO5MCMBbCd1urVmjV3jwCDiBPjiIQ2ofwqyq211M1OaIpfM56X
HWhLMtCsYHxOGU1eh7jakvDx5BB6CaouTo6EXvkk9lZ7ZvEPOe8sbMWRwjm7YZv2fBk4ryOdFxDJ
+FNpgkYd489yBPOK7Jd5csdSYqZ5rhnlYNI+NDJm/N6oi5hYreSy23hld3bLnPX0+F4U3xxneMPI
vOnDRhzH+mAJMt0z90smbNZqqIqb0LmSzEh6XgqGVwLaxd0ZPrXsUVPb7eFx1MmaRYSugS4OYF9f
Oug0DD1g1iIbIjXfikmTY/nai+8u+yI6KXWGzutikDfZ2gxhDlQjvaHF93w1OKQ99nhbrAS9s06Q
SU7DUalyuleNgIzofFtEdp6R324WkSOp8NzHDBMDj+LmhuZuT9vaD8GmMZmtqQAC1KCNU0DWNcUq
k+jI7h8DRuJYHAIgDll/M45TNkVfJBhcdCvUBwlFo9Ep5nhddnUj/kE0DN8KQg5harYcuzWRO+zm
YtBfXsu/aWZrV9geU2MmSqP8ng32SOqbLHExAv8xAodknh2vw95KkU4blwRbDdAMPl9YRmshDTVN
CwfwiE4Z2+zZWlEP5y7OKPhRFvs8mhz5ji3uE3XeArTUfoZFtY2X+H1CSArwdd83ZuRDriBPvHJ/
LHFNClG2mra98Smr0hsOhEd2x7VvdZaJ/WWq904TXCzpcheENGfKm4GBoQCoa/vFY02k3Y4RTyRG
VLP2T52+k9DF1rQN14GeLDbMjmNSVZ1jHsp5K2GEOlVBouwIx8rsuzN/+nkc6tY3+hrwLayytmgb
+i71HFmxtUJBzR2gOkagpmKc1nwhK+ow2WMMQbb+abvmkbIdbiyx1gS/nDjhGcZHe6CafALgXHf5
Uj9ZDRjqfLH3XsAiSRruo3ZHNgqhWzH/Jcx2CCsCw6J3McmHvmH6qIJiiwK825l2h/Aq/ukq0MBt
3G9ZVnp7d4IPqttw2wVEKgVuc7Ds4r5lwCNxsrKlz719l5qvLCW/8b4SvC0ngwvc4aIqwX8QH8aC
vjd2bK15xpSMUSqSjzPcHBzufD4Bkgg0tAWrgbQ9RV17pOdE3RqufIuKoX064HYrxmNplNl+nJOH
1ll7UkL5/KrWessEjQeOVY7pRrbNM6lj3qaFtJeobjfEJXtD1W6xeJRwvxAm4YZpRqC4dOUAcCYe
FaFbX8MmTsG1JJvUYtiEfSyvHbFFU7eLkTeRJVP5wkgf8TcoP7AziIEGAe8xa525X7PDhoJdWcF8
Swt5Yx1a0MJisB6dKl75tN872N+xqCntAZ+zEDZJ7a7e5wQXWF4xtF8cLWDJfiq1dcxyZimNaMIt
C/fnXkDuafZ5qX7kIRle+fyGsukt5UTbuDbUnghBTdY2zn4MzNd6ZuTDBGNTT/JzP5K27L7kvQBM
XOwDy5uOrtvdlTmr2sBhEKdmSCWihDdBvalGuzvFzrCxFop40xvTw1C9NkhewIlGHm9P+zyPcUhC
O0rKEiq4jXFl6xCfploYtGP7JUnS71B1CMPlMC4aAEHxGB1MT7/M06WWwTeYoIjeWUftvUk9mYzr
oXHteuXR+cbpV0hnERQM60dVhp977rpEW+RtpROFerm8AgH+6Q6gK6vyArnzFFbNtxwz+naRA6uG
5Vo2K2MkshhGNPDL8SDsB2N4EAQi0cYH8Z3JZ5EHSbclMRrRSFJemZe+ow54DcthPDmd92tY9M/A
5oFbZ8Z+bLAe/YNc7q/iNNeV/E9oV2tJGNSfxWl1mUsvyarg3KfpNibjrnKqzkczmoHRCeXBIvCc
sQQes6In4yYD3Z4a2BaGfttj8tmp1GkRSzrRIaQ6+ocX9xtoyiICy7VtdL0OIl9XaWKy/h00BRUw
ciN2CWfgcvKEtxBruo6haEdqx4ieeX6m74CYkU8HItEfvMjdL7EPZXXZkvrW+eMS0KLk4tr1KFGt
+ekfXiDq4t/EhoCwXF4eMaQcheZv0r4hKp2+1WFwVrR5MKsaqoki2qdLbBxqXrgPCgUUYsDG0VzN
apnjS0uWt79/GX/RGPM2uaYp+ByF9LT67TMUqm+NEOnhGTUNS4ol9cvY2Za5/Vo6FJ0EnfJIjBCT
YL/7B3nj+k//WW3pkSPGJ+NJExf+7yiwOsSXgzrYOZM3K24t68Ikjj1Q/BqI7voThw6Br61betu/
/5mt9bP/7TsLmLyCK9d0lO2BQvv3a0N4JeyNLLdZQcW4BE2T8D9ji8FIHLswPswYhBrRTi/F4v0q
3aXZeuph/qj28t5jYhj/yqFjbmc9MH8rJskOvr9kSTPc2Xb5ljsU8Wgd/kme+nvoGpc075Rnenhy
FZfM7/LUOWfko6mMz7JvmK8Yy3lcFQQlS4dtKtXwIFcPaNMcEeipRdY+UdnZFQEume010GhUiclo
ldcwZeduEB/c9O18TK3mseqq7tKbRCg26PdcaRzYGyMiX97z0esPY5uwcGA1sSGQo7/CDEcr52KY
rNsE9URiHVhN31F4i5e//6T+enV6tkND5pmua7Fk/O2DKgsMa7zTzrlnbrxpuYE3pqx39dB/bSWV
ILyqzBduAjQ8Nfd//73/errxvV3C8uhJbAtJ8J8vkiywyFinezwLUNGwtts9Is1+V7nBFlTX+A/n
1V+PKxL1yOWzbaJIObZ++25OByQAtSSmeMv4OYLLReO9+Zjuk+bza6qCn3//01nr8fLbPWBrIFd4
6rismAn8+cdL67xm8lHa5zQI3F1sJD4l8UG0JFyW/TrsWFcEccnYPzSeqqpZyeaSp23pMQRc16N1
46qTDKunD9Eo2QyJX0i6KiAPRmmrfcqBtXShfR+2NWFmTHL/4Sf46wHqOQAGXd4wAgj5Kf78ExTx
ACE+c9RqIHQJDmZ8n7TNg+i98Dy5ejoKYXyVLMIczctFUIWNMZ+Ysa1yxNFDIVIBog76eJMpkrMX
Ujw9o/psxVX4shSfArteDn//kv/D5awhHwrB287z/vf3XFtjbC5AT8+MGhjwE0PKbqcujigATxj2
xbZYjQ6MwsPcvPz9txb/4czjSnYdyQAaFuTvz0OX4S3fO7fOHwmtdbHMBFSj3Bma9CIk2/ygGeY7
0XnVRiUdu65VU9tM+KbR+A3/cLWL9er67erDIKMIsoQu6dhyfbX/hoEczLiQkXbEOXNqzqtVPbSs
mp8Hrj/CQKpPdOXccNSHhmuU/3Bnu3+9tTUuHRtBncvC5q/HCrsuDwyRea5M8xszwQrliJy/2t4h
l9l/UXZmy40jW5b9lbZ6x23MQ1tXPRCcSZHUEApFvMAUgzBP7gAcwNf3AuN2VWZkWWWVpaVMikkQ
CbgfP2fvtZ/mlBG05ZS0QKNlhKNjDaPOZ0iSuF+91CRiVjO+CcPbz33tXAfrSOceZDpAXjGjZojd
bNimDC6vo23c5oQSo4nsYxz0xikf2uHoOERdmIO+65zKXXUJI7cGTe0lTsHx02dZYRhxtmUr2P0m
N9gQTByssV0/DVa379uAKJ/dfWlwJrOBaR+4e7tBNWtMMREUiYn0S1KmB8JgLzOqr5keP5mzL7dZ
wKBQGdE+JiqbG2UN1mE8x5np7tTYQl9stLNhDdPXUVl7LUOVpJX5k9Ao3Chqz3JQM3OxgGGn5ESV
9TpxMv7gnyuveO7i/NbLxOB0Vhl/c7v8Jxt2oGOEMgO2PQ4Q98XsD7dLlXJ6nLTIIbnS9k8EWe5Q
GnzLEuk/Dp1O4AwyjHxCM5AZHGSk062qrHrpx8g56LNguEwLNm7RFZt9sQsMRZ8ALSPDkkYc+tb5
BKoI7kY/m39z4c5fn/hA91hlKY8D3/Lvd+IfLjwuBmQr1IDHu0zUQWMya9MHPCfnW1mKrz5ci6Jw
vId8niOsTwUz6aq/deRzLxkSxgsSGrKDGOShfCAeAWtz4FqoB8lWZthpHciao6+YvcZMqzYDU74d
ZD0sRw2zBslYywjeLGzS6crQSpsUOyb5JCLER2NsbvfKquPcfy7JqLFZGIPRhCae0kNmtnyySxIN
NGYhEA9EhOh5PRJtFTosmfuWDh7+yWCrffWtBlNKmVoQP5iWzVT3Fq/wtYzGciVwg+3rDp2XY6ov
f7Ok/dWuE+js0awihsVDvBBt/7iI6K3Eho0l+Fj4+4Bmz0V6XbtBzoa/KCisVdyVE404RoJ5bYMj
anHFjwmiiDxo4h2p1X9zPX/ZUl2Ytjw2WIhY2+zfr6dNJYNLMc1H3l518CSSCs/bjLUuLnDikf0/
An+rQ69B9zjqzTaZUapXHoO3lNywc5/i3P6bS1rW0T+ts1wSCaKW7roBu+XvBZQ/m8CkaR4ezYTk
slmBCaVfESnmDXli0J4xkdd5LixY+v3TwSU7qiR64GSBPQv/5lr+Uu8v14LW2ABJTPHq/Lbml7hz
Ghnp0xGeLb5A3AkH2bW7lDHgSvW8aZFpIn1l7rnuXM1Yez3XpqnmGuckrU9teWOuD4Cy6+01WFAc
FkgUT/M4f/2bC/3r7uRSUCyHEsxNHBB+P5oVVpLCAvHUURMmBnWBHamM9TPq2IBzWu7vacAqlhgZ
XaMo2GvBrq15tAPc22ctfbJmTCgKIEMSC3EQA6ZzIfzyXEzqIdmOCH2fGrImQpa7Sxd0zTMrRHli
YonhSDUbs2cZrnPZrCc7F1DVA5Lnu5/6jPyzniySPvWuRGfVVME6qRCEO5lNc3ERVidtVG7BT6Es
JPncQqlvS88h0c0CiTSV3qYzybVsMAudHKBgJsq0rd373q6XxaIi86o9zQISQahSif2A69tn83Tl
ma7oSkLcmR0iK0jMC2vbqSAuMBa+f2i6qdsOU23v7geQmoEe6lerO8+4JXGHVO51npAgDJuy98xP
xkQ5n+Xxp9JsvhSSI26cFhsAS8YBB+eH0NGDDNbsA5IXD3HidIBv++B6X0QzmoYn3R+eQSR90esZ
b4S2USitzqmhPUmzw4gzoqXw7Pghbj4z8M/wHCx8JjHt7yfpNBIfIzwerEEAqxp2AtjOsXExipQ9
roz20nbGv6k5/nrzOwYnffzGgWMB41hKkj9sBGmFQwY1lzymOVStXBAWRFHaqI2PBxisFAMENf3P
n36HjG4X9jdDCs/6vd7sYt3shjERRz/PYVfVNmT6IThlWlUcssFN17Nv7boupUuDKqvEzPNLr+D0
rn/+rx8q87cDjk2Z7vkmOyFmMEf/yzNVYf0wWljZjKa1l9bzqzMPEVuwQ8MW2e8O+4a95G08aHY/
rRe/xuxxJzq1F7xmubZNiH4Qla8e0rT6RiFC49jUwgah46iV1E6wrtZz8mgx/lvXKLMJsRYAngk3
HEfz71Z63/jLj8Mab7muxc9iWpxRl73pD++nXTCptBFtH5OxTdf+ghycS0c/ljKjr33/Gsuicbx/
lldFKBtycJQXkXPR4YRe3T/1IyRPq8Ivi+1kaa/39PT7h5QqHon7SOEpHGKrSFV3tJrmIa2LVbzE
rZtjzkCh6yBbIEXv9dZa5zkGiispAoJg6eOUudYxdTKthJgw/vunOsoULabxjHPcOmaJP20cV36U
waQd05rsRUfKPhSljJywHAk2tKIB2VJhlXvbyfeZ1jDXzuzoWCDXjgDfzeVI1ki3fDphFmIgcSQa
MjrePwtkyoFSr3Q+4k6mWLX0x8rpMMuI7LmLbNzSURvvOYsW+9G1d6avI7MZk+e2Z9NiFUMx176U
sL6JwmYXSEwYQMmnpIydnddiZ2OWgF5cc9OVKZKXuzPzl/0KvSCWu7gPnRE/UL/EJjWF3d609N3o
CKS3yvYy2wkFuEjHrYVNawUbPt6XUV6AgsoPJsONp8wYjJcq6dcSLQuMvZxRQcGA1ZhscQrwBO0K
VulwKn3/7JXWmt5ztG1sQg2XdXRSzc3OgIg1ce5vgcMkezImEfniHWQG/lAxez/0sBND3YOf3OWk
xgQ5dwPHFybzSITgaWrdWbPq/kxsJfpgt0FyvwQXi45eU1cNtyhq9Zcs1gPo4ROSmyB6xvMf5i3P
kK61FvuSbLR1AtELtZ/9EBPQc20zBLN1jgLLVa57uNt12LY0gNyMrjRBLHrRVdjbJ+zyuLWAntKk
HKsE8aqlVbsEtuIqlhynAyeut1J+xzu77yxlvCiC2VZ5G2t4QGnJT7VTnlG5LGon5+zkKM9ifBS7
DpHrDueWAaKJ81PQSmaPkfuCYAzkD+qaXV3ih8xhcHR+qjH/iV/pEV2xWtGGMuy9XyTGwSztfcxh
H436bMLwEccpVcRbEDXTGm9V6bzaVfnmyxhhaZ8sIOXSPZi92GqD5+zB9mPli6GL6Fj8mwRXnxjM
zwhnqZ0rkE1K2OleJhvFN816Md64zFXnYo//1aHUc2SHvniqW1TqGMme7sZUElG3xtgGLyb6LoYw
9DIdSr9zNfbX2pghwmlZBXoOedVQpJ9RwrYQW7mN7u7iCIXtzR6YMGmpm34Xybsezy4hxkaxUwn6
vkkvzLDKkhpbK8d1XAbcr7P5OKOMeVFoxIlULRLESXxZtP0DRh6D1VZ3l4gRSAY9cYtgascbuXkM
QYZMbsvUz/YSjl/gaNXegv/IvBjz4ojhj4STKcGFHVlP6AX49rN4JunEW+sOzGAtx+zl+iCD2XlD
P2fkWR/syW2eITOQXClIVw1SsjCtmQlrVSz6I6y3JIatCh3LKQKCYm/HMOhsFS9b7xQjttWRQIrk
TLMkOdgZq5DUeSAqq9e2wsrlukM1sh4YYD24JjB736N+Uj4bPqlRXICFQg9nwUntpvxnkyMVRdtH
1m2aLsoUDCcFwspzUD1yUunOtHqLDQ3IIGy9zNr6tU2qllbHB3+QVJlu3L5Q14a1X9mPVExYVgL5
UHW9cQksLcMT8YRxp1xhhmKNkXIugPkFNFTsUZ34+ZOjS253qvsE3TjVdENBlXAHkLipvHZLmLlP
gIs0rg0PU8txlpTgPDsSxIAtxaToGlrtnPn4iWOGZL3+VjcjPblKveQmhHeFmX7dNfEVAbH/nOff
2RiYsEItOnYlpx5Okm1sYttEzGvvOkwWQzQghLoFoyFfaMsbW72drDAnCvY4FvGpHI/ETnpYS7r3
YqrELoVRGsZNDo8SWdIJRtmT1EeHl/Q96eNDgE/mmAeI4CbE79uUsfbKLYx4RVBB+anMP/WSxFPc
VqcUNfl+AGTIlDE7gQTzQxEAN0+qBl2jR5AOqnM5Pml5vG1ARHlGHVzrTve2o9Bha+fZo13R6usa
Hvy6qey1puNJ61GYH9Ky0g/xVH5iy2ehQqPKq63T6AtkjyEJfVtITRxgQRqHdcEweBf37mqMa3Wf
pmYNKiLbl6cGD266Ir5AaxueZt25BJn1kcfueiL1Y4UuAJe0MzqbFNVUFTPvRjhbn6aScrmN1m5l
f41asKfQEMxt5zvUzUV+RXXP25A1OthCx2YCrHB+aSSEYhTALTZfGEnSaNPnYE0MLImF2JY3uGJK
0glavBKBkZ+E/mD2unXh2IJWDT7NVQkLJz+yVrRJprXx6dnvxk6sa48oYgR0MBOdOtki3dLhwfLS
d8VE7kY+HhyrxXO+/NMMhdPQWGgtSHd8Ho7xWbEKbTyWUJ816Lk14yy0YphIGquSYznPLUtlSVbg
bSabaqcGGHizcDGcDDkWn6j3wzbSjQ2vZLZxPAcv5SQXy0h6hpGLKm8es3c9eHXzi5323hcX3oZ0
2gK/FnjXbFTDMyq18K79rfOUMUvivJeei6qQ8I5DoHWbNtLsh7Kyp40YxI0j5Q8zbff+EMwHQ1/b
lFIcjMYfyDlwH5by0fOIKtBrw9nbvXcp8vhi0uO+mnL6MtlNtC7i4mxKPdibotTD2UJqG2NPBL6t
DGh1atOns7uHAh2tPFqX9OI4dSR2GroTbYZODgQT6u6hzFtjTa7J830s03dWfnA14XLd1VdLR8HR
De65q9qTvYitxxjdTpGf68wWBzPvGSdHMUbrobMR5qlxb/FdjLJRJ7eqd2mckDM5uKfZL360XRZc
ImRBFg2eXTeLWzvCli/iaCLAfO6PqRGtk/lUTUFzQV+GpNhutAOTZyAvugg2OS9HCqSBVhAEgSl7
qgM/eXCwTxiT4Z9b4a792YKSHan3u7McYtPKb8tkI2ZJwmjnrxwweFnQdeF9GNI1hOj2Q75uW8NY
j0hbN2NKj6imEU3wKzeHp6tDnjXJ2i+Nx4buSNZ/151tixjBFlFwSNGUrJKoIdxVx3BvV1jv3Qbr
u1osjDhE8QkLi0Fd8g1p8bhvOuuGorVaTxnBidECueWQh04ea3RotL44k17T7FLTeU8jy3pwZrkY
lbKDqRdv0ajsLfNQY5WUmBc8vD6pXnUn4bnPATzf3M60Y1S2LZo9TqB5o54rS+qn3o7XDFGnsJtg
LJeW3BvYfk1K8yd6ey/lZOqnYkavoqL8UKTEgBTYVjeTRwArcpKtmrE3AyjxzkbfYTxRQ3qk/2hs
MGUUC+a95MDswJ1LX1nGxVHRPLrObMYW8taD5UPik11+6WcnuNI6cVMElCkTQQSWjP1aOXyl+9c8
uo93wEmce+PtXocimt4WgZWcqfctlnEk3ZCMwZTy5K/BauqoC2M0hT0352yvbbvrD4g85Dq2/OFR
C9RBH2P9oes1iRLegTLkuPmuSrxrpttip5UFppkZ4R3MAoQqMv3mDflMkHmPY5VgTmHkbGil9qzH
drPLLAJqPDtDfOIozOBknARj2zwRsLSyDM1dds54HzV8r3HIPw+WfG5LUlINFT3RLUIP1eTmdcBk
TXsIwMyUScR8ObB0mXNqwduENW+YT6nU56vZAx4QpdK+TlZxxYnUu5r3EYHsE2ir3jkPa2thdmfg
nGHWznRBu9w4iByesW5zbxSLqQoHmGxwHg2uVGcLf+jebf1v0AFMnGOntmNKNkfTkljQNhvbCcg5
MqA7/RIBS+AEiEcZp2IuWrntpI5wfD61jrlJgqZ6RI1dQ83zR0YB/aNvld674gELZmxBfSGrY4w4
8qlx0dywmhzS2Md+PPYZBvVo2TM4ao1lcszsN7fVqAcriSS5kY2x7pCsHWXTEkVfTre4neutbc/R
m5ugthndlaqz4RYPZEU5mbQu3syuLJB+T2li3iLLvgbOiAdEAaec8FIHaREQdZWcUuR9D31r07+Y
xCNJp/JxGFBEDs1sw+JHs77ctwpNeKgEDBfZo/ztPWt8GpUwLllvBa/sPsHGmdDDY/TZTg1AggF9
7Fp4vVgHajoQy5N84oT9CrDTPmmljsFSN6sd78znER43MzpW2yjTwyZAHVoJEvwWpEwjEMdP+WgD
aLLG57IDWqByGJsFxm7ahv5z4X+JZgcAihE8K/Arv7giPNYilHPKtr6MC3oT2xN3G+bFOmKMCBw8
kXazyapcrGicobmqxkOpd+yTwgZRMwwjOIBhU/fUA0VrAbgo8nkXFAq6QVHbZ7aaCT6EiQCpqT5o
ZQQbpipmKEXZh5o5TgfdwBURjY61zRDpPVi1tUXMk59Khk2HzuvO5pi0x5Ehi++IG/8c4t9sQsKc
5wRsBUg1RhLHdmKaul0d6c8VM4DTREP63t6aZfK9GpjhBjhf4WNG2RmLNUuz6b4wgn9R1XQRGq4u
mwpuqmSG49HBKCoTsa8FXk9jpxW6DLuFZSQz5zVN8eC0spCbaHE1YdWX16Yd5A4cOj4rkt1ZSIYd
/mp/S7iSJIdLvptdb4EkG2amCSh3VkO8rGHVpH2C9GrEhK117qSvCyJuGZaN8F2xoEzbsihcSttx
40YKeXvckMBtV/KiQI0fjS46ll1Rn/w2/xZ3rbYr4hFHh80UrLaYh90RSR362Q2yrYRktCBMaUFd
YOJsK0eKRyujkIwy8W1KgolSG12WnxJQH5V4P03mLm5KdDiAlO40xIR8lqlDw6x2+iPlcHqGPttE
c/wwtonaYgIIVoJRCRJwMCcuQ1Yn4TWsUFGF9C2wm43q0HvC3afReIkRXO5H0/zwxOQ8lLp/nnx8
EdLGk9JOmdonyDLXumZ9tVEcb1xOFByahjkceP32nnhVPkuDabGt90o93UFQ1EY6D36wMiCz3TET
SM2NSzSlq6FNxIPm9C8tqsVQdqLcNL4bcWBP+80QG8UDLeRI1eNZOePR5wxxbECA9SjrNih+c6ha
rjh5mXk1lC+fOJ9zey4G2TK9DH55hClsX/HlnmpA94hu7Zj8S05EWdBuvBi6fuchqyTdgOS8tunD
QrRXo+mnz/0WTfmKzG9xlQjRbVxr3jBLAsSdUzwkvPPgIbYkon1Vgj94tx46aq7WY19dc6xCayNG
fdniqliBxn1te+tlwIaMzQjeN4kMXhaBCYNBFLLyQ7tN8KARdfmg+J6HQDmvgNC/UqusWtsvdthq
KXNpauwKUWGgKbKHVpak/XLKFNX0q1FaNK51qDxjKw1Gr7PD3qUvXctgKC6tmVDw9sVzZP00gHFh
D28nyipnr7e1+RlgLRTFb0T7llsgtEQLmwX+SINj/2ha/gabpbGOZBdvcbbtY9wx+WzJjT3AjkmC
5AHn4A+7p5DzaAysXKN1VlGHIwjBNG418yW3aIkZRu/+mEO3+kqYQ/xQJxWnHd94CQp3JWP3iwVk
/GqmxUHoXnHK2vKJ2DSGvZYN9yUaHxWkdRRYGjDZnMBrmTb+Ie3Mk+xB50tlOe+DkTobbXIObl5Z
V86iZ2752pXjgTmVudZSPMb3Cg5UfWikTC9SVMf8SAGCNiCMHqE6EX7B3ax7H4lBPwpXJkbvHlmA
mnhWJYrVxOP8WiuWnUBab5J7fZXEU3ew5mHEWaVVm0CfNiwTKekC6mROjEAHo738AkEuAjLgT+Oa
jEcLgwNdiTGzi7Xn0HmPJu7NoUdnXNXYWQgw1cvsOXAXe6VEOIjad+e38ObRvzWhpUUdlXPkYpjJ
HnCNKbKxiTNveyxC8zz+9FzgfLOeBXQEx2TxCi4LuvzRZKnYwxLBej7M37QdXB4cP8FFmb06uspU
4Wglw/qO74IqADtpRLYfm6SnKZNm7V00yaA4P7o0L1e5A9CFEMyd7Qm6sBzr/KohV1pRdgcFxym2
IHdAz1thLF91AwmGUEePQ5e/952bPlDKE1jvWuxd1E2HpO4eVRdYB0t6bCkTaYw0TenkLb+mi+kM
nTdeWw5Rg7EavihbEF1PakiY5y69T88Tm8BXHPTGxaLSKYQ2idT39x2/7yBJ1KTiCU5brYUvjHsS
GypQu7Eo1ZsrzQNhdNPg6RdMtLozNodqZGQ2ARwCuhICNx1vSDy9lSeYlOpiM/amdYhYZHvflQQc
6o+znxsXJQCE9ELDsa0Uzw4HUX857BRd9E0oqAm+6LmbWyAbviMh+waK3A/QX+Hsu7tiGSZCJyZc
gWsDCNfumJ9YhwZ70GqGmLGPZoxVRtR+5fcwv5j9pktT4yxVezHV6B60CQM4vfRbcKyvIcQWl25R
Q3cKp8shy3W5lgYBSaYrn5vClE+FyOgC2x2tRK28iQvpiDb0+vgs/Pq77hf+phnsdkeAO5pydokt
HV/jhbCS/lAx9ahFfSscWG6KdAkVsSFgMD8gaZ6e0gK8RT75i34jfcieitZ3CHEpjDXLx81zJ3AB
RKWEZsYSPSeTe6YSHaYrPeS1JWB4ZNBOH9GsMqRr3WnluEryNObT1cLlhnGYhDB8kNaj5rPY2qb0
9xGQmbDpcTRyVnYYRSx3bgsVBqtvvwN+CqDLqWIG4dIOa7ZcfNgq2ZSj6W1zo2df00gf1YPU/aKm
H36CO4vULo6Y5lhcdFG+R0H1tXdomkzFiySc+5M5zLhN0T+C9WhOpjP84MyfECiIh8RC/Xtlt1rb
rlmdJaCSrYVre0VbG6ZCbD8Jx9nMLJzPNYsRGUpHh6Jpm4z2t6ad0lf0Bm++0WzA/IqfDv3OOP/k
V7517ns9ebBZkA00ZWezZ3zg027ZO9X8U6V1grWhYHJFWtJrFH3hRPRS0jF6quPcWqdJfiViSWeS
kU7bOUkwmKo031PQnxWZuCsti6Zn0eg8Pt3k4PFu+1UUKQfkHT2pxI3lIx6vV5MS6MFqzpqZ6juj
Aox7nJKcALm2fc0d8PFtLtov/mJFiFQzXtu21h+VUYHcL5vbVMuPqodGZqqs2OVK8z4TwbMQ6mbt
Uk94P3I121uTo9de9kFGAaXJSzzeeihI9c4rorXlZYiCabGFEEhYq6Dk5xiT2vwsUE8foxQOezGZ
R9KjXfw8yGQPKDlpdAWFvkrM6lll4+eo1sZtAkL3HBnqZC2tEXciL3bA87suazFd0NFNF5OlbK2N
hFoG/fQp72P7RjaZFq1sLq1tFdVu0TGE7tvhOcGyuXcHnYdj+XJqov5ZDw62W+jXok52tVcbn+JE
bTxTL78Ipiu7AkwFkeRG98lrywOF/3pwcbuvyISJUH3pEGpARWrvRjN9UUBPXpMAG7gfQKcv107R
5edyRkYWlM7B66BPcYr33e5UJz3wYb43DpB8tYykM/wO4Ot6d7N74r+fP28kU63wv/Mf+/UGreUO
XsjJuZg3/6X47P6gG2w2K0ncLtlpFSQXxkbrjgoiXafEea2dTcAqDB1g2oM3FmflX1P1jI6d0DPy
1VDN7uz1ZnPZXL5ccJat3v2VEUarcTNuzK1zbA/pLb0Nr/6b9QH2hqq3Iay9pZ0T4hHly+yp7Ta9
w+hjk5db/9vIuGqvH4rTdFM380V+EYjW8ZngifJgP4U0riOCWeuN1m17taOXj3sVJQgOEv2STOUU
Ok3ykvTNlhS1FrcUg8q+8Zs9IMRhF2W9jRVfBGFmTdrBV9UF2x2hGn3yRdXlyIPqbphbW99yCoEV
5awGGjT39nFVn4nWVe91AwygH7X6YUJyd+uV/joTNCnVUHzmkwxlUh1TY6bFZzrJoSOQIORO0uIt
t+3P1uDSMcsoN7PqZGH4qLiI589i467w2EzbW6fWODKPtxxwVfR88x7xVbaNckmNJCXx/qG1G7IM
wX3++tJLiFSKiVJjNJKJowe17Ri1REfdv7x/lktujb4szwbjtCOTr7OWnEs6t9t2CQwMlnzK+2e/
fSmYjuxnZ1hnS6hVXXpLiFrc8tFgXrYdC//p/jtz5Dph6gg6xEtcT5RZZ48B4fb+m0Dwq2O7BGIt
V6CUqf3h15vKowmHB6dSBPbcP8RLzlq0JAH9x6/dPwNrsyz77NkFrmVj+Z6yYr+O5qidw/ulOymh
SjYz3TA2SHUGdXeMyGHaTV0h5ElvzH5Xg3ebHXK97v+mJFD212e//VrWAnAyRCHIry0+zVWbbAV5
yRBOkrRbs6FBhNLa6sjJh1QzbJ1Flc07dIwmS4+Z4BBiUG0WZEj9x4f7r8WeKGjp1Sftngq6fGAe
S+80DZb41tElrjHRkEhYOqv+4JCuRx1EmtjyjRTj/V/awf/9ffw/8c/69kulJe+A+O91Mwk6uN1v
X/7bC3b9uvy/y9/59z/z57/xb3DuRS3rj+6//FO7n/Xlvfwpf/9Df/qX+e7/vLr1e/f+py82dyb/
Y/9TTE8/edW6/w+2X/7kf/c3/9fP/w7Z3wPN+wdtyfIN/vkXl5/gX/8lrKvq5/cu/d53f2T7//pr
/0T7e8Y/PCD9Bv4ahFymv6ih/4n296x/eCYmQyboSNHA9CPZrGrRJf/6L7b5D4LjsMIg4qOetGwE
frLu77+l/yPwl5gAy3E8w/QD43+C9meK9mddnu17Fgpw3US76P0n0kXHnNyAsnDYC0q1hMY/s4b2
zLE5DZO5CvCodm+d9pEL68nXkXg19dxtKlK/AKZgmqp8goFTDaDX4Fefm9q+6p3/ghQXu3BFtPTQ
fox9cWamzPlQc8lNLxTnlkOho6HwsoHjSW9DdgJkxUQjGlf0p3ZIlBBCuVjdq/lTGvQZnLv5YiTa
YxNAh28s712O+ScvMB9JLmeuHSuiQoi1827UNJHq1stJxWi9cRVjAqXpuqwq28gy3jOjasIJroE+
fop8nD7kTz8G09NAQ1EoZ63N1YuYk49EuBfXyb71KriSkvOgCKgZu4rkEXHJDTJ3mq5EO90zbWoG
8TYnzQtx2k9D1H6RhdhN+riROnk2JGK92lZy6738Y2A/D12neSvq9KOmebMaa15mzzUf3YWU7hhn
s+J1YsZHTpgn3ux606TJ1irNXRRJUoYqVHpiQ3OOWpxkliB7K4ZoFxsK2uQs9XVckfwCyQiGYqrz
skWSfdHir0CRbVbEcCNqLBlwFvkGq9ODmROX5Lq8q3YOjsle5QwhQr3lGooBMShUlT16mXVsUtck
LscA3T/Yo/s18rrvqPQz4rlnAg9B/yIkOqWIHPBumNRh9ztFgwjjzl8Nd2ZOBa05T6i68jE+AN6l
mZnbj+Tgzbyd5n75h5Hy+Cxx98vWftgkoE28Dk1hMWYb/c8wWaeVzEbcWHXxKGP2tnYcQoIGUhco
Y95UyAs5y6lhpGVFgySV6tJX5OhZc7XhFC/XVuPyxpPpl0PxX0UeFqqgrj4kgJpNAe2pTjkWeNw6
/L8DZglh3pNG2NXeZ4Hx9hQU8fdFco9QJ3jJiGLEBfwQ01+VxYiHuUclrzOsS8ps3tqdT5mDE1sb
jO+m+G7kqfZkyggox8Jt75nAwlJsAxd2JM67Wc/ZPbx0H4xH5XO8tCTXqhzvMETeIaE3cX9YoiAY
Qz2BPNQaNsf7j4Yx4NqYrMdy4JkRevDSjvHndC4uecr7a/AC6c7jkFKRmEb82NKD3sIdKNZ2CeWz
rfgxm22c2Uk4Rc14MIvv4xCFTYP/A63AE2M1mHBPuuq7EEEd00pIQj7Bm32BpbPbJGn51DDxpfjf
4f/8cCOXc5y5PHgtc6eE0rF0nMs45R9jgBjHNHlVhFl/dugmknEd2TlPgv7ZYI/jHoXDa2gVeJmz
rbhFvKFuwhIC4yquBLBpFb8ZNeKcrnYHblMCllF1v6nMJT8EXSzir4HDc6jx0HHg3rVNeQaiMK5g
T3F8ylZDk+9jYz7O+TdUQVvmNKHZ8lr3XAXIiw9bGOtebe05fUnncWvkxs1PEti66Kk4sTUjQzpa
HnV5aO0RhuISFGJ5+QbLtrVy/ewbYmVoUmPgr0C/vFVw//acFA+e7b2YwoKNb/cbfqdaNQHIuZRE
NXpPrKdk7SGoT1S7cphLB55883K+r+stXON+3CVyOvusnrnrZSFKroqowLCUvrFtS0Wmc05AAQsZ
YNf2UDYsLJVXBmENvc6UzqZZDAcmHaeGemELg/FpgTuFWQx0H5VgE5pQuldKkLUXmMszuxBcp9S7
jBmLZS3Eu1kHHxx/81AD0iuTdlwjLUC01US72tZOvtRGehSMQZP5KMhO3lgtP1CQvErJckRLFDiW
siACZhU/Dw3SVvYJZ0t7K7K0YjPIHyxeiJVT+g9xdNKJylsFqfWMDnczdnSP/Pme/UBiVZZ/WIj6
KICqmnxTh7hh3sHBdpjfxBDp6Y94q2TyP+m9A0OfLAXDWbUwR/Cw1H1Gs6XkYEqkMMtbqRwopz32
Zh35QNTZizV+MxgVip7cBwtlBzfDMre2ddVK3gotqs7kOXzPTUAdwDjWSZP96KviGUIGo1rnTXWI
KGcvn7ecAdBiT823JoevXUnnhdOgGboWmZmkVDF+MePQsrldlrUklubjJPKMMXj35BXJsy76HxAQ
PwkXNbTfdSwWbnzz8h/3u3wM9mQdg9sRAxKwnbKZRJaSlnrj1dfUSrd+qVhuK8b5rcU0775hOQlv
yUyvGfgByr+B9hMpoNYQZk76zRqa6zh1715f/T/2zmO3ea1L07fS6Dl/MIlh0BMmUTlZlq0J4fSJ
Scz56uuhz6muqgMUGt3jRhX8yz6fZUnc3Hutd73hT6gyKp3adyaIJbht+i3CacSkvTEx0MX9SJXh
nHT4+NQkuSL+ZLQshpsSWB0v3mAJJWVZstuPQYt7boTXuqzB99d3PeMShmTswAFu6mUYQGZYuBRH
nFOT+CNqzasxPYAX0vE0KcRrUVK/Y2WuW8WDwwifG7byAY8OMFiQjY45s6imOD2avK/MoL6Inx9i
n9wALtYSUNWc8GeAoxai+AO5KbaNYLgTrgeIqaYP5CcfqoqXf1dsF/172OSMVapFbQW/pgIDXWSv
sdmYibYyW35bb5oM5WrmP56RiOMBvhPpg03qIdGdFmw+vS681B1JQ5UBiyho5VPXVnbZDoM3zRsk
7g4h9uCcxKKCH0LabbDpghMVT1g28Cb6FnJIjGB9Oaq6lUp7Ree6pmLj4dSBiGQ+Drl5FCyGq7d0
rr7iqLAGgaQbPAZs0stfprF5g6KbrIe8BXOFWQnR+UQW72w/HXpmy0kZQkFoYLklSHBtYVFcBIy9
0KnslFpi+pKnxJ+TJretJRdNT7ifS5eokHd6XQuWLkv7cRLffleOSZYdK6BCwzSuw0zQXJ2u12o5
4jw1I0kVm7GKWXF96LvgFsVPP1UX5NruSUNKWEhqZi8GvXGGMDjCLwtJO9G5/mKAXSLOWDl+DFWU
/Ri9VMIf1gqvFIMP+Eykh3ahC7JBMIWVl/orVg65mwiUWVriwQex9JwIXq3AgqiR1DMfeebLGnBI
Iw9/fynHHJZF39XWYqwySiZXGzoTh856aeBq51OBv4claXHJo3Hq+vlbHPfrqjJn36D0hr8X3kv1
/GznRah/PHSQcKMo5Cf6xUlaP2q+/PW9OBPxkEdowCjMyMM8PcSxipmCIl4MgxDkYiQARpqTkHMd
qhZelFErdRbodrtetGKLOjxukVjz7e+Xdn7EqJpo7bWmfvZSgueOoNeoC2hJ8eCaaIKRRidP46Bq
I26VtdasTaNiGhhLmi0oxHbKleEBkGhGL/uTHrlDre6lZygtxQg6Q5gEeEirJSrCOIGE9mTePQ8C
8Z+ZX0vG57geaHsXlYnd2u9/KBOWHK5ZpF+Uj2Y9NdJjjSdXVOKWE0sPvDeSACdqGBdGi9QzzPZj
QlpYJgOHort/bHWt2RYtMcUVTGyK9vqxDXDIQc2NCz+G3WsD1AoPY8UNNXXwNQHdeJZdAoDTIQsu
NT7kVm12X3ledVuy27vtdMLUYQ8+jJFJaizW/JWrFt6RnWhrJVgwuuvSFWnNcMEqFowBm5Bg7oAw
3N+HiS5T4mjpn9/vIIYnVPyYCUpTfImfWr+OJSLFfx+lOpEF2ANitFBs4jwiNVTW3+FWEjjBYrWn
VnvTRa32kKYra5gJyloTFVia//G9PDxkHE/C72cDZClGg46V8e9DNWEsoSfUjgF/B5NOeS39Ippp
aJJjXEcOZc6ceWtgEf6UyaXoBMBoFX4jKS+/3yH4nZ3DHloGA5Ksl85Ihc3vF9h2fz/q+uJViYIA
t8tGd2lUMAt7MsVCGYQvcw/UjtS+2yDLojfEfBn/uojspiDULUVeqPjaP/aAkIsNsXWQMp+Z9tej
QK2wHWwExfr92e8/aUvI+UC0EhbQ2OzwS3hCMBrI8KPXK3ilLX7DgN+7oI+7H6hD8CHF6j2p8NZB
R6vt+wCn585su01f9tpuFKCmohnQJ7W/RE0t7JvnYpP1aH5KpU83pd5KL0KNUEnOcXP+/XYxwYUi
adfVe2qzohfllzSKmaNMRKcB1uX2COsNupKBV0+k9Pdiwlhv0JNTsiAOrEqGdzREz9eCoAA3zSgQ
kowxCHN9W5l92hgWvvwnfOFvIOZ/ZC3ml1HW1P/rf/5TDzZ368jDyRTVWCyG+U+1cmoK8oTjT+s3
zzpbEtgx96qQyUjVzggHrahqIIg4EQIohLKcXv8vf1+VDBFdoagr4j+EjuaIlgGdWOvX+oBWtdxX
OsUkjaASJb84cU1aElO1dSD9nyTr/9At/fXWdU3SZNgFsxHDf9W5UPwLajRlrZ8izOJMN1YMBV4I
ICDPFx7cpIo+KcWPv7SCf6NL/x/7+n5GLAfIFdHXfwGxJFWXUBL996mWq2+yp/8z7PX3b/yNe0mS
9C+E0vyfhOhYw/rmf+NeCMD+JSuKtFChBv8CUv+Oepn/EiHaiwBmuokbiwQg9u+ol/Qv5GqmJiJx
WpiAZsr/DeoFTvYPOao4P4XI60ILLanwK/+xmhKmp3RmgbaXxrjzE8SwPSGeqxbtBhqZKOWgS0O5
Wf9+KaKm81CKnCHs1ciNopqN+ve8nb9AWNMBJoDA2nJRzSxKLL+FsF4P85ffb/Mh7jk50xBjSjny
lUoo179fWvKZ1hGOG399+9fPMMRnaFERGgTSYREjQvUzf/l9JNcDP1QrA6qpHpT2X3h9rBPv+Psw
KGUkn51OBnx+I0uebQhkzC3Jv9roC8PX8vAYqObAzKbcD7ilLk0oEBZqWd1m5s7TqGZUrEkh6ilF
nruwxs8KyY0lmUT+KQ1ejVDXRDpY0jnG5NPMtNph8+vWHMrM//qwWwN50JnK9VFY8KOqYS6oCjo0
2gfcyvGBr6Gg85oesXFFDbXSMbGNShFaqTwxCakXjJRmbHyYzCdy7flhXdU8/MXJFYmDJxLI6Jpf
5y9E/vsIRYW+gl1apo9p/fsFuzCcsvroMHR17hPi5f8ODmDNwTx/rMtHEDE871y4Mx1uAiuj+Ygj
ChPiVcSm1le0xTZWkgV+jz3uwvqwUh/q5fmMSidpnutfcL+dpwPwElVINbjSUGVk6//4gn4i/0/f
QoDL1k7Wxyc4DS2VpQxoP3+B01f89Uifgr9/JqP7o15mejcPTH5f+e8Xff7292dkslny8FQ1ErjS
9q9hQxNj+fBIlthjphd8qZFoQVx45ER62OVJQWHiYOZWXuXFRU/s4buCpY4sFrCg8QgbaJgFCh7W
CRDCPbIIbdK5wD/GD+R9pQAFH4Fme+aR2S5NjNZIPAPucWrNG8VDg0ljX3uBtqn1TSLtgImyt+QP
7GKL+MddGLkx/R4O/smqCx2yTCA54m13UYvvHNpLwvyN+FXUHSMjQObnzTqkCLZpK3sb9VL7tLBz
9MduNX2KV4aLLXMPqp6ziJKIqSy+kSJygI0mrhJkbGgtYP1UDhNhXd0+UPyyCjNX+0FwgiSmtOTS
wsMQ9Q+DmuySXZTY0141TPogi5FZCRqRcKowyHMidZ32y/jJe6UeNH2Mw8FCYMZii1XqNmVPYX4W
30/aEqs7dC/RSXsVTKott9k2F0bJfBK686itqV2qMDqgvcs7SBEkZUeb/FQkdn3m58U71o3uBzmL
VrER9k+kCsyq31ssLXOcYeCnkn/kgILimCfSW9nI+dQ1wqChW47REYJHRu7sD2qSvvoiEBGzTP4m
+sG8tCd4HHbSnOfI0hH3CSyMLCAi8aOYZ/xWmbr1fgiXFRAIuTzyGgCmPSvDJjvKV+X2hDG1YA+x
ICvHD6c+Abo/kFRdgvW06kCkMxffd8QyGvfmuTD8Iicj3oqoGJ9OL7rpRdtmSDNv2ad+zV5BWw9x
jyusq7cbs3rHTEn3R1i182wd/vIyB1rXHexQ6+4LLxYTzsMy2qVkQOKN7jyxUDcd40XZChCIbd4M
y1b9UH+GF9zUHhttXayalQEvMXIF2elkJ/3Oa+/B7RAs4y8IR2BhEbq6naywU/jqa0IRaQlomk5J
fum25etwlO+wuKu3ajYbtFls3dYo9lzU9o+WAtfaOpNqSHDYKqaeTL9FfpC+aQrL0OzHvdq40Qqz
pvwF6hsSfGRxhoO9j/R0yT89qQiE/5hrvN4w3/SM2tVt6FR/zK/wRdnUP+q3skYr8G2e2HdGCCmX
h4st4qw2nK4kyENBkHsHDlpxrBV0NrZ0QzlS2uZ6gT6WnD7TUg+whFbdYczcguNAs8bJgvH68SSN
jfBM1sPTw6Ac19zamwFE57vbkXHR7QrYjTeClyObrLNuhxehKxNeQRoT2c5W8IZzfOymMBUBJ61y
0zjVCxQeGO4me4a9MH2DCF9vfBUnZnXYIOOO9c7eEYxwkJlcfqtPNE80zC4Pqq2ICOIDP1nyG7il
OHJ5OhJuMbKt3gF6FD/+hpCnQdezEj8/40rBZ15/TC9wwT/zH5Mt1BLIRsKpceDv+/iLxW/jdbF9
kLzEbbB8uNjMeBDMwTYX1+gdWgEmyUt2y/4OODCtimPc+PTaBK9yLTHVh+kjiqviJVhLwTJr/PQo
fJVIu1KrF1wuPfde9gK7hz8og9miRN22r/S1Q+WIozX2jil4Bu8DoJGko9QSiA9qbTnxMw469h2M
hl5iFmXlPAT38WEwLoccW7lhbinNUiQJMHC1E7f36bmLP4GdzK/HGVbx4qAzlpmUHwP+GA6OoQ6D
4i3vrnG5S6SleRGgsSFOB1PHmLy1R2GrC/d6zCgLPDw9mEBcmrdgZ0oQHo4J6Ui44L/2JFsTPKUh
OZ2p1QBjXv5cNtLrWNiw2erhoIt/6Mjb1IFWyuYRPd1A3eCHSyQZ6Q9i5yiktp6GN5pFI7R52/pl
ugTdXa5/ajZZ7l64plCrFG4hRkV0/4DKlvY88hwqTq8MymAMsVnoUG5RlDdW/7AQjtYmV8ZJg3vY
3dTOwTqB4WD+h3Z9lXbW4AWDyxtj/xeX1Gbr8Osx2pL1Irjq6ZG+JepO3kN4iRp72vUrO3ir1jNV
l6NvQ5II/r8EcQ6PL7g+MIgIycZGl54946N9EiThybkrhce82giRKzW7rkfqDdhg16MTPVdSvksI
sTzwYqV2hScy9sbWtcxWQ+7FbGOwvHHURkZXbJJ3MKV1fNY2RNztlcN0CK7GmhX9tEhTf9OZbbHF
ANBaDBLfeAkMriCvC5ETSl6m7AsA9zR2cUrqon0mX2QSkBZgRXZwTt3+Jfew/PVMjoeVlKF4dIlN
jZp9Amda3Y1EuGwyN/FeG0C51Fl8S+GXGuJa6jO9UMARc0YtkGwov/BieYjWFG20s9kzOtuglCo/
G5hHwuyrShHpDws7yf04XpLhbEAJKpd9/IKQo13spA4CnGOggQ1s/r1cELZ0ykgFb7FGoVG2kNS4
xXV+qt56HkJ4j1S3lrkqfuYk0atwhF4IMDXztDWbq0RvH/9EyUmObR6GRDONy2a2Lt7MItvSXbQO
rCJMawiKK0s3VjZm8qr3PuLKPGPoa0Vf6q3Yme9Pw8pO/HREtbkJN4OwN6g0bONWknfrFmfSXSZr
3A5L41O9MV7YpuexdvCtKu3mj6A7FX4OK4YmiMSdbik75lJxs3tzEpbdaXIfR4EsxhX45kZ5L/2T
9rCyn+o+7JvJNVAg2Pwvxvk+zsW5g3Q/JqLISd5E6PYvVW6L4EyY2lsg8SOwtmBFly4nshaMwo9M
eoVVBr0reVWOJVAXk3nZzRgKYl67FD/Nd/HW1reud6srcrfu9PRwgsRPdkOtxKsgnwFoc9lqUHyt
dJ3ii28jW92kp/HW36ornz9/LGo3xQmyeLXn4OgG185X9Uv/gqMhK7ZwpsJrBjww99laf5Wu0w/s
dyXyn9luulYgWDCqUUBbCCYeX+2x+GCgU3O0WprMGnJEGQEDDCk/PLerx0V40b9ZOHj7XcXmBuC9
gN64lAaqbZsmQhNvxnRhyiDySj4k+pnXlCcrrLLxq+6M6+0iXxKDWm50VE3g14kXdNa2go1miR07
PGku9/gEv7MMPByGU78VMVB3xeRMEm7bLfHhrZ9eT4an5ikfKaQxxZI+3Lo85N+c06g/EM8qr4hq
YOh9Y6a+bPZts4KjIOOL/bTLQ3PF69aZzDfDi0QGLIwILdTgdb1jaBxM3pPYCiIcztWZTC6JGfcZ
IayJke87ciAmXsamPJKaSIpTeUm+ePPoQPrDTILQuGNsk5i9o0yiJOQBOGb8PhNXEer6Gjp9fZhq
AC8bi3ng6eysNqtUh+bnGsz9ocfeUTAFewLmbryidiSgFA7F40DaQ0fgToMNgGP+WVCeC2veS6Ge
kn5ZRRe9+ByefvtdZl7ev81kJqjLq3HyqCakQ4/tyfKJEd+2h/PvZI1CzRkaEJcrBXkebRmE1TmR
TenhnhXtKs4lY/37RQ8zcy0IoKpGhZd12q07KIvrqW3/fvT7s98vD5X/iu8aFYYBly9t8npTtLjM
NgTiVPXMPiCJhmqfdnkd/hK45ke9BDPt92dPQeB1MQ3BW0ut42XCbGUwxUh0f/8zOqYmQ3H73/y2
WhStA7OYOnLh6zGq4UR4K6tH58oZlSIM7QIjSSbU7fwHZYO2E/nAPjGjevmUxnVGIgT5pSNh4lm1
NjOESOh1eKgU9Pkj3HJbPmpst6Sr5zcoWT+RvCGlT9zRoqEBIReO3IdquaiWT7LviDkiSKkmWxtV
uUXZTJfS/xirbFOhxF11OmMFK/tk6I3fnWjFjSXs8TfH2Et8J6oksGV9m8sepmsGI891sutQvw6E
5HqmtuRJVW3f7jqL5MCLdlF2ZBzkqO0MbwF5kjmx7j5/shu8BbehFgWh5m9Qf96M0Aq20OV37bv8
ToM0bXj3+xjGDOTRxtcswl1Cp/XU93ZX3ucAQSyFyKeYnFmlbbjUYwUD+ltJPM37Yy0epbt2aT6F
0Xn84ADLB62+w+rt8WN3uPYj6ZgLFzGX/NN9x0ea1CI9Lz7xrzhhXQ3jOgnPiz2ZI8Nn5mUrCg8J
KvC22SKynLgL/wiy3bwl/vgTetI9pu5710+qo/HRGda4j78piun0emLN3+uf/A4JnbBg3JaJuZIQ
lTnlD8VlyK+RhwmNgtpNfq0uXeBgJhcWTs7uulU+Zc6/EyOjwmqoh3dPvJOoYkOPy10QU3AcYyvz
F6dm/WD+aSl70MqaAHUQc7hToyV+M3mH8YLCRz00sT9s+GsafOIGZoo7Zh6/xFNN59Kp37BzIXso
dxpZx1ePHHObjJPee2xZlQWep9gQzj1Vdwv5OEm0vwnu12AP7GPRlrhxO7KRga8mODi7wINYWnvR
WvErUhfo6pfNp8wl+OZZS8WeRjvzG0QutvmJiaJwaWDI8/s+PzgLZ9j0CUnyFsBXIpzpn5UNOIq0
kdhYLvHhocLjsBeTk/f4vHNdmVnqkEhs1gpDDfW78NNbxThjHuBguW/hXZJykF+R3aMMWD82qvs4
ZQESdmr48syou0BQgx0pmQPwE3pbWaK8YbMlTGQFW3/w22t8WOSOfivXZDgOy/SQ38PLPDHG9+Vb
t5VT0KHLsR/XBtebnoAby3S7z6FG0GyFt5Gw6aMWufL3LKeko0JuywpWmUJZaBCDi7xCJ3/japRL
0ysOAYDQO3biybWQ3OeO7qWdi0A/uquFhwQImhOmOR4CLOlMcX4qni6G/1z2IscSk8hEO/CTCGzL
yhIf+0seNLU3jJamnlvgJw7Opw1gJkintrWDSx668Ye+ox14Gn8G1VaE3aJaCfTuXxR/tKfasljN
YJmEeSQJyu6CDqX8RQzACCKbhuyP8Vx2W/pIVEf9fdoG3UcYWKFq47JItoQqLbXSzilLOUprr/3A
F9LXn0zW4WKvwUbIKAwelyx9Wdw88RVV1SECZmLcIfmMS9CD9w+bQFgkr7g3KLfsneS4x7RsEweq
01S6wyd2etJmxOoPvAVTtvu8iu7GDygCvuwXFgYZU9yGAEBc8PYEKiC80XwvPlkk4dvUMOq2yzsJ
wovPejwRhBeiPQKQeGt/2OLC96J04EyRrtm0m+5Y7wWZmsrpboXsk2wpIAq0ACdW2gmuNChXfCT+
TIJES5gyMcfWuLglRKPrFukP4k9aufWdnJSWD63fwVsh/tCANICzzJ8a/Cv1GFU/78YaCxUIEwKw
zyNa9zuTZlp36s8ABRFLfYfX7/N1ctplfNAbnHus6fa8m+dxsX8mbt86koSN0ylNXgJ2ptsjt8PE
7qoljMZ6mGEWtlAt3g+Y3TWAQ0xEBU++iCgxYuucs+nROAA6gBOUYKjb6dYd83XnBxesWLickKZO
wFpIoVyubvWdoIBCSn/RFxycu0nxFcN7jktE27OXqmYpTn2VXboXkDRU/NZ4fZ5IPCh3Rf8K6sVJ
FCyOoUmp4HLkVJ+6q+9B0KKNcuPebURr3BUH7Tgec0J/YPiwK21rigXEp2vFUxxW0/x0p6jAm9Ap
+9V4nXcKOHMXrvxMMLq1u9Q4RTFyD+53bsZPTo16XMYx240EW5Sdd5Nfk11/1O8qQRp2+nDEn0H1
W265ZCN8toh+FE8M/TFcM74zQEIjb4AoQBlhHlEGcBuyd4Ej5sLP7+fNhVFdkeA8WzTeHVQbYbNk
MrvY0GcHy+JQFx7RGIQzs/mQEaJThOT+M0ev7Eo0n4RhlONaHJdAWMYPR61BfO2IRPlNizecUOyi
LKyo3+H6mTyt5qU/yz8Nl/nC7aZp9rN3gcTB7mLBkWWEpQ7uk/xBVXUk+PKcr9wocPdHK9znK0Jh
YH3XLbe1lX3gzV0wCXirWYxv473fcaexYeOHG7c8qxVJuzS+Ml7FFwFx5UpxCnRTOIdn+YoOlc9K
UK5UC73uTj53rQBFZ6kK527e6BX6W147n7d6qXuf+4Igo7QBnVTuiwFbGCdFszutSkyajWVJAsXz
0LIavyOX9hjPO1IbkWy4mvSioYqs/HHBuedWrS32DjvIZX7P7Cwl6iub5WixxEK+8RefKXWKOl/w
oNsRkvjQjwkRig1Lga6SYxs5VwYfy47miDdobm6k2fNCwd3UJDvrRM5qXXOs9TuODXTKEX1ygPzU
M/dsv1bvaq8duxY1lLyBrcJ91/9I9cU0vLqju9yLVw5FQMGWLuk7h266ypexFy2OXBTlpl4fp8dV
/caUWd93mw6m/w3WKUNr6+GbB2nGfh3pKz4+NhjOdDmGLEvuUZUDtrDyJbgIwk3xSlr2QLgRS+LW
/1B7lYTkMRyyG1CfM6G71UH6HGeTPGv6HPgoKOdOzcsCPf/r6Eb4BT2c4IQvXTLD0QndYr7CyMvr
z/VVWz8/krPoaveSjPPQo7mvfgH9tl9Jt4XX/zExIp5sycPEwlMwrhu+ityvlw/f+GD7VVmWVw5J
BFjihQ82aOd7t/6hFu9iu6GLg5lZ7IQPjvRkjfHW2tgVbxKz2D+aTrftTca1QQ4VKzMTE8QG5qVu
B+sEIIwfqTOwKgJZtmA6zz09/x2ZBveK/CPj7lRgq+r0VzxYX5/cARR4PQef98x8CS/ATQZh5E/I
DowlKk9DgoYLDgyOCYkcW/Gt/IddV0QvMdnC4bFhlTWX7Ft14RaQTDqwEqxiO54gOQQ/5OWwg2sF
LsYwotYTw4/+R3HGdXwsz6TsutUXLzIovbrZApYWxYGLXK6DlUrptlwkO5m2/W68lnvVHbDDTj1S
xQnsVIjTDQB12j8cy+RIpC/yldJrsUloStbpVjospuM4wu/iHykOxfmZPapSfFnyUgZkuTMs5jIj
kDao8sKCvgcuky3mW1q77tP85ObEULG7sVjkb7lx+Pysete/wqs4cPfW1+E2xg43lMPH931PX0iI
uNRXNsUY/AT85iWiTHDllfo+fZo3TGlQtT3s551zaaEeCK4KR3xxbMr/YKvgJeWE2sb4ojpBrZ9l
yypehecn5cPL4lQA6FwSmZcMf9/RtvILFn/prfPbH4hrNGWHZDecxLcF4ukVTlMEYm5UDIkDZidW
HlkNRtEkvlHsrwrX3D2OJUWNP7jqIc+owBdu/Cp7isu9s41cxTe97GhuBn8492/S0thWbEk0S/ux
mSuH5gAkzqAi9LgauI3JFFIu1QWmWdLngvLkwh5Zz/uGlX4SRzZ2PuX7Q6B9AnM2SvToNg0JhoF6
4VblkhUOUQ1rhaWJz43Vv+C7RDMtQk2FdmEgpPdIZJZbOx82o1cJbgJdylgRrWRc2tbKNgbkYJKO
BStRoDQ7WKjLh8k2UCWvR+VasLEmYFGgDeuWEpm0IsmlQERK+yWtq3Vz71+62lv0jvw22BrRyXPF
3KKcozk80PVRmJ4JPZLuC1db5Vc6vg0DgRWNhX5Fmmzu0n0RwrG1wfkm7hGM5N9FkFY2/Yef0+SS
IPYR+P3b8AdrKJKGhF35NkvnvprXQMZnwE/hjWNYgjzAWrwaG/ET4GrRuepNWFfSMjwPr33lLhoP
6CL/jqmQeFWg+RoNmejjUaFNHhxHpJ0A8eBDeeSi8GvnWCKCkJEUWvB95C2ESyIm9eFOrJu4BfcZ
L+O0VVx9aVzKN0hisEVLinF9dDEdLoFJzmpy73hH2Jm+oTgk6sEcEXeAFzryFiT9y68FMK/mzGUr
AwufCoA3C0GkITkjEDnbiE9AlfCNd9Qf5ZWhR/Bwn4/lghGb5EdHZdpJ8J1ZFoQV26VxrdtlUXsT
K582mLyP2IcUpUPmTRxhqfp9YouZleIExWh1aXwV6Bwfb7DGRLj6INNEC5CrXjlJbg1naXRwgaRV
4y6gh5/O4yHdN9oMSuVH44uEW/4xfQEiaD11kx27dkq3Q7/3PXq4dXvMFo/lHsoZTkEIKYv1k5uH
UpmD5LGD9e3lH+3r4rPZxp31fDqPD9LGU8w/cNj7k4/W80/zbszKG7hNtA/1ut6EO2asjz/KS7w0
X+o17pU0/ONdJbuSq2dP0TwbDW0StxeGx53WrZJzIBAs4OBZwowTcmNFCuu05xnDdj28BTgzy/CB
uJksNuu4XQoBvhzrHIm4ulWBeyYb6X/a2dLkMdiM5jPrKn2Kk50ZKJuXDC2VxxKTxv7pCMZyqt/U
ZFVODN1sxkQValssXpbyXEcwE0Xyj18A1/qMnkFdzH/VfFO6NVPT58PLB6cWXI6FenCMD4rjYI+i
HAr1YtWvKQiYF9L4ObhGCF/Z+xNsTcDxbZ2ZpwVZhenrwq8ukkkKOQWMFX+FCJY4spzEf35gf/So
oEE7CdPg9MCAA0udeGaY+zQupTsTVfexh7Ja3D3uiGlzqntXJl/B5+pRAScn7OUmaX4FE9k2J9nl
w8GTJnx6HGduuwvJAd3V3Up3ZwklSe8gMUu27D1vl8o4fqNafhb4ejIjyn1qNPNDvz4VO3tNvh+Y
pzI73M76XgyHXnjZWBokd2Cm54nUhT3j0+YFwbyhO6a57F7o4Rkomu9Vz8rgyW8lMXSAUDnvwCUU
5st455CTF858IHW+SbFxn4L5+OaEIxGOzbW79Hv153kqKXFW+leuWUTqhd4oE5VIEBALjpBdhzWR
ccJyJ5Fwy1RnJK3CxTcwGz0W7bxXc/Epe1+csvKYJjMv020d/c0XB6hix9/jNTfwDqPw5yNFMy2+
9u5wENiOZCZTE7UNEaymgjmopStOTh/Gnca6Rrxxjbz6khiWKLlJvTEyP7zjq1Eei2ue+7rgM1xg
4iChdM49k1SU+Dj2r2bsBjm1MxsFxQYvxWs/E3CepQa8A48Z5IpWot6Nu2yFJ5gPdMRaoLKDcXkF
lx0jkq2s5KIfF+ylB3nN8ai+Kl7l1Tcl9woBQyK7u8qSXcXgttsI0BhbU5ySoadOl8frdJHQqyh3
8nsbXiBjCEZZPuR3BnN6A5ffJnZ0nlTp2uoRelPl9hBSwjtqNrdeJ3xSsV29RZAN8P2aX2v0MaR2
YAf8v+KPKiLuIwNzBkZ962lYIDkUcR1uiK66ZXg6vYJcuIyx3shR067SEd3NoXxJzxzqZsXMAPuz
pfLNwCimH60sZcXAIbLZiy+ieojX/UFrcBKw05/gJt5Gel8K71X5TmDOWnYmF1RH+QDsbu7g/8U6
F+xWsuVNdc/cwBVWzTW68HZUJ5CQ1/HsIXabDpAb7zvcPQ7DDlLkc56nxPOELgptFg21XfpSvXBr
Di8sMjY8GbPTC/HxbNyHobUknENtRcYv5l0EwniF/tw0yx59eualAzNZqP8O4+7iJ1NI93CxdXgy
K+OI5rOn3MHtbfRD+ityGRN0D+6C7aV3dOJwk3VsrPRih2lJqCMyX4Y60XzLaWCW4cEie0K2xcI5
sYLf+QP+4AZGRLjIJLeUsI3Z6E3YSzsOlgoTahz7AAF+53HxwhHRMejMoy3lvfqJLs/PIbOzHwbC
J55+9tbmIqxr4gp7tjo7utWb6qcSWSIc6Za+ja+FahmIOud3p3S/kyWgrdJiBAihswP1e+Hq8B5J
A58ow27ypnX0nXaAJmQTdXJmdjhUrv69iF0nAIeoCJQAUMLCbaNtuo/xK5G4B634D3OOVbOvBqsp
LfxO+/710e4lUpIp0hI3Oz3ecFwkMvGk7/SlyGxEpLbF/G+xhD6ttA7lxpOZXUM3a42f0Y2mInji
e+nAhEAENrrQ5LlPofR8GpviYYen4poiAPRQzrs4ICvxssq3Zu5NvV+GluRyG5QOfF35hbjuH+k8
Mm/+MlKbzAmPX/2BqlzkwBKOfOPvdR7vHcxqV99EX7kyUsSE5yK8a+eBzB4f6+fFkmzrr5oS5bt1
OCkA4q7CY9XY5pLZ4lUfl2wZ9aXCo91Sb48Lm4ImriGiLVQX5ymalL2xI4+zcAoivWOL+7/0oqO0
7L+SY8PwTTi2ZBvDursq7ypDnuiSqk5xNT7HxloA/mzaF4YnxGPyeVZLI7LGF56jOVUn8VPdJAeT
94qnHAPOXz7K8DrdqyVmuoxaa4AGcNELQ+aFtSAdEXbJm+w8L+GdZfe4iIDNtnFg5FOMznP78UFb
nYAw+MMyoQb70cm4vpaAQjaCgwOvMbqobHiX+Dpd4AZkVLXs4Dm6L6wQMSOyyk8CVC1z+yflAzW3
6RJPXzZOuAvMRi9PjITjFwa38Kbc9Ge8aF54qjdzhTxw8EIEsKCQXAEsN83+edD2gsMlje8FN9Ym
8qpzccLs4oj/5xFTok+FgSF2kna8wRrlaJhu8xbduHXDdeRkp3TfO0wXSdIUIxfeC7A8ZefJkVbZ
EicB2ROgdOg+PDxgFoD5s8LmgX6YPONbc+/2Gu+W8e33DNmi2tkypZycEENh5HPM1C3sorOr6qdn
7eFuF3+IMOf+IiMpB6tbcZ2/wWLChyvUy3ZhQe+A6MbyhXgD6sAQUV9P/0bXeSw3zmRt+l5m/WcE
vFnMhgRAK1GWJWmDkKmCTXh/9fOAX0dXR8c/Gwa9KBLIPOe87lHXDtaFEjOrX9yjcpIsn2w99Znj
sjrmr2Xi2Z/WF/f16kb/zRLBgaK+p9BpqOx/NXeahwSuT6iIvFp7GIlTB6mZEVbDp9uyZPMfGtFO
p7NF+attEOFwiCgvzSO8TwHkRkctmZZ/Ur1X+stq9rb4qkaix9Y1N8p3feadIMs6+havpuY6Plsw
XzgRihUJxnfvhI7E/Oxf5AsJKQxe1lC3jWCyjUflc3cnjtkLLkK+ad1QfrrGJ+0cE7twoFKvWPr4
iOyYNIjx3vkFhF1n2+JOfWeu+3uiqjpH1+K8UsSwQ50+wvngXurP+MCptTBPfYMTAm5TbQccIc6C
7R76nF+5lxBGLHy4a/PW0oKPSPI81u3prQbdZTp1JCoVZtHZemQqQARZ+MFO95JlR+cRYtkjNNfH
7r3+hQqMOjoPqk9W7DVSejvoHD76ZRXQDIw8YQ0ZNTQ0BuGYEqOLuYvwSHykyrYf1JkIoG1Jedw8
zi/ts/kwnppdnq0eVDaV7bXZscBceiMQJ/clRzV9r0AgYWdm/LF8C8JFPEgxp3TasvKJAM4jYxaq
3hn5gbObd67HSvCG9GK6gnU31/TqvtKUdg4T/437GtEGUX75kdcf3/Lwrog9m7qWiTH3rkaBGyDV
+U+CU/Vb+kLD0PFDRjv0iJZfYxKVUnPQ1mBWSLKFRqXsy5/uk041GXbpvfsRPuN9xpKoNIdOerFC
ssKGejIcT0V1n2IL9W0hpNyw6MR8iWfb9gh1AEZP3uip+jdjBg7xLYAr5YIMLpLb7GH8Ubp9+Zzu
i3udE7Pf2p/igZ1O6hcZvddwWEgnIJR7m457ZT53494tsKB6JEMsjIMaqJXC9HcN/veLGoLgO8qM
kjGWVzNbeY2+J9zJsCuGJ0Gbwxnk+LLck4ODRfWU7frmF2JCenW2pppxmgpbds9R1mBzYoO7MrwC
a8J3AELUXXnqdtv8g/eaKau4n6Vl8C3raL9LHKl34xe617ZlCmCdTAu/srWh1gughHVBXsRa0RBc
Ltms43UDjp7nffd72mmo7NH/rdiC+dL+yqCoRnt8YR1k5Ew/DK/E0zK/S2BmRBtWPgGsD4nPpmnb
qt+o9M4Vs4xlLWHpbphbRtu29mP2qhqiTMrQfLxO3cU+kIMNq0fXoaGe2aeBpYOIBSfCfespWjx9
OtaQIKyj1gdUJHxgmb+pIZRR3KMEhehwIB5aZVMBjKC2JhaIuavmZ5dqPEgER9NjVz4l2UWTd7Ii
OgQiO77o3iKuYjyMw0MxHx3QLjBIrGKt4zSgEP6araPhQBa7zg7jmmJPWUJdRi1EkWDw8zIMoWSn
7NZ8JwlYK/k5lhSu3tkVuxBS3bzV5n2Ith2PHYaHb8aT+wA9CXV71m07AOtyL8SGwqioArX8jIxD
O53NCQ7HlYU5sQ7Dq/U1PNyAfWytmuNfnP92U9VZ1S2pin+4ALfnxU60Tkca+HC8YLIi7KokftY7
U4sPt/vm0DICu7MfhlC6B2cNHukZjKUtZ0KFB/3WWsLumEQjcr/1ml3BqB9n1TzUDbpwg17xdtft
QW0pIGx2jLZv9yGE5WHcfft/XuY2RuDUNWbdBrx6ma7x8lPyo44r1/52X7M+UGf40twu5hbpwe3a
3wduz/vnJUjaC1bzZOiw9wTeuj1J5o7Oire+0e2pXVTSmKRadhzMvLlEw2Gq6MaR7fRzH+51Pqxq
Jc4OUW0ZhFGHfwbS/BRP72m0ZpwI/ATHrfmuiebHCStKL3L41Uh9Ni9WkVzyPP50dfmkG+JTU4Yu
MHLD2LrAG0ijDiSK+g3nax9eJiJyd3GpYhuN9bZwV81wPgU5fLosGqbd0rVRINOSJo8JglsANebQ
YmedjAdbqLQ0jk2b3MMTzfX0XiTZmxzK8TAk1KcoTtj6LPZNq08Arlqc6qUFsp1gCaWU2skgIJxz
eT87hs+vckgLviNTGYKW/C+OQUaj44PsNPVEchPohm3+OApYvKMHlb06Cbee08wfqELw51goOPoB
V7MQSpqIKIzyBMgygd+Jit5vhzry5x5aYzuyEWYtw+ZRIda8jN+GVDuWsFNXIUkIPNC7VbVXzI7B
XNoHfCHIcssIoy+zhnjp4v1mJpC8FiOFTDcMd5Gl/W4V6MxWDMO/VYNlAS+vYvTd2mL/pNL8LFzm
GXlCpEJpZp5pw0yYHLgvDeMbgmy2xqr6HvBV81Ths+AJpXI2lhgLOtaLjCHbQQicix9nKlIfdXIy
JU/YL3QtbDFizKA7zZE3GcvomfX68hivySS+Js1QPIVlBuEp1h5xN4+35ATMZzsmH6CQC5O4NpfH
1vyaZpzyBDod1sC5xB6Lr9xvJyjuapIvfiL7t1CJq0Ml/ygpzAdiE2iapnzEmdM8umABJHIEicrM
oemS9D4lF6jv1rUmLz4TNN1b3KWrGpJC6UBaWDo68sz+iG27Q7ZnfWEUfUd0CUMpR4V5jP/8nECv
zfiPIoPZphZb0700EeDn5ZrH6FD0cqodbJ0shYH0im5eYHPHLvNgMEXdKq81R6KvjipzyPqAIgpy
ZMZiljr5n2aMm1PlkJ+2MBNxkpkFuuD8CMdYgadhAPLk1K72B0tg9ceQ0U9qNYzWcva2TGVERSK0
3zFD02qBqtaZj/aic5akVANG2r4Lh70AX/Bt3QEQNYYlyI7DjKHR8k8Tx3SfGJs3O9Eo5EK4znb1
rGS0BIMomCsPoKoKc8MIKwjwIve5NyLGflWG6z9LWVpJ86LS/WvjQ8iB5IUDwwgtcry6imDn5rC/
iz+jyPqzmrFyG5ruubju4TIkkx1ZYOaxp6RJQ0xKcYbPiFbpKFgMeIa4PkxdruwI/DPZUEskn8Fs
WieLL2ComR7KnsNsWJiCR2NMzo8GxX9pUgISKVRQYPpuUWWPY/SZtNNRNeB9KZAMWGIjIqqc7Yzp
wCbJxh+ZD0CkSfQWl0DKpZ2r6H6zHbLvfps0eHPjDY9BnDNzmsBUjYaC4X+zGIRY9vgZLMvVyB4m
fNTHDgxxImDUV3uO4BiBfy4YYpUAnwn+8RLL1EfbkN2lRLCdZNO3Yivv08RvXZrujD9u5kPL/mpL
evtjGOOFoM36xTEYOQrjWlgqe/WNAjQDuKR4bI+ygINrNk+TFMZ7xrhR08EqbWbBUTyQJCWOI0WE
NllsOK3THbMh+ch7Bw17rp/0ljB7OS6g1qstzxQhSwhhiSRz/eiqJDn0aX4qdWDitKZy6FQd642a
vLRCzBetm33NsiMvIzUAVb3+nPd5AfmdmaGNdRIlQ7IE/dIgv7HjS6FG2r2i9W+N1r+ikcX/HA/A
blJo40k7o9Fq43tZ0YCagPaLqWwMBUuakm7OHitsKE3WN02ETyKMwCnIgzjCRaw78xSb1BepC0ju
nrEHDErnTckYU4YyBcBHoaCmc7dvp9EXVv5KnA2Mbqv/6BxCIhWbcni0vnJL/p47y8UfYxy2lsIM
XqItt4ngwyJ0o2ky9pC/qZe+hGruqlhUOQb9Uj8y0tIia7dE/WNSkQDlxu7VKDGQaAj2YrgO8ygn
s8UxnMXDK3Jl+m3bCH0PiPNYpNYhd4KBEG2QvLbYshtdlf5pHttrWz6tH/EY2jEHVWyJnT7j45/q
q49yfk2IaQjiwlSPWgJGg9X0CIwDx0N1mYw4HadiXhK26PYU0wXAx2CJHgq0sm1JVdwucRQGw2Be
spBq1DZxaHCb5dCrCK6tNn+UUs77AphndNoduYGLp8QLxIZlzIEr5hCifc6M0ca+QGYtAhHeZKLD
6VNPlc2liDjk7bQdvHkdU7cU4kbCb+oqnUSWAHdFkE9mNQyXMctxtmJm9qWFCiBEZ+LewNBAOuel
E4tv1LAnyrHtYC4t+wrXiGM5YQtoRrlfFpSQLtnz6J6Y8ldmiMVM6ERBSBeWiSQBQaOFgXgyQlmI
HKaGOk4ugd086mol/NhUAAknGvsUb21UV/R+AzvshogDNBzujAIxB8MUcLFhjtTzMGxqq612UQGF
z7bM+3liZowD4zyAxfbg+4ltbDWWfoIIEcpkAjud1XxinwC0q1MeJCEE+SbWfqkO02U8nKXfMVAr
V1NqhJOvbt46Xoj3Efi8yfjDkM9akV4F4XfqxIIc9e3IHJ5mRCk0r48QvRRtim6JzUQ29q8W9ftV
Gvez3phs5NVe9AwwZyVDsdWVP3zjtOyO+8tyzPFt7h0ss+TzRIjBveyH9jRGB30CD9CsZDyZWgTT
nPS67SCZQjWuQxaW/DTDMN4OCih+mT5MsWMf9aV/nTkCOVgpa6juqrHdoWxl9ArSiJ+2jdEVUZ8D
NVtTgj9Jy3iTEiBLQGJL7ZDGN2GGhfFKDhtN/dEz81o2xORMleJP43xOQkifA/2LZw5d7lWYrBUZ
1IW4fVps+5BYNYlIkBo0tcaHO2JUGKH50SPrQ8d4efXJ83Pi+2IpivsKJyurWRCMAR4QdR64QhWX
ns/vdWbU4G7b3Icifp8nJ95bBLgu3pxK49HolH00M02SmrtgUoAZUQP/R2lBtg0l300TWQi42h6N
dnyosZHbEV6+ixOmV7jjgR2mNTKkBNPTdG2BRJP7MbVAO7BNJ+59NKrzwe6ZvjRp6WVicAOlAqTP
49QrjDtLYKZm4acuTQsho6L+Mcfu21E6nhY9QIOeT9R3fGHVaygX51Cf3akznhfNQnerbiqCMU4L
xcluuWI4agQowJe9q67uJQwmQo5adTHPY2wCptS4hNhwhWytOSQmU/qp1Wr6nIcqkghuZ6Skrbm1
nW6GWyvxz1hseFfj3eSyS4xgP21tqVt3hg059ldd19NDnssHiAiT1iC4hFBfq/zUSTfpviIav0Dt
uxns2j7Mdn0yJiN6qtIMazuiBxqoiqSQW4FRdx+2W41n6bqn2aVdcc1qN0wfhXmnVWSyIhX2he0A
Ac34byb2r1g1n7ucCN2ez8rXlMImJLeRAjJ7mSPnKzEHwv1m3Q3aontSuyE6S4OlrJizdzMTv7OO
L9RkTuqawyE2q/cGuxRquvZNangnpUp5n4S1CQkYXzjOXE9azWbuOr6FxBQ0JTmSJv1ZkYpXJcMl
qpjtqbs6chTS4/Dz6qic6mIhQiH+sUeS5EX0FWZMdsJsNn2KsaDoKhyObfVexsLYiA6WQmCoFZTj
iqEanuTr4u/Wj4oLotIlZburVmZvWvcH167FNtLhfyHYNBdiR8yI2rNFIVKb89XAIGY/OUmH+Bgz
IdesT7UifRzc3kuNfXjMxS5TmR2VRQZTqGX4Ns/ioUFa8KIAmo1J+y6nFG8ifYQ3OWb2zoSYn52s
QaOF1oYTvvF8ETFBjnYhuTbDnVMivfHsBH6aqTc+vuiT1yQkGg7fyoLfo+gK/tPHrkYDPSIpi9U5
8i0TcSgRSNAU5ygNQiygIJFnz2FMNG3eg9Xya5Tb3sz8geARX5UgRnTRzPMdrJVoOw66sB5Uu2be
1QYZ0dJEFe0nCTzkAFLodKlQmOXis2nhMzAeOJPdp7Y6N3kQz/06cYMryMkDx6mSnhuPB9JUd3HY
ACvPcffITOFV5Cq6DSn2esgPSGISM5Cp/8j6ItuSTe5TzQtyNIhnn0FrFVPCgmTcOEOWNq1Hi27o
qJqPowIgls7XNOr3Nz9Zm7CDQEaCL4yTnVCYdPxlqpiuxaEKrdZd9bLtFXH3dNIq+FYXoyjck1ku
+zo3ehixZrzTrYngHZXOG0OSTajjgjjUzr1uMXuNRHS3hGuxrHJwUpdCyGnvOM6l50Qu+K775ZCD
wTQqPalieEgj7Y5/fMGOh4ZNjC0a9qG+t5X0I9OzbIebk/R6yeJXFrAE7ewJa7raH/QOasnM96us
v3sIn1RXw5MWuvkvxcLsJxbdKe1WnaLE4jCfifImcmuXdyZYnwLuMrnMpvkpjQ5gw8yanBQV5gZt
Je6b+KufzGMzk/jsOi1Hh2MA6zQRKh8orQ5tRTQTljMsqG1HHcdGksxyaAxY7X7HCpyKhuFA3dH0
uODqk9F5io22vxj5dnFb7IOoh7DTJQDeoqS5sGpUW/M8kaXFxMHFfhWeLnxErDOJ7sYmqnLNcR1l
oPHWIMUlWtjjYKVDWF2Ioe0b+HW9sRR02wQh6bDJlbBydj0clwbio1kaFqKq5s/M0mu68XyWPVac
6UxIXN/CPhqJQ/QMPN/v2ywmKnG5WxQtOxUOvL9pqU5u37Ve1YRwB8PEN9PwMWsgX4uFxPYV3jEx
udvgMXm1chsITvGsEe/rSDliCHIdDB0y19DaGz6UteH3jPcGeT+ESQG5F2TY6EWPUKqDOz3PHNdS
BLqJrmG+YhOIFFXB6SetYFa1bAcRR/24lEpAJmzo0QX/gppRKY32vdTPsZao/rrq2/ygCExJDrnX
kgRtsJ48lhA7Kg2GYUVgQks2TI2tEt57KEQWcGH+sVzF6cvSg2EhkQJthdCTE2XhIxOTBbIFmWGK
9oeF8ideahzLC7q7oh/x5dYlkSlEljSdDrym5VuzcErfSlwaWsd9KWaTk9DiQLUBC0d6+IvGYoM4
y/5ekgROCMR3LJDodqzxHQVVx4/YNOfZ5J+NYVTXZD4FguzczSK6+HG2vpzoCYlDxUxqE7m969uj
9qF0gCnjih7Nb/ZI55Jb7QdpCu0W7/PQeAtLtKVIsI5KB88j7+PPTmEolOIZkJapl2gjZVUKSNnW
9RunHAOmUEUvohjvjd6PG1WHeKpgFArNXfnSrfF5acA0OpwqmxIqAJEpnPUQyMbsJ7YTghqh6msl
UFm59rEmLZxKDVeN0VkgnHAIq9tMxDmHS+I8mw2AyAh4RVz7JtIT9R7XfK80kVG1A1TNrJqK50VX
vpxKjb/obX5MnDWlar0UrslUU29/2N/epcXsxewiqqxLWffNnnGmOUVTENXJu6EY8LIO/ciGmhiI
eduesRpLw1nCcJlXs6xO8xJd1jszooix8Wpo9DFg6wKaINTUHnOy4dXhK9RWI02Y4mVIdTKHRImR
LbWPjVwNJgzPqBjUzzx0XwvScLd6flusAJ/IXSLQ6d1R23G3WLI915PhgHcJ1bMSpYSQU38Oo4Ep
OWd52ZiLP1vGcnJdjM5T6pZyaYpgUMM7Frr05JAHtokqfJsVUlMqt6Y3lJOA6okozuzf2LySx2zq
sMB33GfHjsgQXUJY/3VLrEThEchheFNZI0st9WejY/0rVAMP/6jaYRsvdnBUtQr5U+jkkn2OGc/E
2lfgzYXryGAFsjGOTVlYexvmgZ7b/S4UFKEOSk49LFiFpIIegSpJSUp08rR6A46UfMvGgbh1vFsj
jDSL1N3r1BbHqDS+iYJ2L0laPSwKos5R06fAlXR7i4PiRWJ4nBGHbaVmQPh0MMwdmKVbdPf61wjx
RLLwb+kIa7i9mSftFtQh/KUXZB4vOiT9ATwjTj+bqrQfHMbRdA3zxhrsK5l3FOFOguaFcE+zEn8K
o9+NlkPgziIudt/8RAzefKzmsE6tdOLVYGIsFcP6muRDf53al4osgwirw80YR/aehIp7Z5pwhrTB
SM1wppDDwRiNCoziUMBBmDVWDJX5VbQ0GlTWiUDIvn+PInFNS9vEK5YuOa6KN21eJGGP2QlbaAVr
VeSHer+SLLvOkzM6fjGykJYqw2a9fWiEgxVDJJlzRLEZtB+96E+E4IAmLSOiDqvBr6DtWzYr0XqD
ipZHIbDNM5MCbH9hHDGxw21T1c33qabYfq3xrYpJ+bZ680lvpfnuCjhWTlp9pNb0qXTiXmsIGK2S
h5Ff9lqF5nFSsJyNixbGSss5KHMjSIs34o/sfdjgIyNgMxTnbETIn0J9lyOLf4csi41k2tCPsD9b
9XceFRSkqgO9uFydd/73qzFZgMSxIahaXfwn1yzTy+3pUU1GKED12kQM4+zR+BfHf560PvPvTVlb
eCLcbv9z9fby//Xxvy/HkpTP9fe27YAwjjtVjH/4kzEaCSISkvXidu12Idbog2aNPvh783btdt/t
0b9P/q/7/uvm7XkhbjPV8K02oT9nSIVdYmePYYbxNfom/sV/rt7uvd1edALmAeNx+9Dc8pn+hLCB
9YKjC8Xt39viFqFwu22sOlt0NMmbLQkRyxayjYXSaqQQZMsxz7qF/1J0ByOUm7yaieSZdNxyVitW
OdTmMVZi87jEoeOR1QRlZb3Z1cu/HsjWp9iWAfIg9P3fF9yedrspGArtrDE+3e5KTMM4TpqDkq1X
MgP9Mr49t+fdHrldlJIYTShp4iklBizIrAJBV7r+3dvDnWaah1L7xt3OhDDsDqhbLbgCCS5iJwoH
XLZWtyK7BswPc/biugL9NdLuuUsBaIaGRDGrxGLzdqFNq01mXDYL/MYFhgiuM/iR/kwCrkXhmEw/
UzU5ZWzgRgNiFuOrCjOVBBbMxvbJGhmRrkZRxe0AX2/e7pNyhLpNWF+zb7AkLdUBecPtkSEq1MUP
q+J3PjKV//u6vI3ZUOfeOhIjSMTO7R1u711FYnUeEcOJf4dMmH//vX/+yu1t/3nO7aGpA0lRiWVE
KbiedeuHyv79yW43bw/8x3v/fx/++w6Vk7Y7t28Pf5/7H3+zTJx9kjWnXKUAxjOL5c+RGCmYRJfF
EXmZBsRFTUVnZ8/dOWP0jJ0U7hnkEACGiYTR5WdmqPXerkNQgTI+2NlcHKw4bc6iH0GVMnD8LtoP
2KmnXY5ZMbyVusTKC4sVL3TF59DgaE7G0nGoAeIJUmQKSuVCx2nSZeNUICyLmRiYpRbSebqFPuEA
gwfR4La7EOxDWIwCVvO9IHNfKMBIpB1Z0tya8EFVUXDjx9SzioYasRJg/VA0ED8dehFjwtSgxcOj
kL+HKBF+U8GBohbw+mx+6BnRecjlYRdZ5UtnASDUMc4gKkyKgSmZR9EN3o2TLPxHIzrUk/qs2cWF
8rbdTrkCESFJ9zlb8H6w1GbTFXjwqPRlSphAp3LQc5U9oaQlm1kS9veTCrDUg2CqOjBdv7LB88g9
DuU0e2GGaCsVcInNpVo4tTDFseEq4/sxQ5R0KtE8lGCLYXqJwyXfysWFQqN2P2aUOf6S1ranuSo5
RWMP/TSEjN6Gx8hBAKLY7q8MWmUHDuJFEflUUQ+jp2gZ3ovPvs/yoCnaL0LZszzvABpNEP0se8DY
Gk60WcGhjtHrhrBBNcC1k2F+ELT3qWU94tmWYZoxq3sTw1XOVYgB5YWgYAiOef0LlQH5ig4+J00X
RZvaYU6Kf7/JFtguGHKwPgijnA61Te8QgcFm2N6e7FHcgxM0Q/dSK9TFKp1pV+BhMrfJFjD4fszU
86iT1TvLPvU7p1xz++pgNMOL0Iyvol7ntnwcwSHMcEQjdi7tsQwsEMZkYfHHzpNTHo4Ix6Na3MUF
MzS2MzyFyN8IMAq/j3AZ0ZWBRLOWcUANBWauIqKgMvVN6fTfVib2RYS4gpfeMQ7ghImXBymsZ6Km
pgdmj1pEsZaZMMAs03b3Nn40NcOQozCUGdVUlh1Uhy6ocMXJDp8zYzAfu1z7Y2qo+JP8NaJAQVFP
DhBQ0dAq2KV0y694LyKVNmHR0r2Rrbxeq/sGDFwbv1H4Tk2v15WI+PQ+94knRBIg1QVwhZpVL4C0
ocCS4qN4wFiaX2b2dzQ08ZUkP1jLbuXFYxLUI8ZtJNSrQSjDo5IlB4aZr1pthIeab0i4umDUWZqv
atmdc+nCgXNYRA05IqszzP2gx86+q8I7snuaI8bUrCOlPDISuFMQYU3t8F7nzYdS8QlkBQlWho9V
qT608UTrx/c9CH8wVx/Ufv5RM0vcNQk6Aa1lhCdiFTYNPKwsgQaemuEb+UDgyIWCpw5xyFuJBriL
w7tywQJf4fzAPUJ8067BqFAOhYvAN+pPBgy7EWFP22CpxHIe6CNufJWQEZxaWX9Ji7FBS5yQp1uY
7xnw21RGe5Bfsja42eLKroFlmEKU4buFwNzF4p6aHgM/FdLtXJw6O4ke7J49OQIWMowkCiZd/XBS
V4ENU8C/1LLX2Uj6XZvRhquxbd4PcfjdMULrVRNLDA16F6GIeFb06UPSVdgHLjrq2bDn7J6GAVrM
vHEHJlNkRtr+MIaBuUyaX9nd+NKXI7Dl+FK3rQK3NP6t6b2+rRkWBJ0J53dSNZUanjcFJYbj0q9K
xNElBQLNdN7KDr+TVPPFQOprr3mEbXQwRhl9GFNbk+4NrB6SzAjEWp6KaOywzoNNCpFjtwhBvFiK
qAI3IElm68ZqTXnQdIyFTBFfiFAa4WitTgigd0GYOt2BTMZLvcALA6x67ZccUdPwOLbtstUcZh9z
pSIvJGWcOI/+O8UpdYMjys+UYkk4NnFBlaZchVK3fOvY2QsTp8y6m0+K6SBs6+1gIPAEPpLOgEe3
VxvQArFFPT1PnQYf3CBJm/nvgqP4qYNcQwanvFtJZhy5djkk56xapN8QfMOc9CJIt4CAnhh+mVpk
O9R2s+s7+P/jhFf8mggVuATcGlGCOU01hIwRpnc7gwOST9MlY25/HCuAFUngtzalOqLh0j0oU/Y+
Qni1J8KRLcB0xUrv+kXAj56RWlgaEial0bcRaaHBPMznvknzYx3Mo3zMK5U1tXA/q6JlmN8h8bWa
a+YoCZyZ6tkC1CKEHRdRi51ZCvvHWk9VMhTxKJPnhqAFdE4W1d4yfYVKfT8qc4VpDv99iuJdJeKy
diQS5Dp+IavYVKHquvUBXo6sISKQHMbbyeNoYW4HzIwMar3v9sDi4I1X28ZLSeTtyY3NtyTH2TBt
8GHvVwebcb1QxwwxRVS8xiKOj7Fs3ONsTG+xwKiiLfT5qFLtQS/hohFm5JsSOkEKD+qU1YV6qN3F
09bpYdhqu2ntARSbvqCmj3TaEg/21eTzdqH9+9rt5j8fcX1BmyQAc/7tjqHTKOew/yYeb1RfRJZj
8mOPikcQhA8v8pfE9r4ioHFH+bgwcMJ5/ehoDlcB0teY3EL3VFdgQNK4uwJPRNm86xHcf9WF53kr
6W8XpEgtOOBwcbsZC4cJOg0b9t5Y0mfhR2T00/LPh9Lbdlz8bm4f4/UIzwz2gy7NiGTkbKG5pIm4
JbKVGv4lf7PZ/t43OC77poXAqNFShpNr5yTI4mTApfewLzPzPup7Grr/SoG7JbaRLRFtFRDnrVED
du5vKWw3y9Yoi+hZCmU3tYSmDetFaptQmW63k9WPdamZxri5jsf8kMGrt4cKxgvOrLJ5GjpHPVg2
jkXOerHkEHlFVxMwr4yrUxVmsce+QnXWlOZdbJcsEJam4YRf6sfbtUYR2pG8vpJhBqPYaPWIrXV9
rcVMWg5u3T7D7ZpFq+tZBhSuODlXZq0eO1JfjvDYh9gKD2aNm4mWQfqNqhgRfK4a8yHWn4BFymOh
OvUuTh1M2dr3ZaTOo9eTJNZhSqQ5peKFkUCyY7f6sdIwpW91whp79lAyRWAf2BpL5WqdjNelaxe4
BeB4k4e4KVQQSivQurk1tK1O7vIJHPOBjNRkp0qbw8ml5SWSVvwZ177idtGv19QxhExPQMZfh1y7
SByvyRmINI1TnAryf9DfsaHh6lURwTilCQxnLpivHspuUXcT+OhxWS9u3//tps5IMZcMc/i6Iwz0
1t+Ayu1fF+6Eh4oDV2C7uAIG7poioMXkCTC/LXsYLzUFr7vG7P09KG83yTxHsDwvode3zrOuj+9V
haZuWFauZLqkbRAr05eOPJ513z6MU3X6H2kMbYzZ/XSvYUa4uAeGO5hvRuy8zKwxn8x2JcEYPj7+
e+Vj+YlpIFLGhD70avwcfQKcvsRLeQKaUiCpwtRea0E8l1MK4i2KJvscvy7v2Iv9TATLbsLX+EXC
9djZMw6nW/kHE8X1pCSQB4ASI110SUAB80Y3fEAQ3K1TjCNBw9+K1XAMC5KARX15xk+6GTF6DXpl
h6tjPOyVp+XSfZfcnKENbgzIEFgcgQG+a5y+qgcxp3vjTxGBhjY/aTbKE2I0QEKJGhzijXVOvlS6
GOSpLi9aoDOgNxbkB2y61KdybqYdihDNCGLzGzIM9rYVRqMv6vsjBlY+wZnAcRtkxhAtXgSTUhEg
O09XoymS6b+jB+0MOw3jAh99LI4EhItZPxXbWb61nq0f8kufxYd+DJ+Zx1PrtcixdLx3N2F8pmZg
WdHe01/zJfyZ0Ib/GvHA7nbRWU0OBgL+fjuyaFs0koFRewIUCzr5GfPZpaLp3pRvHAco4BfQCVCj
M5HlXyguq20R+qoRENRp4KOUw7dA2IvBQy82dQKEtYUeh1HU+EAlxroBJd59PMO22E1fEeFPT79J
Uu1mqPLnGZ23U7MZ7o1679rPIt/9h137v4zt/zNLQHPwc6cunMnXPvz83/8D8UQh8M90TNuBmqqa
psXj359PCdQZogf+p6ongnd1FaGmcqwElBU/+yNO5T776o/REy6nObyFQAkfEtub5Y6xon127pZv
jhDqWjh6+ertMlueGjQhZdNB5KtPahrtYucQFg94do4VHqqeLnbC1cDYqRt2GpS/NxxNYAZelz+4
+wUykO+4cNyhAd1X1+ExfZIv1bVj4rDVvOZ3esSx9i3/NBC47Ib7/MjeDw9T4YBFWL/XdzOIxM5+
ZDGDa7CHNoOcGvo0un0dYdO8I9PcIDgVv+Leg1m6GKijuqt9hw3zxDT7bA2+2we/m+HHepFn7Hjj
P/+PvfPYchzJsu2v9Oo5chk0MOhBOzXpKjw8lE+wQkJrYQC+/m0zz0xGRmW96prXILAAgqQzSAiz
e8/ZB2MChgb/Bw4ol9T6C7O0LcC0T9kXxJDiG3Vr5K/yLY2F55YfHasNrGL2cFbDayDo64iU7IRh
Nrp133DIDrQfnxCbtR+QWAT39f4eowReXWrDBd/fGUnUJz9lkH0svqDV3xtv7PdQMPfhLv6+fvEw
dtuH9LlQnEbrY2Dv0tvxRCLNwbnHF+q89M0G+9QO6/3wBgwggufyQw1ZBNcLyqYdcmfMkZynPm6A
L9luk54qF1wraUI3y4NCADzbYvMdMFnq7xgdbIdNuj0CswT2SQc7wUB4GZXx4oJPAZz6znyiWWkm
jHRuKZFDF1f0Bg5bZHz3y5ZRxtZojxAZTvwX4739aH4ryUw7zp+ZgvNRuYEf3HP7abmEn5hXHhi5
7RmbHw0cQ1sFWrj/5L6gJEQhujtnh2D3L458Bff/hwPfs4TpeL4Xhhbpmj8f+IDsexRdlry3guke
zxJJN1xjOLyIlPxIMitYyRRa1wu2GZRNGI3e4UjqFfFbaZX/xYchCOEfPoxJ0JQfCIfsg1/PQjcb
Zq8LJ3mfWtQK+TeIU1LtFr4iEG04bLh/bPHZZdAx6IM9NMNDTAMXm+U7/CPpg/44/8m7eF4aIls/
/9O8i9Dlh/nncRf/2+Wfq/5z/5fEC/2a3wMvgvA3z3Edn2GRiq6gjf3ffwS9hs5vnkmKKsklvsv1
NuR4+z3ywvZ+4zpsMmwObdsNbfWq3yMvbPs3YSL8J+3VJoiW0fi/E3lhMRf+64FmmrydsAWpsVzr
Hdf75ahv09ZyGmt0Tm4RoK8unXAbl0AfUvd94fjpabTSeCc956u97n2sxjaRCB50dh8VBPjUPmWK
trwNvPJTHxbJ1lsDBkc1LlrTiN+Fpn1HNmR6QqiH3NvGGZSkBQKPu1GgVs6skojoiObkNPoEe2ZY
arhKJaCzGuqADNYwzrn+erdNgozGdskkkoG1u7csGzFVZG+a3PwSzCpArr8VFebMpBQYAig10vIF
dNXW/o98sr23fSo3EvG7NWbJQ+FGx6IfwF2NmPsRR+Fkn4V7KC1i9UxGZJ7wxM5fkkenCi0gKbsu
L19OXZO8o8MP76YNFuAW1Nym1bkvg3p9zKjeb/FTiC0TG08Ot0YA3ET41GHqOg+PdXFe0jw7pXWW
Pq70E1IZAmu0shlA4UNIJ20/ZNT/QlFyf3MUrL2MZlSX9ffK9b9Hvl2Qn1d/DBervCllVV3kellW
5VmtK7FBqB/d3JtTL081wWBhZF2SrgcNgTbEyrgPIu2RpfWWsp69rcrkQ7gSwYiuwtkvSBP5WQfg
TPJHVMwPQxc9Fhkl6FagdHQmxqLphAOZssExH1M438TFua0IH8hrYfTcI9YdoVdMDnWoOk93Q4Xp
O8ojPDtYbz2vBV6GhKk18GyFkzjU0r1zTYjLbXzIwoCKMfVOZiolI1CGoXY3o50mhhMvV+ttkb8v
FAvC58bl9tR2XXdIJbg6r8mOq6xeaki+dd+d/L556QJuwG0Zrugo4Vmgelrh8nbpaQn7e4tw2DCj
F+ThUNmuonppjWOIXeAdbFgfsSWq06+ZYtok8xOonypYsuNYwdHK3PklYW60KVAXyhLEWimg4I7x
afGg7g4eyu+OUPSim/LdEJrfjDZ9B5OeOuRzVwToAQo0drbpf3bm7JMTLAT+jvy6rVt/9idghbHE
nBIFoKFSw/CPJVqnsgYXg3WL3MtsS6QmJsTcI8lqAGoxt84n0aTfV6ujUEFMMwZlZy+x9g8O6Cgk
x/R8J9wwaL5lGX+erNg95dGjkcUkvJTLx4xwXav0DohptrJFvY/DKXzyy+loG98JwBJP/ex+nWgT
HPIqPmYVookkkdsc1RlfqPWml8HbIpns3fs6Iyq24lPfjAFsP1FIcCse9jl7I7HvEcO4NfyWvLE8
u0yOBKmQMXiIEjAAPa5MJ+D6AVqztewXJ4MZMEXS2dShtzcbyAFmXm87F41mq9gT1VPtSYjN6+Qd
pjF9n6D6rjzYnDMndGIV7xsBLRb+cdINlxi9TNjAhhMk86GOEk+1hJeTEj3PGUfj8dZNrfuo8zHW
uyTpViEC/XkCLVDI7mABPDYC4zQV8GGNcOcoOijly+NMSjw1AdycK2KqRJRfrYlhz1KWj1hIgt1S
pM+xkUwqHvkuDnHOlpWJcb7FbGFOOTOISv4w7HXG7tx+IscPFau5s40uO+PZe+mLJLl3uu4UfWq9
WdJkT7yzA7nfHtLxmBKZS4vJ/RGN2DusYo4u8VPQRBQCo9Z461hn3/K/kSgPFY0wQfSmBafOUG7q
2El2gvTdTSimUxkVZ2pmoKrC+KNuEHMP4DB3AjwjE/rtdPU/0dd7Qpcg1EkpTw2K7ExG9l0WEMVb
6txkDlB7mu9ia6B50UDutlZcSbiqTCIp6LZ4E5Y6y0nnmzKdX+QCD0m42H8N/4uT3nUu4EkXPGgM
4HPFlbitcWHtkaibTFKBMq7oD8fswc6ZMS05rVkv7juiszPjGADhNXsRYpaDnsCpAvovTpk6Gunt
AKWWBhsk1YIeDxkfs6+ow5Sz4uDRSqkprAXKszC3QDoXdBGbESoGkVCXUcZP1oBCqUcEvc9AhAl3
OzXG3SIWvK1U1pTjbBM3JuUCAnWZ5KiGkcuRUc+3ZdTfYeq0disOMaj3tPdmO4PfhVbNDDFTEV5p
bMykxpGN8mM/tOX7yCVdxwKXOiQ9CLMIdu08eR6TFMIgaiSyS4IU1Cot4/NsFtZxrmpusUzhyGmq
Hqa5+ZSmPuJ4OdzPbd3u5n7+aIyFOM1MpgZwqkWAWKiG30iWLZnaSRJsXBoR2I8eKIc4Fy4GXJQr
G9WLJQ8uwtIN5W8Y/Dd1RxEb5R81pW4mcsGG8VXH71vPQOlBZjktixKaoYttJ4tqQJYLIph8vKfZ
Yx8ktdGt9JCUW3H+uUnlu4zG9/s1OPZOGBBxCdraQjVrQzmLs/GIkczZDxX8OSbgwTLCw5jbh2pa
i50bnmO7b7dORX8F8ks8euk5CiAUVyzyJj3KVKbb2QzfTx74HliNsWqm46kR9AhoNU63XcbA3Rxj
ftkVTqJlQ5xLuOz6iNwOkxvxVy24LQlwBNm+p7EHviUK6cGuPLFZDcBKeYl8zzpX+fI2ryx4NXxG
gwvJTR6kxpHg2+1kDN2d1xKRlEfLm6X0XuIWf1E3yxMla6SxsURDRbO+E1QtOk5k3DoHk2jLuyij
KrKUw23vws4Q9bEh+Xkr0/bzUoK2sC5V5JsUTJwfoU07x1z2dZL075K2OzdMs0RBoPYsQzybaShg
ZiQP1joVdwCrq5iTz53tuwiqq5mOxFkxagpqvtB0DI9ijagtMPt0HTynxGoLCZYfcWI0FwRa5BKD
Hbkg7sO4cODlZvuCRQmsAGG0pkS34HMx22adQjGUM79+nh4sDjgZjR3XFudLx4m4LcT4ccKPslmK
5uCNzGzXj74YXuiZl7ciCh5rRm+XooQvLBHgX9w8fMEKQK6rBRuJW+NzZhjhxld37TGO2lMgRIgY
Aspm5Ew7PyYawUYavxq2OCROA1B1znjmc0u3CEv8d6vNCcVdXNRy/SmS1Azyst72DXdSwtQE1yMu
Vn3aZ0dfrKfACYmGIFDdLRgJps7yYUntduv3w4wjA54Z3RkD/Pk8M9BRFY/BOmWdweExQlmPEqTf
VmLGm7CdT6t0ibcaEkSvdXQKfOD79bqqiiPXLkaBuIaCE/LcaZMvBoeozeybNtg2nNLxtulBqw2u
SSROAkUxjsLjGFKjKu0GaISdfC5y5uA5trhiDe65L1Hyqm3A6SSmckRygBZV9MFybrx1fJ5mQgKi
XkKXpwGVZHSSKtweTmx9dP2WhBDgFEGAYUyPubAwbRcZ8FVnPUdtdO4NLEbEN5k4n49l4N02tp+d
pMctcBGAELB10QdEYWua1Mky1063YkRJEUEGi5KHUE7orlVHpWgpIBbNcYi6pySFNeOuJi6qHuwv
P0LXD1jB7A/9OCzYQbDfZVVUINr0GEpI6gcTwgA5hhMsM/dAJKBFGZxWXjl74W4hheDkOSoD62PB
2OUwZWTFWHM33fmr/2LSDR2jmGCRKv6SriMssKjH1xZg98zBxuJwvixjDDiIKYfyEfxAKEcjv+rr
nW9zUV6k7+EKS9SwzWG4yVAzcuZP+Gvte/lD2s3nBa0uUpG70gLWnhaYmZPR/thCERtzuFxIg85I
5XsuboTstmlwbglcHnB/dxnKW9kQLmdSW55G4vRksj757TwD0+2QU/uUofv5OZ+oVs0NjGx3IJmo
mwObWUdLs1NMMK3QFvQ1l3fXyN7SnnC32TDQWR0YgpdW9jkV4gHNDMNNkt9yP0QHEvrgF1sAVydS
OHyKm2JEWG9UnCcQCQMpTh6pCXX5bU1gmbhT4994QXBh5iqeF3IgcFog7ATDVvdfGSu9MNKrZmiZ
dU2oPUGP4DuQBnbL2O+GGcKCFZuI/aGM0E1oiWuH8GJ5yPS9CUsUWR3lBA2PaQtejeU2XgRK9dG7
GyOguFJGX1eP6tnCPWf0KyJXstJDI7MvhsBQKbiEJe3zZPL3gWmDp0nQ1ZfF8ODgmMSHEnCJwwKW
U2zOOQFPnW09JKMLUSMbPgRJgmBjyl7Knop0ZjR39hoh9mzxPLluRYt6lBeKLeGbccnucJaPJzKq
OTwC+UmMMt3Y3XrsGvsHGZFv8aqShGXeBQkC1ylEpZjVpJvl4iHu9yLF7O1E/W3lgX2POzug4wNC
YuluozQ6GblIcZLZ72O/oQw6yvrgFRSxuYeuzMLItLt41sOk5O0ok852NRMt1mH1QuO6jV3jq10f
xMBQtuonFNp52WjF5x7V/pbM7QNevy+ZpAJPLYB0kpo7nGszJmGyY+5GP0n2lojPNB6YzA+ADoMC
aRNCbwV45RCzTKgMeGZJBInxouLOgatGCdMp4XJwO/0RBP590vv7zExCehowPJsl/JQ6GA9FNLwN
feNJVKRZZND+ndDZZPE7v+KXyzEo7mOm7NXC3ARWI8alTbiCFvK9yNvGzXJjieazmWPN8tI83GOH
3DLHxtTvjA7EuPw59KfbMIVgXI/OsxEmeCi6ZY972hnFc5bZOI2xWCL2rveJmVxgFUBHLCH7IOp5
jyEGsM0yEFKUul+M3n3XEJq47a2PoVuiLcs67nsMo2yw/ImJE1uCBzCbetm3ubedCg+IMQX+sV/s
mwTmqJ2bEAXrT0MPj7pO4TlY8kWmSX2puRSkVRAcoBG8Rfq7KYTTPEOLn4SVQqz2iIoXj6Knxzet
eA5h5c8uwt0Qp/Kmzr4i1vmQBa17S0HxDlQB1vIXczZ/hEb3Eo+QNAehDDf4Eam83Fi93FmlbW2Q
6N+Grkdb0uUcTiShCnxGkLGE76yo2ClBRKe4f6zyFzksxa0lqR+vMqM/Ib+N1Q8LTcW2ljRshAof
cJUbRkp3NxvtZvacartGctqug7+vvNkEmIq9r6/vfU9GbyICnhJ/7s65BcsPwdmNMQZ3hFnvmL0Z
u9IgddENgqcCgfxxRBhVDswqg1YwPV1GeUSsCMEftKnj4tgeqVH1SbWndvpsSVwcYEU+lP6+NvII
YwIXF9T2dznMjOPAiMfLwDVOuCm2XRxENx2JfZEal8QR8ya7gBvlGs5hCBaEXbN430zhu87mTPOG
914Lxtf2rK+yxvztUTFfnPYW6QaSS2Aqdx5VLcyqsGrK5wmBnsTJcSOmkXOzzN7OCZjJKqEss8mK
+G1Br5O52HI3tJSGEOEgHhHCekLR8DG3RP9kJoixs0p+XvEe9VkD1sH+6Nnz5o6s7bfpmjyvhEDz
i3IBS53mVYbbE/v+syI3K7/lY1CfjJTgkBYfc9MN3HbUwvSCg8c5d9BbhWppt2Y1HAInerRIW1pK
X5wiFdBjFauxj0bxMKUC8XKJA6J0zFOkVAfuEiDG0qu4HA6E8TDqMtHidfl41JPJoHOIqYqR9yZe
P71JUA4trfxR2UR8JqbX7bBXPva+9X7su3jbBFN1tJnemdOkcFKj+1Uaj17ijmj1m1NbIMuaere6
9Kyh0vY6ShwI1MkkD/hkSOWNFs7kEHdfPcJYPQP0UeZiGghMyMBcIPDlIYMwrfxBna5Y13KIBwDs
YBIKIR/tyL8zpMcYciFjIo2bkxgg/4xmypQOsl8/LOBsawgj/W4SxfBkuO1XLkXKfeLdOQHEMlm8
eFLe17Eht7UBUjmP74FCYDB8h7IvP6zpSNgOuRplw6HdBFj8Q9IhhXhJTS7tGKABMBYBJf3AeiJY
HEWE33zi9nAxxXBuM8QWZbYiAnHdWwS9jOiM3Dl0jRkiTAzu88H7FDbWxyYssWc29I/Qeo9zCCeg
vqR1CUHZM4maaOPlpp+Ac+AzoQDWIMT2tjkHrXgcw+7OxPeASsg3qc9GdBXM5qZp+3t/EfbRLTDV
GHBPmzeTa9CsHgaDMutEw5PeM87DG1mW+VnK8URYOuJI4KUV2natoAhawjvjIr9QTrh3QGri54S1
OTkN5lWA5fNICBpEhAZ1yh8LzBjN2VZP0Y+5SUQDy4ZBEyjBhZxL2lOB8bUpCwv6UfzQcygd9FbU
lu/6Eo8tUqlN22OOXQtcO1qj7ikFhCMCi4sMlC3V8q/T3D4PZzF3DVBf0FiFVNb89qONaO4sdVOf
MWRzngqV5eQglNKf3JhXeUhX5n6rbyJOVB91mJTt3JcJuaSxDbAjf6md9U2XMeQPXLBHelHqAOfr
tskPJTIvOV1l9Us1ozzR25kFGLC1TzUzo8EGN9HG205pYzJt05xmz6fP2t3FvVLDaB8Bs03ImsEH
fTLaPhUta+qOWp+v39KM4z/eXf1tO08pkMZBOV5a/kihgqb1/9j1FcRJfw96u0rCjsCX5cm1xy/h
BPgzoXwie35ddyRJL2lTsk3GWZLR7DCcYj6GXRd9DpMxVBcOEl+Z5gNWRoRK+pPqq4jerLH3bgI1
b9L+Bf3RO7v42HK34hYz9ucQljqyHweGijMcq6jeBT6X32SUDButkWyHyMHakdFHnMsSK+ysxCVG
SE5AW4VPdCqq87Q4x6SppwNjMK4J+LmbY5LBmFAmiAVL1MH2+k4CpRIXkUbOxexA7U5zIqFU5PIs
4oFYhs5HAbAuKI4SpcvRf2eNSeJzC2DNYA9gcRl+f3YNe1MbvYVeyKHNSnFxaY5qhKGvv3lCkHhY
9ffDon9C5BBOGzIazROCBDIWek0v9BEnkM6sYi4JgEo4zKyYAnMgiuPrqaLPF7WwvIULZuOTt6BE
TGMTYObEPQssghffBHHvb/Hejxz5ZF9UfUVQ9Ggz0Et3Tl6fMD0iOWnc72U8WueycO8DKgV7oaQ1
emH7XQ24jFPeV0onu2kDjnl79rFIdNSNoj6m3s3VRhk+EL3dMLnCJF1Eh1wpdmAVEPgzMOvRJ6Ne
NOp41muJivAe0GUYXYXEyg3BWcYtGhy9WJUF5StsE+6yKM/tc9zM9nn03okqG076d7BU1PbrL0I1
J7CMrwZwscPkpV9aGYJdzbG99w4+OzfOYOqI9d1suVAG0/JhMQL7TqhFmyb70bCWfd8n74XLlG4O
lt/3oZQ6uJkXnNDIubdFZE2YLcUuaJgwlVQkbr2ASleRegf9hErO/cWC0Kv3maW87b3oh3RwpNn4
jJ1OLgeRT8ONJWOIynHZTQebE40ojaq8xxN7nIqwP/ZUQ82pq7lARW5y17rUINwZQ6fM1f8KRizV
q7fUFqjgdgySLPWhRUePqzHWCQqGwD49My01JjYNh3CHZeT2aI+3g+9cpr5C/VbejSFpkVz6q7to
+YEKKrn1rJ4aEgU3oo4WMJRddgxiT+yzgdmzlAvOOA5x845LpnU3dQQ0WwENBScvbhO8QscRYs7G
mhRhEja8Hxif2pgkpBH5g1GXlyDCAQvskiCJZnbBCfRICObypVmo9rii+Di2q8Rpx8FgyuBr2pWP
ZU42xNJP2WFsGWMTChA0BGp66a3pWs0FTxVf5tK4W8/sIfG0ieJGoWYFZGqXl+vCnxGbI2Qzt1V0
a00+SNkgfEPhVqAwWNriQoofjod1YAwS46tMudWBMtm6C8K9oEeup9fw8cIat7yjEAUW5TUoXhd+
QJEzdBmcjf73eQGNlLjlLg3BtNULWdqmY5tnvdaqTb123ZH0jXWewclscjqmG71DJMiFrcYtt9fn
6XfRT3bM9H1PfX3fCuRsk2MhZ6szsLx6NfRNAycFcB7DlfD4N/rR66KTtf/6ogrH9k3tgq4zJ5sh
2uyfqwG+T7CqOwl18nMciQDnHonDshTHLiIXlRHh0nNwylbgUu5IjZsge5gTCv8SzaSMYNwCGYHT
Ye+4FfC7cHmMbeMsuHGeGq6qWnwKTEoJpKRHOH0uL+YCKTUjU7kvGUyakTw5Fte1wcjrvctV4MZ2
za9uIji9+w/pUHynurLBcfXRrnGp2aA3xrp/TnPmuDnoGQkxCj+BolFD3yyH8b6Kkm9Fg+N+9otk
Y8uG1huQ+B5avaphnu28eDHlXQahxc2ppE1eh1rJKr7OgnxZm6+s6PqvoU/PGzNlOJOREH50Fgrj
OMiQoTvLO27ZBI6FA2GzkkpX3b31AxpfgZdRORkUP40QktrBqpM+JwK3PcUMbJRjsJvr8kPRw52w
LSqP9shNliuemxBs0zd8Cy7ltip7DPrkHBVIx9s8eZ7Kl7ScAq5rD/ZiEDwlSsTzBhiQMnoXDepk
r8noKnZcBxvCgWeqQ0goB/hvZoaevPPBsAaUtc3O46yPkFNaxXBRZVk16rft5oevCEoWis02e7QX
h1gqn1vpWgxfuDPIfWA9FMZ8po//ONfzQWbJx3ahxxYWzwONUw4s2lkolmT13PnQUaMUT+xacwRw
pTyE4ezdMHVoNzbWoJU3g7hGRanjO8KR1jc1FWMSBQiX752Lz0URCaUL++tmhVdS4jQ4Fs89vpvt
ZFuP6MxxAMGk75jgbqwWXrBYxR3mlU8DhvUsbXd1W55mkiCaMv0MxunGL5N9XbX3RU03x3g0LIhP
9Em8kLQTbEgjjLYhqu49CAtmCtBhDr9NfnXfRnjukyn9jHBjN487LfX10jcR/sZN3tu7sMai2pj2
xQg7qFNw4hIY9+OWasR2DKaDScmvzowbJ2x2rmPdUghE/BqIOxlNh1Ey/LQFHqPylvK5Y833BUmW
0xFX1DsobF/nZr0LKlInJNFSVvy+88y3JlZ0WJGdfZ+X+Kao/72dUQwzuSErY8YVvhjevHU9G4My
zMULZ7t50Wt6MdqxdVkCrqU4bl6a1QQ1qcToubOqwIbyg+VGaNc9sPRziNg9BOaI5w1ADz4kznHk
gEGfvRmRKQaM3uYl7M6i4rRH1iTV4Ixt5LHkgNaMuqVF+kM+E9aWUWEcJerGzOXKK+Pc/pQw9rgp
hsViKkQfTs0zqVXwYw5US8maYWElyDmThmgjw+rhfMT+/WiAKrCt9kzAa3c2Q+axqVcFFBT+UB/7
vg/Peu32jQ6w1dLqJbCbddPPX7wVwn9RMonREu9pao5BhMM0aSIlJyBb2wF0iO2b6cj8gHSsOGtB
uKmmMDAnlIldTPCgKDVvyhYxvAUbKMs4V6qEUJPWIfLOrziHc7Obz4Yn+OFp0JFv4SpeFSTfMg9J
9HAlHGvoD7gyBMTT0pPnWC1Kpjxn8WKr8fawGm+Div9JZahbnn5SV9IwSIgYSqyMrzrx2zOTNWCE
enXOmoh0+p2Zg1Prg/iDJQf+O2XaKfSH/k+9jh4VqWJElWEUQCYvc8xgzxpLSvFqhGr35PtOTg0d
4rpdQaAVElxrOEi6vdc/n6kPQmOPTjfXFlT45zJ3go3XEnuGVbg768f0ml4YVn1bc+ozPgrnM0MV
/zj7yS4q1k+20xOVJ6v3rhKacy8goaWgyFRXPk26miivahw/ih52jz2pZiHDX2/Eq0EpEBmrTwDB
khJ62HsmdyO1iNfp7IG7OVTUhs964RLLEETYHwb9P+zXmmg7hjxUAjJiZGPIZ4aZEUHa2O8KLAjm
bi5m8Bd+3W2bTgWQjRNWJzXWZt7JdCMF+N73XFFZ5cGixxwsh/Dtf8R61ZAOy78Q61m2aVv/P7Xe
/Xf5X3ff5/Rr/bNe7/eX/S7YQwv3mxCO59qhLTy6Rcif5fd++J//NkwR/iZc20ePSTvatzx2/SHY
89WLhOPzqt9VeX8K9szfbKyqXmBziREWor5/R7AXhOFf9XoiDIVjIhd0XBf1oOsoFetP8mwuJMUq
4yq77VukCK3HRdhuxpVw6/k2CzxK9PrcwfhLV8cLydhNCJg0DARISQrUu0VW7wD12tnubS258vTI
1V4XNlKNc6Sgrka5vJQm105bZVW/Zlfr1SrABr/Tq5psrdf0IvejFg1vGFFiYpam7TuN3T625Qgg
Upl09MLE1o7SRG2D56wIavkWqHJAqEqLeuH/uaY3x9IGWWwaaqSAGWtVM3Xt7CFSnEu6XsULDM24
9Ek3VfZz7Sqhilydr5t6DegM+KplPepLvbbY2Gq+eF24o5McRse95GrCrK0/V/+PNFxjv6b9rX4I
fAXJPXGQEjqmyj6Tvua/WoOmun4qzJ5sxcmmhOKo4tDrqj9aEtPMk9t0YLz19bN1GlDaaqE3URJS
smSuD6CDnlOcEvG69j5ES7p680Vh5gooCaBCImp40zcqyo/GaEukl3Qx+7C8o4b60GUi3jNJOsBv
gadnADroxnQ4FPP0TPv3YEadOJpB+TzSCrlpku5emrl7gIK3E00WP9JkaYfuslZ47R21NpYxmfGm
+Rm/L/1QI9110ploc+RcBZk67mgNFNxv6aP29SnO+K30b4Oz8F2xDkgh7irLea9/v3hd8b7jRu6G
R6cmd9f0VDlGqvtM5Czov4T3fagBunpROp65NYxnvRb+uXZ9zG4kKPPrtn7OdfP6Ov2YCGlS3bTU
BuhJAqn88w3/xdv8ulu/LXVsOE169XV/fulW7nHXv+nqD3fdvv69f/+xDrgXFJwVuYr6VvSi7Lid
XTevj6EqXA+GSyavv9ePXr+W16/guv3Lbr05V4CtBT0OhDD8LUZXzaHDgl+o0yVVIyi9qP7czDVU
4rqtd3cVxj6CjHmN3vP6pOsrnXQ9LAMQCUphUNT/5m1/eez655tF1d9+2a03r8+5fppqQJdjgODY
6qfoHX/3vOv7wU4P910eosv54z97fen1sev/7fpY3lsPqF4XjnAF2oBVDHe4iveJ8pIZNYumrzvE
0yZVr84yRioEv6yCGGrOzBIestE0gX21vdhh1sXqasQk0qv3uL7bL5v6vXI/ZzSn94ScbIzC1B9f
osxBeYEfR/29v3udfuz1xfo5+oO8vsN1+/rqXx6ry9kiZEXUJymT6dxEL84OUjSFcY9BcRoWM1pM
tZ0W3rwiTf3rqrswlobaz8X0110NqhM7PQyaM6Jrt0sFCy1NaYb06pqvy7udviX89KRYP1Xv0yXe
61P15ug5JtJC9z4bwX+BkW5fK/S6Nt+bKVdoQGTjfsWtqh/Tz9NriDEUEu3Pl+gXXzf1c/RCpuPv
75oIN8S3h9JsVd9OifP8rNf0wq1hd9FurDY/7Rh6vJ852ZW6qMwVmvHin4u/ewxySHnG5TSq70SX
QfWarorqtVzXrfWe2JyPjTPhnRzykFhcD6/5EsBsN6uU2ZOCuVyf/LqqHzX0YT2swR6CXXJEgyHP
ejFOEZ8ecAlyRmYbnpoc6EWqBv56Te8wIbvAe6g/iG6eTsJI+rNeWHSaiQ7IgE26CFNn9VXZPaWJ
pqdSFIuWFL8AKDP2UyU94+KEfBbntcPt4brQjyW1+0VUtKEd8PLnGdD3eVKLivnCoUIG1scNViI1
ANdrVDOpk9XNCTKxe5ZqYcJDQ66GY0GUUpA4bQEzc9anjhSImyVDiqh/c/37LupHLqKVA0Y/SPOQ
VfiH5bm4rEWc8nqbqK0czccm0tMi/U3oLyZCA+2YlQ+HXjhnIH3OWa8lLtQ0vbZ4Y73LR8qeoM0W
yjCqLG6t1FhvdF1cN6+spKbb4qAWD5a2P1ozqC6VhfCWLwrxkG3AqlFdAdel1UI7I4uZTBoqvlVl
1hqYvtCbheeiHI0doCZk3IFPehFBTsGMcVe3ZRw9enttzqhRnm4nvT54bdvo3UygGOc1VoEXuJ6Z
jultveu6eH1Qv4l+sICfhxx2uHt9y5WR4TaM6H4i7XsbmJLYS2NYaZyqOfa17TETXBg1EoFjefRM
pO4/tRH/7CDiY8aeq9t0+pXX5wyGYI/e1rtf13QrRf2dzmsdxN6CnHDVPdSLdUQM/NrA4CijmXbt
YPy6fwF9jhoqyLa/PEc/8f/wmH7K61/RL4lS+S0OKVPqrevi+tmnWeIrXspwo/8rv3RWf9nUX0ZO
S2N9M6i7wnVhqpvQdTNWdxB0WPXZHKI9Jg2PA1bdWmp9N7s+Ua9RUOW+dn3Ndffr26aFXR1/edBX
8AJ0KH/5s/o5//QxjwYc2ER77wmEsFbHka4XqAF4q19X9XZlmL8/6dfdvav8/v98/09v+utTf9p+
Xf3pvWeL3hhaT+/1rf9hv37qmtb1qTe//fQ3/n717//S9UPni/m8hE22/+kT6NXrU356C73n1239
4E8vf93/08dBNe30gDLotVo/Lcic+H2zrAnjaI3lqJ9xffz6At8R8ETW4uX6UOQMFoC5Ag+1XtV7
xgKwgV6DWF+dye5YGLme9ULXEFdVSMzRgAFkUKv6Qb27GBpmw9dn6rWkSEh5LqoWO/Cfu2klMFnW
+396O0tVKy0yIPBnq1W9//Uv6e2sW5/XJiz2/TiG5u76cr3203teP5J+d72bn/vJQHyzN+k6I7G3
3utz5XpG6E0nVtEbr+eFN2Uw6a/PEhCHtlHKKESD0qTGDCZ6BCTVJPm6CCpc02E14vSdW4dbUWgO
5wwJx+uCjqDy/6ttsnBcpChqNfzejW4KJlGhLuCOoptQw7NZjdmum+W8z7Iz0q3qsKgmfR8kLwx7
qCAsNhCnfvwOlv9bxI28qFt0tnUMI+BtDDP2XI/TR1hl5SXtF7AdpvOSLE6IhYFzOOdt6vASDja0
GjUS0dP360LP8Ne0S/DlcJsx4CAg58MWnscMcBMUHZ7Nzdwb/E2uaLiGgNLpeO8K1VN25wsN4L0Q
DMI4YMyuLHaBN5JWhl62yx+uc1dditCz2BKXx671HCxFcjLP/ynY/V8Kdr5nU0L75+7aTV3U3edv
f6nWvb7mz2Kd9RsmjiAkhsmj+Bdgbv25WOcJ+DgB7R87VHW834t1jomFFsE2rxSU8iwBAeEPd633
Wxia1v9j7zyW40bSff8q9wXQAST8jRNnUShHT4oUJXGDkCHhvcfTn19mSV1sTc/cmcXdnQ0CQKEM
CkDmZ/7G9xwouajb6/5/UqzjZ/xWrPNcz3PB5LsenBKQdd5fi3V6Edd6qK0aeopxQU+TKHGSxmn2
n2unfbVKJhYZNE5qXR31D6/NIRjfdlkAdslPOX+e2lSLSlbtgHSCpZ38+z5D7XvXTfkDqOh+/y4J
77puDgpZvTpnySqFPSXWp9T1lL+f895zynze93tOf86D1dqsFfSxhunLOEjXoz+T6d++dQIG+j6d
P3/++S2nX9ZpLog5H/uT8zGlgQdvOvo7Le8vahcEhTLQK1c6Q9R6cdabMtkvUnvVwnW6v2xn4KBP
rn2QH0n67OhCvVsdnI/MdcaTWj8feP6w85Gnw+XXvvuCv3v5t31RWXl71NNgKZK70Qo6OQBS6f35
q1BPv3H1BoiCjEFnOHFroFbVIpU7z5tiDnnZou912jlQ6d6sfodQjPz/z1fx7+ogpSqswGPDfMRx
YZQ60sFLmfYpzz9IgshLzy68ljhi8lE3YVXUcdAazJTqQLVPrZ3ep25pARxqb/TGrbpPF7VPvYzQ
3VVjxtlBbdH898Ba9LSILRBz744Tk3XvDO60Vy+cb361efpQ+VSgfj0b2q1KCMn+HB6pPxPEZDLG
iyH/Wsr2yxK1shMjc0CVCJbUh+iqsWnh2hEsqJkFiWF2l26Vx+1RrfYYw1VRE12A1S23vVfCepK1
bLUAKzHQYAYHZIRDckSFcaf2K6ibWtOz8ADxUj8oBF8oI+oTjO+8bbaVucud8ouC3KmFI6GDak1h
8YCM/twEkfhpXWpvdyo3YC9X+6V1PIHgQkT8so2XxOPBb12c/IgJVCXkXVHktGomD7O98Hgsc7PN
qpxSbCxT10KterIePyFJfWEX907k2/vG1m/U6bxL6jx7AHKXIxQLeTdMg1K4orjT3Chw09Q5phZR
z+78813QBhiu6z+TKJXjqDzwnM8ovKLapH99A8rB2ys4GNBYiX5T2a9KfIuC2fxvSjTq2/SBKHS2
AKfJLuvi0+EAEoy/crlAl5zcX4jFKJHgRRuc/bbO4JnnmXAvvbVxgzpB8GxJOwBb6tdYhqqnpdyh
lfCJ7GUyrq6JpbXBgHTbUe1SF+x8rcI9xXoePlUkyPLiuaZRvn9XM1AlBVVcQCKTBmEYXUTy7qOJ
/+zPTbSfrPUibQAvrjLSUq+pNcsQO2Hl+ZEr3lIsJ6ZRa/4sA1ytoU3cxBr2JObwwzvXHkxVhWll
pUbVIlCgfzS8DFlGmTNrqnGhVhUWUa15HfG330bXCjtuyBQ56yMqefDUK/4tFhEp2MZBQQjsXvRZ
lXWWPws8501vBecAkuBN7RqG6IsHknUXVwO3hAJPelDm92a03pzxlDFUuwME3uOceZ9qK2e8//Nk
PYTYZRfg18nPkAs2YtZqyHO/zvB0mqoHropRdW+IC724PiMu1VmeEZe1bMpY44hUfxseEqnppltj
giguZ65O11VKcLZaqh0Vwj8OJgtHhbgcZoSBBpFC3j/fr+ruqLLOB00FidFUlcRzwdAftEMRmwZo
71+IYcsqbpuYJ09IlTbI++8XEW2XwLVB56irUnnNBARsvE8lNlXVfjDdoPsmNzEOIsNV27ZBMFut
uCb6qp6nSntqoXsFbr0wfvAohYrhjKZP7aKvt6685505BHvgknanxTgFoBTnS7UvLJcXt+pJPAcb
X3W5cHJ0/fpKx6EwLqytuaL4O0i4xiwhGWrN9SJuUrpM80XrPhoTbBa39JwAAFd3WRfFzO0A4RLs
KotxhugqUay7SDeYvzNZV1Q3+GmbRhWIVj+W9ukYJagWm7r8rbyQarEuHkFWA7lxIxTadpXo7XPJ
51QMqsAr9VVyqRC06uZWa+fNHoTNrtKnYedBtXKX1bhUiygyPtkjzKVVqTfKofM3gcbzZrWWPhxW
2dVUO9Vbzptqn5lG8UEszpXaspiwgVrJjz6tqr3vPue0SqUscHrGPWcZNQzXm2uVr6o0VCDscKF3
D5Vwxu0wuLASDaQORtlXwAuSCiKCF7jZc5/lMpQE7EQIYpQAOSy587SqXmdQwTEdwzo9b6ltyNK8
yjlbpSKuVtVOtajly2pN02XfVuWs5/eozfHBlCnn+Z2nxFZhs1WDMBOrVINzakIT2TBUEuPnT4rD
tNmIxMafgAAFz3CZOVanRpFcjVX0KdeUIrnafKd+/s9fxriYKV7ppKuDTgrq6uPVtvq48+bp5d8+
LlVPmToIrfLq0A/1ux/07leeDjx9htsgoRaFnoBSwqRfzbLk202wEdR2KCx0JkLAzGqfWgzy1fPm
6jE7qYPV2vm9ahNdx/gyt3HN4CgrcplY1apuO5RZ1cE4sLBXrZ72nj/n/FXMiHoQ0brBlvjX96m3
/N3B7z7x/PJvP1G9+d3ny09V++aEkcJLjkIOwQprpRZn6NVvm6YsgwKRQlhPFnOFnNuUluh5YdlF
iwji8kPtghVI5VAJPZ4P+W1TvfBP91VVjPvXkOkbdZyp4oXfPuv0LX/7+oAgQdDIovPpF/95ouq3
q32dqlir1fMx6uVWVblPO+Wpno+xZWF8BI0nC+VIC1DT4h9UC/XnTaqy7soiu5Y5jzUKvFhSDuO2
UpX7Yhxv4giSnUJ32DLhcFXIp7bPi9POtjRCCSzFHeG3g5QG6ekj1YeobfX20061rS85anJ0HibZ
gohlM6KedCyhJwR1+5x+mK7Z/a5pgXd5spFhqZ5GI9sblmx0jLKIhJsf3Q+DPogrGyKjbI0MRovJ
jAygLRm2DSqWXCW9R8Qxt7wnHbIWQ8fFWPZhMGqgBSPXYrT+T2tWMroHUn0EZ5h9FJjuBHRLZXPH
l22eRXV8tCtDyJKlivhm2SGKy5zGlwIlRnISVzsdrdOCUWABB/Xqg5Acm1yPZh1VT+9Sl02oUbaj
ZrkYZIsqoVfVyvZVKnMVtVbQ0YLgahxavdQve7mYZLura00DIT77m4K9jTIPOi/UPke20QBWoaAi
W2vaSpOtku02IRtv9GPswGjSz2vreTu8WZmOPTkTqwViGuNFRRuPIZghQsZZtuz5qT9GramFeiFX
bUHZIFTgxNNCtg87+ojhqaOoRmbVclQYzVStqqIf0l63iwX5aZGdUx/0LblGwvlG7XL8/eCzpq96
RX2ADcbF5GJULaXN86L466Z6Qe1LpM+z5s/2VgqEX4b4rF46qVVyfdFcUPvOL6i1Wf5VKMMDY5VN
YXV91dp5gajDz2uu9qlNmNrEI+ft09o6PMSI2e4xAf71qnpB3TDqfRLh2sv2tQLUKLCTKpSeNzU1
RcaqA660jxtVGz4fGsvmeagvfvDuoJwue5L0u3gkVfXR8+mO85+quj5Qb/o9Bp7rODp00ITQRp9c
twJtXQ/XaoEsmhSp8tDSmHEhigwicrUYYNYTRFjedtRB3qiR54ScOo9hhaHPuxppp82A+tZlju4G
3iXTpQK5GhLpet4cFMfsvK3W1DHqaLVZh/Cj/rdY++8Uaz0AjP+qWLt9zb9OX9vX99DK03t+Fmtd
m1oteoaG49i6LMiC1fxZrOUl1GYpYzi+AeJSUEb9Baz0//DgV2MrYVrY6pgGb/pVq/X+sCzDsEFp
2qjYyjLuf//X9/n/Rq/V/UnWs/tt+73uLZKMf63Vguq0HcPwLN3wEFfUnd+AlRk6/6mx+s1xxCFp
6xEsrMbY7D3HIyLF+CApsI+LrCXZoHYgJw9tdHZMpOXRwAQTSSwXR9OuSTcotkRBimrpkiLBXUFU
2y4Z7rI28JDNHt5xv6u7ProCMLjTaXFv6mwU26kS/VVXtAGqLtdDV2l7LXrxnLpDAqZH5cJxhqvE
I0o3tV7fGk38VUde49C5zu1kL8VFUosACAfIRWdbxjpCoKtHh3+pXrOqWOnX2ene4xSDjDrpWHaf
rdm+rYDiFAZ6A0P+QvUCA2jszOa56bFcpQznx+7zYurRLovDW89stR2pR7ZrBZIeYYtD2xrqQDDt
Q1jY9mOFabsetTDUBrsPxjBer/BNBU8N4dxNmpsWL4jd4qGoXBDCDfrKENE3e6vL7kUUvThhbjx6
CTiEzMNPvQAdvi6YGyw4QCB7rcHQgR2OCgOUrQb3ROb6uUFBfo30L5jAbbwSMZVV2I/TJOodkTJG
rZH7Jan3bX5jtk59MfX4pLeW8bqWLs7bbn2Lppa0C/YDxrhuK4pFGnsmL6AtkkgTuzRroUIVBjjP
BCNnPE5weK33zIOIStNBcvS3bKpoQNc29HCMn+qoRnwYPx2us+ifCxHBs54x1rbX6Cp2nGD0oh/w
p7HowWwDrVzx0I7iwc6wWfP9LEbbJkZldqw2+zs0f27hnE5Y12ZvTH7b3L1ccb9G/6mCqJekm8Jy
nsIQaxi3c/AKapcru07WvZ82Pwx8b9BoXLAXcYhK7LS4j/kixARQEnH7mx5KMYUJ8VBq0WYx3etw
HLAdQFU8nsvHMemTIIHlFTA/BrBG8MPIEOJeIlyZvOhBeMU17dhrW//W1tgrN9klKhAQ4kNkCtNU
yvov0YuPFP1SO7c4c6xVdpGb5kO2ZC+NNERBD/4RD46dC2vlOcN4dd6sRY9WiBkjtJvpkkqpHREJ
HSXGK6jDOzomd7MZ7kIX9lAWcubjgLilDbGK/is20wDlClwkqVys9WbQo4Ew7GhGWr0DlRa0A5Is
I04LSNPBea7H+VhNk7V3Gvc41K2PV9k0X4w6shCYqAfGbJbYzKAOSgomfUOXC2jtTwjvQ8XqASsC
CnpLvQ9+H191CCXtKt+4Cy0NydJQg87oOjeL9zi03XTntLht6LBB1/rR0Rb0A3Ad9xHmLI02fjZr
uFhT8oZEYAi45yKf7GPord7Gs/vmrnP8Y7o8ok3S7fLZ6GHoeiB2b9wcFQV0xjCHb0HF5TVgTb+u
gq5Ir5G2cHeRSfqRFnrJ728Q5ie67DKGmqwdk4v6W4sC6r19a+YxjV5Tu3UZdPa1HNs0KO1weKN0
GxqflmnGqlAfPxSJq8HrBOTsQi8ZFoEX5SXc3sDAOWIbOtBPLSx5d5PTPDQE79foGyI9gmwFwo3Y
wMRmidd2UluHokJI0FgYncb8g9f41rEAHKVniH+FGWZX7tCveyvW7/xx9feoqE/YSAdhEj9WcbPu
4Lk9Irwhu/fFG2KhSAWuUYnGi4F30KVWUIeZHkOUvEZkWHTiG6RGIt+4dxsj3/rLdDsuD8JMr3oo
rhvTjJ0AYtzWC/XvaTIm20KgPi7KxyQiBBkR7g3sIXSuUDdx8RsYjYvSWXajV0R7mMfIaM/VcFUL
/DUmfoApYdJYzLRXYqLi12vrjzGbtwDO9+YyP6eg+hkb0BAabe9gRn1/XIbkwZ07aG8GSKcqxJkr
dVvnSgj6T/UQbd0CKhcDvzDmgRLQjJZPTl4Gm7c/rlVyZVGTDLIw9bEybbJrO88DI1riixxGWZVN
9mHwpplBh3GU0ve6hYXWIkYPZbkwuzfhYoxWh7Qnidq1qyTvbDQLxL1W2jaeCwmem5qUDsyb4irO
gQ+AKYVK4LjpsZxWNMbBJmhtBfV30VGEKqACrsV2ima8sxo/u0ai6ZM/rPg1WS7G6WNTH03fuUHu
zUbmZEHot7UcvNgt5/QrWvlT1O9p1rfYTV0QpOwp+mk+cqOdfmUZZ/NVNkgyICS6FZYsXF0bTVy1
2iQo3PXPtl+tl5FjPlW6KbbaEB8XwxE0jsTDLNMAhOJHhRKQNhdqrRSGeWlpS7fpUxsq3jq+FTZF
92rBLFWkn8ecvaGTH/IGXFMrIBzoi3UflVYG8mO9UfS0CDDVhZFHAYU1qI/aetNgcLn53wD03wlA
oc7I6O+fwwVukrJ87ar+6/sQ9Oe7fsagyHFbnomeNs14AtH37B7f/UOAJNDxatWhDdsyPP0FGPD/
MD3LtF3LFqZPMEob/2cQapl/WL6PRrdh6ohy88n/SRDK1/w1CNV9A9Eisihpo2LAFvotCKUL6hcI
u+lX2IAx4A1B7Y6teVXBIDF3C26G4RVqueZrOMcriEK8TiDmtyFCHE9NKorozTXMyf6hx06lfbRC
9Iuep7rtu7dosfLq6+qao/ZjTD2kzdKVxtBqrt26IY9DCqvxPMdoZOkU5mRVO3n32NruIlDH6Lrn
RJSIG6ddHQ9HAsQGncioNaq97yE9DQl7mCPkkQWk0RqdsLsMGQX8gCctRmmw0qD3WvowE9niVlhd
ofWXGBvdi5daTuyhicaZZ4uDAEIMNTIVkdQPzMsX3fNg2fWwwR38YGxkAH3HRi+8KSMr0Q+51huv
YsHLDBk4bZmDmRoV/O5mJmSGgU5Y5SRD51wv+YAY5N1Qwp3VdlOPpELHt6WL3l3EkY1BVJHmdmJ8
dWMwRBcoTqTUtbsc64YGTyekDuMCVeAwtj5Yk4NYoLnCqa2o2PRoC1AO37dVmH0T3TSYuACihH7T
R2NBSzF3QxyvdMvKi0OxxjPCRbbjh19AlHUJNhod0Upnm4DelsRYLv1pNlGr8gtb3+BTsPj3wxq7
00eTIMN85EC//uHEc/wxgkX7HcfztcN2rekyoEstLlO9bdl8lG32L06cQX02Id/fErZWgRCh+QQ5
M6arbZcR4g9Sj3Io9YpIf5oF1F5hPZROTjHI0JGTha9clVnQNaH7kUoZ+mzlWPfzgz8I5oFYS9N0
K8SiG5dty6nS6YINNGyNjtGR5h7IgXuCXxQwE2fBpKBtutrZLqYgbmOKRjktHuK1W6jTj+W9nzea
92a7k9lReFmnrN7M4NIxh63wpaVN0rp4+IwJtpdXBUP7wmQN6DOwUGT3amSgAbgEg99NLhO3a6Gu
housvaF4jYlbqHdFdBvVRC7HNOkKsXeE0+m3dT0aj6lVi/QwoUXcMIx3UXSjYQTuPpc29iTHpUGF
/zJkRMECdIhwqUJ5Xodxh4vkkHXTrTNJafsFOXVHjAmY+Uj7XFvF8jgi3/XBaLsICUxcIjEWne51
d4mueQLo1Pe2jSAVECHOM09+5JbAz4aA8TCVIj7YYkKxZHSiw6wJ+6rQvfpYdVa486XdqajnfudS
SN+tHsHXBjHzdhfnvXlltUZzk0TAGWGDmXcws7Stn2jzEz0acZgSr7oq3Ma9nmM9O/jhVGwjw8UJ
trGKixaJ2keniRAK7G0MCFMjxVzTpEcaRvazvjTQ9WM/sW+71XzFJHH5OnR5e2tpo/VQDci8TSAJ
g9Iwyoe6HCP+DwTrKNhBnqii4duYG/XFoCfmY5zBzKXo5cY3Htq1OydvnEM3T8bngpbQ0WzS7MJZ
eFTwns/2oN1xn/GQjNgUXhkeuyTKjtDoF6CBTnQdVWHiIfRvpB9yRsg7GFjlSzlb6a4Z/OjecVr3
MLRpuHNtIFAJzlK7dZnbI46J3dEa6vLBNxldyIraG5Nb8TBqHSEoSMj70Qq1ryLBqYAgtH4mIurv
vSEd0LbSln3upuPdmkrR0RQl3zB2+sC2E+teJymBxx3Ttc2kWnacpvobDuflY0sR7NaYvdgnEmR2
Ik8pxIXVrdonvV67m3508y6YSL7HjR5n9X2MWfqDP4bFflnmaCtMmNeR6Y87dDL9XVoJa0XRhewA
g09UT1Ie88Ho5w+r0wzwvkwYQxiM4x6y1MsxjJC8Fvnk4/mLW4zX2Ti5FY0JLmsgm57stfw+GCLl
DsFkCmZZ/DhWrXPbznZ3WzUxRXGuz1EktX0RFtl8IeoeI6Qs1VDvN83LJoFRkpHBYDAn5hsNegiz
FfZyXh8NvNd3UVqx3e/tZGmItGJnpJvpsi/aWtu5wqwPk0flxUz8Bl8up7312p66yILrQtjly02M
qdtOCJziMVjEyCrFKsKvChP4KSaPacEz5liO2OY8SochttwbNIW9Z0Co6WH2Uvuqj+fmps9wIBDr
ND+Ehd7e8h+4DMklnjYylT/4up6gTWk4sqwsdj69t8PSNugaibXe6wWij2VrxRRnjPKiEdUCdzHs
EUmrB3zQFqhymWTa5va0h/OIdBVc861ejcZxdcYQMEM07sm3ccWmC3+YeaL3VoSAFrptpDmWnt30
Syt+5NHU3topBdTatRER9Kri4OlxguEFSgLkOQiKEdqjFop7Y7oOaTCkJook7sAVX5bxItZIJMti
KPcmJblrTUfaDzV1/5PrFs7HrEVZQwsRdGHCdA+Tn6K13vf0OrQsQyTbZBDtl3CHyi7sGztG5BIY
5lts6dGVkejZHkxj+8HzUJrS7cHYpVNnbY3RaMieVxRpKT0FxYJmblH46eWwru02HYfpztNyBIGH
Yrw1GDkOa0ielKPvGazziBeEZeZkiW65K/R12NtajJJcZSbzETU1CgFIhYNgqrsbQNfkaga2ujHN
uu0Mp3NrViu3wzBSsVlzvDGiimCdCVffNa5PeQ6B2R2M6vViQMZ+56wUddw+TzHjTtGqNngyCqtc
9tSdqGuXPvdw0rZ4cqSYY5QYPtUpGOJ4KuQEgqzewny3NSLdDuaa3H1CdnKLHL9JjrT6aDXYmJml
o84c2uo5JMJh+KBpqRbYKOMfV6NyLnpqSnvNnrns6OOh4cow05m+dnRxpoQAFc67pHSGw5o5I9Jg
S9Z9rdq62ab6aB3Kaka3I5+HyQ20po4fRgetRBxcEBkMva79VA8VypXTWt9ayPdjOWYhnbNNI4pj
AA27LryZE6s3tnoS5QNyqI5nH2djntZrjz8pp7S2Ov0THbQ6Rl5uaPut1dbTDZN6Tr3LiAniHGvJ
l03RiCHZp5ZvNGJTtuNihwjbRMCu9OvB9axvCCtYApnW/y9Z0OG1uv1avHb/Ja2Ovle1NC2N+//+
6yZ14p9OSNuv/de/bOxUZvIwvLbLh9duyHnrqcQsj/x3X/w/r/9WfqNbHjXpf5HffG0XoIk//pLe
nN70vsTuMjiDbdZVjf1cYifzocJt+ratu57x1xI7g6tB4kEVXRbgKfP/KrG7f4BfxpcEX2fLZYj4
j0rsxj9W2MmudNwJUDf3hWP9ZjVU6kPaFnG2Hut1mLbDiJTsYMGrwAAP+XNMKmYc1tEjsQNqVoig
zBOE48ylFtagfr84P/y4uLbKHqdIN929+yt/9gPe1/8NzvK94RZ/Dlhxki9bcJqe5fwG1SYjiKnY
OMtR6wY0Jy0LrpiBk1s/3S09OFGraJ8Xyz1YBWI9BcSF2iFS/dc/Ql6F33+E53M1LMSXyXbFb+lf
b3f62NjxjEpgkxz0kZm7qemaLYgNBG74VEM3LyIT1xLn9VtalUjGjEzfRA8ZPxEXcDoTxmPldjIU
sALdS4qg1vOXvKe8X4cBchBE17GX/7/symz7H3+64egg503LE/yZPunze12KYUAWdlzc/mib0FL8
4ROhTL0TpnnMw6gI0pn2qFckV26c6ttIb+2t3mxGZ/2S6DI+0fL7aZ7GQP3XK3P0Roe3IfD5Dfi+
Y2ZXqHJOxcfR0J9mEbewiYElj+EX/iQTDmp/5ZZ8TR8nDz22acd6RIRubjKUsEg3ikEsgWjAjSS0
CTarLCdZmwJP6p0MQTZLhTp0DVpt79UfBBKlTMVGtndWFOzjdNotrtYHPsV8U6f3sFqBV2YMoMBG
4IZCUcTi0BhRC/REGrRLCCjHLjGMrB+jCA2pOSJOrzgmLxyuDLIGeWZ7AWbnx6zl5HNUonBZqV9c
FPb72Ub8fCwOVG9ROFrtbGv7E+I1cbM1sXMOUnl0i728k96j+IrzJmzEQ6pF/SarW/IMK1wCI4uu
atfcGSAit3HneGBvP0elmxzjGIn2PLSQmRfRmx9V5LbFSFHXs0GahcNLNFmfK28Vm0be4MiByFZ7
iUuCzxzspzUi1hBgi+zKdervSFdnWxNRoy3+Bf4mtu94Oxq7FpYGjWiwR8TJfF4p4TvoKu2T9BlY
Ot4TFPfpqfNUVea1m4oM7ml93zjExRoOOBsvdQ4lBjAbHJTSoHsxuq0Zewi5Y5jZdMuhn2odJg5m
JrVB97wnM0Qv79VxMQjrqa9vsFYLlnDST0+pNupvGoXXzuNLeBwiD4NGC0tZz50+dU76YqPSXKMN
pfnZS6uPKDOaLnbo/tNgGh0KgpiDuFYHIh1nxEgnJ+TSLG10NY3OPunSeUPS/mm2sxf1SmFwmcZp
Qo3Uelwarrk/FAH2xjVJIEFl5uH7EI/tJnJwpyyn7qOlY7NAu/BZizJoRjQIxnI8ZlZZbb2sDPqG
/86teawbILNuHV3Paf5RWNSTNQK0eACH73hgIipMZ1C6261CdBu3v8ulSQcya3bQJiiooCx6Gxrc
iCXwx8lwmm1vRTjBlvoFAswzcsEGw3LtEVtxBlEChq4ql0drmscg8rlT05ayhD4m95m87kzsbxOG
LWhYXpvp9DSt2A1plJAmMKkbfAjwBitxOGFYQnk++zAh+B/O25ma0EU5IX4WOihWmQPagmZ93zU4
vruut/Xt8GZM+ITFQ1XcyprdUMkbY8SewF8tagFRgWFGWyEQOa1f0hEhbaGLkuIP+RgGMJtu5vho
B0usOQjXrvdhg8Sbry13OMo8p5Tl4PWZ33DLw1hqWbI9PZ+PbesEjByv0dCi0Jpr5kU6Tc/lYndB
rdnUO1Z7Y+pVvUtDl7MzuXsTH/uTMik+9sWEN1DOG+FnH1sNeeWm87mkHsAYNYxXFNE2FB6yvW4h
wNBP1TXt245eH7cSl9mNo2mjBr8GrEmgheIu0p6RKv4+2BZPoOVdtzjVx60hw9a97Q/Pg8HI5qXI
mahrUw/cH5WfvyxwlfGuOlRY2DedQMV54CGZktRHWY9pInakh0xt3OCE+U0WbgJsvTCV59kZFky3
0pnHOb0b3Ymsqmf6tTIebXVFhp6BGW2H3TrjEzbHH9qZMWJBscyz+NU4RRVBcvQwtQGMzNmV4QoT
gMx0zvn0eML1mnYLCuMIIYr0rarVbepwH0tViroqrI3b4pLzEUmEH4S8G+pAL4aJP4n6IqIUnuj5
EiFEsWu42Q+5njx3XnNnpkwv6jZhbhDIz0UfVgF4uVx5NMYO9J//NZ3iy6qJPqtbZJ0YzcBZvXVU
v4oc0k+yRvhGyN5k8iGe+IVYUr34eYvKpZG9CapkWyD7SDGkFCYMgevIaOR3eENUwZjYuy7KDCo5
/L+mg+cC5hmVfxdm4xhQcqTriOOUnCtQVtoCO/8eSW3kNYEVJu99M8QduaRCyznwh3o6bdq1H9DF
sz51uYGj4Yw2v7wxw4XJmwLIG7Yq+laTlqDmjIfx2n3rEyJvX7TbZhwe1V1kUg7bkl5+pa5817be
zg2ZJXTB5WzkDd5ldh5Ya3G9CDTqhybONg4K6d6wQllvubfB1hU0fKoXkfvkBFG2b0fnS8ml8wWD
CkZ7csxZt0XhUM5dQPg2NLnUa3UBOSBqvpcxPiNNituSgVrh5dTsvIKhWILWdZ//VOvlB9Eb2pTJ
M9U1nckYL7IhuyvM8qVmWt3ImnA6hk+jzlWxC63eVDVGEfhGdqSfzIa1nDhoqe77fMVUO2LeSZt0
a2jrnWGVWDOn6Q8r5Jixbj52/LfI2WIuN2T1rrHZ7EV0XTH1ORh3tRbOdQq6lFCvUDM2Pq3ZFlnZ
1zTu9p3NVcyrJCWVM3HVsD+OnP2WpuCLigO0mft+1pkmuSY0tQXjfXmL/TKeCa6SFv/UN0wqqex2
Ll32ltXDl9py7wub7LDqr5cKuwCpfLqm2Vs5PwncNEnHwhdt5uZa3FqGztdjNeMUbzEm+86hiFBY
GGoGMhpwFyX+UjFRCyl3+AR64+uYtEd1IvTCM1jZwPqYhVadQLppve9VMCc+9Fc5cq4T/2kixMFl
tAFqzZ97CkEMGgRjU2zJjDv2c1v0Xrulve/v3PSuNsODI8x9HPOYR1PzOPbrs4+VOg80lNxbM0O5
sHZLmgAugeyM6coI0sZy4m3X9Vi9t9xIQwi+JMc50s5uUK2kJfmDpATtYuzaeLHPDrlHd8HyeQat
+VOUg1ep5bBqxEyxGVoTWNHUL37EaNdQDwvErYMbzsaMV8Yz/otuoL1Pv5fBx4CipLkTcsvEV6bN
T0jny3h28RuWj6yYgF2ndhP00j9FowUeWO7yI/L0YYNjBcblpCIBgZiNDKv26uNBRDmT4tfaAG8L
Zagb6CuEKGGAZI0s7bma8jfXY2q1fe6fKsGNQvPfyDf2du3HeBLpF0spPvft0V3QftTd6KGLMRcm
Ul4OwKSLYLY6ajT5U63lZPYLJ1lW0TEelotOMCqjk46Yv46NKBrnfsH/maHXvBkXbBDTLLqrHL3c
KIRL2RXfgUx8EA1K0E3CY0496qpO7U8a4cZorrdi+NLJgT1NDTBHFaDaeVhQIX3OBtPZNCM2oTw6
q9VEG5PGNI9gLiWc7noCvQ3yrG+e/P5izABD4jWiTxOMtuJ+aKH7p+V9rX3LpWaHCP27KlXzaHXf
R7EOZY5bxMleEFHxtnAis63WwslLMbtJK13sisGi8uLCwpn1fWRwr3YmWJyuIkTMqhd1+/nouGw7
bVvgYO2szddipQA/e9AnedJVPFfNxb0KgxLxJZ8w7VKDcWp4TyoGUYN42jG5Gqn+EJpoHw+ZQdyT
tS84FyF0lr8NQ/fRb6lIlwaPiFl6TwjI3s9l95JihEqlfXTnW7o0Zm1so5Uww4+YncFj4BnVZd9V
7ItNl9iFGnO4SUtjJAavrYZKdz3U0PbyN73mvpcBd95lX9DKY9IeCSEdHSzakLwlRvYSo+JGYlyg
TWsFU9oFlXVpLO09VKR9NWAzWnpk2vhH0EzBgQqfzOxllcP/mmVHpGPKgPmIaAP94tk1voQjQ0Db
jse4s1+ygonUWpzH3M8eypT/Gk+tF7ezpg0WHDjrkbsDz5oApCT+01yajJG9c9Uv9ouaHVeNxFU4
wy0uNJcNITgJRdJjG3hP6fMl6YhqKnf9QYCydWUUD9/rSUScsjx3nC+v/Wi8R9ST+aSwiD87Hqoq
fSNKJA1h3rMtYFQLJwSugmOyCjgSg8vQXLeds4OlpG9w8vkqytchYZBYK+eqzMV9dqi1DEs47n2s
aQC7homPbTtHUFO0iJWDcSCKKYfusWjaG8hIzC/ZStCSfJbxAp3lJ5quKf8G8bDpZBj08d9403qT
oDC2sefxW9W/ZA0TprrMa/yQDRRK/TRa960d30eGd0Tn+nrCPQD93/KFriG4M3pQiVm7hw6J8H3d
fddDcDKJwWCdvskUaUtNhQHtcVoZ7dR9LOfhxrKO+v8QdmZLcSvZGn4iRWgebmuegAIKbLhRgG00
KzWnpKc/X4rus/fZHdHnwjaUC5WokjLX+tc/TJxW0VO2Z8V1kP5FGo+TDgHHTymRJrP/Q6n5bkMk
gb1v7Qon/+os8oLJW9lOjepzZdySfDLEK1q+E9OiJxlnNny5C/Op5K6qsrNW8UHYqJRrl8wLTavf
rMR56XT/Iw4C+EPiiqUXVYNBfFbu5r8JLR72WAFmu4dMZ4mph1syuxWLEgGu9lFTzZ+uupREmDhS
SDyxNiac/lGhp6YHcyfAcAdO3GYpKhUGQF6suRWY3q9tI/puOkW0c4s4oMyjIDSq5DVzwp+emC49
ESgb8nSdtemGLy4b5CrwtJH+i01yDktYfSLZA2ojNDOnfZUYl74KSCEJ7VjlEwVMt62HMg++Bkx/
VyS8bNLMyXbBpynqbh8O3DVkEe7GQU/WY19e2KwvkU8lhlH/0YxkicPSzM3OyHqVlNhsC2P6wGzQ
p6QIb543HOsh9Va6S+wD44vnxcdpUQZ+61vHXIQbITSm0GWBheQ4w7JOfQDXQKUuZFbanOS1zDF9
2g6Fb+wCzb1f9Kl//fU35yBpzsaKrMhks6gUsedd24XnHERSxju7Hl4WS6nlJEKTYgXDXLyAlgf7
kGEWg+5kuyhaSdZ7qIfI/U6EGCjEEIKQlhwxewD4V658f5MSIk1Ncj8+/PXQ91OIpgqwxlO6quW/
vj3FyL+iAw7rVVaPfz/M8pS/nvzXwQal6BrVX8tjy7fLV3899jd14/LgX8/564n/eOwfR00wZFsN
IDX/+vW+oz+G76SR/33t5fRaz8MkvMtIJP7fM4OCforTSYAaMt49LwfPusAu/v6mBL8F0uQjvvXT
CfXJKraI+GnXesEY02gsslsXfy1rkGF7XrTXy/dEPT4S8EHA9mKaivaY6NVxX3dlf9Lj975j4sl7
KVGuRNV6bMmcxl7PRfdiC/J0/c49cd7OaXlw+auuyX2zIpzIF3t+ULCILi7DRKIlCCDKUx/Xbr5i
OfVwNcYaZ+yMg2O0164if2UJJtAaWFlLJkE4DY/mFAw7DQbAtm1qlfoM2YuG4xgRSNmOPd2XV2xd
5pBbI8crQurpnvu2JKOAVqTQZLEK3fKAO94hjK1575ZZRion8Uukj2O77Aa/+2mbThYkhIn5U+q3
6ygc1oZZFVvHLYhsTJM7Qhpfy2PgzDqW+GG2r6HATSGOtWaoVbsARncX3zttCJhSahZ7tHniXrW4
6RMKiJauc3BuaTY8VoPwVkZb3ms+k9qyCe5DxEJe8hKRmifzTsO4nmlcKP1i0xpzeLB8bYcC+i5z
5QU5LXGonvurDbNrZcF7M3yjJ8drpqXJgTuzqFz3ELdXcxg9IGF+tProOmuQwDXRH+befO79LDvL
nGiJnlxJhns+/Bf7l196NoMglVQri98BxtOrtu5+1YTKjcO4HevcpkKs9mQKX+Gh37eVyiIoxksU
Q3kbXRbe2pGbqrf9I2OCu7KTmwFfL3IH4LbL/jfa5+GpbXGytxiKw5r0tnXMKbtcEH7uHUhcy4+Y
5FjrjiivJrfEwwjRgKWaCnCKyDRvYPx0lZEdijTYdy7BFA5CULAdr9yYTfw0Fq5L0ZLZZ0Is/NWU
F8kqsqH2xi0zOPLG0eab1ALTTzMe2KAHq2JOgMrTbyGiBxZR53CCVmMx3Q+FZhyIvG8JNzd2pHan
a5usRseP3pA1B1u7Hc6BosSIwZqI+G42rWLQgt6uQmt4N+wmBIEZNjJ4NhNgaEl9bOL7A24rL9Cv
/G1X+diElPWhsny4Qy5NZhV2vzkD+hV41PvMqgiyjTYlg7lVnRAEDKThr7Rpb+vxKcOXZhPFTcdp
pNsiyY5zlHSER5jiPpu9y9AxKUf5U2biAzwOSybbJ3ysc44BAajWgMy5b6tftIaHqDLfbbZGxtf+
rawlvqJhhslgBoaYNrxUnWyBU+MdkuhzDJ/qHgr/HRcQ9POG+WRdJztTHw4oPjeeFPbOaaE3946B
j1MeMcmzH3QZ7spW67juDeKPLPnqdvEVGOHFDf19T8g1eYL1VbjBXWF4ipIu1o1PQJCRPLSanG5a
q3/SuAKpuOm518QPA+bPOvD6a9WOYFnolXO7GohJHPxjGdSfuUwPhgxiLL2snvA4997rAqQLcuBu
aSAYRCgIBusTaOgTItzdYBCskJNnmRDNcG/HiqIRMScxZMJmXO39NrxouWCdwRWgHDVs/7MPo68A
ZNuIyzYEtDHuy5EYRKxK2cxcORPxK9mah+HQ1N6PCUO7B9PxdwqdK925PUKQ+lMExXZQPe9sTpes
BEUo5nEbBgkEZVSFRCK618aqmkPdW4QmxLeuKu6CdCQvvlfYI6RxOQx3Uyr708zCbSUZ/Nxg5kbN
Q/wj/aMPfWgOK3PVyzkhViJet4MNn54TiJ12D1Vev5R5Gt+Zcjqm5J8fuyK7yi6rWDuNfivcuDk/
4g3oPGsw6VepO+zCOLzqXQDYhGR3203uK6SxF5WtFtK9iJY49J50QVMSihlcqeQ2gQolTxxngolA
ml37gZszqZi3muASlrpbIsm6nMH+RPjDY7iH7NP80Q3gvbVz6FzrFAziBCeEmDQtWCmXPZzAoNpb
9XNVSOj1MMKmQ5eIXaFCEkJ6xIJZX5yYa7MabrZPZrTpXXW8IKE7j4SpjY8opH9Z5D8nobifYFH5
/QRjb5XXY7FWbO/MwJnbz/cS1xzd7n+l8Qg2UQuc+4vg0teIIhWWoYEwAq0zKdE2hGwyJbufW/Ou
EtWtc433sjAfmG25K5KJw6H4DJgQOuqSNqJ0dxl8Lb50GLZoZFDLKGSXLi5dJdgt38ij3UKlvCZV
8wC79C6usxsJU7R0QtyRLGoP5idBEPRIdXModeNVRuaj59a7CH2nY0UTsJZTr2yDsryNk/uxrc9Z
GjEH6A/20J3Ue140gvw58yfM8Cu844uZyAfTVdkRHkD7LMyTsPE8zotHDxZCE1GrYc8hUyJvifEm
0wOlBhS8lU2uRpt7TxY9Fxz//prP4yqJxy2kwldNt2AERY+lbb+qj0YdKvHkoWZl80HGzOYu9X/a
uCzRsVerpBneQt/9Ndberd3YAUz6cfRecj6OfqzeJu4hOc/4Jrw4YfzptC4BIdEmzB0mXnGyMnLv
GM3uqdIK/OBhE2YEFrq2vAODXyEI2/lA4P3YHbXxfZwGQfR3s8pRYGRxtLHH6AM85Wl6mqKcnlGH
LAPiaYd4XeQwTOI5eNIKJhQsS3ih5zWt6nnWynmDcmE35axsiffY+sVHOUenTsD2Gg952xydtH7X
0n4GTNI+WlayLgVZIvzR3swGYbpM7u8QHu+bu240L3KxW0/1amXU2RPeOn/AxH5Qqmyg+fxqkrMP
c2utKKyw5fzjJIxsaxdnYusOJEiAi7bnea7DnWtkA52t/zgBcHio0Oiw5aFv4AKXWVqvc8O72lOp
r3taSUDRgsSXOgUdcQisqQ9KeqlxM0v73KW+ty3ze+rqaDO5xG07Sfhej/WfaoQj27UkSBuRu9GN
bV1ozhlG/yGtcI4XZaemTBVeR+MnRNNPF+IOUDUXoZ4xYnUAlasLEqkt5qErCL2bWMAubOVXPFTF
vjSQ5zgmpJSSAN/Mid6kxrUmCd0K0Quvx0BupTZEm8J3iOHrOxx0vJhgMbc+al76Yk30R3Vh7ovR
pr2Iy2qjjbRURZO/2tLyzjCWq1WqPYFwP7qaZZGjyUbvjmC0ZsYnP8mTkRpPE0WSQl6yDfwHAGXa
wdgjVYts2VTT0XaQp8nq98swwlcn0tDUVMNbX1rRDnwJbdfYvwsGqPHIR5pchZjf9BGbia5kT6+m
4WLLYu9o7Ni2Tbyh+DGYXCMyLX70AcBpZrnOrkxI43WB29hc70zCymFH92+EVO/wvGGoBcFuPUN8
WJeJ9hLlNu9JXr9ow3TnJvFLQRSuZ0JVm+amWXWyP6cmKbGuCc/KfMhCcBNPjypGeMmWaRkmySgY
8LrLVxuHWddK+PGtdoKrLPwXG0zOyj7tmfqaWs/1QKWmgl44K5LHdKz3MiRl0azwbHuA3+z4xmeN
Kkj9meBFUK+ve0JpMtKeXGd41pm+r4i/w9wLJ4ldAipWK5GKA00bkpIuUUjwYz57t/mv/0tQZNmU
900OjJ4yd/KLdcsFovMSLodXR0sEnXhl7If4oxlQH/3rR824YjWCLKKeEjC7GlUCNZMvJzioQ/To
4bIwXE9ev504HJW8+tYkhdJKXub5qo4b1aRJ8696cshr9LHvrUIjYyXkrNB+vc5Zv06yG2ELjQCY
AzsLymxnsCFVsbup+NqCfrh8rf6PPxWZfQFXDkpo8hR4DkWqUffbJgWw0D/loRGakhwt/8KPPdBV
QMfZNxoXIyq8QGX+8ZTK8Hbqa3U7BhwnLYO7ZmgPlkAqeTbtB9ahtQFiN3T6lzqxspugp3EEiGmP
Fck0ljXsOn7CSM8B3w5FAIRTcuPsKwSp6hnq9aoYAxISbdS5Om2db+cifId8eVAvXjX9dvkFGFxb
MD2ZJY91uVGHU+elXlZTvw7E+eV35xg14iG6LfXTsa8/NEyyjQLEhKc2Mlyrt0f9euot/PevGnBW
Jhr7CNysnmkmEDcmDNbwOdmyfu8IO0GoFK1aJmCTV2zU1+o5gnm/7n7qtC0k85x0ntpm309PIn1P
cuc65HAqjMQ3u7UBjgVCUSNFUA9F/Ldo/YN6StUlm7mnQ9EbdloI9RxK18CuDc4G0H1qmk8pyqs6
pHpOIO7z+UE9Q51TKf7E9/8+qYgH1Qljt3BUL8VL3EnslUqa57Q1lpdTh4MvfuAwFkRFWpSnYD6g
LaB6gT9eikvR/NQFQyxiO66jCbDYRPOpw1RiA0WVUKOm3gwmk47IStB6eDeLuyqVmoFFtlvt40jX
2O6n6zLAr7r0i+32po1crqiZdnNc3KLUDM46uX09E3NTmoyDU51rCSxaL7kUSfy6S8Nw3ENH+KpI
nhyhp1NK6MmuzIiekE59cBoDekh6qaOPFECPzcbEHz//LIaxYODuPSw0CLvmQh2KezZJwDI1FLHr
my1afLkKr9007YS/nt2WOC3ipVHERysqnxEY38LZh63TGfRNkmiaNj+1YnhUf4qgNreVookpKlgL
achMIWsPO8NrmWCxicA3x1QsHMQu8X5pQVevG2f60YUNpvQOELWegHzPVGyOBd3AarwXa07frNJT
OVSIr2kY0PIxKHyfnO45i6iHZgeQ3TWZNlkTe4Y90MbpZBmWDm7xbFgNUfesKIDGbkXt6Uf6bYG7
fRs0XRMJWVmbpigumppXGkpjDGCX45TIPCYhiFCzk0PQIDoFY+XyBhSeiHQhpg1T3lzcwc+cVq4a
mekdDIq2zH7ZTdJuRUT3aErOv/wjfMGw1srf4E9sdU2FqzLcP8rGOOgFAyQTzu4aw+W6q36UlVFe
JKztTVglq8aydzO2b+zv6CztXn+ucjBthmnvoVCeynXpr9SQQkRhcqgtep1lOEntfCg9sANCgfO1
Ca+PXDwLRi85bkHONoxqajWRbWq5otyZ43DWq9w+woY9NwFgxCQTC+sIhpkOKV8LhJ8fC8FpLswr
AVVspVcS/t+wS8YWpDQEyzbUGFoa8N5y8RyFFKnLhe578bjpS3fbGIGztcew3xV0MpM3JPuyZehX
FlVLhcXcuVeXfKV5GGJKFPFOfXERyxwnjU+1H3yMQqkbNd8/lM4k7zyqJcYqzoPunQKhvc7h+Cvx
Z4MYz3S3vHQ9wr9wM+JwRpOsuMGOyiPBcfC/6jV0BkgkoyXuf9MKqr7Sg8fIzQrNTdHByvIunRO5
aSP/XCRcF1J3X/PRb3C7ATjtc2c3BNQtc/IQCjHtk4mf9FJn7ehUVDDCbpZiZkjWaFLIulEzFibD
vnTqW1ECNcdSOfhP4cmyzXwjhyOB11gT/SC5D8UE6IY7NvOuNOJyL8dfVJxiO6WTuYfTcO7QhYWj
+VM3GE7EMr/QBzrraZyzXS/LqxWLX8y74xXMm2AbYzXUh/W1b+OL4aZffn4XBJRGdd7YGGmCOqt7
Iey5trVifIHrgrLNZQ0wMneFcRFlmd5dAuOIetXcjjHsrQITRldR+r7HqWqguLCkCsH5UOStSSsg
dd26M6j3vRyKSCcpj7qUarDlUgK2iYNYX2Vqemy7klHXQKGXJ6feT9dqXLQMDZqcuRzlxzu5hgx/
FatBfafb4urMzlMBg5BhD4MbbuC+Mu+73np1Uhq4UiOWTrxng7gMbr1lO9jppCGC/PXZLvSYCIi+
xPwOD5frqCvNqD9sZhxz1qVFVaZeRDKJLpFZ55V4b3PnOYvhASmWF1sH1SPDsrmDC59wAxcul1nu
5ztEC3/U/Gwh5swD6zAvenYseBNgxXfRFDKnpUez4wwG+2Xx9Vxm9mME/mYN/hlxzbtpFFer4lrA
LO9Nk4QQtgy10cN5u1x63M/kanckUjohG343B/2FTM37UR9/xFH7FisYyBlg8iRkVKxIzKUaGrOb
MYMRkbCxbsZqpCexsjUesWzZEcTKIEp+QxCzGKoivY6AyLTI5Ubo4US4jTzIPkcjWOfBpdD8XeWY
FzsbnmZG30CHXCDuQLOeqA/JDkulW2nI7hTt1hfWc9UG9YkhG1mS/YiyBqaHSJ38GLj2gyWc99Q1
f1V9+6mnzJCtmRqg1Lt1QliqDGz6iwgdu/c9ZqyL+BSj2INUN8gNnJ6OQG4CVQaStgmxYMxEVvG4
snufJHTE6wznmqh9zcZgnzq8c43HTNvrvsrUv32Tp2T7UVZfmnxMxBGTynOWK16sGvmREX03m8ZJ
V7ROzJQgP8fepksMcBOEaaAZDaSRqHxXEztXDdlHLDa305R8qaGg61evrSmfMyMArKHfGCauXoBg
vBsq95Hr5qlstJWu2RSuanbWwxKpRPCzkfNPObIAiZTZZx3ELMJGFZGgmO7/O6FZ+Xn/g9BsuIZL
Y2Kx81jwzv8vK7gxudHgwHaHsIJDMREvzVCUya/vpyUyC+cZASMfcAuMaGshoBlGDOpWxyql2pJY
8E0N1DsWvpGNXXGV6oSrQTTiqikmoxdRFoWBd1y+c8KRTwkOHO8JPlSRuzfjDisGiw4Hz6807+nf
BsaRgRrg1cqOKZBPc8T79t9/cec/6eTfvzaKYIPfPVBvzN9i+qBx4YlMBvqBNu2Qs3CMs3EXeJBH
SfqkWmvusupLTKO/MQ2sOmrfsDCOUZwLkXJD0MnBCqBcEfDvyNhmCYYJsGWy9EUR8lG3qgCbg0+/
HiCc+Lve4d1bdlEAtnUGoQDBunU04+J5aEJuBCjIoZZ8qbIpVtdppqjIo8Xn8c21VwSHsgQKCuvp
SpX1htWaD+VBvBcuaaVQK494fiWHjCDnP3UyPzRabv8/b5r1j2xDaOPoTPBxt1CbBAx3//Gm4aae
eYNmtQctsSDAVeFtZkbpqZJomeWOzXNnMhZbyJQLPYKpy1HYwHFqa6FhuXgiwIvS0V6GUruPasQu
ihyz0JrmeZn5T4I2Lj9nHbYsg8slFOvxIzDp2zebzbZeBpM57kyLpMgNkUwOc9Y8dsPIphofGxwx
YkBpdQf+92vG+89rBo05rF316yMw+KcEASF0ZgZJ1JIk3po7hE1aiI7KU2F/hRYx38J6diHT6yZh
u62fnBeSnmbxUSaFIoErNnk4hQ9ONV+s2iOh2kF3xlJXDMe2gmK5FAxjPT2OMA2E2lQiu3iffN6Z
MghuZY51kWcAt8CBYP3RziGB9VEcECivClcnjaHM0VbkFUblhXL88LAjj3yYVOkIwyMfMfUpD1i3
LTykVNrKE44kBr+GW6j2Njs2gj0qyaNQRCzcX6u1kTMGsoCPElpw/IVhf2bvegj3KJpeMqgJMwY3
6AHYXRlXVRTkWQ2fnE/cTAOMRwQAmH2sYWJ9i4z+j0nU30Uh+Bb95wLmkSuAmEb3A8v19H/IQpxe
w6Flks0hFQi+BorVfeen48a04eyUqH9n11p1ncdWWpPE59aEUAzxF3ty1UNsNrvoZVKcukrxrMq6
PMcENPpO5JLixg9pSfmjMWn+S+ZX34tSaxxtt1+1A4pizTA/dDn/9hK8oPR+J9vkZgb5l5+xcBTa
M8AHG2pjMkOBVZY1rr5uhXeX2v37XFTVFskun4f7Visepx2CDWlDnGzjKd/ir0MgeDyvigphXuCN
227uzlrd6TtlR+U3JR4ghnTODnTXLLOKQ8OYJObQl6EgJjQYGh4pjWMozU1S4FUDVnewxjyj8Gqx
fxQtvr893NlNJYEbc52ISDbF0RTvioPv1S5gJwueYoYtdDarg4HuWL8VIbbJqZFUkeY2+VceRLvO
Z21ybLaGhUm1/L9JIYcp1aM+RF8lEU5aaq1Ks/29FJT4AFxdjQlmU/YRvjdcvYq41XjObQ6bi+qL
oyr56aXNMRDhCyvlu2pN6aKRzytsCDn1Txk4P0O92mROD6V3IGt1Dpo9MOSlnqm4Ao0aATveVTSL
N0UMouJf21pMmeZkX/YwPtZFcTb12KVJhEOfWFThc/B7KqPXqMkPC1O1iz+UOloz1bFieojAXnsl
kggHu0XaTdJhCOTjv5jY6ThTaYg3N9iOXRrXu2UaDF7F6lIVZ5u3piKD5GtI5Rc/j49+5ODw981v
61XfUQ7cdHrRK7uo+pDAIfUBEbwYqEMR6OyYsVOmgx6WnK5JOPaO2RPce7u69QZ8/rod1r5qhalk
ty3ESMJvrEc/FD9DtQp5My+ud/VrUps/lxs8bqp445TjY5wOMACqCAFMbV6rdAxP2C0azFUUXZuY
O7/5QWzF1bE0Fhv6npUj071DT+5rDaUc7muQuGmLDE9/GmvxVCXiin2D3HSMkhHTI25i8ycdXm4S
O7xpgOd4GBnrxkK9u7TdnQZwMhhAATPlvaEoYELjB9PxGCfy0kcfIP2atly2cXw2jIbdg5lRbvnn
yoXhn3ZWcm54k5FFQpIoy5+ymLeE9kkYQgyumYy/9Jkwzj30NEcj4F1myTU15XGafHnALh6gB/3t
Ss5DuEOQBmTRZ0+iHNhP9MDZ44h+degt0fW6+Qb3QgaAvrwgRf50ssl8xk47s7LhosVowWZELJ33
4uN2wQymIN2nA3FK4HvqcbFpvKoD3ioBZLvE3pVxa66laQ1bOnR/kyGs6Pt873a4pY5uX2xEMCqU
tKNTtRncdYrYA0lTpQ8524UY1CHrwSEqVT54o3LEg1V2srKq3mETdCIKDM24srsZ8b0xQc338YB5
q7LEKVR2+4xLTqzscpDAEFhrYNNhE7VO5NB+tmcdQtfPSpnt0L3ide+0X6PJo46y5BHKnAdKmnXy
PAx7lq8YGxoq7FAz9cdZmftAXztUOnY/sWvdXGUAFHSvUhkClTN8FLm4BC1fdgyDegyE8Okd4Sti
fWTiLgTlYTwQU4sRkof1UDN/Ld+06pHlKxR1DEGVZVGmzIvYx7Exsvy7GfL6wVYWR6EyO/JxPUqU
/REmEvHKwhGJHGOH0RQmSVEr7nr6H7zH5vvIw0gpV5ZKiTJXSpTNUq4Ml4SyXgJGdM54tl0h0Tn7
5SyXs7A8TJtK3JuEsnEKlaETlDlGKsrkKaQNXQtpOfsCByhTWUG5eEK52LVc8sUmShlG6ThHlbre
HSplJmUwPNxaymCqhSF49ovXGucpS1lQZcqMqlJFSKgMqnxlVYXY7NFW5lUSFytiHJhuUHcyaBlf
g1QnHnnajKb521IWWKkyw8KUvTmP+GPVkNN3hbLMiivMs2DIYK+En1amjLU8ZbHlKrMtaaq0BmXA
xVqMhZ//milrrgCPrpqWcx4KF9OSxb4rPcvp0emm+7Lldonx+TI1WgsQE/iDGi5g43NUYgnmJ6eZ
E+iVVVihTMMgOZERY+SnqJ+6vV64jGHrem5PuAG0IBnWapgZoqzTybgusSAQ7NNjitMEt2yegBGq
FE7awgyRyclnpWbjIdFiOUYElRf3AGvEVr5L6PLi+wSGOMUKECjNWLIqKc3KFst4xQDOWpQoQnQw
s7RyjV0IsLoXHxYJF0FcIMDZ8BXhPKd4dZdl1SqVNgN69e88dl/sYn5ZqotimMSGOdlemozzoq79
OUSwHRHpKyZ3/u5PLFMzGbi60jM4AqA9tTtQnu1Cjc7HMUHgPjOhFTvZZJ9TFJ0XenZp5u7ao5Bm
XNdwMyJak652Dz9qt5zlQphWENEcFtcx3kBqPBmxcW/YNSQT6vWZLN0yaW9LndRMbB8yKvZkjOAw
HAbNWiM2RZGdDQDvtVPOj2r7XDjkiF9g9Tes/fwWKSjF0xyC/hZt9i4VNViHdk6Z3tzmunhXfFjF
PnctGOgImxgljpsWSUCCCDIUs1hQcxlNJBk0lNIuR6ok1ByRX1q8vUA6kOJkzOGqep3V+SkFV1z1
Pa/TQX3OakhnWl/TWvHIIpKZo0pfvS/c/iGmc/eSnZeDERSZ3Bu9vM1dMhwx1Meq3orvmlyKnd7u
Fs3WQhAeG2QEjXI5HODZbzFmUci+92VVEZySFpyzsOhv63H2yWclhAgDTELblAYVaxo8F+8bPbhF
zsys0rzS3aINceXNgblb5MnXXOfcq4ygeu2WjSAOrot2oJneBx+GSqfXW3xrrrVnH8rJRWjiHJYG
2lNs4771HmBLPMiitXZDC4ur85pjvqBpSg8YaMcmbK56Dn5TRBOSCBd0VZzaoNrMufWcK0ATX0yU
CSl4jF4HZxn3FC3WxTHhTdHpDy3KF/5NJFjl5JUhztzjOtXrbFeHoGjmeLJCK2MggyQjCv8MsaQu
VlfEHFtgkZSRq9Ss7imi5WoBW8aQ/sQb8h9e0O3TpPmJNO0YMV9BV5zhpJlKlEScdIsXBnQVe6R6
KiPqIhfBgIVPBRLd4r3VtF2baz+WF4gwLV143FY5dqvUaW9KtGOzPrDa1j9U7bngB6FNJVI7eLRQ
n7d185wxukYkQ+1bANrglQQeq4lL0mjV2pceZjXWfa11d4kHCzpsYDq3TXDTo+SEtQuT4oC3LtAr
hDPpvWO6vgrXedd75yYdfPaj8YdugOmYHm9HJ/l4Iicx4SHwRJzeS3xTvd+AW/D5pRKB4aLEJ+T+
8YdAbAc3CS6dkqLic82L6xanZjOnW1pEjUMEyppniH5r0Z1Acw5a/aJb4VelzRm8yWwvkO9sRk9Q
k8v5KkvONZxw6/Cxkl7bg3gg3nPD6oPUZcy3iRZ9GiVrrKpS2bC37uS9z7J+P4gpeNOLAvtLxALq
vu2M+NH1i8PQVX+yMDsaCgApQH7R9erHbGp+DyCnljrHkfq38vp0kwYzqUxaAHOIIBGcAEV4mpvq
WGA1tcYkW6fROOBE1pyC0HY2miY38WAhbuxre+/EsHWtMf1aEBEfpkOkhS22mUW8sRm6Lw9r8bQK
B+PZz/wPfwzuwaC2ql6Kh36rD36ouFa8A0o6JKL30rFRSGI4Bqh3zpT6/Xsti/igpUjfgzH78KP4
Txm7NWh0hZK6LzehF5a7kTzqmE4ekjjLYYtuYmIaakmKamtfiZ4GR2nuWry31kPt7ZRoRfXjqiVx
JtprajJeJIvXNfyZSUy0Ckpfn1of5EgjGFQKj6U/qmJ27SjGfEyQpOINwW0RTi0KDENdVPWkvZQm
1CTk1AsAt+DW5iKcaBGldBL1DYYK8EojJL8UfoXiU9kSyzCLGzUDiDz0o4HMHmPbZQCw6HNw5eRC
gP2F7TdUWtV12LivJO1O6sfGdah7qewHQ7PRPj+6wX0/d/tCYCBmwD05Jq0BGcv1meIkOSn0ccnW
8tLbLh+Gc05tornsJTfay3ep69KPQfxHpKvdD7P71FVluMZomhlPN4B6W78mtcpm9KCyI2tDayCe
06+hJ3MrbqLyYI+YG0Fp1RPX29rWxuz4FBdFrJ5M7ERlsEVOO+ZGSywQjX4h6faWU7BTVlwZ1m/Y
maJP5+bWRvuhHUt2V1aklNyqdW2j2vcAaPWW4iCT9rYOp6sxGRAwUF30c1AerQoXOjEhJEKscVoE
ojI62E5Pa9RtkHpq5cMy4FyaXHNAt4ehb69lzNlB35tCvFn4NEVivm8lN+qiusVGt1g79djvrM8+
GG+B1o6bzkagloylfUx1SWXi/hbIIHZd4V2qEgLt5AHkV5NuHUX4aYsY7EE3UfqGh8WmY+q16c60
X/PI0deFHBCWKMTHiWw0f61fXsCmT16A9mBkCW0m+SUyDf6nl3HTYYmW59c0gSXkUzUJJTFcNMuL
8iSe6yMr2i2w67dl5DZN7HV+N73NgXFJ9flxUEk0UOEBxoJMsRTKTR2kbwtstUDOUdx/konwMCqH
LeHdunp8tfNy62XuTYbDXSOcPca7+boHqoA1hmZL+TqEkSa2hVJ5qXGzWyOW5eSXflLT8WuQWpSu
YpEB+SQ4DLn1CsVB8L3zpVVzbXumx0wzd0qBuNxdmTXt7Lo9+6UJdSl7sSN+FZHWx6CHQxd2q1yV
d3XH8rzccoWayCxDDTUo6odPzzUECLhe7/PpNbfp3TsuLiu9Jo7+u+y5LzUt3g0uK2dQ4HagkGPf
g+uqB9A+1JbsZ9GnlgqoyrzL3yNpA+NuKFGu0kT1s3YJNed5mfQunyFUC2b1KaBzwzC/qZpj7zGb
aL0bgyZ2FlUjCZ2VqfeRy8G/Po5jka7UMJ4Yuj+DPfzsQvkIHMbAIcNdOD4kLrdHBYCxXA1ak1Tb
5b5YMASNAQsjHw4IPrmfdO9J1cyQNrPNMrlYBlid8xH63fOiJQqQNq80SI3OnGLg5EcTQOL8Go8a
lIYw3pXUw2CPnKsNaLjKc2fNqJHDZ0BQdY6jhR6HqAd4cwASsTFQcMY4XyJ1QVY9vbOqpXsLPwV6
0KPW4FjoK20vC6+Rs/i21EyYhsN4gO1NITQeLLXj+VA+kXLnV1WPWWLE1zrdKr0g3hAK+1KVlkHp
ubzLaWz/D3vn1Ru3sq7pv3Jw7rnAUMVwMXPRWWq1crJvCFmymXPmr5+n6OWzbdmQMZcDDLC3V0vd
apLFYtUX3vA0EHe6IwWfheJlPDizHXOWCE11jcYulqwCoh0MBo+TCL6pXl8Ugk+Zq8uyj/fLd0nV
1Z1LOqlxXd2T+H/LNSjRo+acu9z59UIszqh+qFWfst0+baL9UgMaQZ0s9eYxMACc0pNQXRfwZ/Za
J9qjg1vuYriH1YBKs2phAjWj5+VyW7L6GnrzM/5Qh7nyHqA+0LiglgGi3jwlafi8PEOVYQw7Z6wh
rDgFziTT1m1hmCiNGkWJs8eC6e8G1wuR1lUEfMXmdbS3lCLFajC9PdwSwgz1ZLp9+pnCkT6TBy8r
RUdD20BFKyFQGmM04Az7cWlxzBmiBKV9N4UP3Vc5FfZqFOw9vnMJL+dzTkq98ihdoM9AeylPv1lO
/jnKhuvIm6BbBsbS/xbOrrLAHi/8Sc1lUzVLds6syS8mJSaAJ1q+K8e9gA9QCPIGNVmniNi+VdUp
FbbQI4s2mIjtFlahiuciJYVgZdBfFQNxgY1IK9ulIqZkXNHUBj4FW1M7WE6xtmEFoY/mUzaOmbXq
waLtcy5HcYPQfAnwYxp2CBduhlKgfF58WwADQOzpmebtZrCCdvO5rjUDRHl2Hc0dAUpgf4YLc1BD
xkr3rHvTTqUzkeLWigbVeIfoWDW/1aoXl90WtH9OchRYq2FM31QNcuiIIRcGN/vHY4CWDkoOzGs3
gRqsw/VRcXpJ6beDJzr78gyHz2i9XELYj5S9MfqpitAGF363dDByNTdH179fdC0SaNbskaB/2+BQ
oAmQlHq3TqT52ZtIl1Keq6ignu4G8+2o0TirTIZ7EQwiDSlN+KpBo9mAgeG0CNjmpBDVKjCq2ym1
KzJekr+O2+KV8GM7vIM0iMRMiyVYgQl1necuPNrwmxpRdbTQqsnIFKOjMWmJqJp0JkyMYuZyJWVy
kVNBnmWe7pYyv05iaqAZmL11aXRyiJzmhBCN2HaXxhGs4py5Q1vlUTcow/hwRDNjGPC3fKo6CLgO
hQ5bBRLSFAb6HfNxWTMaxUvH8YeWMfzJFTyWo1+PO8riW06XRI9m+ndaPJHN2Dmkzi61XAOFpdqm
TFqM87Qm2kigVJDtBhnqffGKMhHtHcVwwATnq07DA3M9b232LCTZN6CjFHd956wzPOopZGBCEW5l
i5GcCZIcvdkZNEb/aiOmqKb7siYmccThuni39ENsHdZ/6tBSIgRbwkw9dIHyy1e3gALRZRexCEO0
DXP/nJ7meqg0e6Nq4ItkgRtJ7Mbdy0WqwFCk+HCiyltIyFIZMeTy/ISWA4GDMu8qw0p+W8/BhYq9
hEM/tAzmyxEv4HUT1aD4nAeMoUpg3A9LMWGpY2jNhJBtb94t4hh1OoG2TRrQnvCB+oRl1PVCcmjL
OQ/T4sYKmTkzm42N5/KuuZ8FW3eSwMzK3A66xrcJJVhk1KGeVlLehXTAV7k2H8aWOZDnbOy61xu7
Ijl0SuYlc4qT1gk0SOzpxR2+Lix1v0qAl3iMeUetxiVJxebhIoSp67o9W8EMr8sbzGqtgAEtGRFl
+HKd9jxEaBKj9Mo6ZPkV23XU0lQ4D42OPlq+Ud133aH62KutbigfW5ZkVVnJCuoxRnmoyIwcD9Af
4OFvSwLdzs2dZXWPGJ6INYa+6yRJo/2ihObTLtHo2g6dtRmHMSQ9B3w7kGA4dvI1KYuzKdUJAe15
JRwF9VWFetBln1BSfDFDlgi6c/16mHXWOiBbpgM4Q4OkE1VbUQLkGlL7iCfFBKRO3GQK8ZEO/WVV
mzP9muhSuGCw6hkcXKbAU2VA8C55KinObnu2lmCyEUycqb5VVEk3uudvFshFa7tknjK4sAlS1pXH
euzPXx0CW7A5sF5yJ89R6CJO0ufsOatgY8gaFaDa4fvGWG54QgF2JfZ2AQ+FNli6KSA9bXwWJWxZ
n0dpfRc4MvqXuG0wN+aUnfqzZdKQlUBy12onVz2xRXknsmmAVJIv1YT2TRP6dimgcKsropKnRVwl
SqqTVvR3at+swKBTuO+OKFRBI1cpfEx3yDF4zJsgfS26p2UJXdazPP4c2SQFVgmWUjylXrT3I+oD
dj9Wq7GuTw691x1p/mctlFsjK2/C6mvvdi9lRV/djblnqUnIFoGqW48OBEwruWjQ7VzaeItUCMF4
uULNj/rrZ5Xd5YF3cCME9wHqWLlNkSfYV/OF2YdKHqChXgN+eSdK76hp/j4zki+LKEemscJlqjQN
h2BVK9AHRoj3Hr6WhBREYFjZblT1y0EUYMF0DHN4PrjRM4hDinvjailzlrR61vAJ917vRIdFGGpB
eg34yATsAwtwQDX/EhsQrRskX4E8ERn5nb8SVfJ1ERaSNjuKV1gbduCnLhZf4yZ9UAJGatvUixiS
RlG/uUVzAkSJ6QPRG2i//dSUT7NLHITqDh4sVCWijiqnwgz1LWjLhs5uqB6+ui3uoWieLQ1gw6Fj
R4FmhfD8NVqAVz5wvy2kDJZabN1xf7tT6dM4Et4XCDLRkqSY1ztKwYroMFMQv05kJzvxTESgta9L
cdi0FZ147ClPdWs6JABZJffdaEDC57ULxlqJ6/QBOBn6c5CKul0P+G29TFIao/1a9vY6a7BFoxF/
24WgZ9XoM7nB9dCAzNrygjLhhcIqwV44LLHfkrsV2mWU+ShV09NM7QhfGsD2SVEDfASYbSHQBEQ3
2uPYg6av/WSYLMmgTb+EClIbGjUGtSYtUuIQq3ZvXXLa86gvn1rDrTa0d1CEby/BmgGEV1JiKksb
lSQSfD+xEtEnhZTusxTpAI3ipyqvF819I8BcL+lNq5TGljZq15lvUuT5ppNvqRxhFCo5CZXZqOpo
xA6IOLWxtkYHWiIpW8rbjqLPKiiIABoS9+7V1OmnsJiBCljkZ0JW56h1sozmzot6IOJMKQnDq1FR
9AKASxoiLYTYP1VXcU1CkakLDVUE0HZX2sGus3zrjy4qIUZzs+h3oTCe0S7dgZt3yQBNtPtot25t
oOFNYYVMPV/b5RPEaZOW1brsIG6a9r2qjs+F85Zr9YtStFI5I42PBzgthyqtrpWmSBHJC7TEDxSR
iRlHQffUu0O29BkWITxMVnKWO9aV62zW7xftw1SdvqddjLqG0i4a6ptGqdGhJJLtfYzMi+ZIEfNl
qbIYIytH2GAsqtcPBXV+iKcRMMDI2qghnOak5JT7W1eBeYoCMV3TAQRDqmWl+WOqL131BUKpEs/l
yZ2Vup7KwZbaEzWKc4voJRXZq6Xqp2qU3XI+ZaV77pS062b7NRsqaDJAdHHwmZTmkSPezGi8UbcH
af5kF9LeZLmnGYDDt7obGkUmejaVQ3zIPRXVLRQ+NnTaeOptkxBthKWxqlRkpYZ5iYhVOX3Jr0eH
h35RK1KfnlCHAy1OyLxkgC3yCjCPk+OkFgq1g8M5SjA8WHVjDEgC66Vu0hRvk8q2pW1lRj5M1vAZ
XvIn2bDwarVNwI1ODSMxq1DbVeV7tC6v7BG+mkJ5zh2I67pyb5edpAflg9yRTihPfz8uiUSYop9s
BAuzOTsXfoBmG0tUd0ry7pNaa5a9X/rzpQXwaAtOVEw7JcXWAcdZ4dXwzUcHYyX16GiUaBtGefnc
FneTJe8XBSkV9NrW/DnNvSMMPCU/aEX4dgVP7aXehJ9KzXorbwQaxYXc1CU3VEUVy2ajubBBp2kH
JNL1VaiqqhfmZYNYwgpj7rM4H86gSV0B0X9sBg/FeIeZPtyGGZ1kKBH3lWlaNBJjlq7k8xLfarnQ
1mh0R418KGrMspeqg2FQDJASZqMZWN9RkP9qBl//bDb3+kNi+Lv33P/8+L+BfvC/X3WHFy3h/3zk
FL3WRVN8az/81P9DisbKFOUnCNwGyeR/pZCVJvP/+u9N1LR19Nr+V/Htv9ZF2mVfopefxY2///0P
bWP7H08HFOhC9gWRZSjt3B/2gc4/Sr7Yc3RrETDWAXH98A90//HocniAtyjRCcfmrR/ixu4/ro4d
K28ib2yavPVD3PmXW/ofP8FfoGK/69/qUheWQR4mLdtSV/4z4HMy8sQIpxF8p0dpGvY1mjzzsQsC
SrvkYsAVdDzcYhePPeOrbChT9nedDqRnfjN5vhvYGRHu5kEWH4bheigPenTVVs/0UGk+Xv80zP+e
/C8n6/7pbC3bNiyL4TE94x2srZC2XbowVQ7aqNOrZQlowEvpjkk7WDyTC180uL0EC5P4oGX6LdDM
VTlfTm5/oGn1RbHxkPU+zJkOegf2auqfItSBBss+U2S/gd1HEe0Uwc67cqyvDSG/ouqF/hVfowh7
ipUX5Aiy8nVIWK199Ts+oWiF6GC9qs/0Ca3XMt6owymC34AokOIIqkPhKUCh+0LRCtWv1EfUVyrK
4EI3hB+ovmqQOEeTi+nlq+Dbf5xUhbSoOid1gssJsxAAK90q9qH6jGIxKpagP9jwZPgs1DVa1TB2
ILTyuuJ1A63Nh95mZsj+QHeLoL2pz4TQ4Gq5ryDFqbcFJLkAak+lPgp5TmHqJ8h0bnsloNaZ0Dcq
uIIVlDv11wIKng4Vz1acPPUdESS9CrKeDyIVaxx6BnJFxkk3ejNA7VNfh2dDB+FPQPxTn0ggAlZ8
ulDMQHXYAaqgCWUwgNVoiSvZHEWxa/iLBHIhxhWb5bw4eAX58MelquM1lE8dSIoUdStFWeTKBRRG
9d/xIPUvDRQvE5LjcgF8D7xg2EIoK/Fd6trVwdU1CMiSFSw09VoNoa9e814DudJD2Ci51zk1cNpI
nsIPq0NgYik8VQrme0Ww6yBwK5agYv/1BZCqe9/OIHMxHWDCA+i30Y5SP6oPK2qeIvgpwp6i6lUp
rd643yldr67Lj+r3ivzX9/4mnj8ryqD6XkUhVOxDxRFUX6EkPj26HnkXUeng2Caawv/+qaIVKrJf
MsTbKIJazGv1nmIx9ttSKLu9ng2NjDsy2jtFK8z4c3UG6s8Q5Le9Twb7eWL7h76aIPoAWYn74gXX
FZp41hrzn3UGco2wGnfMtU5g9wK9bl0DGBs1n24dcURqlZ+TJtum9MS8ybr2s/RxKO14E5Fz5i6M
zMbBNs05VbWxngO6oXFCzGqeujHqNojDGYhr7IeWOqbpuvdJ/mw2KHVqEco4SewijK0Pr7miIoeq
wBPwwGhGeJ0a1hbPbuYZ9cChvcFPW9F50HIBbZZYVyxiwXds+P/fQ++nkq3w5Q1hix/74c97oGEA
Wftpdf9tE92l6Ny+/bJv/vs3PzzP9H90Nr8frmb/2TZd5x92UlvCAjcNdkK8y/5n2zT+AfKMD65t
6rYuhQ1S/99t0xT/4ILGPuzqtmObtvd/5XhmKs3/7wHT2dv/+m8wseC0cU6C44D1n6W/J4gENCSx
b0LcSCZpu6lQCYLfXMTHpqyuWoBhGzsNw32UackFxR+eILNCtqdC0LO8Bj4YHs2uu9So0MFAr5Xu
SE0vBk/QKgUu63V5cwZ35NTIyj3Uel7tvRDCxE/j/Yfd9B1rgewbyXtFW9BdR9qm+W4vRYNoxqxy
BEfGrVpTSwYPmZkrzYc+mZsUE+YK+RbPeXPIQP9ybEOFFT+N3/eDe64ELIp1tv6eM1BbcW8AL2z3
dRXi71sAbbNmYCDhFmtbpAbQkSptNp8E1Xffirq/UDb+eHxum8LGM8fEQgD6ieeCjUpSsn/SoXeb
a0sMtPUH5HyaHO8XJ9DWdXIGi5eVOoOqJaHhfDz2xrv5s1y/xdULTPtMC6XHX8OukUJKQrLe7qVs
w3Vc97dBzZZuTfQLdAEF0bLaYEPf5bXuKV9jrQSlHK0HfZtjgUl6VGt/GZI/nxGWlurhgm+qGAU/
jUg7hr5vwTdHB0IJfMVjuM2J4i7+cuHvIjguXJo8Lg5RrY1x4UJc+OkwcEYtKAI+ds24yWwmpDG3
9WjHj6itrxO7Dc71IFdSNgV4bdyHukEbrp26RgDOqUzKLiLc01Ozj3GEV9rH56bG/Nc5KU2ibR1X
EagTtlAj9NOpyao3rdBou31TvdGWxRFZC1+F5ZHe+vcRziVrWwkNfXzQ34ddmqbpmRJpf2Gwav16
UB8Yz+BaRbfHXRQWnE+aWSIwvf34KH8adZOA2XMd3SPQV+//dGm625ixgckd5qMwMGaXy6gLEu/U
IkP9+FB/GsWfD/VuHgFbCqpApt3epUqx6lJMJbr4rYwpkliUenFtDuFfTqePj2q9M2lZ5hVEK1ta
uLEzgd8x9qYwsd1h4IHGJwXtNa3NURPWj2AbM3rKplj13hVyhh2SEsN966BPOFX9gaUBzING4VPx
zrZDrO21wcbfAvtDztsEjcC668KpXOHWeFGpNL7v8DFTpLQ6QNcPxfuTP1FnzGtE2fEgOkzJde0W
E/xLiXg4Nf4LMHBBe2N02mdRyejwlytXA/pu2lo6itKGTQHS/G3aorRlmwBu0QUyWxiTI+p7bW6t
MMii4Rr2N62K74YerzLVNk9p18RiAvvWO5txlIgN53dpg3aarnnGqnPQ21SsfGsCj0CJa5X3TBbQ
OZQoawCcqSwuXQcvHEDiVYWj+2wqZCQc3rF5RXJSW8Oq0g/+8wJ8NeMO4Fz89PElG8bve5eE2QRD
kcVK8v93j2rsQfafZdruiwoVxq6bj0MVfx2LqSC7eZgROQK869KHk3IEJMpwaPLb5DWXehvtyjnW
sN97Q4tIu9D1T2ZkI5dSGp9CX1HkLcrwnjR2diexjGrtXWClIHg6/+DpX2LNRdRmpHw9OOyTWgXE
AveRfdvTLxNKzkZvs2PmNS2wZ94TcXYz9u6NV5QPbXdh0JrCrktpJzsns9VxZqYdOR7jOfDWVuiY
q2iozoeuvwFc8+D2Rwi6NYR8Gr2FuNN1+YBexV0dS3nwUDfC4qvbtgD51gXmwAkknFpozm52SmtT
mBRjOxE9RgAdYC247bjD3+zBiqPrzumvalRt04juKfjq16k0S3Qc8mlrBFXG2FGQSs5N99pBdSnT
Dn3Z3QtdtutBa7FKiY6Uf7PdWD5UkTOTiKYWvdz0XOgVWNO5BWwpaxPpKu0WICSlY+81rOVr4dTX
UtzbBcYGWSWhc9v3YhbPThYCgvHGs8ygc+U7iHW34CtWdd892AH881giogAxFQclowKHXmMREk5/
mVW/L1wuJlOWyVJMeOc471aQsQlkBwK53Xei3ZXZuHf7RFsb0Xjvj0C/af2u/ZSm2sdz+Y9Hley6
UlfVHO/dUcFv9K43J2y7VAKt4YYq9LeutuHdag/wx58Sz37++Ih/iH3gabITQDuCqyrMd1tOE3iQ
TGGS7MFEQXxHA34a4zvqu822fpFOP289/ahjbQToav5LCef3B9eVrqnCc89TZa93D27QyT4e+oLL
dYrnEgYgug3aGeAPvBhb8xxyB6AZbXCyvwyzYf22SnJguKnEuZal+Kq/7oCZ7msYcjPOonMuPZ6w
rZVhx5IG03iW5KilkjPQK0JvJw0BHLJ4ohKUvtg9viukm3+5Bb/v+pyNaxiuKVG7IST69WySSIP7
g0rNfhyJgnS1bARlsvUC/EUzF65oOjTGZQPgEyBZgU6Wjz2ki+RmONwXtpnv4SVuPj4n80+3hngY
1osh8VUT76ZFhSjiHPUO/sLUMQE1atvSRreuj/rHMpi+9c0AgLUq4Gtjl8y+lz5lVnE70faDwWd8
SkZEQg6NaM9Dl15n0hmYotj0Abivm1YP7o3YPLWR7lwSivT7caDQ4mcn5QwUCkwDZcJXf3xJS1jz
69YIIdtxVEZoeeRq72IRDAzozYI42Dti9vb5htrbJX3KbAtzjU2ZNu+6j1H07y3QT3E6IrHTULhM
pXrwaSNuGt1+MVV/x+5zJBwRZi3LdmN7DV5FmYXwaJrudJnrmyTwrbNOuPe6WTjbwA7nzSjwMai9
C29U7mIFFxyIs8BSML8UDiVjVCgflY8vWbnevYsGuGTPoELqWILlTL3/U6TnGzVSs+7Q7Hsap20Y
HkLARk6oTcDbDARaq3UgQ3EWDiDRuhzzpCL8Fkfaho5tuO1RMzgQnlMu8Ue0KyuT/reFV+vcT0AJ
4+I5G6sO8gLJbBva+JZ80dzhoQ5T9zzNDSopg4p/bGuTlbW1MmUPHdQEV2T3yTksyWBbYhy9CqPp
ZW4yuUoTgXaR3wBP1pu7obDfPh6NJer7bQL8NBrvnrOhTQcBWq/ZB52RrCdQMWtzBmJTOPCOy8TN
tqwL5XpA/dsGSbT2TOiGjiMf+ri9+vhc5J9WegJwNmlWIbwJ3y197tSLYZJds8f8rN8Pwp2OeCc/
db63tStjuohk76zLiAY+GrAsCKlxBessuXK88gzticPMiV/4SA2tkIpsSVWno+MhTFLPAC8yFePE
iPfQjv4iTb4kqoqX1uj6My8QJfIINhLug7jna+9rVLsgp4O4CHv0tJFRQq7FRZ0DSTbcXsyrNpX+
Tmb2c1YqoRSvnSAEoq2VgH2YLP0sNFmi0M3INhL++W7EJ2wV6U+W8F/ARz7YXczejtGv01ZPHdAR
qwqji6iiOlgHb64Rp+d/GdvfJ72towwliIGRoVCVp58nvTRdJ4Em2OxdkbwEfltstJkeRTET0398
pD8sktgFUv8hUeZb3/PqmzSx8xq3gH0Z5OAKK+CTtKErFDeVGlpYhqs8EyG4RXH/8YH/EPJSCzNd
z/QENdTvjP+fHuzKD7oSRzSW51xuux6gZeeO4gw9iFfTQkEIxAZKizTNURoHkxjo0TabyOR94nqc
sopN6bhvoO+j/VyO9noK63hbRDsfhPZflt0/THRbF6aNTzjBBYntr3ejDWjr+7He7PNQyTxVx6KJ
X6B2X6s+ehZF3xoHA6WPh2cJWt496VT8MHIEE0C7+/2O6uF+PUYRT5fRd5e6pVO61zaOg0yeDWzP
9du1Au3scAM8UGW4NX0Ew5tcaWUDFLMKAfgCs9gwbHt8Ywk0IYTeR8ZwbLW/hUC/52vcSMnWiWEm
3eb34VcE9kWGPWvS4BaQGks0vaAhhEifJdFahn+T5/jjjCVFcumWSYCN7/ZA28NFJ+vGZm/lp6E1
T0JwVDO3L1mcLchZAOy9eQSv8LcJ+3tG7tKoI5gW6oYI9916h3ZgUBiibHAzbp+GSdwYDtkh8qnJ
OhzrK9IV2A7kn8kYamtbqQfDUoPhpJGHfycfNfba0hE2dBNo2nb5l63S+L0owgk6JI86D7Mr368a
w4RkfYip8N7UxAurCtL6oo13SdmcyBu/hhHRcS/cnW2SrznTXUlDwYdCv3UA71EhA3A9MYQfT2Tx
p/tFhMydIrt1xfuJ3Aa9j+inXu+nDqlmPYMLrcEGTJs53owTwWvTeh7CaWgYBL0ebAgcz0qTImIX
u9n1hHatKaM7axy/dnE43HVGcBP6TXMZ5EdPs+Zj5YaXMyvNReVV3cbGsmAfEWhe5uwLXmycWhdc
SOSF3mku2SbynhAOLpa9DW2vf2qqU16SIUQjFZ6zpm1f0lE+A9QozjQrdh7NKnjDIX2b9Ea4H/Jw
PKUG25pVz+VFUW6aihjg4wH7w3i5nm3bLMYOsbTxbn6jYh5NMrerfR/ItTVH8bZDbWs75Ei1F528
j8IOhd36W4wXysdHNv4QayH9A0MeuCkK9O+L2FFsUO6vnWoPgMY5xHonDpHm+9iRIiHmFrZxNtT1
ed9n6AH61Dctq5LnIf2uj8/jDyNALiWFDpzP4lzejQByx3NbuqLaJ9F0VWP0C1VF17fRgJ69Exov
o5sbl1ORg1GGA/bxsf+UTHJwqrkkMQ61/HdPuYnjQ1x0HLx1JqmQNXvTLb7EZRBcZOgYwaGE3xjM
MyizAEYaJOWPT+APqwymA7Yn0OsyBPJLv242REo5pmYSTpFixpbemeWv8dJAWSjO0LTR/3rFpEJ/
yCWJKTGDdjzUwVjHfz2mC+CnC2aDY6JR+6UwHTwcyta+xjBXAR3ruzTv040xVlDnpKszDf03y0Ga
wxn9ag8n37uOtZc81sNtlwHbRvwihERnBded2V40RqXUWDtt3UJuAa5naQ8u1E5MwiVgY7CKWjI6
jw0lJtAX5Z0Zpk/N1E9w1er4pR29nTU16U2Tgt2wUFJiB9RJe/MxesjbcthGZRYcELW3nhIhvvQ2
gNnBHMFVkxOdAowL144w/JfE0fax8iPR9VuqOdq9wKYRK0D5GHkJ5rtO55/8CKuFApz7tdT7+mYG
GYzgv3VDY6N6aOENKVTV2NtPrvXYzUb8FW+OdT2Ai+2ie4cM4qYYpHYaaoxPyiwn58YI3ruNHW9a
BcF0hFJ6Pc+T8djkRgTgwfKefVw19rBKKBGZQlwhmvZIJNOdYfkIRt7UjxLb0PO29T6TBCWn0hjj
C3dO9RU7ZP44TvG9jss7YOvZ23kGRLyQuC2b2vEFFFfK2gEIrZ21CDmZdACa3hV3MZKsyDfPr3pi
3ORu+qnNIpCKpohOqDVHNKXbt3JqBrT3hhQJXHDo26yMcHQUWB4BgyADw+Gx3uCSAI/byEZ7G/Xj
Gsp9gyFNSVTfpU8t+sh7Q/20/MoJZ3c9+yLbWLoTXbKzR5ctcgvnE2WS5VeGW8rz1jX3KRLdF7H6
p9BF//3V8js/QUcAHbV9NLo7jBvlBaVH+2J59Z9/hiyg9T9Qk3Nlme3wqWPbM4vo5A9TdArESK0z
mKpt4CfFMQQwWQCcbItjBRYcTXOyF9RTzyO0Mc+XV3OWpds0hd6R9MF8hZbRfNVhmlT41dXyGzp/
01WUxuLgzsmhqO2LNvfl9X/+qXJErIlVLp2sQYWnScZ9Tvn90Ez5SIxbiocxAc3ROhkYAMTtW4S/
0f8hpcKwoXqcuAO70MF2NzWkDw4U5bQpN560sCiODdA/SyNM1stSu21LQ7sdi+qmT532VKCOeW3U
1I69CLOsUbM2Eh79fRAmqPJhuQGSmR8zQvzTNKdoDYxnaHxngEqcZLgmTKiHKdUQ84y66wbMqR4f
zSb0b5CHlAqTkp7h5OmvjcoudrFuxzei6OMbCkz9dpwQQ5knm/K73YdHS4/6oz/jIt1ajveYTnEK
jxq/hzY3/Uc7brR1LtqM2MrdNwAmHyeBuGUc9PMp1/z5ERDIuSYM7ybT6/ox+5yqX4omxOymwxTb
QkatIn15QNByurNbrG8co3qoJgXGxc2HGrmFsHPR0aIjJb6ym8i6Wl4Rug7kGivHbaKdMbTESJgY
1RdONTs7p0o+W8qYyXGxaMqUZdOs0MwtXheAQAJg0W29l0aIy2HpPKgaJXAVYNWhDPpdDG30Ts/y
BM/k665A+tabuWyv972HPsxR+R9dZ28lHLiPunQzGkN50iZzPo4lBqfmES4opDwq9Tdt3+MIPorn
vhuOxpznVzYiQpdFwzwpTHcEnZu1p2YokFgtw7fQzgCEikBSg9CrXRFI/FEa8G9x3mZ3iB3dTO5o
f8piNwdAUo6YOGjNsxwfpXSyRwtWvVVqFI7zuN/7WeV+6sLzypxs9Fj1cQetsT0gOpU8SxwIG/V7
2yLKTcsWK/iRZdUCg/9gC0jzZm1Ohw4/ibKeY1yco88sJClcP5+PJ3exWeCSiPrsYxjvrCDKHsdu
6G4sNzqF0yM+jMa9W3vFlYtabYDi54OM5uQybrXX5SdIt9Epb9J8hbaDuRnAVO8ltdcbNhnsqW3/
zlP/TK3AliGcBaQtLdygvF7DCu3QdaW4dChNY3rwfFtsoqi06LcV00MqZLJNHf0LFBqgQkXc3HVo
55w8Ed3WALbuWvWPMVI/GAvXXAdB0qIXJCk757jEDxD28efkx7hr4zuAuBtYtp+9rO73WGA7h8H2
nkcrT8jXbJ5FE2USTTgHI0iiL81XbvRw6LWhY/NxxbVvO+TjQHLhZ13SlkPkZkzcvVu1tCmGugKr
3tsXUnPLrWyjcDOi13cVuNV0tbzqQwKZIoHjMmvxbhot+nmgia/HrAyv7PTRqwBHZr3EltcKzKPe
W8YRcidGBpUzb2zNNs9thZv0KjTSvSlzjhb1taQML53JKY6BkZRHUQJAbBocpYYpXneJzHe0aJsb
JXi9sUbhHCsTgYXMFsxSZw6vls2uELyLQy6Jvq/Pl8s/kr6BgS/THtXV4EJ4+BQHhnkmfP9ljtqj
HbbZNq6+Fhr8Nh8T7pQ6Gxdw9PrmrEvDekdG7W0KdPQi0QZHQw8CdM+wBsmL7Nyc5kNNGrGSQknw
eXvLKt9QIr9NEh8jzXTaBXP0VZvqfV1iIYljB/pAgrMg7utHtL4dF0GgmearH1/gC/vUVqiemvVb
jPUE+zgJzHpsxac+sm9hgSoJhe6GcH6Tj0BSnAQHv6lHm6QihtQyceF27ZM5tdfzoLrK5VXqBGrX
pbPkC5AkOGg4yZNr+gcxy1fTDPcChvBongPrZ1nTvuV9dDmZ7tvcIg6YW8Ua1z6CVscd1lAQ16MO
34VWaAR+DxdWp5vR+Jmqc5Kh+Nwo5kcMda4r6N0bIy3Pkno+w039Bj0GgWRylJbD2Rijjh6jhoH1
HY6Y2nbqzX0CeFKmtByd6SsZ5w3ckQHdGCSms1JQgcwmfFEaQlbJZZU5sbKeHPu2Hy7s8iFJKmRe
YnkbC32GSw183eh9ogJszLeoKm+ayH11DShBUYSY+Zy2N7nn39p4yG+0cTL2TUxkoqFiSJHRWQ9U
46rCvUrjzt3OM1bpuZedIUV3nll2T29Su4rG8QXPy50scDvR64kLsjAUKvVLSiXI6Ln7XDc3zkzu
6TUwgYYIakpvnrU984s9CTaaBjelrmsXB7nqZCY6ntYsE2BcrWu9xqeukRho9AbSCeaz2bmXUwPw
p5dM1SRTKsNJ3AAhrS7RAc93+oigHa0qVMO0HjZVYV5KjTwir8sIMCi2ABN6JKhvfUUbo9wUrvVN
yy0M82RhIRzlXSb9fKM3HhkyKGhc+bDWMxG5S3KIuYmvpK5GBAyCEFO2PtKw34B2WtrzyUEm5Rwi
ebSeLbhfQ3FhGtFDO6PaInN5TiXwW04pOQAn23TZVzdG5FYZNw8zxosdkQXyJPUugfmwFX3zaPfW
58ooARjghCJvxVWk0YwOvJ61bhg3ow72NDI1BrhENleTuNXFSOW7sCybcqMjNH3q/QDpKvsFFEcA
6xVjz9qWoGu7nm3XsDdGPCBePrUXVixw/tTHZ2lo2t4Zhqu67C0EBoE7GNVw7Ar2pbJ3zjIzqvc+
Rp1WoM9nTdW95myAcTlFN+1UX/VxChg6Qt45r8rxmAzTeFxeNZG+qQOvO+sbtp6xRr0LUaljiWr8
MXJIc6kzSqMsj6krtP/D3pksx6202/VdPMc1+mbgSTWovtiIFCVNEGoo9F0ikUDi6b1Q57/xX9sD
h+eOOFFBlkSKh1VIfM3eayMFyS5R07eb3gzwReVRs2tNZsYrTVnVqbiEYypQGQwp3k/st8Qv8ORY
OP2lk+nVmafwwO6mv1iGYKJI7hZGyLK/2PQ3SNanDtO8Od6C9R/sXb2SaQJOT2v2uEpDXMOCwXjr
4ode/y+yGpaJExS/WQ3klyKd84tP706Q+zDulFA2x1Vq7iqzHC4eslfkfavsQ8zLHtzVvSWJwU6F
sR+S+pdKIR0FKQCHWo0t4BN+CWXBcgFdrMcWxYAa5wUaYJAHV7AAKgNVsQ4hSczcMzcGTeA5FH6z
wQZj4NEdj7pDNjJNmOmItx4ujwf2gjEgs+goDG8/D3V+EpIc4VNfVw38Nfb/vQibS+4ZH8JIpnhY
P3s8RQt+zRvYDYuoL3kLyHVBE3sJ5+UH9AMMlSPCMgZR3X4EArtpk4WgrWL9LffD0O6sbmku/HjN
CX7ZLpA1wQAhN358rxcJCvRSrh9ZU3ZYvEwiyx6/heBGYz6DZbQ+tAtZnm5jfW0q7F+m8HChrc8X
VcRR+fiQQIM9Y7rg2Dc6vegSVvPjIwzLEJWhdyaTGw+uNR3zTq0J727Lq9F/ZCAC4n8+NeA5XHhL
jVvX8RaUFHR5ZLRWRl7AJuRBG15+mduPqk3rf54OpYtDzi8EaFOAgrF0nYFeI0EAiHnuLPryl0Vj
umeZAS5yVBXnuCIRPiJwPRhuPU4fDIjs0MyJjSf3tTXLY1dJxzhavOIbgrXLIzgJd29PkAGXioST
0Axv4PJ4mLtyU+Awi3ujs7nISwQbQyBgNH8uoZVcGPIJYhsFMR3NqfB7M/YSj+baCc/aiBbyHqAL
uOweCM/kACvN39NoTETGcLBqE1SrLeM5JAmtTHLeTRJCX2RlWNiMvjn/k2L7+HDJXaxuXMTN2X9k
26LPxjLxSHt9PPtIm/V6C/pHwqjC0FAYTPNfybhO1lhcFOtXmz5cPQQn6/d/PDy+/eMjc3LcbUEe
2D9/+s+/88/j40tbw2q29WiI7T9PPr6oe/y4//52HcblnT0VkFDXiNrHF86PH/7xd/75STxdfXj2
EvzzI/37L2Z4Bfbz7H60tsqpudcfGO/kcfBmbtNpJ88PWuLjo8qe/+unjz94PPe//T2kHFWMLP/9
8fzjYUoFbqx/f6sgHby4n7Onx1NLXi17qEa/hjXm1gc+u6mjwMVNyqf/flgKGmlQebzajw8508ez
GxE3FFbOubWoxbN+wNc79QkhT/1VmYZ7Q0NJvNHiDZjwivowE+a562astua6C5wLTc66K//OBcEA
QFJwQtf+b25EHSY+nR1KQYxNTZ5ckI7Os9TWEFdJM9/8kE68Y8ldgwnZiAFLhbvSQyYEVnY5fVbm
bB6I52F9Gi7M73ckMDrb3PwV0ro8ZYw66LO/1MF3KrZsJzjIN329EIIBHxCdK2ePX1afwyzvwrNf
EKwg+5whiBP1+NEysccCtxixuQQ/ouDZs8y4nftfyZxW50Rj3whsi+4/ke8VaGtjBAVUwIiDupWf
MrH4B9i0XxqJuKhZ+iOt1TO5nHGOXRmHeZJsJoYnDilLlajkNhxNDcqatBw/UZsSEgosUPmUtxFk
bGilKqgFOSX9r/zLpPoXWL34pQhua6L0GUAOiT5Y5FxvX8M833D//FTKSg6ZpPEIHblTg3suABuS
G8YWYUZhQWPHsIgZCxMxQYUkaUqJvbPaNrzWTvd9Hp9Gs3lNgDccRIoBi2Fk9Byo9pdqsDOWYf+n
S8c3Q/Z6P5pTtyWv+5IWGVaM2KgF0TPhKkscXSi7mdjX/XgIWqyMqUCbkFMbWc1kEKf06RPmcczU
e4Z86zW1KGe6nNxR9CkXS5/IKkSN5JhXkmchjkUFMQ0jgdwAQrAc5ySQO/O96P60bjrvB1rg2PJw
6gMyqbZLjsFDmSo4RKmAMVYSHkFK99Yaem72omSsZZV3wxDpEV7tJxrH8h64XXt2BdEyiih47anp
xUF4ltfdh1F1A7iAkZCOYqTawW51q/Lu6CnXPOkS4H1dfzX4ES4eo49NlyjWgEk47xe3IuM5KJLj
YHc/6W7Vjh1Oe0gDWz3lMNpX0khjsJbHdYyNdA7ETrHeRJDes1GsAxrClt6dEVi9F0wH+IP8jYaG
cBvWRJuCvewlUS/omCIqE2oDpAYXX/jvysajVmJIMSokLuauGGFMLQjqtw9e2ZrAe21yQjCI+qEO
LhnZQgnYLEwSUUVl34PC5w6/OPmO5HRxlcyHhhBllluHxO14Kep06EWz1UFf+lW2o3jqk0ORiAKU
i30fUyYMw2yQf2C2d9NC/aE8q9wMWQawUquaILwhOqB9jXZZ6cImBW8yuD5x0mRk3zGZEWxG+Wvl
H86MuDRvRm9XkBGxzVqKVJE21bbqq9gwqoHpR97tgnYCj6EbfWi78dmzK7HP+CYRc67TOMLmMXHv
j2Sr73XT0kGG9v0BZijNFZTgA5NLYFsfK/PnqgHrQLYWBr8d+jom+tWClb34STbVd6PtgEjN7nkk
vYUoOSIzah+5Vr10cQpVnsuIr49AowCjz35nOZn3EJr3lNztLsuj4JYB+UL/DIOgb5BzAsdAGB3l
wAAgg3YItrl1uknsilkTfdcuh0KSgp3Y0588b/ULJyBCGDWOG9HP4zkn1zLWsOO2Yqn9k0E3Z6H4
vtT07qnftxdLUYA5pv3VNeokrvG1nFpr9CiBjOioVXIh7pnglqjIvsjZ+ZN4t7a7DwV7HEN5gHkS
t3heWivCpe8An/aozQQpno+raHL66dTP1lOQCpq4SIGgCIKD72hkmRTKt359mMD1uIzmVre5JIT8
YPTiCva0vP3zYHM2Sif6m/QZBRZLiL0ZTaz+APLwzYI+u7YNMhUvL7YB68CAFSDDwZ487Ali0oBw
nvRPGhk7ZH9Rp4loUdDlDNc5qdZq0j54Ij1FgsmKndfoEQwiumQ67ZsgOPq6MWKR9yeZjGIzNz9d
q7C2ndMBUAkze/d1UI0fw32GSQnAkuDDDDKgSJG5clobumAwFE1H1xx/6mbJTkGi+F7QPJJo2D/4
6zy7Dztobd1op9sQK/bWDGR1yZ2yJQ0sj30iLH5PtfptmzMZihQ7jQkDSMyNRZ2oP1ubvC3fOehS
+8xCAXmCRL36A9AgKthnC75XQduCAZ53pD06qGvE8g1fthsXxCUssrhlCUuNdKqLA7scg7cbRo96
JAybqVeM8krotyHhlK0y6eHGS78zbIS9nEE+rwBJGvNis82JgH6veRP2oZE2Z9TIlRnxPR2Oxyfo
SxudPVGmTnE3knaBGwoXebkaJIt3Rt6Yj6KYiNCnaAkjlLWgCgI7J5Gmm+5TChnVRGSxn+q1xwor
fY4qYxsY4/ycDUDHo21ry/CppAJMK0O8CKf7nZcRbzpXlbe5HL6VfZEfNMOXuB1V7DE126+gDuyg
COOE7sK4L61b5tKFtGm+ndqpvMDjZmXAob1LU3fB2a7OaiV1aCb1Ww/189MQcXNx1Ku1pOjnCnCJ
3WqJUV1u7fV3LB31q2KBhCOzWWMImgY0taHiFoqWCmV8ndGIn1Ra/pmstNs6FhAcrgkWPJXzq6oi
++BOgjOWWdfREkuyl8GUblionZjL6JM3ivIyCFLqZZecjHrBLhnOvwwvci5gTKPrDLIyrtBUosay
WbbNUbsJ0P3dGQWY17Lqt9aYFM+9Sw+bEHxqRe1MyN7YFs8vZg7voGS9eky9QhGmapnLGgVrH3Fu
iWcneVXCqb90VbqritR+RqPQfEEbDyK7kXJnjd/FmHRvXlGMtznLv3O59W8yHCnrPQAQUfLXVkX9
LR9VT5gdRCdz/RRlXL2TcPzOjmoJEqiYMfQBBPt5sv4aBM2EndyLaN6p3gu+1XpIVxEgU5KAXlW3
81OIlR17A1B6g1ESiVvF0bbhTAXWtDw5/JpJXXHrU4VbE3hENB8io4p1n/3wZgLdilC9dH6W3tmZ
3uXc1W/A5I+MoCzkaNVf6UmwKaNIY7c2/5byqUDEf+2nXwwkhltZYNOSRG5FWROdi3p0t94IvrrI
55NJZBRXl4l9wxjVpWCZBdI9PdSIethtUXY+uG6RmliS0Lw0az7ggzaRUKZ4vHHPpv07x3ntaeWg
wkutvZsnNLiJ/GGTiefbdXv3LMaFSS3nkzcsp6mAgJtjVir1EhsEkz6rglAEjamcpe1RyemVpHJ5
14UwuYNYKu5abeOZ5+6aeMEJ7V52cEwzulY9NezUfBM2BG8Y7ez2rOhYd/avQIIvjQrnNjuMEZzZ
2fvTKA6mHtUZINu4cQZIG2PoXus5/cRax0A0CKZ9CTtkXzXToTJb/ySzvInTShI6OfojKVRQnJJE
V8wTZth7bRyoBPa5mIonxalr5Zb3khOgDvaqDohcKdwYZJq7M1iBITTRBNOTv2tOw3hcRJWckPKc
lqyyd2S+IavipJiEHzuMqgC3m91JlB6hkIn+mvWWd3FwLGxqGylzNteg1kNBKMiQd1+sqt4PPiPl
FnULnC6QnCyq8k2K3vEpYjxOGMcADp3FmwUUmxOJiHaSChl8qOw1dMETIKsevOjTchN1Ug6T4cHx
NlLnFH1T0e1suuxt5+ZUCyG3UbOG1Wa7480qDR2TMwLDmnb5stDOIndNWBJ4+Q+bEevJDaMf6QO8
CmgqK7LndMYsUo2wAVm01xQXAROVju6OjlYcTcTaDhm0hGGcEU7T+BUDCaoE0B2cHHwl/DHoQvMp
KQXuzyHQ8dTA1J7K56Log7voQdhb5vxuDtukEMaHNbOVCcRLQUZObDjzb02teG1aGk+Ga9ewSJZ9
iRznwAuTHIX7kbSQwHFGGz/86Q8ga//DKn53GrJR5M366oYqPAlQhjYSZm7qZUbaBQ4Yy23e62Ye
boksrVc1vXWljQECWcItK8LyXktOEkb5hxLByUudjYyH1mA4Vd29kF4uDVFNE5UALq4e5EtCBfNX
VyKAeq6ZYHuIV30H1Who8P7tGC8oD1BnUC+4idaHgbCGWARLsKFsjO6R+cLa60qY0zEVYOfEsrx1
mSyurCj0q3CXrQE2ZaMeTnXP/dYPS/jyeGBsdyxK+7ODwbgfTBIYXRHkW2p3zECphuxYzDfuB+rV
VeY5s7MfE2NiptaKDU2GKi0wouG2jElNX2CIHWogfq1O89I6pbU1gnFiNDyyY4ceDy0E7TMp0OGJ
iqFjKgdq3l4gM8UR2sW92zh6H/hmE49ZXVwdkD2yDJdLw6B4n9sm3FKTmSfgeNY5Huvm3ssOloZA
W6IbmVhS9rDWrnhH53OUIt7Ou+kz76eendECg7lr5rNHw9rm+bBTWY+tFi7TbszsNLZCxorWpazS
7kvj5XD9tg6mpasGuQjAIIuF1yVwIkAhLUkGAt5I0mseNs9l5uTHjAUDE1C4ok73jeU7p4jb5PFc
FPXOz6Umr1DLLfuRIrarZNw3Y0EWoWYZZHm/0KIaJy/rwsNs5Wf0BuLyeDDEFG2JxQVF3eb1S63b
PcnS1pviij8XagDGPZrqrPPwe5OknwbmzeeKKOoNXdMJMVUL092ZKBlBYS8wzXYATUcIwzab495P
yW9JZyCgfXoIlpH4344k88Rncqf1zOw1W3f8ObtnL5ZFMhzkRHXY5+G3ZVhuFVCAzeJMZIAEecdS
pPmGMVbylogIojKsX9o1qX91NZ0lPfEBonm/K/z6xV5Gca9VDgAtaS9aWza5uA456pxCh2YqzZ0C
rIV6KPvQA+w2R1bD3jEQ8CVhQSlUTMGmYyLx5KU/I/tvHyjgeS057Y1ffYcWzxHpzsV35urdNuEt
Nrn+icba5/TG8DdlDiE4jiPirJ7eaqsQNxJ6F6+GjuxLUHicoycsMEwHDqVU+RGP/VuTZd0uiew1
2Xai9pChDw9BjqeCNImNjMz+Pl7MOvgMRxvxZp94O9vTb65fu6dRjpvQHBArrCnvddPwikpJ3xGi
ExgRvCG1kd4mN/yUde3yx3dR4bYsx+kewVDbAyCH1pCwmRXCd8wgMm27OCkqgWEhQLJOV1TKElEO
IjzmWgsZwU0CBU/Ani9z62efQJm0qfQN1n6yiw6kFs4wT9pj567BIm1GZis600OVLEfVdN1u7hC9
w+6eQF9GYXfw3db9C8Qd/wgkF4BQSe6Q0mipc9Ibx9as9mXF4Mqemf/4yXgTtfF9ruffqc0spB7B
UzSLnsHMuNapNfTTooLo1pF3dbVaGe5QU9UsNFmiQhGOG8fO4WNDaunIdgUcI8gg/Va0NmVKcO4l
KTGB2++E3/fc6uFpuWCwjw7lVK6nfTs181E6OOT9xEZyyUiGWgJ9XTdtZcs2tyarbFMW2bd+XHm5
zPhpUtHzdJpWbg7vlVj0uTPLQ5no4JJ6sWWRHrYYQ7MLGoZfthdJUEBEMsi2cQ6JSGq2IZU8t578
wzzcPIROD+TEyab9xJKtKtufrMn8g04dxloG1hqqoH1qA1nPffNSeyWUMWdMXnuGS3pmXzviXrgY
Sma0efK1LzMoA2WKHGI03C+y+UnUYHVGBqs2soYeD0LGO45rX28wWFNyjZ7G3rs1clwLHqNwPLcF
Y/SeyrEOPjIjChkvds2hN7N513ckP9TJHMSchhdeLLjttaA3MXvnSTXWGfsdvEnXBEiqEYkLO2TW
gylxm2WDc3VR5ZzqqX6OAknybkO6oBiEuAcBNacv5yuH8LKZkzJ6qnLmIDmztbzoyaYa5BsVFGns
jYNYJhtOTmgXOxcvP8vPdJ+CsTssREhgpN2EfUvYdt2L+xgsbxabsnUiFZxhe9XkXbWanppf3NRp
2n+fxEyZWG99ucgzJ9zZ1X6J6Wb6OU62tS2K1tgODuO9bO8mUba3AbgiJ7R+ZZWs2HI0fwaa9sO8
JgoY7WdTkn2MxI5cWK/4MxGWjEAmrY4FlnsvnFrAi1YUu2Hyy7abp6R4zG0ZZGubPdmQYf4deVdH
humfrCYDih6xf6lbYPXAI43L4BUUslgLwbg0Luds/cmelyarpnxJloL7tmJYFBoFg4VuvjnyBzOM
bUEh8hFMJy1FcCbM1tpaXsGrE/ZsRYGk7THwn6PF+SkCwptyMyvPc+dLhPzW3s7VeOqbYqRB5yih
jnxpkr9WINoX0/U0aohQ7JsO2K+fcmUG0NeYOUY01AhUI2wjqbPeWOvoVFbTd1mJ/JJK/dI1wTYV
fXetcBZsC79lQ7jQD4cDMqwJbk3aUg/kFcMgXbq/E4sRjVtKXuXJO7bBpDa+B2evVJFz9kLjV4WR
2MTTGjNy5H6gdHiZHf733DmEv9r0kvwVV+xSVo5Pkc6gyyLpYkKb7tyexPKAZUuZ+ee0DoH5a6s9
hYZfHQrGfrFyv5vw2y/9LCMMrGTDB+69ZcjiQL6dDeMltUDFQyXnHWAPXMiV+HCCZDpj7GsP3WL6
25b10+z6LPSdvkNF0nHuuxIO3vpQTd6fjtkas7+8jxle5Cd2Ms9J2LnXTDi/qCnN35VwX7zEzO6Z
7sPYyoBIK6hDfa4scoZCFTcJ/Q+OM17gIanoNX3YYVX+UUTtfZlGmHgMwYpuXY/J9E0iZ6Vgqoqz
3dSnvhwIwTJTcWpm78Vpgvlg9xxaS9mz3ttyy8hSBTZXzr8l5doowo+kEhTnk1Me5tItt3VkzNQB
znsRNMd6HH7a7VC+EVkhD6zLUHgop7/Xo3ijqNKnmSSMcmmqrw01ks6kc1KRkBuM4PskKGnTumzg
RJrcrSoZmOoQgz2JGJtM2tmZxAM2d5C3Y6P3MJgPJa3AggvDSotzD9DgimQuXoXs+4ZM0pcha4E3
zp0Zax39CBCubU2ftAZ3xnuAdWvcVq089nbrXGadepuIXkwWjN9KsAgMGiYLzjM9zdKat2ixuA8G
3aFO2cXo0oDpSaN786PyMLQRrQ7+cl7j5PVeJZUfFxHhPG7PVT50NhOarEluZOIdzdmNzhW19EmR
4oN3HGZvYFf3jFCp45zG/Bz05UbxqtugQW+js3uEZZDczTC2YeEfavaUrKDm4bR0Lq2ycSvawSES
HrqcYy3dSRJkF4dYvHahmWywgyhGmv63imvluba0oFTITg0Kqqe6M+61FuoEMna4w1UFfdBl1W3i
usyc2Tp7dYvYZE4AIaCFy8p7Jt1xO1Refi2TjpdHSfsgGrIU5obQ+8fBHyq6ycDogH5L2z5x77jn
mlLR7LvnNi2eHJuh7+KqFfmpLryYYK54X+7TrjOPXTnemMr3W9EL/0vis5zIhP2lbdZ8nAnxkSrZ
DKnc+tUUHckHwbBXbe9+h/1M6KUe+JHwd+ybvna+muoo1afspPvWO6Z8Dgv51gzop+iHQaRB//3q
Vdln6/vqs22Z73ka0r5AD+sZtML5oq/K8J3TYM/lLbTdwxLNHXlVZYMG0S4gd7XZeXQE0/FRB/eM
oJ84Sdt6O6txl1rgfA1W6Uluvw159JrVC28ik+5ctw4wYIVDECWnc5eC+0dSSO9JdRC7M0AELaO8
p3590GZNVPMg5md3nmzmA6b7vqAaJ5DgKz65aO1xwWpM1bPunBm8cfe37gjHDYugB15qIigimO95
iqyUpDATnG772iR0vnBCg4vHnHMXYmZgfJ8VW9tssr2RjsGO1to79YPIMQHgbVs66n6BlragqEUH
R/iIK2nq7MnAx5uWPyzPesKdbBywbWaxLRC5cdz/CKzFoyJv5Slvp5R4NFHuF7v0cVBlwOrwOn0p
6+UvQRXbPFTNmxuNzrGnjybkMoRDq8ynaeb4KaBrcxVO+B/zsr3VYhW2uOHIanVJLrXo2LIs+RVD
Y3m3rWsqWG630qkRkEQvskoJMfNbcS4BfO9wDA2X0E/Mm3Kb4Q7u7GT27RfHMxg/48w5hUJQ0Ehv
a5PnsLGi1HmfdfTKsF+eVUgmFBaBjYZP/AWN8Fd3CgE7ln156f2kerEHLvjWifJd4ORMyJjm3aKC
1A9lY9CdM7u+sqOlx+rUsY4sHY+FtF/a+WEK9nb9WPnX2U+H+2iaN4szYwdN14aiy13EqBjd+mmO
8g5t08QCy6uWlrngKF/JqDFfouw8+AfMVtXvkvHU1p/N4XlQz+Q7VVdgyAaNZ2l9Q5iIgdsSEi/Y
Mn3QL6rplnRu+N0pZMv2h5uixfiH6jBguwR7jpnl+LOZC6SLfueea2v4QUdgXmzBPSHKnb2JHTyY
dHuR6Ml5VTicykplz9PsvLUhtZ4LGvP6eAhZUIHcGF8K7t/P2CBeLFiwBE96ZzIvUBEVVn5ROgq2
ssdvNHgTGPZ04l3LQyrpt41lmo7VOB6UKq1TH3nFa4IwjmSBfcC5CAFQLRefAcZR++nESKY+Twa2
wC5y0q8iZ+ya1kNy5VVvcDD2DKDdsvlRJRQiwDryl7oZ7cPAdvQru21kei9M9ny3fLJrBHe1PHdh
0H2tx7V7hi4g1NHANnRzU/M9YaH5t3V6boGB90yoarBRg8l3TULnzlbopYTXeAplovcaStSuHet7
u4C25xUfUcp25s1k1r9SGr9IBMr8Xpv8I+sZ7/QhfrFJi9i1tENHa209ilBVq+7WlZVYAxEh7hB4
tLUKL3kWtU/CmN8eMl99sY30SWQIbseymQ+JT1xumfDPCLd68XQYXtjTt2yCYSJ7fZUcmwrwj3K1
eplwl0z4Dr75JBIdyjJ/Iaobifto+yvxHpdHcsL9F/uD7f+BvQ3McA/YO7g/HgrPCu5u6po3aEw7
siTYB32r3F5cfKjV5A035jcpwHeqOgsvzoS8bxyy4FAZqr51eYF22/PG94w3N8Pe8itiquLA+JCW
akmDUzekkBKnqPulWRHp3DKvGQmdUHci72w7C7DDFkakM7Cqd2rnd4hU6H1ghEM14PVbsligQ3bT
/Kq1314MmXzOjINe86Qg46pBqBA95lUNGtOmyxx2N4yvfDHU11D/DQJjnneOg7ITqAxQcNcaD71c
XQd54bx7y5Rtc1s55yFRzntvmf/61O+430GL00R1qPFotsjCq2auT3rSmAXq9Icenfy96l6jLmq/
KjtJXydnQnNRFC/RlBlPgA8OHfG/THX0dXCiDHleFLyUTZJ9tR67iHHuzipptlE9+G9ZtVxl5AWM
U0r9RjYxYZtufxEVIgzaHOcyBVii0kj035aEFRbmgu6MN1MdhGDmEKFmAyxAfmdJirbrIcJuVnn5
4on5MNQTuW1T1dw9jQ+ycdjkaqTmewVYMGa7i6LSG9q73YJOT/rw0BPxcIjsyTlRkXNJUGxs5poF
f6INjhkq3a0pZ5KFInpZamt98yn4SZOZFPWdYR0jy5VPaqHl7crU/qrZPcgxHF/5wf5qISLSYQd3
P5bZdGyQoW2ELJMrsm+5Z6vJgjUR/lOJojgst1KNyUWlFLz1MP7l5WRAmA4Db6TRiYnsXG/FlvNM
p+s+01aOWH68CxR+ctLnFuDth/bq8q1PDfFG/ZZuAI1mB9Icxu1EEEw8LXK5ezODMqmDj9Exx3ck
trS4Qa1fWO1Y9yVpd2MZFDcsHB4bSP1D+NK6PR4MRUaHxgPJ/ILnWJMdRR+pQ5gvF16r6oxaz3pN
PAIFxvKlGxLnktQzZ5pFW+MHzttifZGRYX9Yv6thvBNZmH7NDDt9gijyMftEdFZe0OJvy6anUQzT
Ux0uVxywSXQGeQOgdGFuAEOeEnXB+MqauCHpuxfDg2hwMcuFu7IzSOIrcvt5dKufRYT2ci465wOd
VIbI7otUdCSFbxHy6yhxy4bmKXCV8UTDgAgoI/O3XQpxsVLjPHS88kBTPvzFGo9EM4FQDNR3Ogvr
hHHMuTCyS4/zbNVxNOOZEdXS7CN0oAxOStefaVWzYG+nSb9r8c7hNhNfyTiotyy7f1aunb0v47Mv
s3qP8X/aL8P4qTr5qjsr3M1uO90gVZzJp/CAx6XvadSbl7GW7sbTxrLjPhEeCCVW/xgu/z/R9P9G
NMXoiLn1v/8nbPv/IJpCOBfp/0oCX82RfM2/iaahC3MSVpuN+MN1ACP8CwUeev/hA+bjHGHrsSIp
+aP/RIFjWx8IxMj+x39zzP+AXATV1IP0BqfH/n8if8OrwKf6X5gJJEgCJue7mThnXThqq0H+vyAl
Ipu3SNKG1ZF52SdJfjW6I8De/V/okOfZIKJ4jMr3vO6vJgJ4vSrhw1UTXy3WjVwtxlqV2qcA6GiE
UdBXq5Y+tM30OBlFB6s+2JMPa2+sVXs/TNZLOBp3XJnrqIQroEOoL7RJIj3S/QUJv+kb0aVwVB4T
c415u3CRhqH4H1btv7W6AObVDyAwBjirQ6BavQLT6hpYVv+Ag5Ggtr9N2ApIwiu2Q8GB4Lfec2eg
9sdjQ7HlDDcDPE4sVocCX0k8SAF4egLeg5eX2PfS/sNEIYWv7OAYOWZmjjWktO9N6/6wVi+Ev7oi
2KnGujB/ulX2nFQIUIbVQIGRQq+OinL1VnSYLBRjr7wEiBxYzR7MGpzXwLPYzDHgLbLsC3XQS59A
7Q6jFu8gRg6QhYxgcXaYq8dDrm4P9u8kJxUYQFYniNe9j6szZCkv7eoUcbGM1Kt3ZFldJNXqJ2FO
7G6jdCQ1DLOJgXLFxXxSYEKBrnwoSS+3uZXkmFSm1a2Srb4VBwML/9nYWUqfSfjSoy23lh2/q2cT
40u4OmCQXJ791RMD2EHtxeqTmVbHTM8ufBQoygKfNDSgUKQW469B4/iHPchdYLyxQVZL49yaqFSw
5XjYcwgEOoJT+2hS8lxbH0KP97sMGHMasntCSbUDdf0cYPhJMP50GIBIkOEmsXqC8HcL+nsStrAL
LatvqKjD10m6343RZL3XHhz3Sg7Jnw5ZH3sMGDvFFZ8gEn8MSf7gsHDBolSznXJXzxKmAGKAxcFA
tSkxNYVB5vJWKF9t7E54hw4unaEiWRflw3JsMUbJhrCreUaSgWAgvUwRgYCrj0qujqoQa5VaPVY+
ZitvNcWY+rfjfWoyM3ZzZkZ7MAUbiwoTiRm/9arEBxJYOL06twNDzyWTTNUNDCPLtDGx4ppEqHjw
/GgTtvq1yIo6zocku41mcXJLPcJvhMpe9kcOlvoF4IpEwwz6cn6bFaNco9BbZ2BkzpAmOXlR8o1g
R3oxjRtmRujbI9ALC8O9hPZ8U8pBHGxA9imGFEgQwhwnRQzLSpGM+gy/mwGcd8OL2YPyOAzjGO3N
kbevToinCcfslGW93hHn+QPseJI2+1L2pGH0TFkzv70NpfmjMdLoxGbsvfif7J3HduPcul3fxX3c
gbg30HCHBLMYlEMHQyqpkHPG03tu/ef6epyGQ98dFkWVEgkCX1hrrskyVrEUzKuYhI3Lcpdo8V1Z
cuxOjPVhuSzvEZEsm2ho7oqO+I6WJEOhjfO6w/xdpoggMbekCP36fRDgtwo4S2172d4PbqzvjW+N
NOsDUY0ODqRJqMSZAWcju28oVaeiU390Nd3cIhnxCBODzH/Yh8ym9yQ1A1mLvN1oGJqv9y1hVRER
sDZx6msqrOWJYSSHUfQVI/Zji1k/TrObXuEUMfbzsmMjnYqKaaj5HM6ChN0eizBtRa1fb4V8S8Ft
XjCr+xk7U1pv565xwj9tl2IhLc0X5EhiX448sVFfo58LMajwroASabNRdBEpbnNWfXNeIqsf6hEl
nVv6k1m9Z710tjZJpKeMXVdTkqY0/bGXPH5yJjJVDLg/YhxypBO0wfYk6g1EOCXJlnejBrULxTV/
jzJoaulJkyeSyHISVtAONM2mNgRm8cE7J90g+WoTP5/a1THhWbMxZzSYihesFNLPOdEMas9Hwuh2
6qLmgdSZQ4gwbaNXGeE7o8jQWsN5J7oS9mRUX0Vj7NuweEbKEmzppXcWwZon8F0HO4o/uIBipFqC
h3gkIsiQ0z20ST9aLI+Z1tTcjXaLt2RBzqstRf7SFayS9OmcYA69Gi4XFNcL/uSJxs9vSHksmohR
BXGyaAqHlsmqcBpn7RrGs9kmLzk2tW1bxCfqaJRnMVIcTx+zTa5XV5fDwAQIB90Ddo7lGHsnHmY/
Ggpz0zrwsMy5x2ETYg8Igo6hr16t4uhdg014mzGTRLNubzGq9yvmTjms++k9kn0JmS58GebuOHqx
XKFymHHeutHaITHQ70ztwVnahK2pjnqsfsB21xMh1Y5vttkuFzQNDwPZRMep41c1ooDFshwj33CV
S7GNl+dS028uTqYTXliktlOd7ypvIcB3iRhxDdNbVBlnLmgtTZsVH+fqVpRLtmGXYWAyCdqToMFo
lS4pXViWM/hqr1F5MIlE4EyagtfD5J0lzmdv9jEWJ7psqyPrB227akl0iLK8fuQ73fVhG11RQl7M
sFo2ncPcsXXKL6414nWR9vNsPmXdMJ3YvBSbwvQehwKJJjkQr+mS/Rksqn30vNLnWNovxEMK3Fbo
eeCm586u0eV3WzZ4MoV4SyITv1uVXEasNkf2G90y7CILusRsQ2YPW3tNMM5yUvmgozY8wLplW5V5
VzeqBp8opmTnGWwUXC7GWd6nF6aOZ9ZPHqW/bVKJoCFRk0yUPtqTzhuaEr57T6QkGK7Wix1KFQhP
7mzxxOKrxZVKa4pNmoQSmEcyJZGzr9DSOlXh+bloGMwmREik3WFO0KBMzbgTpbYLOKoODZna60HL
4osAH1gPzaFelHCCy4kJZvs0xQHVyfvvvjstq3fdy/qLqW5mvf50mQ4YaKBhCDDUIy7T4U1bISxb
C7uJsJ1rBhmZLeYhdH/bpiTju/TMab1UebbLjOQj1QZOJKJU1yUQB5Pbi3XlyXRjpQTUJ5gqIQxw
toRlueNviF7D5qWP/rbdx+zBY9O9ltZc1k+hNAF84GuMLDZMDQiHslSG28gIN026kHE9Z92+EmF6
tUlQFhIpTRFSyE0W+BFKEV1nzDhAJsnnSTsixjsDmVrWjeyaU1rKzyhkQWJE6jVOM+yA2Mmb7ERw
u76yTYRWZsihKfXK2Igq+6Ec8lg216xLUheGRMOTsSQGF83FfG3MYth0ltP5lqb1267jrUJiatMA
6u8q54Bq5Qicf/hrkspiyP3QFtGbnU/GTuSxvYKTRI1VCkQnwYD7yxmmDXVlsI9t6mwzGKttb1aN
nxbtn8S1wr1VOdXeRCyE0mcfowOpe2c8Z+PFNcR8QoLn3qtDhsmZA1T4YaxZt9dL2viaQOcuMLls
EPMdgQVynepjcfTMhgvzkD30lugQ4qccs2F4niSlvjkFu7Eiwrk3IL3MaYkSxpXbaiZLuSkSn7TX
e7Zh7S03m/LaYQqjySUabLGeXKt/SpFL44KoWOwadb22IzntjUwJ7bxkWZVZ521YuVrIiES3EwLR
etsLySFQfaHwSE908+wtY/4bNh99Q8T1piJ14OqJjzzqJOE1ZraXOfj/qJ3e0ITczbn57iixdjdG
xToZUlw6KLxdPXRxaXORHvrFIG6rsDdVxaWAnd3RcKdrmcPnHGb5wXh2bVR5uluW5Bp2mT8Y7LCd
prfI8j1MlC5anhBU7D2kxfAJpfigRQHu/Dk4g0YmV9be1/VLbXhfsmH7VfS7nk1ROrpfwVj+RB0O
+Pjdc/sr6cn7ZaDdeGk8B0fr5xA7B4011RRah9jxID+TkafbhyAQ6yHortM07ptI90OJJKZLtbNF
EdETiOAyDGjmdsvAY9fFKim23WlLs+20bteJ5cWZyFMuE9PXkWShaPbgcS9723IerBaRjCvll9Mv
vht2d1NbgY/wcZ4M0bYyq3s3F09caUl6watE4Y01p32Fxblt+qjDVR+clPMIbaXkGccqWvTGufIr
p35R/8lkKgmJdD/N5bFLxofaDu7c3In9wjYeS6M5tSYyzJigAUiUXGkt1sYzvJ/ZPXJk/+0dbxOG
MYHHLMDVPA09yHrQ+22VkXS62Fu3qR67Mnwdm/vQY5FT509deHPY9iMDw7kenmrL/hH2rbUsYBX8
wNpq98ZA3+EBBOHzzsDSEB/0S21DmeHn0lCvUgO4m+Qar814B+zHZgb/ORjFdtQicwPkA2HUWOUr
aQUrzQ02+YjtBw23eoOwNM2VQsoXc3yScXwoS9b/UVis5yrew+XxaT0OqAc6pJhMLBfb2zlorhYz
Pud22/0BhRK76EuK1HsZkLd3hUFOXfs2Ni0C9e1k1J8IWJ81bP7pgwwM81Jp1XZ2pj9kxR8W98OW
8jWIIobF+RPxPg+INz5ae7poVNdxvrB8r3b2FO2rtvyyZv02mCajXwoWTAGuiJKVCcaumNwn7BYW
CYbmG9bls5itfWL0h3x4zDvlJauuFPQbFwPearTmdWXIDbnQT86Q7aNr1XBxXQLkOLk1Y1nDO64V
BzqybB1qrJeTEmsrjibeDUm3Rf+omfmtDThSKpPyUK9oHqRTr9rJu+ZHh5pSlszg6fROdmh4a7QH
zqittIehUm9I81b3CqhBFCGniL5MAZ0sm4p0daQQD4xyeTK66RFo8pO75HeyjY8i7bfsp7ZO71zG
olNj4asO3aMxCcnKSm3fufWlljURxKxw4hhmh3PHaOB1wJwMvoMtpYPq17aOeRu/96l+nxQrOSut
iOiOiWM/CK1/IyjpxEloPQztD4DBk60VZ0/E62SZLvyld0To7idHKZHzj1laF212L45d/6TTU2Pk
txpFAZ6YY7g8d3q7axi8U9+tbNfF1Yee0zJungifNdkeYpn4Xu4dy54jDYE8tds2yUFtIbvbkcZ+
ayZ3H7LxD4vUXQf2/D5Eye8ps8D21mbte6vpD8KNPnXYxUG+Bzj0B+/FRhfWY479dx7LLx2J4qz1
fjO0T9giozS7eujjdEmebEu7lecH147vSwKwaBjZFLR/gSvdiz740OuV504fsqtfQk5wC5nCZSee
mkx8dxEOlMV0n4fcfkaa/00O7hdqmmMh2cYGul963l2CVluMyOnynZ6AmlUHC1aI9zLBq+dSvEU2
cmO2SXn0Bn6paHGwWQASm8E+THV4tkvAA8OoracRhMLi8Laf8xZ9rhsi6vprjrzlZK2/FhPzqdRR
FbCioRpvXec+56mzaTXvMlFMFJXzNlq1zzltHVbDpU+tTZW991ryWfCaBF762JfRBt/23WyX8Ci8
YteTNKbp9OhO/8gJg7gvzfC1atp4VXHUxHQTKbLBPNq1Vr3Xu3mX0FhYhGWhvnlMEtJXbWMXmvOZ
8FDEXZgE+9vEzB8vbgVaXya0RCZw9Czey6HeQKJihqC1J83+kBcGjVcivcw1wzEsbPEILwXgf41j
rspgXKV99N2g/a0HaBPY2WjbbVAkk7NCWHWqs2FvuFgpbLK5as6uOUrtteMR86ZN33mWvFSg1XYh
ZFEkhaiN0SHPsPdXdao9NVw2V0FenefGPNa6tS0N+bJUHNVzhVY11reE+WBxE5fOu6+S+j51WGy0
VfGOOG0rk4ambbktNtlyGMPHWX8YPYZOVr2NRfPqTeV9bUFtcJKCztSG2ZXhVUaOR8oXe9RQ2zOR
I3lg5MTBdEJPGBFO1QhXvms/jFLcg3tewB4WcXbNu/wgNH1ndOO1UJN8J1/jcN4YKa3RVPtO+myP
5XMhqtMsh7veSvyZ5UHSFm/evDwlufFoV9h16vlcLVq+GpG9ryxsTqs8oSUqHdaiEOVUoVcHy66k
DbTFvuNkIpLAN1lnMs7B2UQosbyr8+4tsuC+I+2a7AfHGm+NLN6i/KrFxSmxueLS/elQBuYRmTvq
nN56M4BtgtlDTZdSGoht7QBQiJo3nDxP1SqCvhFyjhgmeWb0SMy8etuX7UtHed7E7YcrwjMFMJXW
mCI/hPQn7p0m6DbqexX6fBcxpSAseFp3sXZvCp88928oeZvE+j3w8ULtKZx4VVjZjo79o9PRhkH/
tzXlsYDenS7lxvTm19QY7wf+up4LhVGcJnPYuHr9E6ZEzcwqb9ZZXpu6QNi6bLIloMQZbkJInjet
whcCOiqJwrWcpjv1etV9+T6I4cUzu4+8zS64SHZ40Xd9iSOnejArNvRohUyux825mL8z4sjjJF11
evYZSIOoVgIUfM/q8VDTCttLEvsB6g9VI7JvtnzC4UiqoIsSNlEdnRVcQ00+FmNwb5jdEZ6LhOVT
L1RY5WPXPC4B2+vZWGUa/j6JtMecSCK0i2xvxNuWSTaucqTdDhD0bQFjGQBVzSHAdHOptwxUlOa+
PwfGqG+8YnR8GvTHxP5AK3Clc6Vgykoqtvk+Ww7SKx7Ro3G6Gpa3ZrBwk5XVDgnExhHFVdfEO4v2
dDV1gz9b+Xfazsep/wkB53ECf8kG4FxWppkcstlutLDnTQZz07oHWqclrFED5gq9i7GxoavH9O/5
tsAujFvO6IbyVrbDueRYPmYODXo6sXaOB/doo2rQ8lg/M3WmqivnzViLvVyYbpd4MsqE+ghU6N+s
K36lb/vWg8TaayQELJw/hUFl5BTtlihG79YBs2IAwqmuXXCJ1rTwoHfDYOU5OOv7uQg5q80HOoCV
6w+dJ+mcO5dlQvs4lWazQb0dbZw2JPQZy1IbhU90BF9LZJPQ2CbNoR8YmYd4MmTDVtZyESCaEUR+
jK1PifBugVGbu9G2bmK0r21D+LNnaS+1l0HqC8OnRUO8FBQvgQMg2elA/1tTr/lRV9v7pIJImIES
Wf2GlZEPDG1UAUCQ2woDKEg6tqgWMrzgLFEBHwIdKEAFct1qbPHmaBblD60etrJoFTShtiGb2dH0
HhV80vlmPxB5iTA8D/Vs3bT0U66JWxqmPoJJ19vVdcszFM9bxuzdZRVU0vO9qD6A0bSey+wPS4bP
ZrzYPcAoWz43VU9mSuzuC8lLiPFHN1HKoTOlQ8aE5Ig7TzpUQmqHwxKR/4s3lqGBilxEiRKWyWdU
5byD8/7gGEAZOlkBHgeuuE7y+mBlNekoxGhD+ZvviFiSvBo9kMgWjVGQBB/OSHkaxgjvtLYBgyPp
OScOJStFwlWKAdHkAF3CmUJyhkR+csr0Meuzn2QgZijz2q0n+PXYKHNRE7eomf7mrsvl7hWZHx1A
uawz61lL7JcywqIEBOexVUdy07AW6VzFDTUwNGdw5/DHdaspFAw3CkyWDarwlIOtQaK7Urb7vI98
OlXcaEoTiwPLeiKf4yVC0G7fQBifZFVcq8LdpAaHrDPA6GiD8R319Pdi74Sb74n9g6KjBTPVPz7/
7AcuETph0rANj2fQCUssBsVLNYJt0pz50Js2iKP6i0vcWYeutDZ0Oly7GYlxbfFuGPgCrD8G6gP7
RuDgV262PsFGNfpUTkxwhBDytw/018j0O6QyUo0OK6gYMMtQ81nfylvF86OIgiAHY4oE3PWQ74pc
+nqk7Wxyzlh5I9lOkXaZh4mlAwLn3TjJJ4Rn70EL1j4uV0uVHmzhHNBMPwcEJiHqBm/sIXXniLmM
bm+sWBjuTfBBwTh901appCwc+Sk2jRI9wZgBqNTT4t3whoO7jP6oGw9jEn/rY76GL/oYJtaX2czn
BOKFD3zkjz45+9QdX6yYpkTKDdOhZ33k6uM1f7Ty1Rrs6BBw5W070a5t3smMpIFvMrDbcjRG0L34
Y7GT0l3UaXJ0uComxI3j59O+ZKgf26R6IHdxzRBkFQ3ThSXXq2BauFrE9BNFzX3M1G90H9ih+LUe
bHWtAUixNI/hlD2ZeX81YIjoSXRf9tnJ6YLqbuz0AxPmgS4RrgDz6oLtfreuNHHEMssqRDQHhtPf
ogv26RSiyYJnGqNM8saOd4J5rofsM6S+J0rKuR/TcTcNCKz1kW9mHCYBcEWk707Qvem6c+00onej
PHvERp2K5HsufsKEgUZB3Wh3jNOlc5K5cdY8sTEtbYXsJ1yBEL805ALxh8x7BL2fmJanFVmr+PzJ
Vq30JFuTefbYgiRGN/yJnpYzo75Qx4A0Ji9SHZzncMQLjKDx5OkGSpSq+sH6cJzZKTaLebHL6D7u
5Ls3eM8BonSSujBhlDGwmZFipGk3GEVurmY3q7zpXsKalSLkzPoZjfI1kYO79ppoL5ZMyabLn6yo
D8ZU3DAKbGKjYytLqq7sDKzqHhJiDcU1015IsYEu8eyoGygD4z/3fj/U1If/9ti/ffhvX/b7Ff98
v7jdpbPF6ilXxhLxGCelAZKGp7CpQZsHRl4c4VsUx4JdASvm5aFIcM3YGQAqU9383vuvm/+LxyaW
J9kqYCwixziFrBeWxzlahI8sIIPbUlRHFx3OPze/H5KC0x3k8tzo/dDBNDPLI4ZfvgH0TICOEcGe
sKKzBcWqRV+ifl17Qj2z+b1b5ZIElN+7S2dcA9udtoEbc1L28ik//t5gIf3Pey0QVRHgOMs80kOr
+uA6Pb/v76/5z91U/ZTfj6u5UwM7bJQVYF1KuOY4AW6A2zH+6+b3sd8Pfz8h3XDgdf+fn27VPZlB
jeB6Ma6huJU6M0serEhdnoaOjWZcHdmgVcfOhp+HlweFQRrVR9ap9fH33n/d/D6WQ806eP2XWw23
QBu/M5KAD6KBDBK46Z0bMo5DCPu1sL654LuYKQDQYsUjClR7n8L0XOUM3zI0koPbMqsyx5+0c0e6
VG7gKUHrL0HXGfPsex4wmIXTpOUgi80niF5pagSH0C2uQ1zNx8aeQQ7onFzn4ZI2E+gOR05rhLvv
k1PhEeAiSLcMxM551Yc5Ow40Adg8yguSLNTP7TBvlhI5fwh2JEv/6rI+WpNrH71+nJFQLQ9uMqZH
0w66U1SSrznXX00S1fuhCFJ661XSjsWlrav+0tm1xxlVnNgylLhn5KZ0hoOshwBbtsGPMdHVaykv
ZpkDGQrZXFKTSi5VrtZeyhkraI7O0Ib9fNBG/d4ajfYyOM3ZKFGNLPjPKxPpL3X46hnZcXbWUUmH
RWddBtOyLrAEePdbE4nh4rpY1V+Zp/GGL+kv2Mj8vLDPTRwL5WS/xd3kHqRhBXepGVABYT7Tpg8D
qeHarcyf1uzyc1FSv0N8OvcRJQv/Ju4UMC2YeVZTj/Fv1HCm9trPcWrwxlplcdXapbgu8V+CAxxk
xwvCa6aLyaCnm07wqsCHo8TVOzzWaV5cIinzi649sV2azs4SNn5UZaxUGLcVRMxuBwM7P/25PCNZ
J83a5nWPiwczrCWjrHq+E3sCg/5ajAgWVmwrUXsELppLiH2AnKmZCxOlar74+DApGU3m/UZFuxnl
8wUj+GouPHKD1G/C7kljO0d5Y+hIhQPp9rtfRXYJnXztVXnDlcjLYGGab1zv9D1juicKkI2uXkQ2
SihNWKjk7OT4X1HBkZXWwtr8PvbPp38/g5ISL3xf8sSclnhfVFYGfzF/tTz3uxfLXYmLbUUiwCPc
HEZozQXy2jHRgudpgj03fYra+tH75GnOw3NKtgV99GmcjKe4C/NVZxsvuKrrleZVH9KEwGEsTGXr
5WFchv6UZ5Zvazo5yVSKhgB3zgJmr8l1XWfHyorv2oI6L6kxV0OtjC0wmxLbTKwPzrqUw6tdmvuB
vBzIjmaFhw6XcIRAVgTUqahkH+owm9ZkctnrwiUl3DaGJ49rlTa59yOIYIYN860m8oGB1pH2FggD
FmG3c17GYDy7c/o+ajZlKo2nLtqbkSOdMZpjtme1TVkyeZvAgVsyJi0KPau65vLcsUYFyzl4sGOa
NH6Eu+VDEqDKlwQpwjvuQB5Uf8aaIkzm+kdfYeSRubcZ0Sb6mnFyiW4iE97669DbrWqDUEYnnB6C
mDP/PJVM+sJ2jcHgYIhbgGqUYMt4q5nldBrTxV1P+fDWC+vBXh4WBfaImvDWa2Z2l3hoNjJAO6aZ
rqoBnXEc43DVLjrMC06EGKgWMsDqQXsNKjavZlSw203LfeMsnwH4KRrX5oHEWyJVHxznwhn/yevI
Ysdt9TxjxNJm666uDaTTjrh3jehQdfA4jRuYuJkhOTuL0u0+ChQfaSnm7Sxp/frpp6hK74A6Vrtp
E1DSqmelppvmyUAUSsz7foHQ5Tv0eWhAkuuy6Db2Y56GbEaBbd7pCRVlax56FmFTYfSrtgMnWhbV
2iAkY2XR5FgxeUhWiQi2grcbxeO5DE+SKo4UdB0UV56i159w4lh5/QM/40uizVz17Cp1TDW7JvEe
8fNM+8gx8YoWjnGqw88hMszX3mHg4rTHHDL9Ie4ny8eO9Wpol5r6rCpRoNhN/Z3VBqfp4VhW0V+D
MK2V1HErN9nNozgbzIHOOEQrpsUGRi5wMyUNtBal66zhChy1y1GVkq2ln2aHlZ0pYzz1DUrvhpBl
LMTtZ+J2TOpRiq8Ch7aMvKlV+O22ojiBzUGqRvOzCoVVXifGCStzdvdSQM+j2y0emrZ6RjH1NdjJ
T9J/E0DnbAdzDnyxhHvOu/Yt58mCPbIyIXpvJzp+9gHTM9yl2c+8WTI767rtJ5F5/bZmvNwJGytp
7REn101XI5r6TS1YPtYBusBUJRY4nxGpNVuHjpKX+1ohr34PHOOnjpariHMT0ELjbpKpXRds6FdN
5OmbZdR5b3fMCoVJ2czQI5qrkI1mr+GECGw/sipCSSO75/dpJ5+AInclwvqecNt0o5lYX3EbmZtG
zhtPI19rAFWtZcuTtiTgTbD0Qcm7OGUX70LdeIwcamYTWMYabc+wlqAGMJxRv2XFz6Sl46pNZtph
zmyMdMU5cZDolDg5XBubQYXyzQPI7rSNze4M7ZcTuRtpNh89HM+dqJp7xrLe3nKNa8xSqnGih0xB
PS02FQR1hg/srPdMhtxLKDFIt12lHxLSKqDO9fneA5KxcR2IcWWGx6udxqNl9X9FvbzkRADzvcWR
cPi7PpiTl6y/Rnb7HU7DU432gEINDN6oB5sm0Hd9EtyYsoBvCmumz/jAONvYxAwCGQtC46vRpnGV
G6pbqMVPyQR4RVE6biZFIoVIqis06aAgpSm0Upz1/AnwS+3Cdldxp0zDGeMJBTmNFe60Lg4pf9m6
6fAQzQqJqoU/RQsilXOeBTwMX2jMdXebKpRqGgFVjVzdPZO/4BsKuKor9GqpIKwEr86sigGz6rLF
46ZgrZ3CtkoFcIUwRgkD74ORK/kJF6Yv2c5R0Fdd4V9rOLC4drSjrdCwLep8f/jlxeYKHSsVRDZV
gNlUgWXH8pWMM9Jxfx9RN4vC0JrRk6WwtIUOoBa2RnYSTc2lKqwA2PaQbP/5EM3JrrHB3AL8sLc0
2SwXVfEHFHdSUNzfe4Ih8h4rw2ZWFN34l6L7e3dpGDjnCrJrKdruAnb39/HfG7A+JE5A5+Wjbq/D
600UuLdVCN9I3Yuh+gqF952Zp/IWLA66Qv9WCgIcKxxw8UsG7gSQYFOCCzYVOFgqhLCEJTwrqHCk
8MKc3E+RAg7zAt1VikMMBxwYscISR/CJfx9KFbIYZUmxrjvFMR5bkMY1bGMcOd7ehXZsKvbx782g
UMhTBRRZQkfGBkesW4NoP1Do5FFBlDPGIH6mwMrhAMYR0nLIK44eEPiyqzDMQEpGQl1AM2NeKU9o
S+BzK3AzdIMvIwTXWMB07mE79wryXCncs63Az6lCQCN31P1eYaFzBYh2dJR4sYJGWwofTfjPH9rW
YpujIj2NtCdgYlhcJI0KGAVAzXyb9ZSCUjNbqE4dnOpsrMyd8cuuxhVZn4ZfoLV6lnGsQbVWuOsS
7nWnANi9wqUUDt5BQ+Gx5S8p+/dBCT2bQ4oheAxQG+tys3EVZFtC204Vdtv+/YExEzeA3KVCcw/q
SQgnFgY93O5aAbwbSN6/v3ui4N6/9whFkH6v0N8tDHB82vF9M/BOM5o/psKEe+x8MwUOLyGIdwol
rsMUj2zg4rXCjGtLf+1yfoEY55TJCt7Hcn9XFa27wh0JpxZeea3A5e0vwjyknJuhmvNEbzF+Z2fW
2pXvAj5HJxQqELp0mSaJKfSNIFSYfCiDIXv4uNHjrX1vPwQjtd7s1dA4xYcFaz1R0HVNb7cEWOIf
VEB2U6HZJYz2X43//7dD/J/sEDZn0/+dHeKQZTGgqBb7Q9FBADp8//f/hutBfdF/+iHkfxC0bVlg
a3VhYj74lxnCM/7DIctM8LAL78fWyfT6lxnCNtWneJykT8k3s4kD+09zhPgPldpNDJsnCDvkO/6/
uCOQuP5byhd0TlNamCPwZUiHkB2VPPa/uCNi0GZJZrTR0cYDxZ6aU+NQrGZy+NZvs92gGs0Rg4mY
qqaWjb1pqPo3bq27WzuNvwWe5qXutL0TcTZAWd4QoKSvx9i7ze2ApDADvNoTNz1oHmJLG3seKAZO
Mb1GKDWzg8R54bznGn9Ca5SPU+3csZKgZHck7RB0K3pwmy2yoQc3p4dcPKGrz+us24qaXUTTzLhN
F9IsrTZjZfU2lsxpxgku+WDeTQDDoTJmO2NMXr3ZM6mNQio0ImZ86dhkPbFC0xTMGm4DWc+V49y1
SfbizuFygkNHpUgBjc+jw1BeiDl8G8VR61kdoB6DeJUjVCCq7k5K6ClBR3s1YslKlFKH2Qpn7d68
Q/XAxBYDygWXIoISvJwQ9yi0YsAWXtK86pym1NQDorYV6TuLc+iqdyzQzrGzQZi+cZE4XX5vOmEe
3BoOcqqrES3PRmaO27k3yn2ae2istIRWNrFIIiga9Pix9mBjwCUCs9i1TbXsHJI+f4UtCrJTQ23f
sHMoN7LidGN7RbWCH4nuWccbTWPP0m/+IerpoHvWuMlabStdiGsCKqI9URhl5sLsNJ1umCUZQShl
wlB2qltCBZfgyE+x5E6J5R0Xvw1ihI+kV2wQrT3liP5SbSpOdjEi6cERvo0E6yVrLOHpo0s1jmZT
WM+L3pIxVmbxBjs6vXxO5l+3QAlFmpk7Sf4aR5jmsNH4JSf8SZNvegD7a2zte02JW8B4sDBgMXUT
ip+KLeIjcKIROpG2NntkkxBy401d5kwF4qRnujaiu0cw6ZuzBuihpIKyhInM3/K7CWur7Lv8rphE
9s8Nf5ozR9njEGd35GmuMhZsfhVW19As3oOg9cuJQYpjquWqi15jDKo9uUnx3o3ZUliU2IxBehaR
ONpXstVdmrrOb6noqYTqM1X3g0SYZUZLd3UJA2IrFZ/pF7ZtaEGA6SG4dNr4VMs5vOR1ftDSlDqB
PLovUj98Ooy7vBLtw9xW6La9PNzE0rdqE9sGIXUoZbD+Gl92xGo/CAwkB8UwXOvGuEEZonEoptlf
dDVV0itv3Qu6dn26hHg1jwXXSq7TyWbqqZSGzvgDA492t9XXeuoE53JCWup5VI5aP6MwjnMWRWxH
TzQwpY1obAyy4VDlSbmOhwXuQIc60U6IEZmFcwcCD+gIgQ9skkuYGwxFSRAfveE4DjGiOPOP06RP
mMm0raejy14atDkgV18T5pS8nIGiuLgHN4nYENTLa5kwxrALyvy5Km/6mGy9QulfyhjOa6qtjJLq
KZyl3IV5daQjqucRKGS+hZuGcJihsky1aySW1q/m8ZkwaY2le4Wcv+VPFHGzZjTqC9MCDG2MX6ZV
vpgspFZ53e2dmlYhsMt+JbRJsHOrySjVmouV30/Mc6IKUahjFyQdCKDxJULIyP1qIGJjnNz+iNzE
toVZS4M9n8wr+9Z1xZVYBdqLtn6b3SXZZO4Qw85Oy21MJYR4GO06El17G/UJgrZouelF9rcOx0eg
EzWGTOqgkoySJfDdYDrGVj8hgWwAV1vRVzbZiCIJ12apfwgrQvHMbvzbAA5GOVz+6bKKPQ99Emfe
6UiAV4iEywFIiPgQDDo6IbTS6yJPbmEZ0BRHBhmPwSNj/r9MgPgqm9QjaOkk+JTNDWcXMTH1LfOe
IhfCaoRuwrM1XNpZ4CO42dccbzMOWVG1z3FWfxDueGvx361D8T+4Oq/l1NF1XV+RqoSyTpVJBowx
NicqR6GcA7r6/cg91+q1Z1U3w2AMCn/4whuEKIBHR9Vmbk0rNPpbHj7iTZUs9n4SRKCBZHPQUCDB
J8mO9WgRIkcT8T6L4EI23UxfhwJD31TfxQ+El2N2zyaMoMQnrVOZyJO8hWy1R+xtTVOBHtFDJpdQ
oaRAoLOlSox8XbwTrRlQasPslmVhjM7o47uKxXU1Pt5R/MD1YpDforSilVzH10lcPd1xcfJXb5U4
pm7dRBKkv8fdBmsA2iimN6Vq7TUuk23Y46M6RjRUYVWQQbbzeS6G374AegN6XQ7DEzYBCr1ItGCk
33K+U1oYTSOgvlQezDbSXS2bNziW6FZpvElUP3eljl49cx0j8zu6WSbkYtF8MkCH2ZoUDwfhUbhD
1XzPBjINRZI0dLphYnQ9ko3wrRFo+ojxVRtWyJSuQoA9rC0XoWnP0sjOGibdj6I2W6NJBJoJggep
+RCpaMstqUbByp3Eari9C3MwYlbmSJIRetkgoj2KLDnequC982GNHjUScL9xq34oPeDKe6xc6gX6
lZatm5uDtG7zAfL/WyIqz5SIFKreOtEF8NyHEEND2wPRjJxWqxEJZN/oMpx8zPmCoI5E8PBw24d2
MEfjQxWGV00s3RB4rcEOhJ5jCsuSemg+og3weK9HWXCq9AHsnOpKRpuOetPqRhhRrvvkqscJ96xh
VytqBAkfuvSehwNa5og+WCKQUVNn4yBz3OmyOK1jbCzp0rOGj/3jojAxnBEFwyj/ZqrOILBH9mIF
rQZuMQhwQpkaLn4zFsG0pKa9sAVwTgo0FD+jnK3N+oELXDzQz9fEtzZUnxdX7SaqlK96OoW1rCGg
TfrSL0WqmCgKi477ttdXAAcxCq8w8AERDn/g8JgpiXcRWkSZzNKVrH76nK20Qiuhh4W1urtVTK0S
LUUUEfNPmBaHTpX3YlN8Sp16i9rXCVV3KV75hS65KugjDNtfwjTo7uplAAvt9sheFBqikF2KZUbn
pQuwNs33elNskrH5mB8orNXT0cyUZwjye4x1v6Vaw6XpsZG61cagSN+r1XX1MFADZoiJtfAAShUw
Gj2ql3d/EOXBn4nTt3FhfBb9b3dHHbls0RLPRxSAoqz8mkL0yr7kfgbzCYNsFelvLaJPbaR+a7oE
2DDUf+LsqRoHYQ99Br/XhAohjgHvcBZCRxa5YtQfqwaZvlFd9BDQDIXDoaO9rt+w8tsWstY7BAj7
qFLBWKcI9HGV8CY2pcNdxqCA0I8Ba0vAd8zMm7X5pDfRZzR0Fy0RNsYSV4q1vCm+FSxy1RXDOm5z
r77Hh8lAqODe4psDtHdOJIUkWYCgj0iJgMKncPfi/E2oUlxk+11eIIRrBCVcrVXtFmEbW9M4b9U2
O+uJiuQ9WijdCiVHE/dWBB7El/4By8bQ1umYgI2brnPeoElq4iNhTMiu6boUII6jcMgq0m+d6a8g
P3iSibJjnZrcVTIBqyo14ltsgGnUjpR/VtesEUw/RAetNpWvCcIffcubmXb7JAKZcDee1dVcW8VK
s0Oobk00q04mK3iHZo3VlljqpWcpFQDQaOrLqqF6PYIaCgeKWG2y8ruM2z9oDVISxbpJWeiUuHh4
MZw7TWYfRMV5dBHCjen8YWtGakItZdlkxISOrAAR+16PDVNk+VE1erBhU04javm1EQn1f37z9zyu
67tj9Pgq/r377+HvFyCM7rRpl4/49+HvN/8+1dGID1ePOPiv1//P1/+9+e/A/us9aZpsZakv/LQv
upX79z522PY/P7Lut/85zr9f1ZD0DHm8E6yHG7Xsz2ilVt7fB/89rEyx2fz79O8nCCD/97UeiS2A
rrYKxcY1e+MDawe+4+9deCj937f+85qyEYlTSZOpALZKWm765QEz0RWgcxSlEccTUjoHvPj3nr8H
tenKzaQ1lGq1Fyw4I/u//v7fp8gIPewej2gI2Atc4N/fgH9NfSAv23IxOppUNeeWTkTJgMCcv9f0
YUrtEbMq9ACxxmgf7Wmi8bY0PHBfueeLUeffj70QHfFAdXJkYsb7Tti3yhO71ayCY0T06ELpXbMJ
SgGVdRaQSXt6H0/yGYOuA+2h0R62RC4Uei5ggin5XecrESmk0fILhD3i6zaR9CZ+WVGSVfKzAe7T
T7SNThZkx1b8kxzMpxBAzrXfT5V+yl6MI0rH1pdM47sEYbxbEQ/bAFPoxMNNGb3+h/lLrvJnOGzn
twbnmG0JJVQP4g9kX8TFb9HHLASP6NLix+6rgITyoPlpU/ArhxtNLwG5MLYWR/5E/rq0W7v15StL
iVWMCH1brQ0U+rV6waQRXYK7swjpw2ADWnmuraRnS9tnPqYDqxdFoVHoT6vJUVzNGJ5wwD1mB+MI
Twl8UOp3vSeuagvwrnuHDFGiFOWVzxgsN9mOR/ya7yCvsLOQpLcZnRIRfYWHNQl0G0EbWoZgtT/I
js1a7+GxEQ3TmrxH2+CARJPcaoUAOgUpK84fnVU06YZ1lE5HKgQyvhElYd0ifsSubisvNC6Ul+k5
ES/Cx7EtvS505kBFumybnfMbC3R2hLMelHZ2Ls716W4LluotHASwfwF67AS5FvXnD9N7083Dg4pt
ZCOPgwXeBveo3jG1TQc4L7pb9N7gKgE5I8V0qtxJPuDlBxT535RD5X6RmEY7c99hkflWwOy6oZm5
i2iLnK6TLR1oD+w6HEI2SCGSu8gO6SFKVfYRCnQTGM4RRgYvWwpocc4xcQCEHMNvYz0AI+0C5T18
MdaUHn3tGO+1tfZdfPIv4rg/zVVbZ5/xBV/38Huh+12RJlz4zcfInS3cvK3lAsiB2TKuoEyGGwBt
mvMjHotrbuP+nlslurxrwYUtTzLqxLfw/cu8GEcawYOrojmJpOY6jEALOalkSeqRIhL8ClCICNtY
Pu0o9H4jt7zAErl1gu0tZrDOrXw6RM9vaMquQBTbmGVYOL0sgEag6wGgbZh76EeBpTRQ7LcnG+Mw
f/X8oN13CXfq04/8/BwPa8FGVNBtPqsOLLGTHFBF49tRbri8JAiUO6vtbFWktEy8E6JC2XsjA1fB
jMCmmoOFKCzrgeRI+IlOxeHhdrvqADl9DtLLOFrDNmbF8ectXWLYf3sEmWgZe+vy0lFMuqEk8T+v
UtDwok1uuENHLeW5L5kBXg3kHn8fK0LbzakvfG5yqP36J8fV1M/tLoAoVqAJYFevLWK1tmS+Kj51
Fmo99vzFYPvaJ7vJo1vlSfDNntBoPnTnDoW2+HEw9jDAbWgRwbSu7bv3o6yboJYt4Llx5+juPyPl
J7V9087IUamfO831K/WbAJGEF2o+7N8FTdWEQ4FvCC6DzsBeeApBI1iTxeDJl+nMzWSUbYXEjjbL
xWx/1it+PV5SZB5ooAAcBYW/1qlxoNq6FTfqF2SCyU7X8wnGWRj0UMW0YKrX8ROuArQ7dLvc06K9
USTBz+kauwCOvfQWu+lmIXxtyHPKEwETVw7ZVsMa8pMHVFD/TIhSXHE/r+/3rVciryA5+dOtrI7S
qf9dzNUhQwkeJhB1gNeThqcVCOYn2GwQ0J7i58dMe8QOnbG5Sd/0L8XVK5Eupax6cGOf+iTyqNXK
ZiLTvZzmHdxhU/kYvtXWKbp9jd/j5JjWbUb80DZ+Y/GQyNYnvCXNlrCOeFJrL72EznSte8eIeWVA
GxuHSWTnlut8P9wpbtrMifyn9BsBArwtf44/hbqeQfCOLktYDJK1Rl/KwefARYRzozKaLve3/jT6
g37g6szb2sbjFUDGJxLcM2AeWypAp3tYvfH5jPRF2m94hz7MLWrt5A1TsEL1Z6hFVr5hFkZ2iQbt
vGOOQJUqnuUAj6vLymFLVYzdYiz1nFCvWXmAuAG28/7chwcxcevHn8QhvFp2jLP8yWbJFogD6RYW
CIvDGK3LG+2hVOUp16D2o1PMRu9Nnw8iVRGBcofyDwu0vdx7SjXlR75BgytAO1H8hm4BF1fb370h
AOac23Bwhf4194dwue0xIV4iPVO4zF5uKHWXH9EpO2POd0CAwRZ/mjMnvJz0nqVnCtfxPWC+Yetp
hevWQ+9yfuoCtLf//gf+PX8CttlGrtdeJtGJkVhwqLM+4fZgh6fiWF7KC9SWuxKEo8WVAFcwIgCT
uhNArS8anpbxMysHdG9rP/E4gnT2TVBKtduWtvhgS4JDlwi+1HIb8h92BpaRaw85D6XnkeOxIe8p
SGRb4QYUrAt3PmBYJd/Gr9Z6KJgAHpW3HkOoZa6gJc91ZCflBFGjPyG46gG3Sd3Vp/STb3SW88z8
0hE7leyQ+lw2Wsm5M/ErPcSbNWSkwvNSlIHaDY8brfadHH97O5yxUXpKIreDzhae5nX8o8J/T9oK
i+unSoe+Kr7eF4TLMgae0hcS78/uKl6YqD93h7Z8tMEp6AawwWbxZM1A1kOy1U99O9Kojywv2vYf
2qZaMw3eoo/wJmzldb2NPAG1RcuwB48tdlO2x5rWKKHeUfqItmCqMSnEF0R3/xYmh8XJQekcCnv2
euwsvKW4PMDbzeGJm9NejJXPJbQf7nITwRJwvonzsgzT2h+oGlnV1kC2HZFmLJo9WGJ0dbKPghCN
tQ4CsIfsQ+Iw841jtRVYC0kaBLxPYMK9zuUNeA8BD49iHjzyozJkW2gojpDaaQbvcDd0tiR7qzzQ
+7Nu+NV4vlP6je/oGYrriFurJWtV2Saxt3qGe2D/+ChhC8HWEX3VIvY8L6jlxitzF9TOypu55bK3
GG7dmsPdS8xjFeiuH3pUs5zQ6yzNZpQ/43qMSbM7njBkGA9R/YkDSP5Vw2CDJT99y2STkmzuBdrr
2H/gM451hh4dV321mWuaiK/JjOmPzVjOA+MjSlpryiYfEqn+kQG3I96rnAWLHM4vSpW54poOLNsV
ZapJx8gG8b5doVqKuwhdFl/SSwOZEpUk0kTknAzYpmO4DwNzuCkOlYQ7I4VlZxVkXnFInBlTnk/W
NvYTAumVDk9mspj+PXcuP+Gf1pge4UqNTbhfTxTG1gSqTLwDK8/dGtGT+Knt+oKnA243C6LGIQQl
oK4GFo/nFjLgc63tqMfjZw2OIxrcr3mLEQPcLEOx2tRZqf7QgtgA+3mRmdpsV67GHHO64oSNWmtD
i6qCylN+lB+hCgCb/Yy+bBBGvFcH5rl+BTm5FltrWFMxkQz7wfHMFtUVK39eQevAv73DIddpug2l
khQ/euJcStBIPT1YK+yyRevIoqGSwD2ytTMICuIdaUQF2JGoBJVuUqwlZqs0bSblQEllzoCJesJz
mDxFgA736U1/A/MD2mYacGO1hm8Ymv9cD9a+jC0FWUSOGXlKcvU1Vzs7CCQe2zZZV2dCF8qP4rjG
1I72X4Ut1XIvsUsmx3hNN0niMZ8f+MRxLrX1ooyBGu1Ug4hY2z82ojv0bgUuMj1O29JO7ssd6+pN
Du5C/BGUHeq0+GjeYtHGr0EkLJJcXEMhfsG3t+e3JLfB6x8fl3J0R8kTy2dIoHXq96lDUUW8tAAg
kWnjCDSCtLWs7eX2/BBew+kdQyIYSiwuGbbTt060iAivHRVmQvC7Vba29Dwf8D8xPd2E0+sSYDxQ
4UKZZTNvkeVgzKsHCo36pmcXEAkxEkiOdr0Pl6vHUCov2VlAM/0QbR5oDYxr9bNlJxiP+HyV9A8Y
P/jgOSRmq2CogiY/aXdk+gM5fMkSr2A1KO3CmYolfJFZzaQaWA4Fjs8GFCyYFJ1sSz72qwPhDPtj
B8gbeZAf44f2f0tJtnGSh4dKUK14KSiIrHyBi8+K5OGZV4e2WLkKl+ZAkzYa/ERnbcNtDuMQr0g3
aRPoOdA8J8eJu/8lTxhZZ8/UQhRoieDeRIseHVJYI6KsyFkljlj5WeqFpvsQdgUMBsVtcUWP/MMy
/AITj1+nQNsxt1O0s76q+3OyLvRg5WmrTYX6GH4nBGHsI6pDp+dximpU7naUo1F+qcZditNg2C72
qM95Gjk9CYlQg9xECD6Hc2cl2amjmXnhBsxoFhEdwClJU/blOj0iafGAZXSnl0y7ZHtnHVQ+DP3Y
AKMSN2zZyMJXyud4gylrflYC6nDkO+xKkmr/IMMml+4DUdcj+BuaXzslYi8niEWPlcr344fFBhIT
leAR2QfUaVipM19B8YB4WbhgnpN7dzPQKqu4Nmj7379DwSJ2t/MFELdGhYyDZs3JDEuuNhG1ELYi
AibWujk7Teh2vLA9sD9Z3YF5g9k2LWwPMKBF/FpTD/eIO7pzHlC/slHCeoo+0o9ud6vWpXWrvuVg
un7NZGLobtrdd6WwglsYCZLvxyxMjz034aoT0zBEIeXxNc2RXDZAk+GUVJZAjZ3KLOndh3DGmnc6
a1ykD0C5h0lzky/CLt2W2cb03QtSFYKTpSyoyPF8DlfW0sKpoQmB9GEQT43fDqRGdJPoIhOl8lgc
8n264YSs7gzxiuIBVH9v2Xipun8mgsdyQ6aXbopDUQXj8/TdI23XLCK8ViQGiFmpFCMY1TUiSzdw
SULlAuWCEmuRQ00z7QWH1ZULSlWCZ+iAKevY2KX0c493p0Y+ho1kOjO3+CYyd1g2LGPlqfeZcCnH
V2OGyZq1K85MXmZk5tErp17Amj6xBlkS4dMYoNxAE3y9Qqt4GWWPH4D53/g3QLrRUSd18k0Nusaj
FvUrXlYnpjvfgl/VcOxQi/2G05b/xKf8pG9LH+w7vNj93/FEwyH5ArG5Mz22vXJPkF9VQXYI+0OR
vM/6ppU8TiqykGDA4Ak1gJISAmHx0jDtLzIBlXlN3sjJdW8FJzCQfigwCZ+pG+ZfeuX0Jwnj8mWB
LDxkr7gPxXRkaHU4OlmrK+GlZnfvMj7BlAu8A9DJrxmVmgO1khRRPGuOvaJ2RSJaLg5uPxijfVE4
iqEWwuLF8UVG9pLEBcwweCUI9qKFUtk7HkfMmoj1T7DSPUGTar786IMXudIFY06S9kF2y8Ix3ksf
wwOMmSEz0CFGTemA1m+c/6IRfeXL8UQwGdFsx/UCC0k6lCGde+SKL4IHD4YQflZ33THCJu15fMpQ
sV+Hzd0imoUPV4aB+K5R+9COQNzbHwbQOvQ5B8nGcoAlq7clDB2c9KPZNbhZv+A2JnxhKpVgMQtw
AXFPzzyiwIl7eEjlpXainVZ41/pL9cfd+HLfhtfmMrJhknTiW4ggs2HdTzi/2OdGv+KQgp/3B7DK
xqKcaOWeg6bZQAjhAKROHTZ7yALpR/g7nEtzhwvlCgQ3Kt/xGUm/WnOYiaX2EpvALKna76rhbfxg
P+NrbrmvEgt171ecAzqaH9SbyNkU4bdqaara6S07v5S2HO3aE9FIf0MOui9Bs287Cq+5VZQBiAvK
jDgR2VQH2p9Ha91t5iy8bESCxR9565vPxOZbBDXJL3EE6alhSu/Se+JxI8X0KXp6jPA3vYe0Teno
zjugIpJHMsH2XJyJBfKb9PBfdLphjNTapgJCAYNKD+s0AinUQZZix0/S+JmXOe0eMi6vitJWYAxN
SJ/Yc7sXZ2rNbrJrU3BvQa5fqtAdlSPEg+pKzbfSQcMgxkWw327zVwMpoeaZu76HW11hCILMX3Ew
GyKB7LNkI6ipwSVRZVW8W9+JjzcqdIW2EfVdWHjq/Ml/VGRMIDjLP08yNgXYJo7VBanuCQm4JQ7V
4uNgyUFVBi+LZcP9G5OiQdjyHYhv9n74WxwY9V/URkzFx9wBtqcO0tJhQduR4y/1EUsbghChBxbW
0OGDWtRutgaGdGRXoInfqdMRwhfUPIh4yZYoWFYbIbTXXGhEtOtL2FE+t7trd+WfpeIWqFcIHMVz
ScU5VG3tvRcCEi/kZi3Mg1J/WNlkb9eB5QepP8IwVo0DmYZRfIiQ2dmqDCxje2fK9qyofA3la7I2
JvOdVZ3wN/aaIPGSChkvxxxf+bBPkksYbUB4+gOe5ktBV9qqi9euS/J5FZ7YhkqHRVUDcULjhyAK
2GwU5FRtfCl9wk26GbwJeU7GM0fUjiykNMLgTC9ZNDsi6LCYGobh/q2A+Z7l9kyuXp1zshoteZo+
uVrDlViLZQ0VWfw1ltHHokdcGr6jQf9F6kJcTC2XBRKRgsrTAynZklhsf1CHDN9j5UyImVD0oyfU
0n/8ZHWb3vKVP/AeraeOMtJ02lcPEmWKGkytJ6L2bN1G+we03DFYsUtfsSebPiEuCLZcUZpBszT1
16T21hSDFfGhYQxXcWSmnYBU6KaVvIi0KcHa4+xruMITFzkGM0utUMF40+3340VxHxuEL4mrUUnz
5M/uDJZsR8GjplpDAGq8E91n1IXxhhItUiFCihU1K2IEjXvwCqa0AdXhEoys5GCVHHpQUxaiO7+Z
iXaRlWo2JXdlM46Y11KDISwBGZEMoEWd8mdUrwU5lHyJNsn6TThTE2XJ8NP7hpISh8UNAvs+/kSU
c34VNsX64dORgItOWDUmPlcUYEpKipRuSJLC98e4l6/FIXXZ2965bGJyDYmzyL8NKjQpxDFHED/x
AnuPb2m0ZmngaPLL9MknsayoJOyixQ4/9ocM9NSLRlJrG6VnlDsMl6StxAJ3u5/HpxgrCSqOr2FC
kuCG+yQ96KrPhyFGy6qFIQHbEmWpALWnVzrJ6mNX2+PrnUHI+6toh9VT95lGtnmetkxkitUgwZ6M
PQOcShN6Vy6uWo3kLvSixsfAimIPifqSjoDdGF3TsBKTlpIvpq9qc80fPq02mqHkr+kL76WwUxNc
pK6ketx37sag0lxyJ0pCpNU1WKwjWmj8wN+NvUOAHkDLIJMYuUyNz0ch1waXqVQxN6XmWpj4Iv52
oGMeMBMBtGyotU/arTA9LQqQKiBybmWs6K4CSz/HjD590eBYB//Zn8THMnjiJfNgySa1BvwCRIJR
WdD7dbkPi7o/pn6kbe5dANzssLVnZwITBUkXihVlwNFzrHwyP8grxjP1dO5uTYEUHS1GZOV18oUv
ZCXjelQsKdMLv82bPzkWlMBQI25sUq7yIk4wz14SDLqUIaCxXjK979/V9M1F7cd3/pzvWdIVhwvd
kZ7DW9pyWTkjzqsi3Bm4I44gBxzSin49LTB+PQOvWfo5+nBkL+SKc70UVHRMLxEdY17CIPRLVEc3
gDRQ7CEvrriLlChvjE4+U5tO7HvhYoj4xlljrsDseqXszxMOn8p6t4Qj8MtgQJYYd7FrL2XWVcWG
u5wmKUq5jBLuGedKNhimS+TITWWf56pKHDQFDYRLmfF0vIG2VOgfO91gc1aMLQxyTahGGCSyo7PK
SR5DKVRZ4U5Ce84cWpQ3FEg4oy+U/M33oQxE4VehbL83IqThln2bOgmlSvS5l0FruNrqjbHCU0qu
krp89j/fzDeY3ZpDUEirQbrBtaI/7pCeVBiuM1BHlwPlXFFsIJHlU6dqzeXn69n4i/Nj3nBZ+Xs6
48sNjXCGcjl3FGi4jZwOg152OSomEb/hLdwO2P53WsPLaXO2iG9yaCg7c+m4BBwjYgac/1w5fBxn
zh9xvAyC5SZVwDadAmSbtdxAclBIYUv7Rny0O7SCJPp37D1ESRRabKN3HvvxxhcPZ7oEAhmTx/dy
Ovw3t2c+UKPMoz5xe6gLp2TNinLW1QOzQlXWTPlc3nbquqcroEKVoAksOuDfuIl82DIx8NdlMqhO
X9Ose9G3CvmP4XFjmSB8B2/ktnOGnCamDUiSan59iqQAXZJ6duf8VC8KnPQPgIES/cKQZCrbf1bY
GAkjJ2wTFa5etGxL8URIKSacGfN8eQjqWQDK6T70I4aBWEuX+pHzQWuT3EZGrGbHbeC9SN8uYxFg
CuVnaRlSC/SVijvhDmMVWOdl/MGkGdwoV5mj4H3chhXyhSoEUPgHVqNjheyZ8oU/uIu70dzRr2N8
cCunAXdwv14hG+jQc7/j+hhDg3X4nNw1t4g5Qt8j7eOoOOx5R2ODaZFWdtdvGWTdsX+mQRphzcZc
RM/+JQPiOXGNXWSSGUSryKfFBsPE9OCkyyi7FT5HxzxW7y6RI2qCbeKKeLHmK1sv1s+z6bCcmP1p
QJ8WmFgLoTxb58oeSJsoeQbUJmnf8fGz9yj8UlzTGjdlF8RYunKxCRXVK/eYwxzCF+ae3p55yuku
CK4Ky4+AuDxcIVEGNRGZCMYtba7lwkZbE4iOhNUFkHAG7/rv8lv4e6PtK1uMSaO+KNP6nyvMWip0
AZhKrg/CIeTCUKNHxPNfpzVYN87sIbjcEuYi10dtfSZcsXSd7OaovFLD42pgpIaWCSLZjEIwBbrk
SILLBSva4J573DouFF1r+Y4Yq5cB+OTCsgLxvFHdJZEq4JzbXHX+Pi3QWIDoRqCxDA4mZGtVleVR
k/vm/LivDMuQvp2y1CfHbGt+1qeQcyJxYjDGGy4saR6HxPkvgCAdcJF919yQYj7CUEtuCj4yVjZN
fpkxSQH4wCAYKGUiimNja071XA19hSonWRkkYLpY7mT6ekNJzeqHh4UGi+2zetrYsuYSWKDnWHtj
MuLV+AVKNX9exqtg88mDsX7g8FfcyB4YZCS45MAKWVs5vqQmgkA7cYLwJlxFMJ5/085QPG1YrrTM
FZAtqnz5iT2T0EJugcKhT01jDEVTv61BVKDKxXrpKHSkTFt9vZM7sJYD76LDCHrKeTApHttBPgHp
r1+os4HkMI3tSkCNq6BCdNKzEO3zZSnk9BEVEiQHu8Xs2PRoH+54gVtdo15Vk1Q4Jo1zMCxP4StX
VJT2ILsSKvcSYhduyRoiIUAUaCr8h6AxPpdxLZ+4lxRaET1raHvWMXJnVAoJ2TKPmdW3HoBLKrms
QAVlUuBcublctwfaoazDkmSy+pPi1086+H4JaQc7pEc+BKri552TRi7Lc6lsGIacxRD5JNACgToT
tHETkpIb6W6drM37UxcBAEfYhcnjdrhDRQEzDUSmkazL8UP4ArHCMqb81BsB4UzjOS/dlmtKeGO+
6Q3OOQ4YxGUk9WuQ5Xh6qQQpe1NwWi7PDDPtic4ePM3hvn0Ujjq8Dd3L0vWilHB37zExAoRhOPMU
0p9ZTBnXzEXkn5QPyggmbRq/qgMGJreCIQvin5JUgW/2EzMQ0VcGPS8zRYrowmZklJhOLU280YBc
Rwly2WQe93V7Ej55biDTE9vR/UXjFKo1d42dHE1ewdgI6TMkwPyxnAXvLCt7ebowxFhd/eK+RdWK
OzCZwRJJM+/x6mveqYjw9XrrMPP4ZDpO7NsZ26ldSoxGmv6PZQFZ9uyMStqalQSA8ow2beExbHr1
xLQEnB626H0htupVwwZrsBCts9hFp5UBTw8klFG7BNnDYoc9j3tPnidOCLADs0JonRlBs0VTcAO3
xJoHbhgYmH4rq0E0BsLDEymdR/BUT9wdhOOrYavMAYUcLrdQnEIiLhaWv8WIyVods3fGDFOKI2Ml
mnH64Aj+lnMWI1YOblEk+mK25qax8uSAVjQ4rrSXAGo57QeAEBYo9jtBXfP2HgEnSyNezuwczFpu
l6sDy1gf7xsDnDGxuROh9lUxdpbYh72PYhlPuYYEZ8wWEUfV9EgHRzUp2y9NBm4rf5VHEHPAjO/N
FZsdlJxkwupOeRXAkqmfS7y30PUsJfVZQrIZeWIDgHCSUh0eGP34e4iL0mxAPS2TP57BBNCSIRLj
7PUvFvkjtVGSdfLVZfsGeUL5E2RRZqsLzKBrQf2tQVpQTGZzbqgwhUTkDTLTOBjjF5UDJ1VwNTFF
Fo8/YZio1sqNXOPPxchFIwbFWrpFg6ohi1WwwNb13G4g4UqghBMiJG18mo0sgSnU6RtVodgkJ3is
4CJHPVeM/UpTTjgVy5tVX8obs14BI0sAURUKCqmicks6aBTo6EqbVGBMIaO2hm9Lo1uA1IK2ZeH+
qy0UQXlET1KSmEmLm/YgsohPJoUzZCTGzaNJD1WsCR4yGLPXjspl1EbI+2GrQ6xAmRAXDNkd7i+1
YpBILaI/f7JA+qx+N3n0MYZsMpXM7nyfc7/X3YS4BqY41GpA09bYmVib66vzZCDJqf2voFCoobgQ
psbh76UmlbGvksXz30fnefoIJio3xUILKqSp22DXhmdBHXPJ+mEXS8BE0/99kKIZkOTf8w4a6gbB
c8Ne1UzcRvn/xXnk1lfVkq1kfNSEG+Lzv29ItOTLeGiI9C/KR38PDUo4GQoZ//P876ehZfjl2AM/
WlCUsa4uKhjLj/9IIQlllfhFMW+FGrgm/uwPXLQmpFp0tDWA7+LVjjjAf47WEECENnXaIaG0/Ph3
Cv/84fLXIDv5zb8vVmm4HhpysK6l1tPoICH/vvnv4U+OKf07nL8f/15Uq/pqinQSJxm2UpSLNXkl
Ox1GfP95GJen//Xa32//XpN6PKETLfaRkdzleoa1/IDIoj7XmCIlJHL3SGAFqF8bUWpRRYHS29Hf
kKJ2dFBEwSgUYRZiVpjuGBBkeum3QnUZqczMgMVUYylvJ1QGium3zcSGzC/8jNQ0IyKoN2Vo4k2H
d7Ejz2DaEkpoiT4AIBiK6FAgUt7LqLOuqoVId4fMm1UGjHW0jFGaAsePjesiT2BYwmM8Vh0b8iCq
dl9kFZjmBylR9tRMC5sQj0unHYw5MCfjM2/PcNzR3WtWxQvaS0JMui7G+egtlH5flSoaIRRJlEY7
oTZ6rMXH4gQE8LUe8UyfCE8eYA59tUG+zoSgRUpAfa58eIuvtBsrbGkIFT234CorqlZGmoX7ahE9
HNZivJJpwjUo0009XUODXAtt96DNRupQleKakPvcfOJKRw+vLbrOafoCwJ6+SyOcqx5p/Y1+JBt0
RBikUW2LKprpiZDSrWcTQlRbt+kq4NiRkBUKdGVmNIMQyci5qIPhjAP1UROd3WoEEZKvyDBQVHst
xW4Nnj7WRhq0CflzqevxGhF4UDhUmQ0KhNqYhrSJ+ttQctGaGm2BWHuVTXKHYiLaFM3FFROv1xxG
23SDH4ixiD6A+MdDXr6/1Y9QILFchFn7UvGzMvk0qQCpq1QNJhlbITQa4Q8VNGB6ilV41OJGRW1H
jOcRTFsSQWnqi31eS2dpybqgQqwNSohAvWDQ6iCPzMNkYo7VDILui/fxvew5YkFIAQUKxq7vJvVJ
ZO/S+/sGg+yZwB6wZ3VP3/WOaFRUP83EVHdRzwaX49mDpEN0XWlkhuCY+7UgPbY9+n5o+BXF1sTU
byuKDXA2DNqz1RLer8rQjcYC4nn2O2LauEOFXd4XaORDRwchRaMXCsq8XenqWy3JQAkGwa/6uGQC
GXDb/UyKotNYHFpZM6/xUkJUXXOUjS3CAOskxkm4r1TcS6tyqwrNYts3Bmnd3bRIxSFirMGqMHnt
WtBP/Spm34sfsZNFRrwMIvKcWB+o5ujfRTWP1jzCbUsU5bsWCOeiXEZFhXhEGIrCXjTbXCVvi3Uf
i9v/x96ZLMeNbNn2V94P4BocjcMxJaOPYLCnKE5galJoHL2jc3x9rVDdsqpRPXvzN0iZpaWUIhkR
8OP77L12RoncccZJCwWrwqk0E94rxu+agsY9zBO9KwTnrw1+R6TpD3NPsI/Yx9WftHfy9XpKm5Lp
3yY/Ql8S59Dzg5lSiuDeqi7aTYGIL33bXcjTDGdyK+cyEX98awjQtAhnHAHsGjAkDeE5DEWxpzcb
CB3Jo0rQ9ba+DJLwrDG9d6oxRxDzO9LBjYvNs1ySWpAqfSkNkLdqpJkk/O1WTbUHsrxPoCFv/d68
z339NVNg4U+j2K9+eb2900nqQoABeOJdosz+VLrNN9QsblVG5G0mogLBab8wfwfxwfHFYc5bIs2S
qE0d4/UABUqZL+dIPEz5Zk0Ie8/cim+mRWwgUUcCtgujozMyb4Ve41JuHp2qduJgiRK70WNG31Nq
jsJ11uPs1/Y5yDKAseGZt0j1s0y8B8qm7r0BKo6ouMeNxNzkzGZtNsiGWf89MMshUIMDXgubhnML
SLbUGex8Zd6tWy5H3/UvHS8NkiPu7zSL7+3o/xPO3G9IXM1oAkxFQtjrwn53vhEh4zxcH8PA/9bH
wqB8rDnUB5+ZkI7muLcDd0JCWLLV+M36ablRu/ENZmyRnR1BWB8mKjEdt5OvlvzryabBvM8TSv2s
V9enFd6iLJvLmLf+89gVbwn9RPRDGH30ineZNu71xsaM09U/e+yzpM69t8FOLHWwYhmaZ85z9EVZ
9W/YlPmhmvM/AM7usKhn780mJXJ6bNSXk6/TJW6bh+TGNC4IHZMecH+UN4sEZEPKsdv+4rYtFe8i
+6jlxD2PTYYtxYNwVh6bapp3jo6yrajaD96l9y3Q6QdZDVzPp5m5OQ7LbW4ctoBp+Bo4PYTqUG6J
lP5TLMmlMJ6PnZZe87Vl7IRoOlxKbrulZu3SBayBlBYSWMj0NhSeOaYkdFg83CQSssN0e+cPue52
QVT9MUAc9wT7E0LqhEDn+WgoCIfs7H0bqnTeZkG47Oeplbsqmo5daDlqA0/uwpnrUdQHu8otP8Tk
49Ew9tmJUpZilEdvK1Vt4qahMcWLh4u3+My2PFrGYPJ2s+uNF6+tnuZ5/b40w2N/Y73HevEPIDku
8LRTCkYyykrk/EpfnYHER7OtaPbUNwA6H9KI9oOwRuq0WFwcn2S0lxy9ZSq5Wjj9aQgJJBmJqNAN
XvlG/OcRnsiF/sarA8NuG60VKQgG+q7tOk5UvPOiQEEpnPp3XTRbmqO2zO/BD0qxEeqUeaFIBKmc
/p+cCf1Qpdg6ZDZeHFrNBTHktKY313FVjYF74zSmOLSTeY/hL2NQQFUUksvWmqpf+cq02agRq4xE
p+q99ChdJE1dR+FxmLeWkuCFy6GYsJoMGU7TZkCbUx2fGVeM+yBqcJkX0wOpx0XXfwju3438LH60
62fXAytNb81L9cT3L0m8rGucP9jsUYUV3obxuw0WzKyW24B3tmtxHrp+uQBLcvEN/05DyWCe9sNH
5rzMIX50HZtulxTT79wGyWvMZsml5RCcgFIPaTr9Sk2U7J2jDz66a1ndesOCDABVsasY6bWAvtNX
wXOozS8xwBPyGDc6hQjeq/UzTzBidKSEW2v5GH9FxmyDdB22oZhYN4uEI2jVoAUfrJ9nl7Flhapg
3M8iZkEYccnhGj7cekFWnfn3S9NkRCWj730eH2dvpMZM0DMBMq65ESXa/czndNsmSUiBY3lexDqQ
Nr9pTG7zusR5cyzwwdly4Zv0CPiGCPR+HLAeND75Z5rp+u5Ccfb6GOVj9wCYAFnfMrCgEFBECsF/
aR99MciLjlm9LgRxdAbSfS5AtVtP/1QNxY99MuIOKjQtRCGSK+RptlRuc5ijTeZtuCOFZ7E4ZkfD
xzdf6sd1nOWDKPsPYuuckwr3ZkEg3fN45Cw0Gt5DXXyivKA4A4rA1eT5FO5m7Dndud1I8YxiNpQV
zZ9DV4EJqB/qwBQo4DRbzBJ6Y5maE3UF3YfBtrhr2a9DdwDh3CNfBDcEVMlAN7ls6TtRIw33QU14
DwJ9Qf+HASG4IdEFQI7uoSCOn0zn5oexgBDI8I1yFpnpjatpuzfEsLED86+UsQ3bUodUcWF3y4L+
PBMyRrQUX33QPVaNH+OAWof724dHarvl8sgPN5TBzZPLSOpUu1oudhcMfUgemzHC4clUjrQBwLZn
uAy+GmbfrV+5/1R9zc7enSEWzn12pk8xivmQtiD0trPPGzxhXVvOozgmE0Rdv6nIu/GYrGeSFr4i
K0uRpO+WChgyym7jNYcmv8UQMHzWAp7ekqxX153EwQMOceA+7c/rbSrAuq5Td7cEK3ZGDGFcqE9C
9/p5zClgz0aW6/oWi2waCgdWSm8ubqL3ogJIZLo8AY24HOVM/EhFI5c+aAjk8iaI7lqjScHHDcTq
M57slV8CIvZs+qHCCb+prsmONeIz/SwjIvgFQ/1GRqu+GBpUCMHVnHmem1xtpG95AdYnUM7eXRdd
RAZCPLWKMGzAaHMXpNW6XYwiKe/DggiidIcNkOL0ZK1hyjVncoz/dDbKT/HaUCewmK9RtsfVAapf
DeW8WxtxSnqc23FEI22PjFanfLOuSh8HnxfXrDyf3ZWLYeiiVysXG5nFm+EUbrhravPpOLnl6J1i
ZhYg+r3Fjs4tAskJCLce1uG0kn8xw9XxpvRBucWjF8zOG9ddn7Pz19ob2NXmPMkcxUaxaxydl6aO
jknNRSEa2Wq6Ccd3ObBFr6Mrl6FNrf1fs84kvmaYcUUANJvIK/6t4XNKlg9kB5pptOIpF5pDE9Fo
NgPFvCSjP7OQKI8azvEpanueLV12Mmz6nd5N9rqjIKwseTmJNFOaVdV3w3zjpkXudLLGxzgJ13sc
GZ1rWgJm4ZM+EXN1jOiaeQrm6Tghj0xpktM4RK9REHf0DquIx2nhr5sihDHInMa4LZ3fkMqKsxL5
55JzrLoZn0beLXygGWGJD4EH60FUGmyvRvAYtTKVd20aKH5D/73xZ3872P7LncOepWLOR7SldCBb
P0XuvmcFq8J1Yi2v4jnB/s+qP7GUIDl195Xlndj6y43yidfctNj/s47tR5ZNXLsqfV1y/9WJ5mnv
gl9k7wGx9OecYr+2WYtVw5FgV/2+3PYZvRP2Y10tEbIYAXhsqmttzPua1QeH9sLXMvxmpunXUsSY
aDOuki0yx4Yvt73z0G49A1F9qUiH4CARzYJfQZ0mRalNf/GF+9WvIBkqasAiaAOUPEiF93Z6MXE1
PWt3/sefiZGokFTIlMd0MERav4Z5+Snnj7Zpwt9r8Frn+hmCcncc65U1EN0cLJ3ZBJkYuVUHDwsH
0hY16s9E6fxhiNnlwa2hJq6mmRCCkkZZxNEIv+WHs7JZgCG7nSzZMwcP31ZoysayaQfoEKdkzfO9
nfJfeVP+bqOUVlh4HL1IxkuNl3LiVI1W9Ts2rtjKGxokH9aPH6MSy9UdnS11TZgEQXfuO/r+OlCS
JYXzop8Oka6408zDruYJfj+K5TJNlCZ5qc/Anz2sFdXK8RSxumjXwwJd436xltjBCDgil8fKu2ku
t2Di3CNi2KFFEB+7TTavDFNe+0jGl9VFx2c364LPOo7/8SsH9t9oflJwgwEpT9q9XeWjXwoU6SLa
GYepKOJu1yqiNIFDGnCsOyL6GMaXABJITG6LV52PT5BtzBLh9dAUWy3T314NogKOtsl1itvfOWvK
Yaj+hMmc4pAngwph2eFJk8TuD6fCTgTO2m5tyR45ZxnnBJItTf8TFCvIT7WzpmuOfdDweA24yiVT
9m2kH22Z1vWxDJ/iiqSxHh2I8vVU410EquQ4TMwGLT3m/+GU5nnQfbbLZjPe/X/Q218w2/8F9Ob5
Uoj/DfR2bfoh+z/3P6hIyesf/xP39u8/+m/cWxT+Kwi9G7ZNhpHnyRCs27+Jbyr4l+8JGbiuCGSg
Ah9I3L+Jb778V0h1tq9QHH2PP8af+i/im/8vfqtQPI3AtNEk6P+/EN984XkQ3ZrSpk19g9OFAaw5
OOOUnUhPCdePbkS4/0F8QwTrqr7kJpG7rPQguL2HyiaUkk3buvXG58KPsue0mKE8cYNzh1Rs/Nb1
X2rIIHe6WsdTWLX3eq7lS+t08XY1HqMbp/NltmxG5jUIn1gsKbrFOBjTXZrWxWvjEAUs87m6GPDO
3/z+tlm55yhcvygHh/AYz93VG+Bo6LWGn1YYezfkInru4pWrf5iw4tYjow/PYCsS/0V5bJ8GTzAR
w3E6y4mUuegkTVRZF+7aBUoNlcrLryF2QKYKDMoVPoqgluVhhcqFVdLOn27f05WUL99zlAGnG8Jt
25fDvqhk881aj6RdxgTol8AKqnR8XzjRWM7Z9mFkRninKoHHbDuEm1a18k66InuvOW1R5yisW6uz
WZqrXZ9tkoG1UN2PmMKjTYGNRnQL+b08VJdCAjDpeexh0GubQVx9P/8GznbZRhJj+1ohB1QXDhh7
NjBLE35YH+7QIzVL/1jE61sjK3/rhMREpCSchHeF60pAFglalV47Nu0lq6uOASRrs0O9zi+jnrio
eq9z5JFUh6Vdu8LwkDLcghsUgDH+cM/FsxuH9VM6Lp/QOeZdtZTT1lYFp3o/Nod4r+d0YlmDmTIW
UGqWSTxRU/BS95O4VmPBWg6C1z7mW/DkxVH0DbUwpYeGNfjQ36Jzg/JOJsqZyYO++EhGheC51k+O
wtgdsG/C0vabz1F30GAuD5GV7mMeJyXGKv/NaCehUZF8isoM3XAVxpUwaY9xO9FXEXrLvuXGuAt5
cbAqZ3uu+li7oF8cy6XDJVCgWtSVhWVQdONh0A0SVAshR8zOn8a4hEdcy+6u859d55ROiX8UXh1f
wjFujwv/U9zwOcOMKwk8eiO4grwDtO/nzs5JipjOUmy2xRT7Tz41OnfxxD0p8cuvHqHk0t5+idbh
nOiJlVU9tmf3VuGrM658xj8xgzenCFd2GaGi5Yv3AGKr2piSJQGsxleNfTrnnUVds0UwL+xJBUnx
lLPclFBcIFyQwhFZzb8y8ONAA+bCl1FCUc4RgDvwiyw0l6ciJWlQOVF0cibqRgMESAfzNFXj9CMO
jf2orUdqhR85ntqVWGtye03JDxVJse69irYu30rsZmO7pU5mvHubl3o8L33200+G8th3K+KhHMDM
F3g53V4hNjj7NQLkbIE75sO569roKXJJ3lfi9u1bdoe13/S3zcC6GZg79xTFU/+csJ9uauq+jGj1
1k5anfNZf3O55D3FjfcK6/aUJ77/4KUKjSFpziVVaOZ2D5iQ5j6rRuAlMTX7fxXSUiC/hQPNkCtj
6k6U6/O6ePboRiFvbmjGddJmO99hZ5zVTbkJx0TCsNQt7fYZxhl3WjGclWqTlJoPWsBjom9aCW9q
8a5+nncPhQ95GNk2CLpu06imOLkdUOp3h1F7CPLxofEKgXG3V9RzwBB2/eGUKeDhYbx+1EvdPkYB
i2JB9MEw2SEjx58K0jcDAYuhIqy+08mzaWSQsDlxmu85Wo11o93Y+e1DitZ3lfGyvLS5gBoStdkl
YhS661Q23MMDje5lHcr7wKHbZ4h67znQ7qPXAZZTc/S8gm287xtwRyqVE9T2hAhOF/0EWQ9aLwQK
V3ykoMm2qmrVtoYlUhRsIm90eKHz4xThIzBVFG/pNc8h1bLWzj2n4KLl/AyLhi64xHtsynAXZP74
IF3cEiycwLdT2n2RPequHb+5lie/+MeNMu8R6aDaZm7uXg0wS1yskQNecxoBiq8YmMa+3uRTkJx6
g4+xi36gU8UffsKsFvTixF4XokKLYW4sbtv9oqJ1r3LIM7iQ0JA3UB/d5WnNVPNVhHSkRb6DAI2P
ls649ybaGi+BsCG4A3i09+zcYfxT5PFI95JHDt002SWsOw4Pl56ICmLmuVP6s8wFdUWLc1YQcCZd
avKwv9opeRwzWkILx/msovHcttQZ0iOK29qbSX9mjMpeyI+2qiJO2rXrr15GSN8y26+z/UJl+bKS
3znRtHkjasfHNKxvu26LuykfcqAdq2a7G/fPMeJZ4P9Omyz+AGUeon+mT7kqW/KcKnstrAYsaPOX
xdXdvu75py6chyq70TDgXYk2xslhvOyQd/VnkoWsSHXVnFqNeMqmsgKI4BRk8VuYZX3h7WXmHcwa
Nm9jCcqxNtWyl6IB5elPB1dE0S7qIxw4U+he4q6FI+AMaq9WriYRt6ljCqgcsSugqs/W6XV24gD8
pvzyBCr/JL33mbvWKS/E05oTfOkDGb4EvIfSmZhRI5jHE2S9MfTCPSc1LtfSiSGseX88rhVU2osP
K87uVMcftpxfGIx+rDUp6M6aeBto855OcQagzR0Bb3TOttXqRxbY+dQ482drTg7FzhvZtVBy4lY/
eIE4/+dBEtnimCnFqVhEOMO63j3Qx1bfjePgMQMMgvgPm2p489VTXAK2Wr0fXueGz3q+QZPgfV08
jWG06Dips6BL7wJTq0M/jFwqRNa8NXlBNkZxrI9e71MvZftD6Zvm3Hs+LqoqhdOmCeAmpTrwcQdg
Pv+S5UuZrMm5W7CwDQLlng2/eNEldqxhis9+12Dq7+MTnYyUDvmP6Ri4L8NwXUybngORn3rbNMcW
mDwBGec8oUXtRMYdPzSteTZxco55AF0Aq473mSaXaXojL1OdwRJwkYZYf+NlKf/p1o6pwKlpYZyf
u4p3Nkuj5SV1x9fBOOFbLwhVDdK9r0Xn7kBA7p2oGS5V8VX6OO7UYH/3LoDaOqbFMyPhkuWqeEDF
Hu8GgLZ8PTqt99ZleTQpXHW8znAW0uprDqTasYWBrUBtutSee83B/uK86lGYLKo0r/TNmfxdxanh
0diMyHqDkx7ZOmLLUfFmQkt/nOTI8FjMl8R2grgoxbd0+wWbQHV4uCf6j+Hn/gNOPdk1tILJDLfE
zZhzNLPqn3zH+TY3WY8q+orW3rwW+79jBFKORIZ+Kaqaii3Q+9iEx/qTyPOIRWJx1icR6l8RLW7H
gCK8LmijB8VceEPL9vtspV4lir/X4YuTBfNjkAQ/wiAb2XUeXNWZe1cUhmpPiQdrIA5cloBnpLjA
dKCuoQYOb//4oZ9dhgTPWY0ujgKXUw5POQ35w0qfB8zsYw7/qxYte6K+GJ4qRq0l4LrLFf2JmbW6
UJmDmQ0qPqbplCJUX+t717kBVPwUWEIkPyqP+KCjV/dQNdQCeBHOtmVyh7NGH6PsExsldRsHqwAi
mhGHh5e8RU6fE47AgBQW82PG7HZX9+uxbsfkfh34zA98RdJz3nCPeInqP9lV8n/YsJrsHtsAlTSd
n2Mv7466xbpU4I3XAYZ1YQHRgJa4TdhdIcWGQYY1aN9C2JfT8lIF7UeGJK8hDbKgrTg72/VFw411
wR8+NMAVlnRZnqgHuR8pTzmaJfCPDm03McQrjGUM4f0Mo3IympVHyban5shNHPp6EE7BOVk677Mh
Cq6DIisvF7nuuXWh291qMrvMQaFQK9H524lC6fa3qi+C499hiK+XxP5yYwm1FNaNBJqS0XuEcY8P
fAU/rXHrQTPO973XvkYL2n0u8gJyYPmsq6B44L+fSqkEdvcGaK32APmEa78V8wTyJ7CE9m5DGZuP
5UIzbcOPBPEHlGh8RuD+KhrU4t6py0s3Ft1xqt0aW2euLyGWZSDBchtHFk6VhExNz4p/GBeyxnLS
26JL+auWMnztfYWRsLExTlqeh6FNtpD+m/nFj6249hG3p9t/pH6VzeVM91DVWlBq2IbisHpJY4fP
Lo/jTGIEaVKKVOyE6tsxbBOiqEEDeVjp6bg9Oj6DLzvaMzWGPkaBqjksFe9KXAQ0BPjeIRrUQw1Z
E/kPkI8AWaVAOW4bjCMeE1bIPeAmG2M9WP5EqlUb2l31phz0r8CDCR747XQXtS0fFU0OrA4oZUwN
Sum89vk+jlW/4bhHPXWqU0kFpJeCr0Qt9a4NsHPCkV1GEt3xeAtkXof7ofgsoJKzDVAlRyyPAV66
rSk/CspLHg0OEyodVH8c6CldM4jLQzPPB9mLAKdueoXBWL+JlgrnG/esQdBOGRjJHPCsT+ySnYNl
ea1cOdG04OLgSJB/A8aVAfjwxi3b6FCN+dtqtL3Pdd/swkgSDMKGtIleW2lIzrYrT1HAAxzghLEm
mfT7yHGmfVnYb3HRiWsyYFsEODjjVeZt2XvoorM/nfASkqdrYXQDRSsliqSq/fxW7/HdVNN6PwW2
OVMlI3fKsBqb11vUJtefYwyTY6JjHpvBanaTIkPtOfUpnMn/dUkT7aDZpvT66XPtBd1RdOFvofpp
uySw95pUsqXMS+ewsHPmXKW32U4NtlKz+Xvhzqmwuk+G6tVauNLzJP40zC/bqcig07F5tGHLy13G
dyF2w8vA5fM+MwHfHOBufD458YeZj1peudTqWCfd9VgmNq3Gnqs1DqYmw6piPWXIhqiDMW19wEIC
aC9yowMsYAY7IR9oVm0enMA/yYhpJcgTdyeCkcy3CX/l/nKPoZKu6Tn19jYZ+oPcY2lIQZdy3A88
t3dJ0P2Qof1lVmoT/fywmiV+aCcgsE1dxw9d4hzZ4uIJZ427GWmbexHeInkN7Xy2reFaPvAQbjEt
0sOWPCzJ9MXNld9QThDY1fCNDcCtxy4cnvrmqc5nqC7ZQGWiZ/aYBrADtfxcEK2wwGGOK+PLOk/R
/SD5LIbhUO7cXouNmy7Qx8z6jypWsVm6hZBbyyWssOpS0qz6xoLAv+RYZ/d51HYwraF9Ujr0kiU9
u19veIT2CGRxSLO9JNceq8oc+/pKM3Jw8eaoPObwTaltrmn+EZEhJGRXVnoxh19jKqBqSQHJKyih
yZhqppiWrnR3aHdOvGyGKks+Mmwyo9vqXVrE40b4TDvsh7CgsZGMq32uW33lRjAAtiaE2Zbwe1S+
kl2wqMjSp4hX3I7ApffcSxLjA+mH5dLekjFWH1YL0gSPLJVuLMwLFn4SAqPxWRHhqnvg3oHDo1ZP
w+K+tKVz03M+9MLQ5UporGMKAUENFQ/VTJSbuNDdNwB4rYBhyHG57rskHLeNmXm+9B6SO9fMqs5m
qlfVs6iMeMJPMiEQj9gAnlpR7QQ9YIQGqhAFWaoj1Sz3/Rggj9fOwdbwEysP6LhuEamiwIn5GOdH
Kx5GrsO4OubPcnCwkqsVwaD+ObBDew3K/JMtfnVOk+zr74lVsIpKTM2eQXQ1QVHnfUKIWYXsXzMQ
5aHf+w/aI6Kajeztech5NFLeMbI/+ynNvpnvZ8CUN7NPHrzBtEMDO36ofPIeZ5cEe2OSFPhVUw94
PbLuJBsSOLEQb6vVd1xE3ANNVuXtrL56t+92cXyXW3OQH+NiHvY+5twj/JdoYd5LZ2EPNHWBLUoZ
57rCQ2sS6R+5RvapLOXB9R3zsjACeuBKwrH9XjjNRg0F2pGPiUgBuddFgNmtLv5QAug+hFm4Daus
uwuQeI9Q54n5UgyFW9bNrnIbwFM9dqyFDK5sWh32VTY7R5OvGqCgX9+nOh521OJGdDo2zqFTAFzj
ma+/1+5xqvpD6Pn1fsrIXxS6aDaww3NadkKPvnjM3qldqIRYguDnSB6yC45tOJtPAR89EKiaoNLX
xwCv4KEsiOz02P1U48QPbvNbLcN+WTp73xvcwZkbf88cflp0TQBJoPTsLuV0ezKVeHFXDOL+yG2G
yWZ+6r5UsDYQU3CM9nShBknSXKrKCV+yLNsUxv2WTYP/lTqff2uKcj88xUImR+lFUB4ULZ9ZPD9K
ExwRcvt9UCj3QClnh+UZE6njOIgxlfvsFCxiWuyB11lMx6KcUXN9pV/rsdvHK53hJmwXMlu8Z5ub
WOvP5iXMe8RMRclqUWfRFmoyyfeAjU/k1h9GPy+S7WARyl8YsOYTnsz6MQga1Mj5LU919BjQs4SG
fok5lz0xJ6RKsaAYiW0virHer5J09VQtBYYklewRzlGx6oi/pChHsug0gKWzJtmUpmTAHWbrerQp
UJ5E3be0Pd15g0l3YTtBDLwpFtMKj4dijGrv5BA2EPQH1rJYErq+17s2b3DR8VFfCWsgAmVPjWNf
Gp/beCmD67iM04eNmZQ5n69zoH5NYRO/6kLEr22AQrCgTajgaZYOhWYCLjOSM1vaSuLxc9N7RyUd
BW8DFRA4OeZUfzPYck88LslgoDM8o4/ACSSfPK9LdVyY9ZD1gWQ31j/Uet7Qg+2frLDUffsVAYCu
2qvZ++6hmsMOAwJeDvk3SRGa0v1HF/6aJiyeKBx03rvuHwlsGskS+UOlTM7ZEh8jPN0nylyuUs4M
tqYun4uleZXrEO2ZvpZjaYMro04KUk1nhzjDQpRNDTHQknRl2Xgorp0nj5ikyL6M4kQneY8W3Afs
2wqYl0T4VEQDycJZUXjsIkxtfk7kEO7nFijtZAWoUzIByql/KMe7y1ad7nOyB5w4UI4cHsnejXk8
LJRwlUR9dMl5JCWiQhrN+yKNrhE5hxNExmV0Ic0VyMa6fMGlRyU8LWyUsy4n9/cCEcDc4gZeNFHt
m4evLhIKYFroeN3ibIOGxyQVL4CVWtI0PYqrw29ybr1gCnO8rZR7j925uDOT+8gEgo/p5qiPTAC2
YnTIXhunOYQjyVw474jm+J9j1CsIeGTqVjk+jilT9ZKpXVjEFtkIA5DfzKcxTSnHg/mr+LGh3fag
b/rsiWvFpu9CZ+9XwdVNYyzQhbyaERjzvHbPQeJx4S2bEp4Tyb+/XyeGFMoIdMgdu6SW0fX5+cfN
O0brhyJI2cRDQSkntRwYqXm4NgCbRI5vOXX97P7X30SFNLY7FXad95XVx79plr+/AFu/003kHm2H
ODjPmpqAdDu1Q7ILJ/2t6dlrNw15ZJNe/kY4/iY6/LD8EzXjuh3TESBToCJ0GipTsoHONG2j/bx0
v/CXcIo6SFX6UvTx9zX5zKi8PnlrFBwagn2hE5lTdPsl1VQfppn1Nn8TGq6j8OhXlLb/dx82ku9w
F7N/wYJpp1NAB+M+IUnyN1xhqXXbNtn8c8hiKO+efo2Yg+4Z9wy5vNteImiOgYsJr6bjrUzJYbVC
8ErX+qXG2UKeuoa4hbFEjvKEOtjsKNPuwXBXF6sWf3/rlaZ3+kS3uOaSdYdpdt5iGWx2Th3/TLvy
dxOs+6GN3tai/AdkNwy2KWV5wyKDU1LyXjlaJzMn4afQdzL3429ruBewnreT/QozRMo23jAFlqT+
nSdDp9PRtvi4lScQbirnZN1lpEMRolFnydJ09bvrr8FmdHHS5zIYT2p54p3LEdiED6PT1ScZFNWO
RsJzM49Y8AoqjNAnePOk6ccUTN57sxKAy3R0CHkIUOEcjbu0bZLd2tr3uPTxsN92JKtp+rNf3/6u
60XklHw4atTfVTNsCofpI4yMc2pF+JY5C/A5J/JPbm0/vHmRWzcfoN8qgoe1Svfg6HlmU4D+aaWH
Y8w9pQLonq9RuVGsrHvfsj7hLiMVWQFiZaZqUyxmCw2wTerfdej0ePxO8+0Xann6HVfNl/98X95C
RhadETO0fA/y6aG30VsV/w6Hjz7PXhxLIfU6dj+iWMAR7GNMT7V8VBWRknXUfyA8YPYe7EbiFaBa
2MXcHKgjsjD4bDPQsazByQxNANOGqoaTwx/OvPomOPIaY26Pbocx/qaGoYg3ZQkijgy6xHUhfzGm
xNQkx8YAhgXnRyHhC4rjfTmWZDeD+Ify2i83JxpD9mDSDMDydTFPa7p8sY7mURC1XHDm6dOp22/m
l8qulSDo5FAPakhOTOPtUu299655DSI6tmZkGTu9tET4K2/ZZBwJ9zixeXeD3xD0TmMDfdd9BvZE
vWf81lOUCXx3hT78Tb8tSYvTnzxwRWFR1/lHthvjqco8fsSyJvxkRjZCIxPvikLWdXuKfanOpaxJ
DnAY1WUeuA52gihwaJtnpRdx77FJgnnnVfGGCyuMFb0DXJ+i3d3wFTkNpV6HGoHJ474y+goYyMNy
Otn8NUV+YnxJYYFz7KQY+ahmnVgdrzEsTum6pyiEuWghFJsRAkbIArCmT3nYqL5HMnDoXE1uKUvr
V8d+DQ5ZH8b7lAuRkMN88G15T24lONC80J7+5uPcIjiNNDWionnOIQLflXpEmoq4PvwHZefVHDeS
Zu2/srH3mIXJRAIb+81FecNi0YlGNwhKpOA9Eu7Xfw/UvTNtJmZmIzoYUouUWMWqzNec85weAdIK
cTJtkuN/5JHRQkxY3Gu5PdDkM/piPrA23ISm0vcvsateKYghxgX19ac3TlceFL+RqIGwwauJY6g9
ZQGJNy5fbyW4NuUU8t5A4XxmhxJCwIVV1ucDWe1VjTV9Mm/6QKxG6klmeNrchw6BAUvOZ45YbTcq
ATlpHF9yy0co603P1fJlRCJy4dX8dFrjngoBBEQWXE3On5/X3c8PP21jIk4KfMgexqjoPNoRj28x
CP702bVO9lhLyREbOBTEZWRh+wYzVvY1vYpNX4i0B2l5t3y3dcDzHoUQ350iv6JaqNFHUvSVOkSZ
yV/hh6dKENbbzahuU97oaTm9e0O1DWP2aN2CKvl5Sy/f+c9fDdl7HwfESbWAecfSeGWBCR64yJ/H
e6fAZc8TW1Uoo1HinSvKGcazRIjaRYt7qgFuiP8sVw/cV4A5uvrBLxOxoymdT9LULAEsQrnnXF18
WPzrPulfbJW/6xAOG4FviwGc8je3bUGH7Hzzl+oEA4/D8ewULNU8gdKc8vSUlvAfAtWTq4FLWtgW
MjlreJaSO4PjvISbmjKP99MGgr/IV3lVC2KoUEfKDO9d5gdcXRnascjo/VNm2T9qIY9CMscc0Zb+
vLcZYOFZat8d03gS8Ui6Fq8UklbOYegeSPh+aNHh7BUy8HXVpUhLOQOgukxX3cKlDRJoiS7Lycrd
C6d+nvok5OXd3KbdeHaYCJ2FGW0npxEPTpODXEIGR7E73vCTJDrQH57CfrhS2d7TrXkbTzYN6UIu
kLS4+CEtDgh65Y1vCon+LXvxeCfVupooHafLIKpD95Ka2j7OLWJDLK0LH6FHoW9+tjhEQQbFsKoL
ZNVxzzBvCILHhhZwlXptc2Ui2gQxLUvrHQIbEbGfVeNp0OM+y2pOwWUw56gy3KVPdWLodRFF95wT
AWNFxhiSzbbHZLtCBpZbOHB0Q3JQC60p6fAjM7zN74izA7PqGvvGqYM9EvnsEFqxWjOxI33GgIie
S8gXXrsrQmCqRg6MKfPw71oUMWq69qxEzk3sMU1AcaPj4dqFiAAoTLJGvwdJ8c3kR0z0FQmE0tLt
Bv2Gsxp68rlc+yucr8zBDGVWjoFlGNEbEpZyUUs6njEcR0mUOw07QdZ01qRZR2ujfyhJtaXjAYlF
sr1v9qBVHHvL/VhsMG8YXAaKIPjZefYHMR0s/WFaxqG1sGY4FVqYOltja5J3CQr2TafSBr2zSlYh
Lh3FwvbQwv1M+8A6DfIzKEFlRSI8SnrJdeMCSvfLH00ZZK9+wXilzY92G6Vf/X3tg05OqCAPA/HN
u9mRn37VQstsW4h604rpfXCOowTDxkxkZR9XR6e1IPX6ZrgzXQZkAi0mw2XyCtTCVfExhYoRx3wg
3GdeBGsxMxDCOAqcdxEGkO8rl8184OfXeMjCg909mD3SHczcwI3wv8dgCJapsxm+O0uOEuuU766f
+huShthtA7yOw2mfdbg7wKQzajQbd4d0kDd4fkSMCpCLjGmeziFk0vTYNAkZ7SZRAygZ2lud9CAW
4QSkhAD71gfje3nnaYgKQU0oktVt+rACfxAzrtM41lmpXS0abJm7iMuxzHFAJQevBExLK/2KpbTK
zI+gGZhNOGOyj30fTZKJaD+QBclAHfz6nCrFJNd4vnjwKgNf9XhopvM4Es0jCLQ2Gmzwo0C15Qhk
Y7YoN2UTQDrwEEN2EmSi7ajP/oKgPGb+1xDCtZqEsHD4JCzL5824NVmg4TURX+3myVFOc9QDGoV4
TMSyv0L5g/pja7ZIhC2GXCU2ZTct7hFXeDuVLuwsnEFx7hGHaXAdpVuGj3RQctZrtjK08ZqlYzcN
7BsH1l2FOI9YshobhU4ZA+SFZ+ma5asaCd5zNa4PfKg1Cc7U1BFdB76K0uHQMATLpjbNv/lDM63M
5RuTlQ/9cZpu7CIQh7it63Uc2R8e8+DaPBtyLLZhlD5lVW2dpxKuYG3Q3/UwFGuDIplrTiGZQQ6G
xhUSCJFuwJPC+oEuj0vazPDwxfPWEkSixno6CuLYdg3ZQovHKSI3fR2DKMoZFGycuP+mGvk4dyhd
GfNvqio5BlfXc3KGpqyNmDuuM2KWTVSpHm5zuC/21p1McsA06F88YLskwA2cyGqVCafdjSnPXWgN
D0YT+uuIV0eVyhOL0QyocbVPhGFhdiiOcjSrNTpLQA7KnlZhC5i0ZbPjVsrZtAly99ke70yyrzfj
Ax1Oc5IxFO3AJjLZm7/WMeE1ZVB3DL3GV7e8hAhx2d+Ib9lABKQ3KHOnY97nCJLfEP/ky44uwALt
n1kEG/usybceX7LLvPGhKcYFyz0iQ1r+lsE1xa4uMbAIVE5dmSlGQcfEMap7XLl3qP9JPrUlqJhg
+lGa0XhwCvfieKC/aSFaCsd249gRF29aChyW0TWFqhUEHeQu5Hl51t+EhQcoTPTAtni1VnWFqd0o
WTSzt9iEM/cvg5RVNeTb0AjfGvu+6Ir5SwWdn1eUGCitB9u2dnECcqQlso7pJETCSQ34x03/Bt0Y
rseqGbc5IJm+cF+LbNJrr9UIXcbHME9o7iXxh2Mbs93Nl1cDUIYoBgIiCftohm7emmbypF3rxWN9
lAscDwEyUc8qSb1KvmToEHdINGjTeX0gInNaSCFedGZNdRkQHq7qzI0B/Vpnzw1eIr8MNoQ97ZIl
edwVAAlyGcEPjJmhughjdOisE+r/2Wg2GLmwiE8DQBERpVt0WXcYV6+BGtudZfGy8UQTIO6rjV2d
x6e8GaLbppreIEpq8d3JeLtOVfGl6mq2vL3/NRY+mT0+9J8oIy91tpYxJH7fmdai6DveE6jBiIyg
eTtBy9hWNS43Zl0297LPKox6Pn4OIG5QeGAgy0LmnKYEGlEs78SRGpqzD1ZDvBAsalP33ZkERU+p
7ohluzqpBU3x88Mvv8U/uXInzJcyJq3KmEBsTHW2GvIlBstZZk8/P1h/+9W/+/9yphirjsaTHDqx
iTwGt0HZF6c+MfFOjPSZUCisndd4jyYtYVoGE2qjbh806QAJvhsw3/Cr6G+/+vnbf/T/fn7K37/i
H32KECPNQiw1WZiwVpyYKIekbYhH8RNvG1oz5K6yQ5k3BfPGAF6YRhjDi6j5IgbxEeIqvMYJoIHA
TYmAq71z4WGyqVyz2AnkyGuXzxJ4LfB/gK4PtmiIqpNn9wwEJ9auhMius6FPbnjl7TliwXBP1CTa
j8brYMBzi3JBbMCED8Tu2FQy5pCsaldCx+eQP58idMfoWNZ6PjBsC75+tVLLv4jsB2fmuC5Njjnd
TnLr1t1eCn9Y2RY+Bwc6W9CG2MGYIlkJp6SjKKE0yC/fgjthv3kcHcfA3RSj87Wyg7spDNQe4xWt
o30wNFmNlWudA7yUVscS1CUoPpuGiafn2vgJaaWaGOq+R1Fku2D6l4rSDYxnnf8wMaM8DtZbZ02f
DFcj3HvBl7AmriF1pr3TdtWpJHgOmjS6mrmxxbrxgFtqAaKazn4Yy495Si7ULlyDZvuMHpq59MxR
MHnZLeXC1qMjWkUWJv3Y0g95sPZ64wEVkYOTSX4ZGndPlx7zGSZxNXb8vWVAQbxtPJIa2ucHu/Ge
CiMCMTcM08bSoALol6/OnL95engccwoHU8ZUPLmPL7fCYCTC8OxF2tnH8yxPjlPLU689eRKl95QZ
lqbmpaMb8wXInqpxo8bJ241Nc5thjTrVvtLrQC/42u6jlrxxu5q/sGwdg5iKhEHWfcgEtlZdcyb9
2mZXveLQ1JinuWg2ADqi1VT6xTYa8/t50o+R77Ws1+1+0/Sk8hjWqE4usbsrb8rBKsoCmAjrljRm
nDr4GS6uzOW7Y5aeQ770G5MDxSfsO8JPSuDotkvz4SCWHq8vcUhVfQdCt0Er4Zc8F1aY22eh5hca
xdXcQZYN/SE6VEFzqqoUzfdoHX4+fqu5gjhghDKakLMKJpmTS+edv+BCupOjcwfo4T2KnkWACsgz
ySYOWC+iw5cPOqHesRk//fyL4FA4Lo/JGBg5R6B7OmYGfdS4B3QbE3FCzGJ9BS63mbzg1Bn2Pod9
caijvj/0k9w70sT0nAEXy8tzCssKrEFSJKcy1/y7PTP9aQWtgVwUGZxUDV5sph5G40r3n/o7iry3
JqIXFAoanDf066mifMsAGmNA96T1AkyDGCQ/eG8r6wZ+DHGR6m0ustex6dE0wqNUQ/DmBFHAFjvR
jz34KnM2SRKJiMiTrMyEI5A8g/xudfBq1drcKQc6XR1Pb2lFnnaVMo/qMUFugyTgB4sN9bGU9aeZ
A1aP0uRBI2RYmVB6kyHbD6mIH4i5Q1wxZ8/KU0SxZNTrtA/wuU1gMdJLrnmawPIMop1RiuiSdK5/
HIvYBP930tUgYIf7xkHHDRvHBiobRgc03tHV0hbtzLtLhO1NMb8X6IumWj2MjHJCNo4Voo5dO+F8
W7qoQcECtCEtNB6bB/aOyYaF2pOXMefINHb4dtk6lBXYftwHqLkABVpeRhbr8vLrJKN6v+VpDwvg
VayXz9ixqO9TplsmFSm0MdgzQdHeRqHL3qpKXpIKmJc/JIQIsH4FpNBxi+UThJNiAA0gYZhA60YH
rF22DtO4zTCvrOeJHBwIP4Q5oZlhtzO89X48nhw9Dr988CvCZvFjh0TUNpfC6vu9xSbCcxAFkV5d
ZHNyCjrbZI1Q3fcwQrplofHzg64QqEgTBHnvBc9jOhKd6DXVSskY6EY/fuRmCXzKR+pcQ0ShZCrT
5QZJu42wwyfiz4nvEygKegbWJ1eb+iSWD3PZMyLslmSxJZPSsuPnueJz8xYoSOLa+mwXS9PTfNhx
WjBc5WtQANBYLWeaa9o/fM/r1kMsnkUzYq1TLLRrh51n35CGOPtvVcUGr0JoVgTjS7NssEtShTfm
kH4gl4qOvVeZ175F/a60YBgYG8/oFfM5iO8QGXfr0YAtbapU7IbWbbk1R/YAC4sAe67eMI6LSGRe
yBQGnYQ4u23sEnDDSruYrebTq7Yw7SUQFzFY3CrO66BZFJsmYiw5ePE1FfUN8/NsjyKjoC7Tl5zv
vvGL8iFQ8tvYOo+hiOY3oyzPvhrGz9yJL/7dIOforSEOHripJComhAY3eIAO2do92xHG41kOuz5h
gj9hGZgjlqi+XcWvtvbfnEE2H1P7ogjBzgrzLuyES7c0yI0onB+BWhj/ZWiARPaSbdDb9IYFgi0H
L8rGisKImXfwmc6ASMOOaNAJGWBYzsUFkBOiPmv2H9UiAffLxvtqDceuau86Uz64daw3sgnTY+t5
Oy+vvzCjYnGVLW4Bgo9Qxr3L5E6McfRUNBZj9Jjsc5b6vDM42VSdvNtZE55lgJqy6xy9o8quCG1E
VJKW5WOJRq6CMoS+uDVpZ+uHAdmogOzz3es8+Hzse5+qqDolVLYkyz24k+5uAmve1pNFtHJsBWgF
EHZNNdQLQf5gNfJzdCNVHUOPGaw9ffpOdlOEyb5MB/HDrqOj1yD5pnl3d/HAE+VrR16xe1pHjkIY
ESgsHvF80efiafqUIVh04pBmKtyNCsEChpHEMaOtu0Yi1R4b1orKdW9sXe6ncqgvPUHId9rV0T61
I0bAjNsunmved8ilkS+3xSWsU7arCcPUvjE9znRtvbU2XPo4tdVJLWuKnx9yesITVtaoqy5FmlSX
vIndrVcxXf3ltwzy920niIKnVpnEPNx5XfQaTXi8co8Nj67sh8QL5Mbxe/RUNYjKzABlqxogj2nU
rQNDKs67EWTJ2EFoDdzu2Kn2VS2e91Auz3nF5EaklripUxJitO3jb0YT2UU/LMgZXJHTM+sg0NWA
qtxeoJaWrIN1wLqJkhUQdZUiciWovY0k1lL0AE42nOKIfDzvccCRf5jlgjsqNQIJf4QVVFhAmZFj
Yt6gJLYFs6QK00zJYXww8sLbeoGRrX/jc7z7xRn4H5j37sq46FocguafDYMSP6ONbdBWmAexLf7W
MKijIIurLk4Ort1i4plh6PYdiTt25xNhzc6D2RTAeAfUFXObrSsmODUmm/+5wJRCKYWYPZviDEVL
8ty3HgVuntlEj8TGAflKTqCbC+NsqJxfrVBORmxc2SiCBCsswmOcnCZKeBQDmfvUZX6L90NbZydF
h19ahBiFFsQd5knRwa6Ct6xw8Pn6MEht7VyhCoSXv3/wcgi5WaifQqtmryWok3oUcOakXEIINVl3
lWk9aOUH/+JpFPLPT6PnWOy7oJiA9bHF75/GIcIQMdtdeOgG9VH1ofWmm6Rfpw7waUw3LhOOPn6d
X6upRfOjMmfDGN95QO0okYNkxM6LzHlg/9pelSBYDQHBzoUjgCvMjB5542LG0erJnMgGT/1mhb4k
vBvTxN3w3Lfb0nW/Z1bTEkAWR/c2NkQkF9HXrMnQFI1z/mzFY7ERpWBwKiK1Rv4Z3CpLH71xqs9I
Qu86G5+eaGtwMlg0FbOYZ0+wP//nLzcH2+0f/am+41EC2i42WaUW/+pv/KmFo4MyQhdw0DbxmUXe
b92g3VdDycNN7IlSkvgJFEfduTeRsuJlT3gN7AdHx0fGw7dB4Zs3ERsKNWXN4aeBLZFdTWCZ9IkX
gn75Ias8vHrbepynL/kY344m2J4gRctoBPmbkST9ozGIMxqef/7Y+Hf/4YNzeYAucmFLLH/+2wcH
HUMX/Yzs3c2yI/JSxqe7oXRI4KhaLJBhWfNW4gfB9krsnLodV5URG988AAhBX1IEN1l1EIDzt4XH
spX9KUCHSZtfGl8OG9XkjLp5WcHAKBGvsLG9ho7KfvMrTO23yna620mTNmTYKSRYjkjXnIoXtwua
nbdH/DOecOVat3PZFpswNNVbUOWAtNnGFaP5bHbJG9lN8ReqG73PcMAchNL2Q4YQHDRZjxBzmFwk
6sYLUx/3EasEkQNJLLYNPQdELt+CGOIg2c4IJ3Y2Fra0sx3dNZ49Q0+1vEcuvRPScr0eagLEKt+N
bmlmORACvJQNqKpzWxcvfev2nz3LrkB0X0s9TWjckYLa8qHr0TEAowRKJDvxCJiH8TScupNHQ70x
LIykeY2cT+nefa3H8mo1s/zkaD0w/QzOrjtiqI0DgIraC58SgJlbDSrmFpsdjguDkETBAD/FZJhE
O+7tZgerISLHqJ2r9g3bG8Lx9sh7F//usHCqElwuouc6GprqtVCuD/1t+oIWS5ySSOYH8BTTXnZI
MfvEViirOmebUWZEQWm9/fNXofPnk0gqZUnl+LZpKuuP7zAWPLHh4Mk9+AxMDybSZYfR5kX1L1lv
38VqocCEjbtlmGifMyslpjZOwwMSejp+D1IcoZLkmZv2t1wy5xXs7vZQIO49c5JseuESzz72DlgZ
wM0XVf1M5JDqWsLSJmaQbeNtndJnfh9EbwjbEG0wHYUNM1/Mjs/MvIEQIHaV/+JhL/fUL9fb/xrf
UVPgenMdoWBxWH84WAwJ9knbKjrMqrzG6WRf7YmoFzcz4ttQaiD7dn4owuKptH1k8r2pn+horsag
aTCbVt+1Ao9lr2y2PzK8GEHmLsNK0rlmPMtVj/o7hIYlhkUIOY/vFu6/lUNCQR+SIc+bqNr47MTS
pr11nehkl/LAODrdZWPAfloRJJDZudzV0GHZf21m1ln/4imw3D//6CESCOm7+D2YPlpwBn57/qje
rHAE19Ght6v+OkFfvOjGYV9mv7qq6+7n0I1OdRh/VwLthoirlyEO4HuG485VJgO53K/esvTa9dZj
NqWomHPbecoViTZ1AU+IS+Qs4YW9+PFbgEzhrh/6b/Vomge7nvC5GcJ8dhK1QZHCO61N8KtM5bVz
AuT7rLGjMnsuWLxd57h5McIOaHyQJqfWaPSjr05BUFRPmonQps7H6qB1eZdV5nBtWCHfjOH01TNb
QrqR7bXVhDpcus/tlMhrZwtx5bx8zURsblzb4mXaxd0D+iHnBtbArV1rSWtIaGs3GBeNq2g9h0Ju
42GurvDekg2o48tPbQln9rHNaPl7k2gCOdXzQyWtB0+DvdR18+A4nXczIoh6yGkGK39GcYxecs+u
9QybF89JB2Pc0xI3xezt9eyfO7NmVQB2mSPPu5eWTveGS4ZV1IViC3coDrEphpVAga4q78aWLbH0
aPGIZ8xoPYb+Q03gIHFTQ4r16mI96Cy4y3LrysQBDlGfNdvKQ0ncFmED/Q/jvGnlxI96CvGdRbJE
bKfFnRnrA5JT5HsxfXkwM+yWFjE6czQkZzTdMH4WyomMvGBr1Za9F3CBmuyZ4or6L2OiZ0QYn9tv
0qqYfM0gF8O5fzMV0OM5QoSCM5LaT2NwhOmG7Cehb2jm6Eed2XfoNsGROc51yBmOChymHsKcVU3b
dddk2t+6SjrbcWLgEk8WIWJ9gRZQobaYYvMJnzkZ4dEYrwdQc14UuNTqs/eMUmzlKPo+FKbuTa4n
FjxVYHz55yeLZft/PlqUrYRrecISri/+UCJHlsFgqFfGnm0qAbXsjq5QskBx+Z29mmbx0dNEPxRV
Emwmq4WTrkRxGiLra18oQLgjgzsjgStR+v5418LQPmqfay2P/CfpezHc/CTd9WqwDo7jvnSFCUR9
yi+QpNtrNxlI9+q+hVeUdbd+QPKlJDCJo3yM0uhuWffdU5DirbBstY0LVL8By3nPtIFZ98Rv5V3P
14WMU0ZVZNxCTnpxS8QPvSSAZ8AqfZEiZ21eWhab4fKdtTmTaq+86CiqUPfzeoylpW7trKvXjhu3
oGmaZDVZWLfzqXvJB1vdDSlEftxmi09vl0en3NDtdzW1xxiSO0LLO9v+xviiPxgl2/IyIaNlmG4V
FS43yTAcgIegP3EJBeJA3g49/0pok4ln5sF8cNzwriuW1CNaMFZz0xHuBQEviw9eqrPjMtbLAmBD
ORObVeYO/jM22ks6EQxsiPtiRnNF4e2cIuljB+xUfcA+T5pfSD6IwIa9muvCuaYFpTnCpBt0mGvL
qCg2MHo1GcoYEHvq7ELr3CFjX0RtixICcTV6F/mU4Lxh8gW6sg/QYiZpCezZS+vbGD3IDLYCQCFm
PFSSSZjk3/0UYYAP09RqAkKvFF7Fn6/Y//o+/nf4Wf7a1LV//R9+/72sWFyGUfeH3/71qcz573+W
r/nb5/z+K/56ib83ZVv+6P7pZ+0/y9v3/LP94yf97m/mX//1u9u8d++/+832J6DnXn8208NnixT8
53fB41g+89/9w//4/HcwPxSSHtf+f/32X/j1K5eH8P/+81h8xO+/5/v8+jW/8n2A+KDvd6SyMfOZ
wvV4q/8v38f7i+mbSjBL8aT85Y9+5fsI6y9K+opqSyEfcoH//J3vo/7CGM/0EVD6QH6k8v5PfB9f
LH3kb8scMEIYr3wXUhCrHftP7TrylXiORuPIAGkWlOcuuyUjifNrMEW4ZHxzncEJvG0TUI9uMjYr
MS0XmUXqiUiQMI9ij1F4wAgSoyTtwG9qRti5XlwrzTtlnEG/an9zFWNwUVj3jWuLE96z91pFESCb
CBca7I5ziVJuk+WYmpOcwLLBjcwbMFzbeYHA1FDXjt342mmZkig07yvt9GeEKafYszFR5jXgCYVr
0MnLGz8roF1N/U0/+SnSZML6Mg+/je/aG8Mmn7Cuk2+TzeFjCPTF7RhghMcYVnUagQHLGl+0KxXD
QAxykvT0tAxzHW8d2BoBTsShLNXX0hij3ZSzWAcCdMYwuuJT6n0ZYn4LSSvUvVVerHbbNBwViSg+
pCvf8Dut4epX23SuflD1MGaTos3OugQKDd7Lh0eEyA7Z3h5RX7J2jbpBBC14ikc0GYylDwNxwhkc
7W0gUfyV9Flm/x5p/zMlb7W21U2ekexYWFczzOx9je5lFkP9LOsCGUZ64P0UXQJr7G5Fom8a3et1
zF4pb2hZ7FJ8o5nvrhHABPDn0HTK0Hw0HvPIArrYCpYkbOubRR3rseaGdOxzgYzmfQ3morv6eExf
htEr8UszZXaU/Z2dizoNNGaETUBH8+P5FnQM5nP1MMWMbadcuNca5zFTC9VbCabjDHQZEtK7NuvU
Me+MB0y69H9l+uHWhOTgfCGqSWJGSJBX4wTMH8qeTO/IsmZCktCWJTXZ7ZZy7luPpEiaKmh4VfY9
KP3slKhq7xYw2KxhsDetMtpD7BlfMAZu/QKcSBQRR6xpSnbxFCJOJvJmLMi+aZ/xs7hHmyhqsMIg
rsqhPQYKcrTtVjcWcyy/DUD3O7VGqirJTVusk+YQ3iI187c6mPQCAHoc0rJ6gYI3ESPvMVfaVBlq
DhT0bF9DMZOblnWbOaKehLe58cSEt0cPh86In9OqfKRdLIDthwOqMyBMmSKw3JTuwfUnDNJpUe/o
uUxuXzxnhj6xjSa5OJpvXflVDWJ8WqxefoAKdg5B2CTcR3g+zA3onn0Ly2+bl/VVQXJfQ5UhTy5H
RmordWOV6U622XJ5ZsNmMPPoJjbb93h2X9hWIx/EaqR8/dVOoPtOxDd5MZ7utKseDC+UN1l9jxnJ
u02TCH9PkqUr2aPi6tVnGsbJccj7TTD39p5RGM12F34zyOxN2UFh18q/G2l6GzkGBu+xOdj8vLek
PHDSGBNR5I2khF3HDJjSFFU4s2fSNtnrUPoJsPoDpmGp3bupMCNMGCWFfNm5u4HCbxFAznX3mjCu
SrSHz434L+3N34vME5tYu5cQHSgL9YrAxbC711J/phhY1obdEfwEfkdJg1GC0qgjSEnIXCUe6ovD
0yU6nJd9sQhPnJCF6I1tt7cMHZFTTbeUXizyU6QyEBhSFeCgK2dC/xDyogAMPdZn86HvkouB2ofq
qIq2Wa9PlmkKXBwluXQ5ugs93FBcTiz8xgPZtdTSoQvSvqjvyRyYYK5grNQUaFo6qAs42mOfGq5D
Q9ZbzoNZqTcZ6AC3ZH4emLpApdrBPXkxBJBoKIR0sMNE1Gwq7g0fUUDnTOFrys7fHytCnruCM8Il
Wt70X6NhlFvWaRXb+t7bQ6J8D2v7to+jYdun5bPHCoZoKmlsorQ4NEP8aZXlcO/7KHTF7D3lvRHs
BHyXxzKG/E1yxd4pw7tg1g9jTDZ8iBxuazXISJC6rSwojCTRJiAYZwwy3g+0qsSG2RphzkJ4jj+9
Dnsi5Cl0TrLeJsYokYfpV7wtDLncV79KLqWJsQoXLY3Uh/AQkcY9Ol81eNjBuPJiNiMsFq+W2e5A
4lWnsBpBeRqUXZ43Mt3Q+3A2CQog9aAybwfmOVdtqS9FZC26RPxecxVheKrfClPEZ4RhN1i4jB1V
3PtYJ9V+tqJPZy7BJ6gfAFHdY+YfCxQ75Bw5uGDQDyWWvmcvVhLEdXUAaD2IgDPUTgOYH5o6TyfT
oZkLf1W3cbmPB3mlbJd0eRNahyzDR9N4LcoB/NFCr8dRPYbDdLQN07wytFs5I4iwNIMNYWiDmag5
1zfwJN4DwVYdE/Mzzftw61cLvwk5I3bJ6oHB5yFNPULuBacBgRbgEkJ5aerifrAj0mVbmj3tw60o
GiPbtmb1iTXYvGlSm9M/trEwuvodR1pzmpjIermdYDx3k1Xg2XovNXjhrEBB2wUtNhcH42Hgl2fH
HL4hpb01k9p4dtxmq4X/rWe+sO1qT+5VYhO6AbUCGxgwOOmerJD7Nvbnj7TX35JJC6YjCRLHrpjO
HEoUzA73eB4h/JGPU4Kz2whMPPUEVyDKwSszdfWTmVLigObst9KBQoPeaDWyjN7YxfxUV8TT6C67
q3LuQmNql8QUBNeh9RRVPrFUE8dZV43JpekQ4LuGexybnNCphMVklbYCb3eH/ND6YY9Ntfcq96I6
8xBqxeSdPJVoxsWcIj25rQ/+zMY2BVKyLiqX6ssxFUodLlKEnNEa4S6xMgVZHdNr2+A26dwURUOY
XiSRKTn103lSLDjBlrPC72GJ9Nl0VL39HtQEUiDtUJewN+HntcgnpSLuzhTdhxXK8abOh3gjM8yZ
kkeSPJWI5yFwNB8jNrxdaZVfXFF/7ViMH9KWayRkjrZFwTiVXfYYd42z4TT0LJJAKiN/ieJaYBap
FhAaGd89TmeEzZzZFeIB25i/xS3bWCspbpsSRbMvgfdYbLXtzrJ3LG6p33a93zxXd2Zg7EsvJ6ms
i7jkK0tgeveWiGImrmEAaq2cvzOAsAmZt4n3LTWpfSlmGEywh6yii64gWFVITVf5bL0Zumsp4hoO
tjRkSZph259Q4/nxhLcnqNcBcBukfQACFqaIxjMJyYmARPLTuSL0sZfxgB3K5qQ1WfIb1CDlnDx7
Tm1ek/wSGf5jnHbQteKu37jWtBU1+ua5PecJzvhuikmUnknSYgIEuPYZWqY1SiIa/HLYeUxressK
14WR2LuGJBuCjakCEf0fuwYrfBdcojKvblNhwjxG9TdR5aOvxoaRCDeezguJaz8a5ilV/5+981pu
HNuy7RfhBrx5BQiCnpQoyvAFISlT8N7j63uA1aeyzonuiP6AG1GhkkmRFLGxzVpzjplfZYNAqzFf
7DhKTf6TMSEgpOSLbqcsc4g9WfgrE6SC3IoakWTnv0Rq+BL5IxLpvu7xEcJKwvYBfa0tQpK1fZSN
+vJBKzDorQVxETf8/U322NI2ocA1WFmKnwYfQpUwmfK7sRuQ+2TDDyRBQ1NHUuqGEQ/68uM8akU8
c+K56tRyxypS7R6f/U9f/k/fG3vZIMKBKLzH79KvwgmT6aXzvz7K49/5FKjwy45durhgAbIsz/74
oCUZlco/X7fs4VFBppAr/vzkH58+/uXjMaFV0J4wa9JR/n40QSA9OggKGeo0m6m/Hvf/+ldKQcjJ
qxxIRDazO7UIyf3zbH/9BY+HQn3H8FZgmv35cVHnAIaMxCQKjuKFheCpagtloz2GQq0gEn38oFhG
wOOzJgXVT6waAILlNx4/qGumG7oRGrJs7G9S2y58/Jkhhb+H5lS96NgfHzB+7As2856UclWXqe4f
Hx7fsxSknEG+uAdyEJFtl27kRZz68HJSjmlRU6JXbAw5JWclr8J1mqU3ebmgYcYIbRfNjJWN2U7U
tOyvz/7je6pqbgDVdt5ksG/ZyxVGAtWi3j6l7AC1ciJVFJurvtw7spaQHSfWnH7DHEtxmC3Qbdhh
chGgYl+e58+HaXnGYpD++b1CR0hEyhxC9CzfCYtElnqmgAwyAVqyqGb//n7fj9Z6KuTDwyHcGSUn
biDWEDX5JSvUn0MpL9YWAlDYtkFFg+XxEwUxHhh6BP3LCy6X9/rx2X98CcSuW8/qnhF9eNSgl1eQ
NjRWHlFtf/LZTG7ZvzLcwhLFkYk5ZaUvzul6UV49LHCPL//6HuOOaGDbS7aXaT3v0AfYlxiXd9bu
BHX9Jlq2lxJw0ITPtTus0ZbZxvFt3OV2sJ3W1Qp1jtdPbmNshs5BKX6Zd2/D2iODwcboNbnIwiZ0
tdSK561/9fpklx3wjHq4oVztKbW79UG3iXxe9eBUbA8VxIq8PPdjebIDkzNyyUtSr95i0zmQobx9
y43Vmyms9fP0zTe6FU+Y2v5Vo8xR/JIyV0iu3Nhednjzr21K+QDfBoA606FXtWUX/MRrkzy2AE8e
j83Y/gGKb1craTc7w4qcrgGFGvYSivbXbE4A+GDfgZlPE/IdqqdKKwgbUOY186XQvnl7pkR05xlj
zXvKPvo+Tmcwxu4cke0r73BYtr5L7BpmakBKPYnI07maLzoxAYE7zlv632xyTjy3f0zbwE3ZqQ+X
Yc0lkXzMrBD4D2my6ekT/OQmoW44HhEswXfDt/DG60gOnenxMlRiRBFdIg1f6ywK5NTxZ2EOaBR0
zGA8XT7hSwuv4Lyl/TqGVAjsNnPVc0hG5rAnbSQrFksTWwLdOpocmL8J7JDJRRo4Dm8oU/su39VK
gHpEvq/q5Dq0FOcVR0VPkK6N/LRA/niy8QQYgatQvM/qmvkj6RyeHb0a+oZoqwfkoyP2XInnmXXt
iHbPirYMCzvACzYhkmZ+anF5uObVPFdb0zzTyGDFQmh7Ud9AInnMd/ITtBONQI50Nbde8ooPLXpV
znBzIKI5JSEGz/lRlpz+GO4E/tKdatrDCydMCYql+SV+i91G4702vfBLvEBG4Q3rf1ehk995d7Lp
1cfqQWivfErDz86d1+FLv8IAMX1tmhdx7Y7MrIdii+iwXRj4v8uC7OVt5ijPJJl/5dkxHgg1Sl4J
xKtJLUqqo/jc2ZCQVuh6f/xvNovaIpJ1TuUxlPftKb+l5UHY/qjcOBU6x+2YPiGIMtZFttWYMUrf
MZyREd2H5LvBQsywtrPF0dKd8jP+AEnIbWAnnwyBTsO6b2xVQr5iF13rKftVAgF+lWJwil6mOOXk
cp3iV718spbMyvJFyrygemryD369re0ApeKwUs9wY4J6xVVfmmUZ+L+7kGJBPjMeuWSd8zbvxG+P
H3bv1EruiNghg3J4T8E4uQykdN7kPxb53aScPkslcJQzzx1PDMhV+sPlL3MUp8uQo4SolkcGF7bh
ECoNA40ra17z+Ri+8sfxkNwQIRfWaJ7bycVtyphKFFKy1wz8eSZ7pscbbvOgeQ2Ueo9Ti8lgkn+E
nrN898lIbmoYM/RfD2FwZFCmxkohfALfjYSmsObF7FEcpI93KU92iXmryher/O6UX2SdocB1q3pb
1FuoXwaFrXrNQ0bxQai/Gp/VB4iAeVXqdSYfejb3fdqQsuFJw2JW/FT8C7hDvK/brHqi4wCk517l
HyKozLS4yOXRvM7SrgJlsLCLhhQ18fAm5YTOxtues3goeTxEWPx6wzpZvJJmFNRsxFbce9QCNWw4
aFfWiI2NLezV3lG/cQ1N6wSn23yx7uaZKyzXG97X3vmMHPPc2ieIApo3fXMH6xIS52VCYFoY6g3d
IKBw1nlQ3U/liYRkG3s5U3lymDNmTz7jchhev+vdZe5mjv1gKPEcnrTrvplXgRBxnfmleYeXli9c
Xsohf6XONBHr4ZCay18aWJ+YM+Sr8LumUHfnVmkIwvwW1+iv7KbeqLTFgaev1at+JoD+MTUhNVEo
GGSuAlUFGJc97qZ3BP0n3gPqblQxvFl979CAYOw4T+tBttHqUkw6cOFyu+fdMrobL0HlH2uG07vE
hr2b43pap9g5v5l9mEpH7jVA81getv5G2knesnKowap3IwdwXubmr0yWJDksA5UqX4zdhL/B8Mzo
oJ/NhJWUUS/c1NbLf4Q7Agv08f2Oi0UZRz7DnsRxjhsTfTH2pfj+oV6F42/iosRv3rpuxatAxsKd
xO24PHz8RiWFaVeLtuSMcgfzU6bqx9Mr0IIMpzgYpfNp3OEz28LNeAJz/G7a1t14YvnjOhoeb1D4
OXzziUekWL2sInCcyGUiAoR1mIVd5EIvKyEKW8BfO7BdIVeKsaHklxLLt0lS2orFDFY2V5ShxWvN
behABw72DIfaBiqyIy7YYyuZbJc/2RG/Pxl5LBeGg45mVx1Yv8wzV8l64q6fWYmb9ewAQ3/KeDzW
A+/NuHMMO5Q8cIiYCfY20c2eeBaOwk3acZH47y1+HZ3vRelzRTPCXMJacOQd51P+fv4sBj9LKEgI
7lNtD3wXyJ0twZV28eJpxWv6Kl+5jAUAVNe/GsfWZUQrzFGeFTNl8V4ZR1Y/7Ym7LDvwsPFnmO9l
rp8jB64A7YfznsdSZsJs4EUPFmOGwcKZlN9kqqTOSmfSbt4/+GX2KBlD2sr2TJXBNp830YELz+ST
vjINSjvuPPolB/4y5oB3Fnft+LFAtu78NaQasYbyzmp26zaEBLAHuH/UzSFiQb3zgYrnBDRpFaCK
WGVbHE1kawoM6NLluuR4B9fhZ67tG9bJbeuqK2ZJBis9H14AfiJUUPVKeWL+57fGZZBCgGOYpT+8
LBZ/noKjONamGjvJpfnmtsaGxFXJYTZ3mJLZNiCMWllHQuCR361a4cBvTjpx7tdllAIGkDyZgX4A
xOZXxKCeRjYLyM8v6Q+1eJPdXvCMbmEmrmW8Uj8IKbx2tyXtjzm1uteYrDRtuPAWFIfoEk8g0T0E
OdkWKnbg5nu/2y41fUZ9a6HO50ra+JEyA9NrdxSeSbCMNkjpsarvSqs5UPxAaIvrGjhtWXdrtdf3
aQjsQuEIj2hgTVOrguPSXGrytvWXkvZBKpsuWGDt+GleOaTbpWYzNYzLJCdLtuUMUEaM22Wq3sGI
4A2L7qR0zSLVACcQSJwXCoCrTtK2W8OfD8ubL0HxYouGyvr6lmZUFsHQr0r8jVil9iTISkDKz0xR
BmWJ4RtYFGS3aCkClEix4g+W04GHGaLYUdH61axqY+UCIQYCWbxqR93alVxEGiK4aP11np+s0VX7
ZRjQtC/rpTbs3BBwguc5heT2ArwzHXHw5OIYMlzZEcMFXImKCzC2ZOfK9XkOkBuQfbYPs98mZ/1X
llbjhu+WQRoFrsJ9Gqxo/bCnWQbYoWIeYa//zZhdMs1QcthGtgEIOVwId2w+0MJBMmw1WxI9cPDV
+4R9eOuvudBdtwFsMapr1kA0jqF5avnyaTRPEtp4XBfAuBXX8zwmubZ+Fm51vWakFe/MV4wAwMQa
Ne1x3VnHjO1QsIrKoxqtLDfxCkiMzAJMK6QdUgCTtzQFOWGwWxkd8ZcJhlgEyP8y9HteMCcOxpYX
EqDMeYfllb2bDcITf1pMYrrDJp0Vo+k20gm2N3uDlH0KG2GAcoQMHUeoXqQoH5rvsflBxqALT3T3
SNqbn1ttJ79I92rFTWl46MRQBUCKJvjHZGvMhKzulmxpnyp7Ko4X5OlnUrs3xpdVSxz4ww/gZm78
GaBT4ygTWdc03kEKSjx+MeCIuo6y57nGiu6Y2+xeFgjxYU6t4toNMRm2DlzelDjbc/SE0cMZXY3B
tWFjW7sMwBbzfRYdcOcKyrH5aLndM4+FlF1r+6xvaFmkutMJDqbIE1LPb265Ah8TixWZtiKPrZFS
wP1Im4GNnLXK8y2Vr9G23qg3AWpEdKdQHfpuf1imjD3GObjZAsB3m4sbqoQ+HIt4BTcvlZzsOBwp
PtLsbJ7EyJmzO81dXETY8QlHXosUENm6ZAJ6LVy8aBFdAlsRoS9gGMq1OtgqmH624Iw1jVrcQRfx
oxKWITRyK2Nw6n6ZOLkuRFMguM0EyrG/zBCHh5N3rwOdbm0XC+8JwwaQm3IUqj3fmTh5vxZIoU5T
vsbWqDLzA7Ea30cNhH/rYP7r3Mb6TdyhPX10uEKwtJPYwU/oHsVOl69BwqndUxueyYyioc6fQsg5
sNiA3bO+MghEENdkob08Ww5qmtNjYyJzarODu3XixjGeLc3Lfge36cKCZxF4FgE92cdUdmVMssGm
pxDAqpsJkd3lh1hhG+IJzvQroEj/3Kkr8Lksg3b+JnRrC2jni7/h0D1ilQwVIAt6uhNjo6L/P9Ds
edKeGwrD6iqGWgkZhdan3VR3g/mnuve4PduAkxPIR4gNjQ0uTnv2ccHbyi9C57JX/64KTBlgpE07
vpKohwX+2eoAEX0RvANopqy8gWbklahJpV8xjUl3/2A9txVmndZMGJb9Jo5RMN25zGq/RUAnH3ws
yddxx/zDUDBsHolrnSqbyjho7amm0V7vp/4p0i7B8DKn72oPY23ywvBD4QVQ0YVTaGcqNm8d0cFB
Qlh8Tr9ngLlP+cdwr1KO8itWYGbJPe6sVXSYcO3acPMPrMrwJPvWrr/4f3hOz/KtvdCIafBLZ2g8
8Xucrf6E7AE+GODSkfmCpI9jJq+i1q2otCE8+GTGAHkbg20bYNBjsyd61G0c7VBudW/aLYF9RNv6
93k9HrRDyOzmtodAYiYkz4ftwafpHYPN/JK4CZZ+KwQIwTvSb2F7Bvp9YW5XlRsZO9I32Ctz3oMh
/dkI5kU0uKfKreoUd2strZkzWczd6jUwV+ZRv1FkcWVKw+IRERjjXWbUvrX92pcIC8I2sE7po1qA
/+yS89UmXGMGG32016jTQcVS3E/2ARt66yzs91O2pY2hPwV7RJA3udtU8SrxiD3XKMydmU3Vj+SI
alS0FSiVrrIhg+LZIpgtPIRMZ4R528JeO0srKt7MCgn/bDwUsFqAoNgg78hIq9/zbU7zZ+V/VJ5Y
UQHwloi8Xemph26Lj766XP2TtiIJ5SxQUrCNc+EWe1ym45VYUZTb7ELlQ/Yzcrw7V+NqfIlcgFkw
POd3/SO4dzcS+LCHxqvqhjOB2efIxYrng4geoSWi0mZZfZOeNZiYxyk5FfK+MN26uXKhG4d8iNnG
5LiQqVGH2YOwqcn7DNhsecUR6MMyJxaOxZx/Kltb3hpu8x6/MYuKH3TIAk/iXVa2qFBjDMjw5gwC
ndyuupfRC5xs7mLpuVIvaO8lEDDq1pR+2HXBCWGPQOYRAcQ5u+4sE/lKEe0Pjk4sf+wQhH45xGQF
oo8aVCkt4eX/hQYIlE3RKj6Q8LKbEf06cJedOmHO3IejnVJX4bUE20xXOM7DQnUwwB+GdwMJAnta
8y07AF/WTKcDtlu/oVEoAleF+o9Vxy2FPc0sTlW0dGi1mQiD7KmxuyfVXE1HGVopjRksTrot5u7Y
bvNus0TsAGVEfKjGN7abnNCn90RekbLHVr90DesyS0+U+kWiAjizoyRxMbZzTmP9p5ohHKf1J6NA
JuaJVcCjbTPFd3grqQPI6hRuhl+0/jg15XZi0Dexg1sKhOhquO0b9HIkFnb02hnrAJj3ET7+xzJ7
B7eW1pCtrMf35Cd6674gGwHa5HT1rVE9WVkbrGw+Pl2ihZpDMt2bn7QsoefS0mOvehT4cyqH++JH
BzmHP4ISnZ0fcArSFqcBJTcHygEyZRSSd+x0S5sJfRDlAxRA7BCY5VF0lMIqfi9hKzsN+E1b25hb
NvnXudo1TvaM9VSK1375WTyhUEd/rid79E8Uh6xTiFDdJroLvBVr1UAopWMZtv8rxmOWbDOzOzTE
RECcWWEMJXvlg+BBKkXKcnoJX3vwefKKWIeYFAqn5/hsVR/lKyXV7zZ+YqcleJl66dpVoJ6sYicR
sjGWtJnmDVNHskNf76OP7LfDCXLIRyfYXuVxvD9wSyrr/tq+6R8hsygt8XURaA6rkjZugviSdKjX
NAwFdvebd4BT4E92kovfmsZ7qh6U55H9xM0wbLk/Jp8y597AnRkiQOnXBHw7xIbRJChoL7+VX+VX
8W0dtV3NyZ66xhm5AGoBpbqm3NAdCDV7dNmq/I7JhQYeEV2sk7JndEQb4Ommp53H8ol8kWjXwl77
8Q/tV3Qr3+C/sSs7+y+5sgnacwDThQChkbRc/3fVqNwty2TAkpRG61y+mVFr/25tBYbCJthTGjBc
VLqAX5ncbHYATMCbyOu/Wnu2oQe6PGpI020/btrNiBbBWd5HTHJe8MT29midUE2/lOvilBjvM2W0
taiuCJK0EW9cn61TcKdfFQIlED/EKzW2108aQPoy276Gb2yhiAnNeFqjYKYzL6m1xrMOUJJpv38z
TkBZqYufFWbyxCb8gn3eWuYc76FFfht/yRR+78pzcfMxq9nGG4L2F0bi7yq+9Pg5qvhVDXbG84uK
Xtj+xn5+k2zj5KNuAJh2SnbCqWNFZiigXif3YFV5PQk0TnAnxyq0QQ1gW3Bl8X3ek865Y3NGdSOR
n1rwzAnOXOvFKIQDMS6XYOmnBMCuqSwvnw7K0guqJ/aQomGtAxxXjtj2CT0j+j5TJxgIvHpaHwMd
oMf3rIqsAnQ8oFNpYYXTDI70oeqSa0qS8TyAb/j7J9ny2Z8v0fKiexBfWtB+Trv02h6///jw+Ket
CjiAWV8LUVtWzAP//vuJXEtbvOoYs4mcF/Tqrw/B8uXje+At2aKHpvZJWAJlc47DRhf+45/+x28+
HkMrmn8+GhitYp0mzVXTTMR/uAlo1G78im7R40NQLc/x+FSjYY/9bPmRaSQQoiAW5F5DvMSff97/
/TL/fM+CkPLfD/H45uPfZASDbVhq8Nz+66ke3//z5V+fhVkoOv/xk0SFClI1LE1/fmAqC0/g8XUx
sC+TSji0j4f4x9M/3gAUodjnhInbijAFU+aezsi5clFGUfxaarhRPq17zGZ2XWV47vEMaka4prMv
erJSEa1GzyuKqV3NyosEDNZWhmsjWZuu5PiXKOpWIKx7RXSrXSNMb1uWdj00n6MAA1/SHhtVvltG
6005OspWpIwGiTvrlLdQIZCE7FAAoRaCEZX6zySoidPJZNaJVjxTaza9PpMkKsa9uu57aSPWyAoS
37A2ioZMNkze0iEeAUIAOphqNHjiS/nQ+iT9yEOON8WSlsji+DoM8z7z2Z6JFWCjaRVLGzm2MJOw
t6ySS5y9BwH7FKocA4c3zbQANY5sFZcojCGt11YdcV6JzmEDnVcymLuU4DJ/iqa6M7oKdVEs7NSs
vpWR8Cnq81OuJeA7SZDDAbJg7tEI6BYBNjWB4GhUTLqkGrSwrj0aeHtW+kxRxzfuI3JRZzTzC1Iz
MqbrErtUgjqSEwDdV1YRzfoIAsR6pUpBpxh6gj7T0+Abv6d2lFdkbfxCSXIUA+M9SJCwyt3sjcm3
JO2CIf3Oh5rw9HxmExA26Fe7nzA3v2gj5/tOVMhLEQnmDKNoXQqbuUKaqGkcp1sZmW6bvxmkukit
tKuraYeYZJtl9Flm/zBG8nNT9xfCQ+1oqFFH5bspoSMEny8U23XWJk496OzFmO79GlWjKt86y+vN
F52YYrsgGL7TZk/STfBCN6nV7rxNXw2iPwlXlCTHX0ADnXS0wEhIgQucZ4ADhPQl3yux9Jscxq8m
EH2aDSq7Pdb4GpEL79ikG4fWIBtdqMm5DGfT9ltJ5dv06iBM6KtyfKqwGH0D+AdQqWGBmN6zsqYO
anVUU5UUnVH+WwogVoadsB+aYjWqRb5JKgNCHmUwreNMpS59ajaWcSxM27CKfxVQEGUCUoJsuJUm
qysG/NLO+2bc9kl8GNEDrRptXOHwKu2MRJpT1IgfcwnwrZJNgVBNzpOZ/DqCQN822XxP9JkpRZbQ
yjQ1URGjsEIb+MFZn+5TAH4B5WVUx2tLUX8zksihaF99sDYtflSfrjTeP9mZxfE2jv2+TyO31gng
MvssAOcM8yG4GmG+yyT4sJVF+UMZ5Ofxtc4o6JDnQ6oDvcxSbkkejNSb0plkxGryZ/UtKtZPlWT9
Nil4u0ZQnqEx7WVN8tcD0Wcra5pYvHp/32pRT9bsOLuhtpNC4TSL/hqFr39C/Lq34va3NFgkvXJ4
IKjyhpoc1JmM+naqguPcw3nJkS+MBftoOmJzZlUuSfB0LabiVzxl7kQq2zkRC9NJ5hPi57NUJew/
6slaq4H/4ytDfBi6d01imqvEcaelug4LmO52OEkmanQLxEf2U0NebcFt2oZpPtV+wyYDTFre/6jN
fEXtHKFj4Fjo+9EIJDPe63rzFnWcLuAItzYKQMowFs2O1KwSt3xNpUzzWm0+lYLwGnJv8u5q75Fu
lWtJoCITiVszmOhV6pHTdaAbB+mtD5F/yXUbeKLAiTkKNcwJk0J5aArhzAzgNskGwjmsRzLmJ7je
kNvYqQ7Bpfjd1+Uvv6XPo9GAzHZKOIurSgWDGhqBY8iEBerY4OQ+pdamycuWkI6LP0U7y+zuxUz3
UxMoewrMPZs69amYjdElTKu7Vja3Kh9OvOcn6Fibig3t2MV0TQXxLTApeiXWiz9Ul2yePaEsL5EK
XEjIWRhqg+ATP4t+1PGqFKMKFlPHHFGEF1lVEqTBKRV5MXFiQjJsGYWpQ7Avii5dtDU1aR2xT7+F
wgwRV7c/QAd76HnVNlCTr2QJZ2+V8Mus5xhDlTLuDZ8jP/N3WgH8KRM4csxJk9Femy76aSN5ukgt
ox+bI2lCsBWQVnMH4oNaZ2aP7xIYEKjT6j0Zy8FpSAdVLgqVEKFEwZL91uAIO78w8I/rKvxI2y89
nLnVRYyDxSQCjc9mF6H+Ts6eiOo9BWPVnFBXL6pSCupSMXGy8Wsi9VK6NW32KoTdlyYr5cqQl1bX
UqtTa7A4KRlNRS6wPA+3SJ8bdqcWwDfebh/hXEnfs5wQsMuukJY7YTQMT8S4BgMECju50DhAKIKY
aHuJF70o2B9XSHHBsPrDmzhakx3BSAf+mjj5KDdoqrU3sQZX7Ys5oxY4HOmWyYs4y98F+adF0yHm
ccaAYm2psXvC+U5MK3Ht8bTwPmIq6ZDcnJCKmFuAs3F6P+23uVpIztA4irITuoOhANNVRNoMEKTR
mpAiQzSCfwwoOVoZok9Dmb6B11e22FAyyjJKtD0F/cQkVxk8Yth3Fq+WPkkOYoadjkShvcyfu6Yi
LUsVQY2Qp4INaidCvkB1OY6rCOatXktLUlBLYaQrv6VE3/x/S9n/xVLGIVjHgvW/W8peozqI8ujf
MuP/+5f+ZMbLKhJoXdYWf5opYVH7l6dM+X+6YaiGahnswzW4EX8y4y2S5jUVn4Co6HiWRUyp/8qM
J04em7spGrqBA2yJk/+X4+3fvIF/vIL/BMCQ0bf4V//NU8bzY3TgMXkZIjs5fv4PbIXZ6wVZL4G0
aYn40C2JiKMkp+RPoRUiextARrO63DNA6acg9dvBSVRKBHqmwdLOyIPeTfHQ7QZpUraycVqyJQgk
G2iiISOEQIrMKZFJqDb6XVYKt6aOSHkWbrNEUQQl+cqiRJ8qKaovEVqtjr1EGp8NMNpBZ8LSbK66
fJvNBuxFngW2URxTiXwBIzwlP/Ncv5U+MeYGGQTsgVGlEUswNJfotdbogNXDfo56gfyB8k5KyNcY
kc2A8ZYylP4cyfrBbEg9QMjv9ljqfiKWYzIK/HXQ5MiQDKOfNoZJgWDhEw1iwGl1SVXwiVcocnIW
miVxwUTnxz2Oa1bFmGfjONzOKgUu3cDdE5TzxPYAumWe/+Al05DK0EdbEh54p1FNQN2LH+ofqHK1
+JpavxTNeoEveSSJ+DYumRGkJLS7tEG1y+V7jvwexL0iVzsw2vwxGmUwbFTw2TK3XhIpMOZ1yDAE
Qn2WvAr5EV0hLykWgki9erSI3jBCUiZy9X0xZa3nhcA6+yqyAV6/rKANrxn2Nxh07wUnniVYFF7W
z2gZ5YFFfJ9W/NnZAleUSfrRCjW6yF1DX8DPiz0betaAEO5SbgXkFwTRORPbX+WAsBMUMPEISyLS
pE7E9s7StqTZL8NDseUhkzbT4GPnnpko1USXNmb8pCTGAqwe1pUZqueePJQtmmjm25owkcS6TEPY
I0KlSzUvgSML83UJILGWKBI9lHgparDvSVrHlMZCWC/RJTUZJtMSZlLQVF7CTRj8987HWvKAmGaN
/MppkaaNCEU/GmtIfUDHDC6/mdJwzAgLmSCQaIP1gs3bGwKgmabwFS6RK4OMXVgkmQQRtRunlCea
0plyTaHHlh9qiVBeeZGLRiEHc+hG0Yz/LFtiXnryXvBgK+sk6EHWZYTBKOLSuCUeZiQnJqnxOfY1
bbNCz67w8RqU/dPXuMTLxDLVA4vEGWK9aRMut5pGpOsql2nV/UHH1ktszbwE2MgLlFYICLUJKk6O
Pevcrl0+qJTrMtB8G2vRv47pR1RbH6qYHQA+YElCkJi134lpesESp8PRB83vErGT1SOyqBpUk0z+
ThbF3V9DNiKbh+kl4o0ufqVG9lZnbIn91A06RJTjEuwTLxE/AyHj+hK38/gA6IooNwKBtEXg2iwC
V7ZrM8WZMfMBuwicwONQICqsN8eNVSL4Wt4YISOfncNpErebuIapJS65RPGSUOQvaQ3+klo05JQ+
yPRo9oXYPNVLttG8oAV1IhLbRKPEpgmevsh8yvhiLMlIjRY2WNAoQi6QwWHJT5IJUiLuiIRGyEVE
L7VbeDbncEldKmUV3vKidZg4p9Oor+kVkNJkgJDlBE9y0wMsGC9pTjUWhWrJd4p0IoEo82z+ep2R
dsX1DRWP8x31fdrAClFR/kJvDIfw0+RUi6ZKu0rYNHb4VYh1ich7+iUuuVNsLsedP1O9H56TAc33
wKHXBmOLNbLZQUw4lUuKlUacVcK5H0EiZ/fRQM62VKqqJf2KCsJEp75cXFzgX4jIMojKgt6QrTvC
s4IhKu1uydOqCdaaDIDcZWFMq6ajKNtLFZgLZhoBThpMzcQghhrMjCzH0zNJEge9m8OVli1gA/Je
9fqiyqZyQmCPKsqY91Ls6gzetTnWxm4ug5c6HHMvtQrKygMh9kpiruJhQlCD0VYPGy6GlvyScRe7
uh5Aj19shG2TwhGhzQpvbftYiMZaPbLnKlc4RYfDOKInTnzf84mLSwpgsaMkFs+1RfaKVNevU10w
b1XNx+MrsFzx2lCiBSz4NuSyhAK1UZGmsZetUoHUQsDAEEsC3B9+wLvO/nUVWKKwkheCnFTJv9se
KEJd1E8JATSwVzD9tfOnHBZINBL25hmnK97shj2fpbzx1uL1nFpMqSUA9gy2IywniAyRsobbg87H
Kmk3pEpE79KXECQBBK+cwCK/ZpLxKcW9iseyZdQRGbzKVWFYi6ngbxolI5660I0dA79ZWw1tPmhS
FFXDL7g22r6oMKFONba2cOwu9TybTPkAx8MB9qvGPXUsxuCr9JFVkNI6bBLJ3GpaYexkS9B3ehgd
atUyIe0NBW5MsuZaVTxofqGtBT1XDkWLpIXoV07lJqoNoRBU14eqaDdBy4mtQbsKt8aOlWZcDZge
iRRMqxVHP3NnVeGbrmX5IegEZDoRUtkElfsGrIqMT6WlS9lb7VWbVqqfNmdoMmCmiTrvDFH3klaG
xgb3G49QVO6y9FeusIq0WJxXVWLuoXLSS8ysl2iQxM3Ajox5oiv2s4mJOxXozUh5kB5FHmv1+AFv
Ye4aZecxKQ2hHSWXMJIvgHT7aw4K3iua4LkT0DtHcTuddCvPkebwFcXbZ8gRES5i6yUIlK0gKK9+
m/j3RpMHJyJg6YgKpO/jBHAtyWqG2u/McSbAdJRaSrRR+wlMCsC5sAvnBr0kvBo8kyalnQyMIzw3
Kg51vG97FXVAX+rj86A0W8MQIAAX1pM6mMCX+6reN3sLw6vTLZKpEY7Lppi4qhi22cZR9xzM9oWc
9MztM6JCzCn9FDrrWREQLyU6pEOtrw6BaUyHvDwANKGjofnyrjNGHHLobkJ8+bR31PNsNAOEx3M3
KsEWt3Lgwk0eQUyzLyv94aObzYDjau7lcmW5Wmtin2PI+r1y5RLt5lAnYiRoCckq57UuCe99lJFM
YOXZLQvUYxrH9Cvi+oBvInRYhea9SB7pXAtOKA/pSfVDLNOZVKDyU6+aCJsmymrhHIpTeBR0plbz
PuXQ9NhEIEBK/HHTqZBuYuQOZUJgdikgLO3VKHNA+i3drqi7dWaiMWcOVJvmipR07rbJLKpbJr3P
nVQT1MzlIekxC2vjKBWaBoJ24nLIkJdWKcziTazN1zaKJFKIo8RrxUJ+i2TPVDp9b7UzZ2xjRCnQ
RnvBkll8uzY7xPF89POeOLNGXojM1rzu5oR1n9CdBUVVeiVoqcPQh9rGH8kyHukOKQBfbhXjy7Es
bXJDPfisOYxwzAZmaS111zgoyDJThtzjUF1sCf0xn8a+Plvx9NTPVv0yh/LoVobSHRNDCHbhOsYy
ui/jifZQGRu3WpHvTH2oDv+LvTNZbhzZsu2/vDnK0LkDmJJgL4rqpYgJTIoGjr53NF9fC/HSnmXd
tLplNX8TWWZESkmRDvfj5+y9dtK/JlO/d+IZLK5ixVGFFbtlYkxWECxw5zXFjzRFYkSOAurGdBAf
WNUzxlZZqW+KEnEHH1ERS+mCPueEvM2D8xTMgdix4TM4q7o0rIWSe7D5xJrmBFYbnceMnU7HOZ5E
DyOib49WHGfhkjnodbrZeoYi3odZ2UWPU4XUAffihsZx/WraEy9Mu+qn0DWPXu2/tgtx5UW2pdvQ
vtJNaGkNYSfm5Ky/kfLIkN8y4kshCEmA80YnT1dfXtHqM75NBElVKfZl17xCrfBrS32lY3sTVREm
Mxu9W9l4cuYaowcRK7jXpcfpUZMwDIfunMrhTRUZKjmnRBsr6uqYLSZSVLRYfdDSEyFu4ZoMv7pC
mhi+GWU3iuO8zyiItWR1rG5zQwX7sqBIjtr3ObJaJK70GSg99J4pinMSxeweweiENtLmS7vGn8c4
5rjgef6HWjNvcike51njePDbu6zqEPVgCTxkXjPdV0H6yU+JLmVDCJ7nVeIT3px9c5Re+ysAHrj3
7ZZosj567obNEj/FE9F4iy7LY1Wojl8C6K1l8b6nsburew9xYgko3yg7fJyLKkITl+o+Vx4e17z/
TViles7ogG0db3wvW2w8WOXyk7kKs3j8T0xr1nQZuu+NyzIWAXPDBE1+Hj0OSgieHON3WTspquUT
FK9TnIKb+hM02DGw3rPQ9DYBYr4t4tE9Yn9HC9sZV9uY71KOz47N/ualUb1JfTWjy2HlqwS8Vsc7
mpjSuFJ93eJMcTOyUa1h5D5xSBCcN1QJakDxpcbF2nep9DZmwCCacBAPvhVMA2MoquuUS4Tc/csY
QPug/PV3EzMqbsHxXd0QUN/bdsVPXngk4uDYLfxkr3F+C0AGh8Y225C42vTGdkO9UVvdE/RElFIK
JECREpHMLolUD4j5uXRQCHhxobcGFQbj6vh+Qgdwj9zBxAqeBejyC5oYm26iRVYWrsOkCZF5ZzCJ
nkpvE2ug/J6sydHSWX5n59dFMA/iZELVNFTqFCnvY3bUoYDt+lpGCLtdzVpUxZ1amoHPJzusUxAV
8KmlNQQV+LvIwcay2YkM05zXmva5bKqLEWse9ZEjfyyyu2Bx1WXIFt7kCONdmg2PhsfCTK1dUpr2
zqn7X8vgNhcwlLz6Un6CbS6QxusmhCZMOtuCOXH0x+Bk6VWoFZWbtpPDI73Pb5aiO5wT30fV5+DU
r9z8YKQx4/RZq2ORiw1hzM5xjoQTQq+ayKL0E/qVxQPUBX9H+qi9Z5zTn+vF/9FD87+I2RiQANqX
SKBt6ptsvPOi8eaW/W70FsTxeTpcyax/MYon4QzqWfpxcm1c68E04C7WunoyWqKK/SBGVtEa7nUi
Y6tIKfSU691VSgY3fML49jXKviY5zL0LzNT7SZAGI4ks7jde2vBZEt5oVs/jAPYq0/xVhL59kDm6
HiNPTj6dWLux40sXG3IPGyt6cVfth0cgwbTU33tInAWY57L11DfchnRxmv2k7PtOR4QS4E9FmGGC
ajXbAusjhhV/PXG9yKILTBTDsZ9X9VQ8PE5ex+odU0zzCHA7V3ZbJT1svu3gbUrXvugKnFAKE9Gq
LApEv3uZCVHdxb1BDhk84NDUahUGwA4vs6Le96BFOy/YpL1Iv3NU27sCP81ZDuTnqHg4qQ4lI7fA
E6ym11iVw4EAV1qkdlmErWnYZ/maoxidKiqXJs/3U4B/J+s8nOyZepNtTlmT8zzZvN97jgB0jGMW
o1AmTGG7aP3TmvSLqmAVpJk4OmMjoNS5vxoz+CXyiTQEq/ghJC4K2AD7oE7llcswEmlZ8gWc0huj
ZGUFwasdlJ/ZGPlkMTKym6ya2PGBlookkKvEDOMWHfNKq0RESVf3U1ndM+/Eh0vaPdGfF0pBBdvs
yOSfCtE28w8FhcAu5/coXsSJZ84J58YtngrHPwVVPJ8ML73TengjrDPfWdDGTzAZb4JH/GIYo71p
W6vcgfP0HysUnV1gn2LR9T/4Ei4kU2QwCJ8VqUIe+iljRJDoeS0rXtP+hlAcTpRLtyTp7BAWarKP
Qc1IoztkLu/oPNI2jGT7TXoFQ8YMm4xymJF40DJKI0HXSOk5t0Z0GD5msLdc34c98KQ65M/SHY22
P6l7q9+STKFxH2cMyOMeQV3fk3NlZNVR2ZpBDs0VOFAYJ0jjXWEtQ7GFxRRstfVJ5EG1e7C96V2P
FfvNVHEUDpinhsXc8pHP98Pouw9s/QK+otQbK+eglEP9GHWVT9CXB9TD8KnImGk2bZ18s5U+caHK
v5N4gNQb0deQNOpaBE5Cpd6h25qaeLs0CBvalk5MRzQ9oBL6Lz6/FvLz6Cd5oAg3W2IS3Hamk2oU
+MLS/rH0FwdYoINT1DcAUDi0PcwANfpC1jT5YnCAJjETuVZa6tiy5JoKPaCH89GpfxUxt34rxvPj
djpsaLA+kBYxHhjw95z+0ALNIMFYIy3kdfOAEs63P/OF0CfGkHlJCOPMgT4IdmUfgKy0i+oenMld
kpsV0e7IQ5yheBGL5vkn4WkY3Odk9AlR6W3CBYedDgQMiiUKi/OU8f436kmvX5QsvzdeXzyKggXK
rY/sqH0+Tj3OiICzsbNugRF6w7lLM8agTUQoGOo3PcdXu8PzOyMh76WFPLlCa2BA6LVlQOZiW2OU
Qsy8rerky9DjFuDUuzW4980wfzK2/97Gw4HBd7eZ2vLWjg6OsoUdKyBxJ9fOK+8yI+BxuAm7/jYh
xc8met0MZxbOQeoczIyl71zFQnKJk32hbeXsfF0JqIy9X6Q9OhvEgHSfY9n9dhlzgvhVO9+MuaJT
8cBwtm+TJEbcFodhHC60rfFUsRKRXvUhz/ErwJdrmTevKsdWVCXGa5lrJkENk1Yb3wyYToJDxuEb
I1LcauLqJRRNIHhwWTpSgNtAmDulxftoU1gTk/wu6I0Y1BtiRHIFXG0ooRFYE9+F8OmbzbhTUSnU
+Qdr8rtbmBP9Ryfe1xJLgHKTg21Fb0GU/simzCUa2bzUM2QrzngczQTjuaufEWrYYsO8slPEsfN4
LuhRbKArj9BqPDpGvK2uor2CUcdqmNaOjneh+fYWzxJfgyprOgTuELYFtNG5xpLqp69u1cHtwmJJ
Q5tLZmUsocsbGVoGmTyd0WwrepboRZbQLFPU9/SpGH+SnowAhUih4tAXy+/c8O8yMkjw3FOwTzu/
vpOgmjJ0hJVbD0evQ9JD//KLEf+XZ9S0jWkfZDVb7Tybx7YwxMWCxm/FqPV7ZN8N3eR2an5Bjf6+
yG4J2wlMSUUiUup7u3hyL9QMdtCevaA5Wq642C4iEJcwgYHAb/h7QD0Ly3uoMro0unWZNyC9B4VM
QFPVfY8y/5FRoyamhtu7FXSXmXEIGUtHNzg3o2bgSJuFy3SyDVIkDl1yaev6R+xRyC3IWNpGl1cL
ceS4fJl5YYR0U1YF93ARY/IVu9DPMnTK9O8eUnO2TlbjozJGcuwO7FG+5+BIYgIsrTiMFOq5rO5+
RY0YkfGkG6JIf4y2qz+oVFK2mPIqEvS60fjmUXNvXSNWNLxXfYvDW9vWeHzGGv1yFjGuRHwHT3im
5QCfGZwtv9smWL0jgo73HPAE8MHp0K4xCS6VjbwIyf4Y+yj4XPs+zjzcpcw7DGd4g5J+lpog8KH4
bjpolAvjN6iV4TwsrLh87S4Ih6xSaIih2RczG9VEWniJOmf2LHC3enhVIEMPDf6vwPNo2tj5XQ8r
+2znmiRBTWWWr4xqxhvNi6CknSyDk6PkNgvb98HVjHqzbmXwKW6fpdu8cyVrv6Wy5t46aeMYCQwG
kI9JtYwQqhe0vEBHT8PRIIIEm2B/9R1xF5TYs/FnbYcHY4mACBpjc7A8ujAdrDa0E/6Msqw5dYqL
56Rx1NXzk5x6JgN2s525e4Zl5z7KEWEUGFBzQexUAJLlDMOrokZ/pfTQYW8q48Gp7i0YD+T4YGsd
qtsy5k+L2de7FObfNr0v2gILnu0QFSdJ7gN4jqYVxlWnl++RbX4NNgKBduKSxD3mi+3G6qPqYJhA
q5zuKx4tUD/qmmiUWirT896LRQUKGHJvjiBv10T4puG7e4eO9ZfmMZEkZo6en/rAHzpUK+O7miM+
vi7e6QF5gzOSX0m8MssdXavdImpJlt9z5rqPwmScE6TTYzZwkwRafgWS0x1duUbbJuwB5lK6oWiN
F6/5PpGvuRVL/KEQDskOcn0zPVqzT0KXbSPdisWlSIyHMusAVVbpOTeJQHURI1hR49wHdv3Fiigs
Ji5RjcHMIC7JN63sWgZUFAyWUM0u/SugWkaOw9LfOXl9GjEpjr1vbOmYLgjU27c0wFPVEO3iE5QB
ewNLjkB85Mn8s8wJFqMz/zZXaIanpcGrnsz2XrezxPMLV7D3XrvGtNABVj2Ooao7tokNY4tIF8Cd
B8cIvoKqGD9y83ulNHHa9AOOc1MO+2Y2rCOkIsXW1EXH5jTgdshrYkwz791pihePnvMuCrrpfQQG
OC2MOCNI7oX9fawisa0X9WppkplS+NHH1iM3NknsGCe3v5NTUdy8Ij4yltzwQaDrb9WxTD40ZeU1
DVKc+/RgF5lf6MEjyqaNsBTmqSY+fBvU86ZAw7RrAB5yKSON07KfDPZI7ocWKP6I8wjuUxzJ86wa
i5nu1O6RUfBM8n+qh1lu66n6VQrEaJX8OdZI+4vaheyBEZMW6WpiIs+74R3DoerEJJFMM2Uhs6Tj
UMGKEphhTL1MvIzaYHozPJEi9X3mxe0j7a25tNgFpGrPgPvmR9l7j4Sa7P0GjpTbom4TEqKbZ4zt
fW7h8p4vprKHx9muaFW15yjlv2uxSDN6Pbqlf6KlvoIN7UPM7G07xsV8El29r1NdnK1xeA/aFM+8
je8fmX0/eS96qV6JnX2WKTTnukMVKY/o64pTrM3sodYGGk7KQgKugue41uYFWd6VmDZ9L9hWK0ca
N2ZfsiYzpwcT3XPIml5y8tSaZ2hzlUaPUH4AIgNPyOaddf7DVDQPlNpYE5Rz8o3YujcyEwh3zVlV
QLIUDu4ZuiatiEyST2MKYFAqCwcNZsWa6qLCciKn9UKPgwpEEdt5AVrapFcuMBGW441QPQRmx3au
p5PMm0ftoISa3OZj+JEUpibGTn4XgUgOpQnL2Rxy+A4AnkccQC73dLws8PcH2pAgtbimk3yLxC4b
0Qo0c8DtZyErtiCFIRKz/dhasOjLBFmeBijiFvrgG3w83VFGwQv5GwOO8nhTtMS+Ed9N3wF1kZ8Z
BFSj5UrSQJ3B3nh+2oTw59NNo9zXOIBAVA/sGZlzST1KL3O+W9CPbRo0g7R1p5AhZH7oLbY6JdZL
R5C1GFMKtvXHvl/39kQtB3NqrksAAteCACpIPmJMR1BwycJU/VdaW1aIQnFfTTi+FosdurK68X4E
olfDTUmX+UVWLJTYGTHKcql0M/tXPlPGZgvjSWXIN5H+HlLn17i0dzUJwfBMCD/y4xIvfU1Tz09a
LrEpwsbR8h6J4cNWjohjoUMbNG/014pz7/RvXm3p8yTELeFWyqylcG4Boi9njH5mnt1v3FIYp4Yw
sHAaM2IDs2rXiCfLYh/txujVX/ynKQLfMcemfVf708mWo8vNWNP7bKsfy0A2jrOsRkbPt/DF9UTA
OHwalLtdQLp7Mkyf2pIhoEow+97n5OGz7PLPAMLe5GPeHVdFmleZU6gHp8GKtODSHCwHHRZJXJWR
3utCbQO7W5g23HwzeuQdhIMYPQhl4zzI+qMeyD4YFyx4sYV9d/IzQjb7BxK1mVwJH7E4IIMhyGzG
YePJWpz7ea6w1fvDLyN7b2oOZ8+v96107pcM2vKwVCGaD2YuziO9X3IFt13kcbkkacyfEiMMcsn/
VTyQCac+pqUd0fbXAzbalkE1t/qDT/b3thDTvk/q+3RafhoVtjJzHn/yC0FfcQZ8rO1TZZZPweOy
xOMrA6+9kH59lb24F4wQsR1osnG50IooesoKD5MXt951tLdRaUPTB6Aey+cqm/bGtBbQDux6K8G2
2SDGtZwJ97QgG0uhhCnSdGcnQX4aku498v0dc46ReHA+oIWahElrcOg1DWxVMp9XBGFV0XIopEcj
g3yBAMEtF/9Jgohmd63IKbJk4+/oAWEmlj7dsXY8GjibUFQ3N12pD0Z+cpck30nkIxi+9LDziUdg
b3eG6TwNDcGldOiuIkbGYNn0goYifgmmH6Tm4vIBBXiY0d9ZOTdAaeqe+C8JR9nieSs5jgjXG3qn
/sjULC6rtonaFR7L0I14RzUQaGNu9wMr4tCaJuyuBuKm8kbrMPlwhKSSUeh5IyHBCjab0tWepgkc
aJlkWIuAOvr9tSpH6NLFcJ5iXM95j70ssY6IEseNO01IUPLqYkkohgQ9YtCy3PuhwC6F6jfGRRpA
Ky2774Pi8qSw37Q5wxXSDogQAZo9c7L4yLXHKQCGVH6uf5uM09VtcTUaASLdCaEk0l3rLeWVS4d0
IdTjA7wiF6W4UOPj1HdvJqPNRRkvVa/Hu7y2X8wjyeSc5O3VchhVdFlQnoYUA2Qnn4KkmF5Ib9hZ
pF6GiJ/SfQPaLfYL3Epx1YR1vKad65jObG8Z6C95gR5ZBwtJjru1BLaJRmaWl4RczeELScVQLP5s
uFzj0h8UnYwwH4S/7yf9PFkUSXHgmjuXAHPYAWhm8060sJKxMNQukqYui3FdFyv8tzPdnTUmxo6m
yvKQxcPVG2mKRolKQtt+Fsg+yNXgWKui8hqpTjEvQlqeUHYVWFptpBqENSElzaoboYl4xrnej3G+
3NnRdMn4TLbCh+sY08F2yvFznBk7C5dmTAdX9qT96kTvO8wcHz4CUmfXaABUYLrrSAwIaSsZfuaF
wE3xjH2Lsul9iNCvO6lrUBP1wRa0Kqh2ySl3iUsfDA6yf9NT0WF9areuh+FYT7gk0zS69aX4NDs+
BpFgjFovDTMx89tW7CuN63w2tTy1uyxrh3tp3anWLMglaT8nKzPJRQbZmLlZe7HN+DakdHb9KP/l
zku6d83pp6p5rrmqOakODnnMHdmp9fAojWONSOpY2fCIUys/pgxhdNUOpKGTHu/lBGAYzrjzpInq
CN5Dqb0n0xWHhIorVAP4CvJsdWgSG4PNuIdUbScnO0oovv057Ntb6dAX48l/JrCK1o0qj07fXwbH
J6OKoYKeFM+JXZNyX+bIlStemWcbGSqe5TnF73OQzeuwlHNIvtuGkzel0dtdzW5+DQrxmtplvZ9T
6MJzHmqPplGuZxJfvc+gIgcRz90sP0j0wyjuIt8ZE+spL0BRi5m+SJDIL+XnVpgkTbUbquY3YqIJ
/nyYrxFTuaBkb7iNeFXx2k0csukVjEjjw7Pu4848DsFyysksRB0Mn6YuF/GZpRgUDA6Jc8rEizip
CSJYXF6LUnG95HmKnLz8gIu9rcv0Z4lzrR3jNdyCqROREUcQn6ROVXjivOxUUS6+zc21a2f9XSgx
onQykVmeqMXgwmZ62QImvTZmdufSk6fD/FwG1aMz4Du1+4qMb34B8siybRDj97OCqeOS7PnHamA5
UXaBMZlrskAMXPRVa+8Eu9fJSILD4PwmAcO9mD9K7qehORjiJGqEm7IAgJ0gQWATQMuV2cs+VqK9
Uw18Ecv6nUxRsg4+XywTyswovY+B/IKkkNaDtaZK0p2zVqo6tBHGwoz2lm3ESO5Af73dTSNG7EmL
DzPRe4YfJgmEu1mVHFKj+FZYyXjL7ccpuE/60n7nnOD3TpHfJw7uGLEM9FR8G44paqosqcad22O6
NedDVvG5ggiOQqsbuC0FbGTozpZNnjpvvf4eMTK8LGabH+ZpeGQVFQfdJ6HXRXc5xgxuC2uzlkFT
hxVAL4RUrhjhhvvdJmuTd9BNltEXr+1U3Hr6xCD3ALZwzOwU47xtLPtdQjwbHwG2VN9/mKMZgFgO
za7In2bpX3VTfgN9nuOpIqVS2ChWsqncyYaS2JaMo2YUsX0NX6iDGhfVCK4KsKGh1/7o0pzp9Lyl
DD+LTgg2htXLuxiPesK7HNcBw26F67ty9qIn8cSVYDZt4hs2eK4Iec0CCqxi2nVR43Gm4jVgykMp
hO4+Wq5LgVzTdHFu9lbDwjbZ92ZxnL0CEpqKKFZtQXN5YE/VCA63vVd9aQ788+L7m9wIAFektHdd
u3zP2BfpbUc31CiAPUw1H+kadG1xzFVTHiWyynMm6WfIwKewT09WhfYl6G8m8c2hs2CQmxvBaC0q
9iivvgqlGzJIMdLj7GFf5u12WtpNNhd1SP1GF9ZKKgTEqXcfUEAReglUAz1VOPs1DRbFIzgH7rVM
61PlBSKMNV6XRBjXril+RQQI7rlJT+a3Vi1M55YJLe2TGGZ9aT1SUY3cggCgqe8L3FzsbbvEgQcY
B757zBHGzDRwUw2FQ2h4UBh0tUzFveo1Ikb6aBypXOBKZHksu00+sSyLPt8xAuI21lO5LMzN5il9
qkuItE4XvdrdpwVJ6f/qgfMcp8dCDFTYJUxAlUuxMtci2tSE0ob1qvkrk+SUuPmwMzGVLTNYhthZ
pcpphFuWPlUzy/Fk1L04Fa26R98m9wi4cV+2ZvuSB3a+J3Xd3rYm6+XPQE0jIIynKDub0BUyHQHd
QLmCg4LQWRFAUHBroC6DrrZGQ3NuIoQ8efZIgGAiHz05Q97s/0g8ywZwVtTZR+FPDddDm578Krbk
JLi5CxIyUnXOEqbq4U9aNE/YldYzzZW+fulWNKyee+uozA75xHjzpNUBSKIBvun60Ty3EG4IF45P
f15OJD16kvxrmGGabKHeMsMhTNmbV0Tlqv5eVvl6ovsnmt3N3qhldTZsjGymjoio0Mu4bAkOZprK
JCMLDTE8DlE9H4DEOHOKsqPxK+yd66NJhlEoZ5JTpBXQEg8QoMVAa/e+0dxcBAH7ykx+1H51HEce
DklKMo5onOPB3DW7IPipO93sZ41k3JLHMU1oTGLZWjIWYlcUTwPnMHRHF6BztepuDa/8rMzC3kW+
WiM43CBcfA3GOZq/rUoMxjTey2IOPqpD1Jxbq43dgyeqI/noBWkexneLDgTjlfKxtwjRHYfS2/HY
XtGhp4xF7e/lEphn5kV8aUZgmbAXalV1YNqoYQJ7wfbjZhRewg+l/QQoGsSW2zISy7mrr1+aTJ15
4KbDsqaPEx71IUskr5Z5L/vsMs70tYd4WnOOQUateaRoTmL+aIfg8db66nXxPh0/1qg6kAzngXtw
RCrZuMQps+zfsaEDjtkZyV8QWVs3T/mYfZ/MphqUVIPEiTIzo5CMSBJFPlhtXIFsu7fGN4y6zqFh
kwuwRGIItPxzlEX+GRMHQHmPZC0Hoy49qVVLq2b5ldv2KmHEAa9mlkQfywlKUP3JFffdJ+SV0BTv
ygEIyMYc5jMpn8vZr0BgNX3zhHSaiO4C3g/XAcGNpBhhecR+RNg1Xc15zi90nhvkTjx9hP9az91U
vS3KrXBOGR+ym2zuvuQi6/zzj3KY4FZkzqvWeaaJenDTYIVSUjzNnyJbzQE9rvfKHW5GEMTnxdyX
Q3yPWhtS4ELCDtlVtzgmLb6OymnLoNk9l8S+B3xkyE5xMvIkDBzRjLesEDvziksTkFCd/PnPU2VF
dEMIGMBGaaqL4UYPDj9792dZ/lE9//mywG+SeXSLJ2wQvfHoNfhM6IibuEWaAmrIjKUw0HuKjvfR
c+MNR0+8n4WKeAJR4EUDibBdAZMyQnc3m3ds2wiT11fbVqhXmnWlmJGZXtwZ7KiZ0huf5LieDvM3
ZTnd2WhifoTA8lKvhHVvPWLGqLkJomwgDUYfBLJciTtIjg57ktTFU44/YW/FC9SOXBn8fjr+FZQj
51ybUmMgcEY1Wuy1pKmW2saxb9bVnbrnLOYlY6kH66Bi92jDlTMlw5/RhYIg4ujQLC7KSwdqJPUU
jTlQZdEAoTYCxXRMmA8j1Z1+0iDn3AcNQsKGyYfBsxc7bAmGPTLJNGhWJzEp53rd5OzsGa/1jgiR
vMvuB0vA6Z1hWNMTe9IZA9VA5zHyj72H2GcT1PBM0EGivfIy7qh/s0P95Tf6u79otTf9F3dRYDrC
x3rj0JWz8L2s7qO/uYviYBy4mE8tCvX014IVNkwFQBQyArm3KOFuUs36tX3hnhGe2LRQmJrN8hMW
WnL496+Fb/rHi3HJzxI4Lj2uIrb4l5TQXGm8fGZXHU0T+bQn3BY6aIHkKDOvdt08cyMJVdQuoGSa
mlaQAknaO+DJiHlZaRXxG+HtGY/WnZdkJamUXzWt5qdakXoj6ZThfQ5Td1Z0n4B+jsovQ89Wxs2l
nEy9jLZ4kjjnPi/6EGNBdxe5HiLKnkmnRQzDtvfT+eyXFE5jVhwSy82e+h4beIC1FjPubyb3X6Y2
/aNlEzSjCdnbcuQMPPDMY82ixNVrDO7rLPZYAuItmmDz0agTdvdRi1OeMTUQFbW9K6h/4pxjM3ah
do2ptWc5Gt/AKQqnOZFOjzOzMe7tiWFhQfIi4iczeV8CSkuZlzukIzhUVHxKpa+hgfSnyKzljUTR
D7sdi7tYGRVJnVxs5qh8MurWJ2VMrjxKbd2XPuscTCHbpJi6nXbWE3PxnZu5zhfLCTZYasRvNFHy
mJk5t25n74v0fvQ8ujAdUwkkt84hJ/Ev9EjiOpkCUg9rMjjYbKU7Gj/9AfGDta8M8yMXS/FkCP/J
bfLlWtGMDvvatXdA9zRQ9LQ7IM9ae9HtVxaV8WVC7YtHAie8ZefGHZ3DnxwV1jmbeZlk0cf70Sr8
ixs5hFmN051XsglWQAmuKAWNbeGKmzk21deksnjjP3JKlJ8IDQAnKHVkagnVA9Fj6Nv1G+jr7M5g
SomqDa4Pybx3iuzvmU4ljCTbfrENfE75kkJCGI9enfs7VG09CkF3eSepsd0mdf7bqW37YBYsJvwo
YFD7rH2DQ/Hdyq2R3ietsHHOzasr2+JECsDDsP5bKvVIs2P9x5IFdXXsnhjpusLB7GM7Zr14hOM0
TPvNacCQF3v2FP75zj/fQ9Y8HaO5BOG1/oemB2JFakzwkaQrgfwsO7s9MUcDXjZImDYlqSB5IkZG
d1JrBmM3tWCAMbf6U0fLx39zU/QDJYNo5XvQKGJvQTObP1dz1ZCbKeFzZanJU0kvdaGSQgUCkIln
snyGCI12qHgwyak91hIseurPdwHBzJtcIh5TvTxJq1mhzu2vxiB8PvA6ToCKLkabjbCWqtZ9ot5E
VR3d8oalPwwRul9lu/u4wlxb8MbewNAAUxgzmBMtfMiiJ0RK0Cx8Qn8OicoP0hPx6Qy8I1x7uiTf
q07rWyZ+N7EeX32UNMLqobVndOlQZgribUxIaxhfMh9kMikejJVkSi9w9r78NbrZt7V7F8XDc2fE
9XXSkjmmNe2T2hn3fd1iWxwWWnkViRW8Zy1G74VRLo0cA00FVqJlF00kpeTUxap07lNpjmenqnY5
EINL6rR/ekw9d8Si28SVcrf9NI4XDzhbyHC63SMYTQ6eXL5o8QKaMNP8YM7VkZyTJBTQJMJ/vzlb
3j/2Zk9I1/V9tnoTW+y/HBRZa9mR7MzqiKKAXB78hK5FwJFpF+mdGEkkIib1V8s6xjGTIxkgLg79
O+ilQJjJna0NYAhclMoSEwmzlt90E/+Hl2ivTti/O2XxqAoZSBcXr+s7BDDy9387y/xW0uRDA3Wc
rNTZdXGL9dtngIfWy76YOdyEAfjHr4it3CXkcNvnkIVz4RgPGlCZZT7mJa13RftwSzxwD1l58q4S
sVpSgYJCl2TR6GZeRc8QUDYFPa3Oyv4fTkHrH3m2hJU4a4ik75qBE4h/iYmuDaT05jxVyMZKkg9i
8YABbyO5fITCEuW1K851pe9WGgg9rOaQTKXLRPMPT5cQ9LKrX902Abk6fTJOQjVXNQZ63QJP2L9f
Eq7zj/ebFE7bJDnT8pzgH+83NkQjqgjAO2YpQAC7iTEb1qY82v5IOluDQ6YDoBu3j03vtx+9BLLN
KN6TXXvoQSj6flRcpFOW4RRpkoiK4L1sPKLA5+nOR8S9azOOetE2AQW2TSpQVHBhKWtx1i4eMsEA
dFMXnnPQY2uHQQFpnTvFeySnX3q5GbM/PdY1hMopd49xEkjcskj9zZ72TuatGUgav8+8HFuTSd6f
t+b/Z7y+zDVJrZ8/i6QEQN23yY/+//wV4roGveOdDFgl/70h/5bln6oq/osh/69v+suQH7j/QRFo
Af5wuG5zAvGU/2XIt0znP5hKS094NnOQP0muf4W8Ot76N57FXMrCmubhuv9/hnxs/JbANEMUqr1+
7/8q5NX+4+3/+zbDHzheQAStxcugbl5TaP++zbSMrcuJM4uAC++SI3jjpK7P3jqjyCP1NrZg2qcF
mUkGCmkwnjNSYyEBWROhfShMip4wy8CU29IAyzjNuHobzmszdd0TAdLG2XSH7uxytWvj1tkN9kmN
ZULj/VCbAlKJxgo+tv3X1JjgH7v/ZO88liNHti37Lz3HNWgHBj0JrahVkhMYmSQBh5YO8fW9gKwu
1r3Wbe/1vAcFQ4hkhUC4OGfvtUHhZpJah4cSbzQOPtlBO5tS3GmyMv/UsAvfxBH7CBNL3IkK5HPp
YKCpGwArVIfcEzgg3Ibz2c9Bs9eDKWGY6MwlwgeZOT9uhkaDOH8+pawgTkk210a05JkqikmCM2qO
5RA2pUkJOyAVz6GKs9xMsiwF9Nwwvf/95OWB5SDnf7Gc/fyBkZDaFclKW2MIEZPV31hJp7XmZSh2
0TZQ9uWA5Cg710hVD04Mxmo0zZPfzBry5awlOzURwHAm5KohtKwjOzf4cVN69jJfL1a+r91BzSLs
I7jY3gT6v3FxdlqElf4cYgMki+uiVRiTIIbWK5WzUX4ELBQ96pkG46UKFKmm15lLpb9qzJjqLIE+
cZ3dmr332y0pV6lqoqGMCjydshSTffnmUfSZm7B3QR/XLIRcFLqId89NQbhUHRLG4WmvZGlGYHkZ
rSotWdMIQFDu0vDy6Lb0SPQ39lCZ8EvwvA49rv1VAptp5bMLxQYWHyjWJkcNeZ8wG7DuZWdEF238
tnIjv0LSS0t9AvLc5IdO2Oc6trrLnK0atybaMeTDciBSMNd18wp5oKIS1VLQdQoLr6TDQkb13kqm
6mEsys2Q+OPFHRYdCpHkoeZEV6aquTrbKd31GAXYUluHhrLotR35MA/ZbeytPsSbh7SS1l3dj3sb
FDQ4nWnt4RVYmVl/yUUAWtJlEd8PzZmp2blQ2HTp80/Py2N+2fPpafo2C0wyS+cnYBX3jmat7Q3e
+tXojRC85leNtexZaea4qyXY3PkxzPbWlUs8M3oWQejy9MS+l9nJbmm4JPl0oZ4+XnoXlWbvpHvf
1H6LqYXJMKJ27I0p3juQ7t2u5je/BHvFsSV2jdv82319TS06ofkRTmtkZdlZM339MGosevOwPdV+
0WKi14FrLafLnT+HPMJug6WNrorbIp2mPGng1NljXD0vt5Y8sASOBDI1MZf0QkjQMthW9d3khE+D
hEHGtWGeQW8OLF1PzsCPBfDYbRoSvjuXvdipEKkZqmtrNqdDQaPH1tY2RQhpEinF/vXoDbdJZGKl
iWnVKCLTlrit3hzpQfqYM1qTssGfFK/ltAQfXBvUXfSgpL7+O0VzAL5gwA8+H/r03Xb45ry5SpVT
ujxlM0KjRhbQkFd2WO7ya3rUtOHVtraMesuQQCFMg1nL7jDa9AhiiSgMAWtUCf18vwKyuARyQT9C
Ga0UJgYYHPF8GGe0yHK23AfFGX8INNPG0ChAB55DMqF7yFpXHkrlT1ubut5KBP67VfvprgnL9rS8
pIn2uDEjGf98kh2UrsIbtDX17fqUUzSSFmwVpLMEXDpUWpnGiOjBN7UaZk5UlbLD0VtMBVaIUlho
mLVoK4MJYB1EDUoHaAfgxJYmmVx6rp/a2MoOFpYK3QkPMkf33vlgETUXAUzcPlnTyGjsEaRiFvmj
G/Ch01cgSEbD9aEHRg9ZmCY17Bq+xtZCACnhopujRfeomVi05xeq1xELLA3LtfKPhCUYXe4cZvGU
mkPhILwxVSynS5gcIu+/YuX6yltZntQIztZ04oUxFv2JcfsJdGuK4r7VuxJ6NbiKJbjNdSTTFbgA
Mty6efJKsU4gZQc1J/Bz4MfuTxo7v5OdA1630nrYhK01nkxl/jaF0LcOZcWdNTV3VKoDZqLGwtoP
xfjVab6wiTUnkG8j/QGNWZTYEIdfak5lZD0YEXgoz/2WXgzYeX4mcdFIpEqfCOf52XSxgDrNNdIg
hmCTxSUacBPirNXu6vFY5aN3lFmPDJHhcOuNo7bRJvvFTO/7alDH5eL/ee/LTSXRLqxAplyNTYTK
Zv4Y8M+AUgymw3JrOSyJdM7gXlJz/Ohzo0ME5lonW1n51ilhvRVzRdHMpCCQm7BSnasjmS9QfDaQ
mCd6aabfgQmdHXxzdX26xjJewJ3H3LgkjOf1pXeKZJ+aeIc6F81B58cGLB+Eh9K1u1MNu0cC8sBU
O5x0fYdQXMItZxWAwetBbxkguplf42OaXZUovg66g75vrrMvB/oxDGAFNAwKd2m0RUER++WRkt6q
nZs/WTzh1pPBIXWZC8oaVf+/Z+79BO81U3enhzXaqXmwWw7W32fLTX1u/iAQpjgRihofEXAJLrPD
8usP0QrT4DVhriwHj4Dzue8KTxHMZhyyIyx1QGTuEPRgwDm0RtfssbD8GYOyiSE9Ihg2zykMNaa6
obs0bSElvC3/32W8/XkZPzenQNf2OWVm1/FYEPpEZ7VoTJMSBruqcGLQTnlpHJs8pLnjtRzIe7U3
TcYnUughLAoBxslsne+M9dd2iLQIr4IGRLgcDmb+qAVuQjrCfGVGc53fVPyWlt+m30QUMeYyEv02
Ca9uhutSM9eOsERjFQGa78NXKvW0esKt9Kp+14g5DLKyknNXNMmezVmO1B7GCP4s/tZyas+3l0d+
HjayQ9N11vHnseWpyxPiwC6hVb5Zc1ClmEE1FGaoknHLmz+UmG7i6efmnzPLTRCWM7RXYFa2y30F
1n5GrPmflA6iynNcFXs7F84ezAeKxJzAnDjVL7ES5DJ2/lGVGtAbkY1bWedfMlPER2kWFBL8NMgL
/LsRQzElS6r9y1k8n+Wypr2wnC53/jzn/3Qf5Xh0MBog1J8nL2dZLjC1V2rzc/9//PvlgaVTvpx1
QzWbwXHYLT+9ElZsf7Oc4kDMjbU3mPOCHY/KwIDeDcWuCvT0gNuaYfHvKfTn5nKmJpuK7vLwcnuZ
Zn9uZhagDjWNJ8rZ+KUMfdguU445Tz61GklWWm738+8IVtqGwhPYc6yQ9Wk5ePrQEGmCGf6gKsqW
2EkuywHyX7EZmZGJJpF07w0MUYGJLIKAEeZ8AjQVvJsiaA7gM4L9iFS2qw72nJhLUX6Y1svpgByY
5s2cmPqfD/3jWbKLex1KPHPl8qx82+lFeZwEo882p/Z7auZJazlbDl2GCeTPIyX80vq83MuupcoO
y+k0/1AMAtizw3I6WgM/15+/YoIXWpdiUOmZMlyyKSr2AitD1Yzrf/74P+/5+ZOBpF+//MXlvqEx
vWNHGtd89388KxojD4XW/Mif0+X//ueFLE9dbstK8Kzl9p//48+f0smqX5u+2+ZnIfB1/sff/3kV
f172z8M/f/2/cV+Roa2u9Frt2AjRVR/Hhv3o3NcCnIBxo7Smg96Pj9Sj4H5KEpAGo7q2Y33atD19
bTXlz7EkPqPwy+cEjgCL2QkgQ63beyMQtw1S8l9shb9Zor+3IqoQQpI6UU0akmuTp+P/RoBr4vMl
4vqJzrO+6eIkOLlEsNhRN3sXMII3jTtuieVpd1BnHq1CMtN4lLEnZhS0kOoR52m/6Sr9xS2I+Wnp
FwslEPnFZy2S9QplGkEi89u0Z9kVFm0EFUx8rti1/ZhsK9ana1rtNb+Fln5SQ/wmxNOUBJn2C7IQ
KX9DH6wjXb3SOpJb1/3lxS2a0TJOtqMgI5DIpHEw3gAlVCvADwVyWbOiCTq5mnUUnXtCkUBRrUlO
EVw6uoT2uShaEP1SvkZem19H0Wc/fqQ+ZBmLMA4VQzsI8+ilVToQACs62hUb0rwgoIVsKKstb9CJ
t3xVpO80YffpEt9Z6oTYmAEVidjNd2HNzq2r2xeoUJ8EHyFAo4AB+GwTzRLzLhnvE+xaFjyQms53
U5L6Y6cE/qQWjZn0zqc08ayyD70jHIMlF3aL9D2rWevSbdhYUr+tRjHSBcXGzxlA3z5nx2F3JE+6
b5Pv6bh7/OZYJCiTdVyWx9jC1Mcuez/UFd+si7AzFOm6Tm1/73vtuz6Ryz7U4XMz+PE5QQ6xpnDS
bkq2j9vcUHsg3gQfZA6BWDCTZBlBbbG895gr/RQzU69tW007PZKP02A8BcIMWJFogG9YgGYs03LH
RVvcBpAFgQpG5WAd+tB48PoaOUNaHCPsdfcwTB+8EvT1DPiOw4Q0HgMVZxPv2wrb22SSUkphYxPw
ke9B7u4xkyE4zbpLLuPgU1PNhf8qWh1AEZqeJOZIMsA1NtElU8QwiVWpIZ9mA+d32kN0PDmTfuPL
Wj/CEqhPOp5xndbOjT9qJEdo6TUSitXQcL0adPvXdunuVYXTeJZ32z3mLdoSxGaYgtQQv781Yxri
oQ3ErW0/zHmR5eliOPbli2YDShSIglKrrOmaEkGF6o81UetcebMXMFVRhUw3oY1vKkQZ6EvztRWP
+g6JVbCHPP6rspwPxG33WET1X2VTvJQMUetRIXv1KtIkemT2eyCF6krXr2RjE2eIzh/VGc0zGCdM
BxaU4xqySb6xgZSv+8S4cxFB3o75tz5JGlCNe2ZkXekDOYHiUVzw+Sf3NSSRKhxsCljaJ+KO51wG
QEsiUHTALN0YwVuGum+fpNgyxqSRSI2bzyBKnQ083gdHVM2hOqOytve2DcK3ciscbd0MYtew1rk2
CMrcOU1UtVjm0ffTwEFnKiA0BLEKPokvFrkk4QwW8aAMTuhHG3K2YsT5Aqdp458yLxp2BW3TKjBw
j4UJmnqdOcAHxx0Rym0VjHyiYhHaUvcxS7JVkyh4yYJZVuzGydpJD1GvP5RCC05pm+wi4ZAMVdnn
RBfVnTYQYREbfbIjM+AT4xtSK8aotT5mHVkD7HFtmk+yba7zuL8NleXuOhfAkPfYd6j40eW39ED1
T+maIDNmUE8v36ee+E6PZABYFfAHuL52ua+uArN+tmqnR+ZMItc402HMZ6XS71LScfH8Whxgw+FI
4fIt3ylT8J4Uxh3bSF59cE6TWzziywEGXySfXQEiupiiFGYWXJDItrKHzPV2/oxOM4zuNhVko2Tu
vinSezVCEwhtbDQ9ev4tLU1yvkfClfDgk9yKslsO713Yv+FJoUnfP7VheqJ+RXppkz74Uj1pI7M4
vujt0ETnURtuctP9UPmuTRlqpIgJSwE+WiFxKgT9l0H/7qNS3/SG+vaQkieR0inKCUAqQOCFJAmL
UuZ0bcwfEI10glRDnJeDD5U7scn8AWG27jAyb0orp2XB+gh+tfwo+62XFuiAOrXvk46Alaqm68fW
02OqQmXvY32FNrm1fPoZKAYqMtyNT7hYgG/kL9smog3Op7ZCePzRNa2Bsq3kd4GWXsKl2KC+25hv
SqCAD8pEHKhD0UJag1mxr8mK2gYzO1UfoWKOYu22NQ2+zE3Wkxa92g5a0uB6wCW0iSBQ7e2ge4WY
fSrYDe/q3jl3ruteG3l0VesF+hcfrAxxHPBH+NrirB3Yovk53WkoeHIs7yr0l8zCKOcIFoyFtLZm
PL0UUUwORNy6WwUJZBOxaFz1CNQh+Sd3riycVUON3YqGd9u09U3MN9I06TMSTyKRNPPLLG5DhzKU
XYCkHuyRofDZTcxzQ9QtrvVJe299WZ2GoEPLMaHEZrt6jfrBZFlApooyrmxi4vdOeZPlxq034ZLL
/bjaKXztcAggy7ahcRxtBuMoQGSlrKe2AlTVRczLFBDubc16EgEDZCJL/a4M4ZrQiMbwFGr3MKgn
8iX9lVJoB2CFEbFa2CTcYPQyI1/fT21D3Do3hJwviOki9ex2IAaBZj3oIzHbwEjaDuwUT4UQZy0P
o2NRQAez63QXxGsfje4NK792HQrxVGImAChwK2QFRVPZH3YewamuQZ5J6OLtaG4H/DRDFOMXxR22
Cgz0wbINfhvR8NhNfI5aXFWIPVGCMY9F1CWbbONXrGCVeW84+BvD+HoiycbUENDqkei2ZYOKz4ij
ja3yj7Toi52Df2gd0TOn+KtWyJDeg1hJiqgsAS2/udFHnNFDCdzBEvvYgynjFOEXew6q+PAw/Jda
w0mFhWVl2JKoVb281eWpz4t9n4uUYDTE70rXCTwyrV3Z9ffscpmo+dXVBu4I20E6M5JCM9ihvjaN
8ZHN3kNhNskFN8G2x4uTIediNPevonkbghLFYde5SXS1Mbxkuhqt8s6QunHWUI2XuYb/GsKqUZd4
VAXcAOBy5Z2vSLeuPVr9oUXWWFgO6xpKEiXxqAKRDqGHDaf2C90K0eWzlCihebkuEm9HtSknLccX
N9itB0ilbwxHiHNZzO/K1vC3aTcY16pOzhieTr7PDC6NEIO8yoEtpGTLIYoUI6INTCD3pT0Ot8LS
s62uGfWGGjg0f1nia5/VCrYbxzujIxOT0heWs/PYJN8CiyNIFLoIepf/RvT4KTXWWqkgkBZJGFVj
8i9veqxCSf+YsyTcm0Xpbt20O5bowNdFbkwHLGkeA6Kv3/XtcImSinQRzzm6IOS9tPe3LJO0Nfk+
oDgD5j6nuSZJpmbvNWDTxJSM3gPzu6Y3ctHux9ImQMWo470F64cW/axyGJA1WSggTOnuaBMj7Dc+
OheD2ZTOFi8T77GD5h+aP2j6IAIUfUWU1i5jfmUZGRycrLy33AfhG8ZjgDSjD3vgmh76fyvZOFX1
2igK511rPtsmi3t43HdZ6LyUVrOhgHdneG7Gvg9G1GBM4WZo/GCjF9N9YWpgUACerXQ+8THSoLoE
ob6KAS2kw1l1SUfWNcxde7jH4q0TttKj4htOyD/AT2TmbUujc93qw28nx3SjPLhjeGt4YgBdSa+n
Z0/M+4LA3PYWlBNgibR9NDxoIZ05o5ygk6D8Wo30xSQc5o4c8Ry/KfGb6eMI83ctZPZp5YKA4ky4
7Me8BpOHpq+KyqRs92VGWburnGDYtEl3kqN/KEjP2dSCkm8SFeUBu326jkUJMMCPt+xyEAR28Y7e
4lXq8n9OC6dc+2D/oh6FWMekNdjQ++VEzqA0cKjL7q1j7F9beED3UeK+1m0MlbP1tkGBRseou3fY
CY9JB/qyoqpe4Y30jJqQiQkuL7Jcaxzexzzj3Zn+i4K0Rbkc921ZuWhiS7Zr0Yjys+sx19ln4eER
psVESZ8CELKfIzk/87skjtyJb4JyL9QiTlUnUNhSfsDKcFeqxozgmM993H/XE7OSMzg7N1SzCesa
5h9foFse+c7YttlzQkdNwLlfPHkV88eIbCGZSGcX6qvLhicT3R0okD3L+vcAL+Mx9Fks5757rzf5
VaQNj0k8k7M0iM5Ot88L3Pj5BGYRwK7j8YMknEJulDVcFdCMiyBAai/ezSkgbKcP/S0iTBCZIY3m
MEMaRJ3MuHQ6xEnXrYZzC/YW4CbcEQRYmHCf9CTgc0JAzFcGcCodb9i7UAlyNCC825ZR2Kdco7fd
85RbxTW7FEhCsNyBDaxK0A9Ao+3dGLXEIozfUTfND1F4DIHcIhd6YpT4rGie7crM2hsKppFeRGSf
+ozaAfpy5ufwojTFJBrCBaazDhaK1oLvqK2vVc9uqKvdBkGhd8+vp3fKhF1KgPTbo6GXyk+SgKaV
yJzXgvBp3A9riBBi48sPAd7nqLgmG6EN9FZMkpCVmLlSYGsNiolNXXxHU0VkGoaVSI4fRk5yDLa8
I6YDXoCu8oMRoeGp8VxU2i8E7dDIhbhmjfBitdZDbapbK9fuMMgB2+RbyuKQUmrW/7b8aV+1zE9z
9nFnDSTUgQjCyIXM0QevmXjUcVqMl1rEDjkKb32zMPaEarHui/AtdmlnbJWPKV62NhVmRrURx8ZA
zK+VEoxhIJBddUPOBxIwReJ/2/QEQxJ+Qe8mGpHzo/TqSGKyjctsbcb7Qu6n6N8tiMjeLHOcZnNV
2QDu7+Pn0XiPTOM1xC+8ahuHCKCR2bm1QWoazTVeS5GSZG8O7hWmHFLbJbOy3WHIsc2Jdv+Z6hPZ
QZWfHtJGr64V7Bu7657kSHJG3Z9Sz2UeNs0PmGskcXWq22ls4znr78dS7IxW17cqSb79mv60ViGA
F3m4ayziASORsta0+pF3RBpS1hpUEkexSdH/7Trnfii0p67/9iOq3q7x1DtVt8aJ9aY5T0K4zHIW
pnm7EIcgZbdInwiXOSOACPn/1ynhmzS/jlFJeF6pA+AuQuOSA5QXHSvVKp4D7ODyDnhfiQplBNFb
sc685hZ0ebaqEpvhIb71o3ITdvqHEYIzHXkJ69Jg5OM1R5aHsZ6eucFytPZnFSdr94C2mhFgL3fn
gKdBx1na1QDudGMXayS3hKHD8tutrFXp3cpWl4iz0k3nh+XWmPynpKm/26z4njUlTiZvVF5gvHti
RmDJW8nnqPe9jSmJGJIpq3PtF+YgH7utM0Kd+m2n2S3GJudYTTVWXtadarJGAiutKwyqT+BW6RKD
utvgklkZz1nQrUlnUQzGU74x2ui3psgfq5LDwO5+3WblI5PmlVVOwAi4POEZz9/TbPhd9wpnv5vy
AarKrFlHc7XoESpQIfHyRWDxdHjEvfFaxEQZ+shfLPcIby9eRxagOgrQZFZdJQ4SgzSgORhGt9Tj
8Fn0ya3A+W4is6ia/tEd40fMe/fDIO9COR5lW163xJ8BBXcS87XgLQRk/onqdxmx2ei128aZuLw0
EsFK9DaT2M0b04n8AH64LGhD48ZKwnczsJ5gdRsra+r2XVx9x5FAe80uQWWtt3O0J88fD6WjXyn4
yatazhCigLfrVO6bPak7k2/LCmA4sByM7Advmh4re4gPxitNBStlgciudC1ile3ajCumtgld8wgp
bSd/K/X6bRLizc1AhvIR60b2DXHnzeq6jzz/6GETrHIaHOD4n2gj3VWwtTI3/zZ5selUfgNee0id
4jGHQr2mYokgOiehnOt53yTda84CG58ZQ1JcjeRqtsV7GtfHuhYPOdQXz04pFAxHe8w3qVmSQxif
60Z/EUAMe5HtooFWceEFd6CtqSyr+jvxEqhIzz3eFLMh876Nj52e/i51ukq1ILKWKGskIyiSQ7K8
a0VolNP45cY0qhdN3paTfE3aBvTdtdXUSJnK0uDj8a4KMDVFF90EBoIFMr+Ecr4dAxN0aM/FKtO6
VsosQF65VJFYaWOHboU8Be2LZTeHKPxVD6F2zNqRrCO2gkJHgSbvp7+8Cf9f0PdfCPoMaPAogf/v
gj662v8m5vvrH/xvMZ/+L1RyYpbqMXX8LeTz3X+h0sUOZwqqI6Y7a1z/EvLZ1r+AfBtIotHAuvw7
5H+oE9rof/4PW/+X5WLo9HR3kfjxr/4fknUMMSsJ/ynkQ8dnObblgs/ydVNY1qxv/YdeeMzaVuVC
eid6oC8DMu+2jpxtk2vrrgL2oAfxs2eO8uJpxAGTBHKOSvAdYjTftdhi2K7GdB+UxVUYT+pSem8R
SVlHi45AIp8kRCqiKb8pZMjDOPqfg3hra80426lYY0bVDiKR5qPF4pINlHUu9foiFTlqXf8UoEg9
Znky4y7SR5MMoruRbBeSIE9j2c9DJdt4N9f6vZsHpFP13oNdemSsthBfcKawyfMuYU2icK0G7N+4
s2CTIPIP7JZKvwWoW2TMYoCH8kQ0mzR1XyI/1m8Kk1UfWT/bMg6na4dtQ+yyBAxK27qrcvcL47S/
biL1JR3qbVPtXGizMIp4zVM1TOFOpPRZrABKml1Y2tm2x0PXt6+9tLRr2ZEphvds7fTEOoD9e0pI
zy0t+8q0u+wDFsi5aOQhLKbxbghy/Wh07dGz0oo4smTaBBRE9+S2nAyKh7tQiWJVO+LoVfC6SU5g
MivBGG1zacckyWCJUR7CudGZUXy4FdBxmKuiHKdznVgHOz2OLRu5CgvqQJZKRBwd0+jWT0q5AST9
4WqpeRk7X9+KngW0NeTXtupoB7i0fur8za6bp9EEpYkWBRxCRKx14HxWeYaVC1vDKShjLDrmKFa+
EhmrhsSltXHbNjUIfhcsgzHddxkS0qbYxogVV4bjxXu29Gcr2pomVUV/6L2tQDmBa9L+tiwyJoO+
PedafYkHzQenTwHhGctQuJ/84SrFGLOeUlIievrQtamjHUnIXQidaxvC+S535HCQxZfGy1uze0x2
yZBpexiEr7no+43EaLxFkLAx8sA5mqZx7iuWTo0I0y1mhHxNnC/MM6exdhIXu1Lik50L6HKb1Dk9
DD4NsK8HK2mIKQIkzOZvlJsW19S61MSdkzNBqx5dkhM6xs5z1VuuR8MhtdsrQJAFmaPOiuZ2S9mu
ODoi9M+T6W6JtPCKIngpxhv4SuGdGx+QKG1YteM45wLbVwZAudL75WjWdB5retaaGRwzs7yra2XB
ce7VJTa+7TkXI9K6YOvklK9huxabJm/wXNv12WWzcOYXN2xi1rqZXVLc8Ot807bypXPLCKsApsFI
ZC6B87+1AfG6r7LXcGx78hlTKJaEEp+AUJrEiF3rZnCp6QZsQlkFXHXjq+Vl3j5tZyWWo930GUyC
DOo33fExjnTCvmliKvshT21gEwa8AM91+wP7xZ1bkigEmzKh6t6yjg4JCUgSAB/0XQ9OC/BZpB+5
q2w0YSyjZZ+Gez9OfrVs0gOhCP7DWTi+SXqhOyzTK584XEwMcmuMo4tLC4mBJ88UTsBkBVw1cf5m
kJmChRmpaMRuEZNTugVsd5ea07eNrdpLsnMo6fD54MSko395boj1QHPWZlAGwPOrA5TT37xubwMc
8lgWclzlyPK2Xm5RCimgNbD4Lfpx2NDFifatfB1cC4Qe8JQmAyKG72I76NFTxqCN16ZlFUEtEVRP
yfqpIT78vi5AUE5BR+HGHZJr7T6s2p3Ic+AlZXpjQwti4+D+VlGE2NKIw23gVvnO6ZDBjAli6pkr
Pzs/5j7Qbd247ENTaHs2dPy8deedsbfuXc07xPaN69ctptuZzFBQQ+yCJN6OWrTzgeeyOP5VTjUd
FpctAXUJUFAD4ePVdGlMbGxpMQE+Hj+d0IXigEd5ZYbhLrNHiHxu/UbRY4YO8S6xe5frZhIv2dfg
96D883o61i3qaR1cpISD7Uv6SJ2kRDfHRgCQuE46UnFbo9U22N0penVHGfGSCwV00q4L/0jBBISo
6cBg0r5Amrk7OdCuK6AWbKz+KxFYqPGcNmw+rfCZORfCj7ydan+Gc1LMikcA+zHMljTPPmxXeyKc
7Gz0VI/YvQBGIa6l1dRLNXTsmvx1bcCwT2syIHLfPEe4YR/8TN1TqXR202BBeMDBvVVdResxUgKZ
rngYSUzYeaCzwHPo5k2yTtXzaHnBqaNbvm5maFs/uhhtSmMkB8jOrnVB99AyS2drN0hRQpE3W7YM
t0FSt1u/qy5GMBP6HeKUpliMt4kBW8sYaWfIeLq0rDKAiQn/5JEWAgAEGu5QIhgwfRpugmClte1X
5h6R68GeykMhuyNZ2UQe+Gjrq0bVqzyifUC1q0W7BTNAkalquWW1UdBVNiW+LRn0zAneUO58LX3y
RtAgmqqedKiuGy9soFoQT0srA7I+NRuucEigCKT53Gp4cjBQYdbSwmDwDdpd79YESpSXzA3ts0Wx
gXi75uI2/EwcmJg3QFfInwBvVvqIauFmNJFMzizvySaWBxWgU3S1lpqaz5aNmZ32BykidjnUzOiF
tvMIuBvi3mVGnto1TMQ7xIqYae18k2hVdYYEffAr2a8GVDdbj6Lg3ujkXks1OLe5wZVLnw1GOROw
zAqQejYXgtfTtTO9q660zUP9oMlSO0SWBblXho+BmPfSxQQbKCjVuo9mlxMGRjplK6A9BklEFWWr
OHau7BJhOCjGqtSGC+rnmQ/kHLukcLZuX6v5VWY3jWQZ4CfORoOaFqbagyepvukt+FxNI0nG7ab0
0jXjnvzecOOkSGMgRQoGIIRCi37ZSwH+P7QTF0BYmjTGhIGgLoX/HIYj3WCAyzB3W+ogMySjq71P
s0X2qcwjoRLVabl3ObPnJDRhdmuhQ4BJG/UwiACUQDcC86N5yFWGb6I0scw6Ef1b/Ist8ifrLU5I
P49zNUDlgEPOIHbQW50kA2TZy2Gaq0WO7b8nGX720FG/wdJWjGGzqlKHrbY1U3aXtiTMLgOmA+aW
XOYBNrsdhew/pT+wFE3yc2x65b5tPBTdlQ2mf5UI5gGIdIRdzAm3oTZuDWQALWvwVZiQV7K8yIG4
bn6OaM+LQOIC79BDDXML32qe6swlXhwyQKjVT9Aakt0i8FukfrCEqciPpL3PKr6w9C7mpLTdf6ix
ken/pcteHlgOmc2Sq5Rku895fMuh+ftsNC3tKEO8s4E8z169U0GZIYAmUAVBclSMJ3kHtRAuRbzO
Y5dipUNptWX9ujPs8nZ5ub0AY4UF+A+9ZlEFLgerbwGp/Nx2Q8T30E5fFnHjInikhZfmOGn52Q+y
VquavQxza62OpO3V+0UebS/qsOW0sfl4E52a2XK96caLoYzq6M1CYKUMoHfLaeo0CYEsFZTO+WtN
PCtHMNmF6erPcbnDsIvbCQ8J+sfhNawgnnB9Fqfl7OewSGXrWVtr6xluAEoe09SP60XoZymbstJ8
+KP7G5MvHaX79ueuhCyJle13rLNmRfryWTjLx7LoFxvTuTgmcgqTjlA7nWBI2aj7YAZ6VJmZpczo
vBya+azxvqsORD2d45H5DP5xErJHKfIKfqUa1h6LnUOgk4f4c/Bn8beeioL8yOkp00oSlaJIO6X9
fM1Jfp8VKMRFsL0cPCXqre42X6ii6bFMfUWjAUSoNtsBAk3/6+D9nCEsR3Q/AQYZtBaeOqrn5SAo
ERtbypk7Fo6MfV0DQa9AvxFXvFNXEsdSk7c32BM8ZaB/977ox93yoJp/7Bat0jX9UhNJzUyi6FIk
DDrij80yTrjzEFHP/7flDNoxAPjltmrDZ+mR9bl8Kct3sXxRKiHRz83FQ2PF1DeDmCGncv2dkIa7
X76Z5Tv5uV6bmRdcNvGw/nkAHTJaO/9odhU0oz9aXkYNWLojMhegQRtv+UCYx//5eflDqajIxl10
ZDvx5yNY3uXyfheDws87Z9jOd14dHbNRbUpV0w/Src8i9YhiRw54EK1xZ7AjxlacbRwTcUNpYb/U
J/u1ga3omcAA25b+ylg8aXkn1xih8E5MdPfRen3pfCtEweLk7MdfSKUYYL3QR4tEDzepfet/sXdm
zW0j6bb9RehAYkgkXjmTmmVZtvyCkCfM84xff1bC7lKVum9VnPt8OqoRJERLIAkgM79v77V3ZDOk
N2+bCTrF1hPxFVXRja9ZSnKho4VT1fRKwAaxS6+YLO/ex9hU31phcN9I1m5GxECPFj5MaDxB8Do7
rfNYdiX0lAMjZs9abMEHnjJ5F3l6WPwC4zetxuKb8MSzGYIxzwwaiOMYf8rN5ySC5JWp6nM4FJ8t
L5DbxOYSEHly20RFdiqd6cEE/VjWyWGc8us4HAm8Mi2bqYX9qW9ZedKy5tbeQtrzkCqZi5sewqxH
VD0z9fGGp6TCgoaw8Qb2hDqFWfSxFtTP9UTVdFJ0IGnsnYXJ+Bqa3blXXnEUyHkEvWI/V0+JnZtb
ChFX6quhey9znp/mnmBKt6epO6vh0jpkuDXfJutBLY9VlsHERZS4qYn+idzpKwsS1JiGcWv0IZJx
mKQb0HA7aKQ1lYi8Jv4Q3GjYGHxjzQcaKHdFdj+r9Dtx71Ah5ogbaBa+tj2TFZwqwFX69Fq5k9pO
3nByk+qRop+vl3pWgH5PyZKPq7tPPZonFCnRfebZPhjzG1zOSDyT4cacngMPFAWknxtEyduOaA9q
HTN9FsSMzJlpmVYf4RrthY3K3UyYV0HiOC8ddM1p2znpa+sOT61UXwY+hCWqayCdFKt96X5osvSi
cvOxziDUEfawr5rlW2qxph4Sv9gkY/vgULhNpEQzAYtrE2bxcw+ScBqsjzPWEvQxeJhy90fT2M2u
h+bRW/BE57a/zyv8SuVhcaarzsfelWc/W3h5GLH8aFfR6bOInKuTbN/CcKdk6mwF1sV94iLDqMz2
Ma8MWGIn1DSgb7v4K5yZxwQ51HZK5U02Y6ZRMFGIpj/Z5PFoAj/yy0M6AMIYnOlb0YtbPHkfF0rE
qfBffNkHW4vraClpJ5gQdDZVre6zKocCjeAxhXHMnPTYyP4znPtHjhJVNN2rUCTqWNDcQa5CfI9d
LLvZpAkZcAR5ydjmEepo8DWE4z3WbCaO6d48iWHRRkdEtjH+EpuImq3ruN4WE+t9PLWfsSRcPDdA
BNO2n5swCjZjm547i7yiXCn8MjgmN92UDldWTOxSsRgvDYw8DC50h8gWY9Hjla13CBStsageXk2L
NATT6PeuBRWrW7gdyB6gvJd1932r1DYw8OvCeItC5sqQW69Q5j+1qgDgW9OwiZJ8lyD82NoN4SR8
ajXzZIhr+TBe9W0771QXnmYXHkrrdGhCRrM+qoFUgaT4mdUwxAZZfVYOjVv8ZgRIiB8EVLVYWYZb
SNZQVEyMnFnmw7uofA90EABwJ5pp+zzOtJWv+nwAJouFMp2oERGafTKBom48z7gkwGGuTSu8jkyE
P+FoJvcVCt6tT+G9daFZQWjYgsAbdp4tNk42eYdklj+ZWWi64wB4Nbv3cPtepvx5buMH1sXLNRqc
69LPmVnL/qfdg2f1awoSjf06uQ0SpsZ8QdJa7pfFueoxTiNdMjYTUbic5d+drIFRliwQwkPiR6Bo
0kgH/6huXFo0GPu5kBdpHRws/X7C765MWP9eUHzEoX/fAsfcgvYejmbniAsT2GdGDSL6kGEOMw62
cGSp5o3XZW8++snyVZp2cWMh7Nc8QXnbZVBfwJdzcyYSLSaTu+kGcJxDCD2HskCXa5mp+pkk2bRn
GQLL2oj7HeK0DMEKUatuBT7YA/ehKHtMfJtu2Pyk7IGTdKp2tpNWuByDDzX3ILxm9c8oG7edDZEk
z5sfEVUUeN4/gQeV5IzDrMm6fehkD3E0pPD4gFG6uXndNf0dEJzvDDHXLTeyA2HIzDm6z/2gfjCk
Q+SeZpjZgJgEvP4k+U7rbN6PSz9ey5GxMWFO1pOHgxqmpXp1SFoy/jKGNC6kVu6NFP+vl0SbtFwa
ypJEReYBPR7/Xgw9Nm+DuwyzWgQXJrmZnaOD1Bbjq9c37q4iIQQsFvlKTfzYpG5+KwtIyzKXwbbv
Rw8pOGlM3n2mYzg7BarRcEZ7Nzj7pr8pA7JSHOcLMA3MbAM5R2XunszlR6O45HNBb5CYhI0tOneL
8G4D+ZiGJfXz7dj2l7qMXoCGFVu0Ln7tbqNhLO5w/80PATDqTYj3fW9Poblf4glUvw2xDw3FUOOZ
TS3IraaOwLDkY5sgzhxVmpxqUsHserw2pPoa+S4hoxUDrpPTF3eeinRBDJygkYxLbmhhP9yTdLrt
m+pEbmGytfLpdsazfGNzVsfLCENsnK8deyRCdLb6Q4QrPmuQCGVXMXeJrSGBH5GRO2xoPn+KXWCR
qPkpeBNxTwy8Kx5DTv2MJIXMO7je+C2106eyv2kLRVQznYRd1ut4rN7CwerTrM0XKnBA9qGUH+OA
zto8HFElgfojqk+3XBH5uq6/ixuSC4m8jfK532XOp1QzJFcK47rxBrmt0yI4kV/25HBjG3ejh7Df
6ywqXhSHqp4sbmrB8TFpAhLUUgb/8CfYrOoqGB0TLBNu67aH7liP0wnC4Q3DHBG+PZBX35WQMYsP
yfA17ki2I4KN7B/wwBXhFYFtf2w6TILVnIAdTV99QjoRXsTNac6Gl0VMX5k37UWYfTHTEfxzph6C
pNzZA/OWJn7AERog+hi/TxFBheF0beTK2ece5sPAeXVd2uakKsCWJsLKZHkVd9mP3vEe0W/BBm+7
nWsnXwkB/4rumHG1Q3YyOSw1e846HPc3VgyLsSu17Aag2JbvhNtwWoCzD5m9G73k64SSbaCYJfSU
0KbFfbTrGll2ne/d3AZT6J8DWcIgzRCQLosuJY35M/wcUMUeUSdZZ5+ljUYpc/ureSrkJZLOnScw
vOQqQcSb+xI8aFnddVl6MFMSclgNEEsyZMxQSPq7jqS/QS+ErcADwhy7r8UwFDvT/FZXOPR9vse8
iiwk3YQr4fN4HSvNqQ6ZtW2pOgGLMEfyUnTBvBfztVffjgtFC78pn/IMb0ZtzP12BfF1IKiyTaXd
z+tzE8YLpSa8ss9Zq+3aax3hLU5+3blu8FtwuwBquDUKDwehqI6RIIgLg2i0I4SxvcCMby/xumZT
nG9RnOBB1TbrqXigJzIRp4MrfN31thlGIBCBBytyhRYmk5u1p8GBrWkmN8mSvyhKGfsKwfQvkuWk
zWcFtBliDNRCKn08MK7gLqQiEKKv6uk6XFaKKQdwvYiwOK77TfmSWMiIASCDZdKWO9UzEVxmV6sH
sXpPddvTcKMzsj71ZOcj76twnGijOTaX+hKZdU5eKdOZkDCnM+0uTATk3u08XRABWMIiXBsj3zYZ
apDdogGdOE5Zv2s/xhTYj6LLmKnF2ROgpebgasvquqkrfJComXlb8MADvXBOtH860pv10du+0hzv
uxHgdeOhASn0Chzi6HDxoZ5mv56/7SwaIltclNpmMgJ6WzpYPLLCFM7iaJmqiNE9oFnUuEm/KZuu
A5VOOasuFDm4dZJQaktca9/T3TIIO8GGDAZ0RXKujxz9dH2kX1FbqjvZPkbHtkNA1EX3ykZ573b9
wIkPLgzGlOAtysb5xbPNpQVpxDSsy5DU4RkSBBZYJQCBjpBD3dE3DgTo3K37kpA75/qI8Bl0Uz2J
A23R/xC2Pe0L7Q1XRiQuTjCIM4Fj65N1t9MV3TnlG+tWF77eNH88Wve9PWXC2+4xtIUajmLBLpts
ztudaJf2Yval/Wuz7p67LjhP5QNMfDcnjC1Kj1WW3Aon4il5nNZlPeKUScLWk7bYVvoY0SESrqU3
69N1I2tor3XzSMj6gImerwkLxfr3/3QQ+nCkcj1If/o41p/MnAhxwJQ5GlMXCO2TQ9aEP8ykaURV
yJoLcaj5KQ9ZrCxeneEgaAiEgInlzmglTaIOT4o06aZCapgjjMlLStrGQDW7DbprYbm4VlXymk7Z
V+ZA2IdmrCFWTlpIGf9w3eJj2XGWpHOBCB6V1JKakHPnHk1nysc1FZCdgpm1hEHzcIgJqBYUKg72
7Fx1rGi6qXCP6cCva4xo95OYRdabxyUge81qwiuKvghCnHMTi4+lGH5gsaMKPhDpGCZouoCob+iU
cuYO3iWEUsdN1fxgGGTB1rKJ/48C9YOVYzf/k2hECkv8nWjk6rVoX9s/g6PEr3/yb9mI8y9XkfFG
XK/rOODFYKT9wYCy/mW6UMfAo4F5c1xEG/+WjpgwoPifJ4FQ+fyEY/gtHbHlv3yfKANF8UQqAer0
fyUdMc3/lI74tomaWEjXVpaU5l+lI7RnFNTiSV6JIDjb2omOMsq89rqRGzI3JPTZ8ljM1VHMfT1c
xdr27gAHBmar7/u9pyIcAzFOShln53Vfql+zPhr0EPL2FFXGduga97T+sAi+xNpkP2q7vtD2/PWR
rR812pY/1Ke33W8/W/dlq7P/7cedNv5XEACalQUQMZk7xPAB3Drb50b8MuSlOGQYVzRIYNFOaaKn
ui3SfDRkK3GgX+3WK4cA+f1+kXV1QgqZIfU3n4pwmk4CfsGoQQaZRhpIKX8OXQ/DUgyRc91APlA9
pJkld83LukH5RiQgpASWOfCDVzu2qUEKVbhbP0eWhQeDHLej0BSIdfTk70HF+etTnCVflpaVQbtM
d+hMExif+Oky6A7rDEXAe6gkCpB1FF03mWYzFDTsNw6kiEwjI+iF+NvEgiWxboyFsRiLMM9pzlSn
jPdcwsGC0xhr4+q/D2M9lhVRvj5aNxxHd2jN8cHXg3utK/Rvm3VfhzJbZymciqQmF462k6u7OglV
TFlmdA22UqM18Bo5kFcUU951FF03Jj1iURLNO9HN2qDcDPeLhnYQM/dh0hiPUgM9QErHGvAhY8rQ
VBnmMaL2HmB7tuqKiLsF8c8EBZelyZAeFS2cdQZAwtSBnglkxbtQ40VogCes2JJhX/RIuu1Sx98C
kmFWulzI2N0KjSpZMcjOii+p/YLVBO2jUSBKqGrx1S/VdaLbHMGKgtEbCz/9yVTDdt0VlyXJbn10
k1BHpn6p+ffrZvW9r4/K2R3OInuk//DJ0zgWyVUVL0SDEP8BAwrBKTPBg4qC+FR4nJk+XBdfA14S
jXpZp6Gjxr+kJSCYdUIaaThMZ/k//Tq3mVfRQcsXPfD+enW1smXWVzrtj6l9QXQYt6Z9GhIn4NPt
H1BOOwd05OZeQKwxWo2u0RCbUnj9Zp2T1UhOLj2QjV1VoULJq6Ta5UEzbiL9cchZQbiodRdo/Rjc
VFQHcMiP7977atgPWQAcu6CBwTOyFuk0m4eGWnFZH63Xprvye9aHWveO08eF9rXNdUvAgfqDVJPs
2py+Mrplq2MqPrbgueoIx2VbT6yqNEBo0SihTEOFogEZj+wjmqN99SSnZOYU8+TFawaCu8ESYeWI
DkROHdM0JmlhwmwcQAzRxJNRd0lIDUJGLs+Wbi/hMK6YCmr0g6WBSGpuSdMgQxNvMLgkpcFJwRw0
+6CnVBUn5F7VgzuePFpbje4JOo5lQGPnToHEprlU+SSoYoevxB/+XjxYGuBkwIIOZ07QcgDuRPIT
DfJYndIhZqnlot3AruEeO6KV16wG+4/AhvXRuk+NYtinkKXWq1/p7lK9cqdY2aOd0jCqSGOpAvSN
nBNMXmsNrTIF+CrVrGFL+pA03KqGcrXeg9aj9DQCy9GmLTDxQq811gUHXYbhgg3HSXKIJ1Vbnrza
3bkLcTO/LoZfDx3dz+7lcPJ1SxHg1he/wFSZ2kF3Sf37Gd8lNeaFGhTqEgemOWwvS1O+EnBfkeZ+
WbrVnIICox5374vK0qR9PlmgNZoaNmp+2AxITFoELhv7uKSr0VFw3JkZGXLr/Xe9v6Gtupowmv26
Lytthwo0t8xr4uJkiso4puH4YKC9GCPcKU5V3cQE6G2ruHfg88SAzz0cHHZTkjeyEBBIxajeuUlz
TSsGrWMQE55gstRbH9mJwC5udCeMlRV6Q74OTGiwSqjoX9angdV/r82yx4JRVdtZ/6kujrjtefaP
ObUF3Ps8uxojM72qDiX1DlyNDLxToueM68N14+mdvx5ZbYKciNtmE5budmLNhx0Ddhp1p0DHu5Zn
27J/owlnAZqwH2W1Lw3cBnnnjnts1UDIZ9a9U91jRMnpKqAzIB0iiJJLTfNSMxtNkztsyFl0cNL8
sWj7Xd3ZrJMIfqcVfwKzRIp9yaLLTtry7NE5wVLJWLDuQzGDsTgDs5+P3OcpW85HYbpnrzCni1sP
vkA4UEfHwK9oxYzeOZbZDUFW02nEjX/pQdWPM1VYKJOg4LHcEHzkhnuVQoCzkBgGTnisedUVnafh
yifrr572qW/txFQFB0mtHKeG/qbyxvz9Ta1PIyZCRxvvGyKRvKNwBoficZr1ndi57eIhPPW15td0
CBNgOBJnw3WwbgpVJQe7Kp57B9g+wNbikunJzrop9CNVkcruQsrwAlM7YfQ+BHTcFhBpZT+aabzL
vWq8tgQRDlEXblPL0gYh8ZiUI1xZb3i16JA1vUGtIxs+xWH5OuM3Bk/YpNvR6G3sKSZ9X9qQs/ch
r3xxpJZh7trZu8QBUa3T+Jy5Ebkask+26fhpTjFrAirTWkCsoxECOASdl9Tg/hLZ8DTd+lM+yKcU
xjjArnY5atWpm1VQVLg8uBgpNcQ3XQB00II02dMoOGKFpFkY+88EKl134zKfpI3xdbZ/os64LWfa
ND1OwWlQpZZeLs+NH5KWgh/bXpBneQ12qwG+W5w9e92U39I5y+3Z2BRxhvQoiWyCJr3bNjWvzbgc
Dhgyvnglfa6FdDeb+RNWktSngpGfEm8ZkJiYLOFUfcpqutSZ13U74pp2ZVvqceC1KttwC6ffJcXV
SmmL78VpSjvrvo7kRxi/F/6yF+XVXRBTYXM7Pfr4DC3LIDdFMOECdNBAAqKCxJYO7Q6VaoQvKX+K
YU7sqnhcDhPgjueWMUkN5k8quKQyZMa3zoRmMGT1jsYfSYCLJHIhYPY3ye8Y1JINkuUnQUl2Q4Eh
POLX3XQFUT/JwiQDvqbc50tMgkZ3DIE2kBkWXk3VOQDmyfqcBgvW7C9Ta3+e51E8DJi6tpWFWUtV
iLmykHrel5ps6ivLpW85x9reShoeGnlsE3ZxdkbyMAhTelWlC4SdcrznJdAFcozf9j096OQxjbH1
WXam4xO9s61IpEDShvcUowxALNhryc0kabQiMq4OhouhCzHzR6uGUcFJkG3bgi4HWQVnRtVD4QwW
Rl1pHzLSd6PFi49xVLwM9LTiOGHIS6I9+Cr8LVDbdnlkZjvHGL6oHne+H5nPo6v1D/IRa15+ckr1
koKQYBHj3BaRb2/aG2mRuA0QAC3wVI43PRLKAkkX5V1BJKbqDpiaXjI13hg+Rzo89eFDKlHuSEz1
3OnoxUSNRS81+gjTmwQY4tkWFqGgmcv7zqbwQ9jkvHFGXj5NgPiJYfni8f8R8dmW7Ci3wvWD3O8j
igdIP0ty3bnE29ttRXUXhbk9giUClPZA1ghSw5kubWO5m8n1v0MI50boIJnAQpYeJZ6oo2FOcleO
pymQd0NS+lzFPfrTHP6JQT++IwzlWPWAgYge3QbCPWYzrmNEmYTqISMgnZQuMM7pfPhAm+O7YVTH
SvDGTWKKbXLycIN+Cqfiaxj1HPZIGYYuC/4tvhjs/9HX0ptMihL9iyC966vo5OtQD/uR5TJ6vf5z
41PSlR41lo6wxzl0vR3lu2iucmK34ASuEMaq1oiqlUQ4TPi+HYYNllguIRWH9QVvm/VFb0+L9V+u
8rh157sf/3/uy+PmxifoQvevOpvZUahXNbYecQVJ7KyW9fN1E//xaH062um/fyyZMx7QWN80QQHY
b2GGsj7qpFmdQ1DIVChvjJw1w7p73eT6VW8vfdu3PpKy1ZzAP37Tux+vT9cN2Ya//9j8IR2QDr69
0jTc8Dzjenv3wvXprz+wPlw30M/4g2ilcDOuh7buLZk5H4OsO9P00/be+lOixzis+HA2gxYtfeOg
flxX2+vOdfP2mrd95ay5fW/P373GGwLAbyiewKMSJaJ//9vm7bXIDJlhvj1fXxPpQ3rbV/RVQlbf
+sr/emS9byN7g5P9+0XrP82U2R3SMXmonMZe9uXo3Qv6wYdCUC0fWsofbxupZ13r03omF3IMENzi
KWCuNZAwzsL3j5//ev7ffwZG4vdvWV+fNhH9SXB6xBbtAubkHJ00N/Fg0h9Yl8IZvb/xbn24OB6L
igl6waTRga4OIVofvW1iDRF8e2oios80C/Bt1/qo0MxAwqBGvBF/+Qfrv/9v+7hi8BC+/fq315ig
DCvNNDQ13TDSnMMI4KEhIR/2moG41uX+z/f2TyVMpsxUFv/fvje0BOCLXou/mt9+/avfVUyl/kWp
EVC8Y2sivSuJM/pdxQRybzrK4j9fmIKf4I37XcW0YdxbyjLJf8AeB2ce+93vKqbFL/RhZWGZs3xc
X/7/sor5LvtJCGE7+Chw6LnCAbivi5x/8r/FczP2JeWgc+EywYqj1j+qZn6qF9xBVCG20pLGvohS
/ziDknCnXPc0VUVxAlx5vdxEOnzbY9rrS0Rbwp2PBFZMXe8+AH//KEi4JIJL7EpHQUHLYOV1nVI4
5rA+FxNaQcGq3+lYTpSsFKzmJXPICcMiBXi8Mupd3yDJaz6pu5aQ0qPXAJFpcyLNys9wJpcDdJ1h
i2rpnAyGzxSJYdoIvOuFRCtmhs6WVUG7S2s0XIpAMlWUPipdDqLOyTd2+pN0mqembjsWc7zX0qSB
NzhM4xxhMfVzaWTRHxWF0f/oaBKc+5BqX4TwGIf5JiOlA7gRMjN0fK9Vzi9oqplVHSyKWXsH5wkY
g1ANdbtL5avxrplb1sCliUzeZg09jKdETt9b9RLBk9n5HqEqTiKNrYJ0eCD3lPVbnMjtKOyQgMsI
FaNsDiS0e9si1s5iQy2nXgboaTzWUMr5MqeuffrTGX3/Kznl78LBOEEcR1oO5Xb6b5b9PookmVUz
lENVnVFrPuELGUBXs8lUW2xdSSs7xCOH7awH/cFBOaj0l9j7/WH+/bG8S0VZD4WSu+04VP49Yb4L
XbAM/OLg9ah7G40N26B4oTnmNCdUmfehlX80fKivTvZPn8C7Or/+s55tCWLulesLmgd/vUQWWuhw
BmV2RhF0bdZUPjixAxR2kS4TdhZEAIPMzGSkRlLpIo/R4rHAqXfhbchzXS7Pf/856EbKn02r6xE5
vmfSeeD+YZo6Q+1PF21iWu2YF212hqID440QiW0LfJ1KLqjEsrQ3Rt+wUNBwRjhxV2ORLajXQEkm
C/IR3LDbcPR/DFCvARTALfHL7Lj+KhmAQbMBFLRB8uHvD9p+F+y2HrTrUHJ1hHKk9z4yI+QKYN2Y
cNB+sxzidj51xEDtu8HwNqzSxM703Hhnj/WLFOawrUOuwzhgpohzt9w31vdazsXR9jsD/nv5IPMA
Z1T9MQvsPXJruJKU3ShqbbM6+dqVwPhI9kkvdC3a3WTMX1Fy39au/iCs+PtkUIYPXFxlbmQ9Wqru
gCn5T//wjvWJ8acsIv2O8fvxTkEu+STrvTtfpxQtLugYHLYdnmDYNJumjvNjOH6M1GJd21AD/cJJ
Nugxkgs8f5g/hgjoTkgAbyOa2cqeNuSD5fjL0BCaZInHvY36DL+lNflPQw3fKQlu8aQNe1lxE/Ar
YuWLLHj1K6Kv3b5OL9SOiZB0+9e6JDiiMVAzlhRz68DT2Na9MwT/dL0wOL17265pKuKhTI9iHaPe
X8/OTLQe60M7OXeN/1T6/chHvtw1QfYV+2V/rH+Sm7krLEEsfDu3eIFIj272XhsuB7+lZ05HrWtD
uc0FK8x/+Er+27EJ4VrkDuIfp4X412MjRyizO+CJ53o+mU3qXZas/FyqhiGhlU/4VLGNGe5+HQ6w
4LobDJibIpQtMIcet9KwNzp9mffWl5aVmrMAg0Vl/MBpichxqNW27FiYiaX56TqmItXgafEx8RAm
otz7OhRkzlvAPUtqCbCx8vs2GZydEcbIk6v8Eifxl9gJ5M3fv23xn7cwl5aoEL6Q0vfk2sr80w0j
DZMxDmWVnBdJlwZlxj1BaKSQSwJFvQV1Z23DXu2OY2df+QFPlhlAtKijxyR3gCRj/vqH4Kj/DJ10
OQwCdICzMfUwtcf/z/cw2g7U0iM/PkcBmEx8G3cmEqhjkxfnIvOcc9Sp9BQO5pXlE8zQec1t7I3G
lkzRfzoSfRn+6TJ1kKKZrrA4HZRnIrd7d74mBD4YjcFl2sUBOsnvbTRBk0CIcYiTcdzimNqkc0QU
K8b1EPIjyarVieYaTvwR1bfdeR8zZQV7yEjy4FruvkSb9/dfoK3Py/84RtrWvmTk426ip3F/+gJ7
mbWNLCduJa176yMvo8WT7hy/fDYs1X6B672EZg5+kp5hFX31Bir8CIXMWzfOb5lQfkfGAoizQjDq
Jx8mIbcmzaZBp/JZBkmjQWzB3PSdYq+WnMKuBXOnh/5CslGLsZzZnsLQYXgQO/7+nYl3w4L+9El2
Z0wXEgqE+f6KhN+ZxrXbxWfToRpYU0FEmT1fxUqFu67FtWiDjywIP6S5UzOtyPAhBvack5heGpRL
kG4VcBQS4x+uGffdbEMfmEVksJS2or1vqncn6BDKoVwC+Ahj4h+JpUg2bVImjPXzk2tSL5pYJW7j
dHlUgU2IAlYnsJAx+uWGblefMwlFjd54hbtrp8A4ExawKyvbOzsWEU1L1h4WKO/SG7M7c8gJeh0k
qeOxEhtlyBOWj/7JnkyhwV3Ga5lXZ9ce2m02d9+n1MGrvBAQgZwezQHZU6SaEWJURoe5xKvZlamx
rS2E4n45NuQ1dt+JEFyu0r6/LaxU3BUD32OXIoOtOqIvqSVaFz7qfdlF2cmHAg+JCExxCsGtKyXl
f40lDziQh7//8j192r47rV1OZiCnrJDIu3p3O2a6GozIs42Tw/TjNGKTy2rIEcvCG8+wcN/b+fAQ
+EiMVQCSta5VdljyujpIgUZShNaxbeAD++lEd4P2rRvlCdYSczfDDT03ZfGjtJ36IJ3wU6Djh7ie
FTHvyJktppmb0R/js+ogihMg7R9qs7rDuOS8VMGTF+xaVk7XKOCyQ7P4n5MwkuABYIyB2w7O82CX
l6Ul+SXCGZUhMmXupO8P09VIaaeCWDW2HkrT0dX1d2oN0gRaOOIisriWX6N2voNcOOOWZb1g42EN
Wz88dalNFocRAfEMGtJI6+4klM5OpT+6I0Hpixsa1kMBDYEj7jZ1g1nEKJOLs0y0QJAp/P0XJN6N
l1wEOogQrCwLVHx4778g0y+Qh2R8SiixoA4U7R0RrOapmiCZwpE6Jm5HDYeGS62AnaHceoIGhaJK
lQ+RK+x95lk3qaGjblKn3RDn1e3/4QjfTbLWI2QcZ75hKbbvFwWxYXESGW38ay5cj8OHPAgxfJqM
7UrxiXOZ6Yy/wwjf6oCrF0ZYXX6ZY6bJHm04iCAhXm9vJmKaBdg/HB31gncnuCIoU1ksHVxfgTD/
6317Vq3bOlPCWdZYzjGO8cmH/fglI2n4EFiQYKtpnEnhJsepyGN76yanfEks2iB60Ivqf8rHtH+t
6P96zSkb3RJmB5ZSHNq7WWnWVIYFrSsgSiKzUEK36WMOwm8n1LkYCuMzPzp0UVxcQ5iJjnn1w4cO
9WqXLyIZgUbadvOtV3qqGuWnEcvMlVP+YDrTXwXeSGBgILNDFNv3+Dkm4pVrKFrcFjH2c1UMYoH0
mj2HPXW0IepAwk3hfePFLKm4qs98lTfJ1H4vqzK5oUBZndoOa79FwGYbEvTj8UkeojBU28UHN45a
72uTRNH15MLDS8sGjkPCLBgIMH1R775nhnGJfI5zAM1JkPs3k141TXkHzZBjT/6pJk64z/hViV+2
B9fBwJOY4aMvF3UuIwZ/cOeoEoI8vlRJMILkXqZjNLQ/+brbbZ0M9sGa1XeEkNgRM5AkwCkxP2DF
LqJlOJk20NlcuVdlGIudFznJk6Ve+LCjG7sYHwMTiLg3YjgMO+InJQtoBjklrmXVocrMwhEbW3bA
SUQqYNHsYqz+1k5ZVUM0nfMFDePyYE/uxvEoSbgLTaJ8jFzsulQuwjmJjxDfXzxhTFcxDoLNqF0v
LJsK5MLOS144LnM9Ssu+t6tSQ94sk5qucoUvtmb0xfoqGbHwrwINCaJj2QTy82IdU7qQTTTM5y63
fpKqZz32WfLqLfNIHWg2jgqEO302PYZIdZSj7ew+cxO8zYXh34jEPbdjF9xmutNGzw268TTyTaqB
un5inQAHVbsmCtBve/64x2dTbyE3R/eVlde4bHBdWw6gTdFbx87iql6IdD4vDvIZGwIQ1invORSm
JIukuG3HiQ6XtKEBkVuCJ0K+KJLotklYkACDlWInR/UtcmizAcBJr6kBgVCrswbL69Q8sWzGedun
8MwgsCBGpa8QUD/fRkXZnWUzfh9p0hxDQ5LW4gLId4o53LVo9ile3Dhui1bNa6/sKcVHPI8QqLWN
UF/Tcul3Qy26DQB1KJCW5+6ySl45PggUOqHoWlvvaDnNDYm+0U0qqcVbSYqWvzB2QnTpNnTJKHQQ
upxk7DxY9qDxJxPz1H6i01n2xi6ZYhemXh5i4Krvl17/Celde1lpPpi1uIoGlo2dBbdZT7qbIjgk
fo/zVUB/UhKJbFqII0sc61xi96NQLvahsVB5a4hjVF5v7RvPnrCAADGm5vIpAD23b9sg3aaDH99n
WecSTMnwZavncqjjh0aAuehTbC5BaQ43vpjFM5Z9CIrWR8sIp2erRZ/itHRwLSZMOyOKaMsPoXUo
ZXtMgzC47o2Y9ZiSh8xGjZFOH4ZiljfMgaokD06+4S5HOTl3QBbCGzP/NpikxC1O4IJe8cMbTx90
3Pp3uJSU1h3DYvYI/pCskg+pvQB4iWCX+pGDHQ/CMmzKW2v+JnOxm+ta3KTDYmycpMy3jUNz1UgK
YgiLEiRrL8JjvAxPTm6dojJJrofJdkAwM5T7ZnTqWoUMQZrXg5huAjl2ewuZDHz+fif0Gy+bfDyK
QTV7J+mnZ1V16T5Ilo+psK6ZP8LOyIvmTlkcXBrGwSdQFM/GYvobzwAauCh4mASNIPCJ3WM+Lvaz
tnhhRIiGq8FmlctoGEc4krmsDlXrFtfSBofixanzqbBCubOhTV/NVkhAqdGaLzWEMFK65H3rLyBs
LVQlraI+IWDtxalsCZWwxq2Y1LdytAdCfmHOG0lnbin6PDah8D9Iw6HUMSfWlXCTL1XW0WLncmUq
eTt7hKEoSsr/w9V5LceNNN32iSoCvoDb9pbe6gYhihK8LZgCnv5faH0nZs5cDGNINZvNJlCVlbn3
2kB+P5yWpadhUJznQKTb8Hcx0DXg1PhtVY2CSWz3R1uJ4T6Z8VjmRfA4ZLjYfAmNnGM2J5wSyUig
zU05gcOPy4Mr45di1O29wfB+4yR2yXncrvfZeJXhPX/K/Iis6UsG2qXba9bHvGcdGsRAxrdpfJgU
MoXbqdMYJ/G1KPNznlj7OW8eXSJVV1VrC6jlrmatV8O6TRXxcaPu1wmylnb8WVbOGxK38koIvbWB
/wDD28EIQpoC89/p7vasWsl0bSR+uM30iDQMWvHOMX84umWtGl3kFLmxtybs8UNp1NdZWUfbLhBt
kZqCBorgZys4EYDCJT4wggbgUu7q+DynafvYTOSH+so+zcBH92gbntvCSwkggNJZBO2CmE31Zq68
p3pqzfuYdrjsGT8zpchP44zWNLFJFTGDyjhESB9AckNEHXPKby9Axu/lZ8Zv696l6Qq6mRyDspmu
Y9W+5vCLQtyZH3n/syNXY82JBZKJn90RyoHmseUPnOAzHwsXsHybtzvWixF/NHxWptj3VeteSs9L
LyP+Y8q10dqFtsPTZDG7GptgU1T2c/yHMhIUezBtA0JljqmotmNZ+OQXHkrTlgenqZCQzPkRL8rH
HEjzEksDcmRMSMqiPikoAe2APRrBZ8cxsu8OQYn0y38JYk4PwUQEpVD4YRO2W8PwYP2mPji7Tsvt
UKOisIu+PRteufYS/OxhbJlouWr7YJIAj2ZHmrtg9l8zHXzD9y6vgRMjaKbJ1cMDX+Mlg6kSTud5
hCAm8JgZmOU4hbtkWbT9uvIifQ8DjHAbBC3F8Ed12HazWTzlThsDx2KGgu+32eQYeWFNZ6dWuUCx
9ZyuZToTxhZUe8kMZ8U0Jd75RUVIlTHWxyBt3/xk/DGKd114eIUTjxbxtG780H3OloEH6/iRu4As
14DK0G3D13pcQ0nHuCUPyuaxVgRp2CqAMCTPSU+bkVtOsekCq14ASYx1ZrRS9d7LyOVJGImyE+up
uBf0v1ec/Gg7tTuiU5rd5JceXWgGJMp7i8YZWZvCFGjO4aNsQBkWiOu8Toh1qBllTzra9eBebQm6
qaV22rWms04d95mSegMNfrz0+ISjpPAJHplR+vX517QNy/6rhn+4HmjGTMr+jGTNmT3MD76TvbS0
RlYYvz/60UHZzjZwHMFJrAYQMZTEJQKaCVe5CCnbrIW9DxMQYdQ+S2a8lTPauHYqg5XO4MkxFcBN
ahkJtImtofGzDoQH1O/jUGfsp1myqXO2Zga5L+P8YRH9sM0i3LaOTSSKmeHW1bLotmMzfdejrWnf
IlJy6rd0hIDuahVuQ5HuhE85EfYduVsVHAXjM4ltGL1q3Oat2qeJy/oe5jWySuKDLI2+iEDSeRQf
Tsec35t+craHttqAvFEct3N99EsLMkeWwR0uYfeGtnqNOcBRVoC7oWwfBlFtYPh+mZ59lh6CJHAN
Aw2Y+DqQi4EgaJ/a6HNVExfbNg0Wud25JVIErShyIS3uYXQEcy3XAjGMlCReZLLhbe8zdJNF+DCG
ASkwXbpOuxxD+Lyg4un8r9i97m0QK7ArJzg0moNTH8tLvjSDgtr6CQ/r2kyCYICsQlyX/7LK6RxE
l8lblPsTJB6iLKgU+uyuA4vBdt0a6zj8Qkz75MniufbagzfUrx39BmRhNDmagEO6U961GdqCEgF6
ELHwgfhrVmHO7TI2ZMl21qbAXjvP/WvcEe1ML5Hk3DDjaCKCo7eIZ3+oqigfQc4fSJc3N14GoTtd
uoEGRvt9W8fPdYutaQpdxDA2b6/baLGZ5vYHxRFb9uBmyNeDVy8x2DrJIvknbfUW8OiXwA+SYgkb
WywXN7jQ7SG3T/9+uOlGJM1TlLuLhGQMh23nuz9vj/tXkGvA+PB/j7l949QYYIM5xt0++/tAxLQ4
s7Vx+fvpv37U8tRj5hMi08QhDmIko301pvu6KfhT/P/PbHW1BYN6ecX/e9pJLfpUG6/y8sXb67z9
39/v/Pugfz1LFFjP5ZzmJMAtWZe3l2G4iUEhn8KUXF7L7dv/8/r+9ZT/ecx/3rj/vjV/n2d52qgv
XwNFM2qKrpHLcd3pjOLoKjXcMxVG8I86YJT6ZwCPhVq132tBFF7tx/NJtLLfT5C0iSoHXO+yot3s
+ISQD+OD7VPgw5H/KGIM41nyc8hKGCu0QRW0adSxu9bJYNp0ZMl32uNS7/2t0YGrS7Dfkoc+vEdx
GVwlQeKNMYYgDeOSrQ0GU1I0EK+zWq1Me3gw5gy5cCiKYxvGSIHr8lIxe/dgyXp+UTzYwVF7frYt
bY5gHEDiLU4Jc+VZxh8VB9FTany1IwJuoNL+gRwApPiBo3fkgpXU50LPP1GpPGY63kYj6XwGUkqi
etYN3b6NTTjCBp7CNXfT8Zib1bQCgXFOW/uxJflx4+LCICjv0pFvXie5AbtwlmuIuhylyJjce7Ld
x473EnKtXI2JJAsXuAQ0rXjvi4fe6htaJOWGzOJ8NdaSAbl9iFwBDnLbcmJbR5UTYmSWkmkXbxqQ
S6abPQA4J3/IjeeEVvemneUvH2s9orRgbSt0tt549Lh0VtL6zqnZLDwHXhePOxR8pDNhIlp8r1eE
E/ZaWiLZ67JvrzQmqHsGYAqFuCt0E9wL/9gU45W+xk+DJLrK6MFh+npVKM5B8YidR3avqR36lzgo
dknLu2cH02dtBg8u06R9m5p0cguxG8auxxHULv6HFFVqlz3WNsZMCKkSieL04OQsqA6609iqdoPX
3o2lmx/LcGSOZb9bA4pmAKHxqZFZxaulnY5o/NJyor73sahHzZ00wuTiTLa7MrnqV7rym31YOEQH
Ah/Q84QuXQKPYgHdJbUO1/ZkvEJWgFs2i+QwF9Xi9WCSs2QIZznhBfQeMIuAgCFvDPFte1w8PHbM
JHMiB0qCZCOohD0Q9w157YbAb7rUi57wBhgKpFWRoRbic4iSQ20m35kGLVVAkwrhpe41qtsDqkj/
LrazNdAYzubpAmGVSYjHtX7gV1PXYlE1M1e+E6lBQ0P+VjkCFxGOXMtJj3nZdfsDeR7bfNyWNeL1
UKDGxMV/NBN9LgMuLL+J0mepvx1DGUe+idAyXWSboq+2U+X9IMBqxDT3lc7P7Tznh2aGXZrYirR5
eC5JSxoQ6B4CFH66DpVkmYz3eRm+ZJHzzRTJaeUMUnY6Zq44gRfkRRKDfSCERqxjB+VXHeFYDULX
Js8igHieVR+aRKe9bwP+70ovpGvU3NspvEE6R8Bas4wUgmobt0wEDFeyEaMUJbShJT64MrcwUXyD
1llJvG6BiKG1snIHY+3dUqpY65xGEmO6F6Wyx2U8MPWjZtf2kp2dqJdMRRfX/TJsoDt0eR7aGV1L
XETxWtolOIOpdFaGobttEg33ba6mdW6BZ/KN2jw0jfuj7CWLhhNFUI7x3csEzYg1EkRn192HmcXn
Tpp639vzt0EgFiXzs1WP++RPH0Ymml/vBH9fIXo1/3ABEjyrc2qI1Hkz5bgLqfP3YecU217IaRfY
5JJ0KOND2+ICRIoS5+DybBr8HJPjVTMB9iqtvNjmX9QYuouSc5U7p5k8FkgRAeAOzi+RBdqtRCPJ
goGuH3V7lrwFBoENFpYlBRd8n6TmFanufpitk+UEdFGd4ehOyYtIRLtmphhtZANY1xdOsW+/3QTz
RwW1AJnSvClTiPaisOW2L4aXlLaF3aR/CuE/+p3BhRYu+amzs02eVNE0u7xR3CNT/lhkxXVyLWPL
sMCW5ndn29ZWdd2liJr3YCpuCZTQecfipQYfBEIq9TeCOHEuJZLV9FwjfBT5TlYz9QwAyNahmbDk
D5r8mGxS1QOKtegqjLvESN/qmpQF2x5/hsgm8PmgxZ76idH1HL2lmfPbaqYQsDD17Tx7p7SkpCD/
UD7ZXbyT8GL0CFewkfZFcQfErfhSKevDKD9EW3Jgaa3qOnT4C1z3TZoAHJofk2E0AF7JnwFPdYyU
eDCaBGySiTU0IxWGMryB/sDsLA7bfi9K/43kruTcGMWnR6HXdIYFBIfsPhXSLhu19wL6kBAj2yO2
xqfObFC9IAqvkgqmczByni2Yk1apPhgploacwIakD3/GDpLezIYS1OcVEFb3B7ytdBd0GCAmuacp
+jGYXXLG+PLb0zyW1BFAWRwSkxBCep3ia1+gG37ClQlkZtr6VtmsEOTVh8IC6cd5w0+IyiRdttzh
Re8g6GGuiStSqHYNBJ1VlmTTZQzncWWOxJuHTfdkefQ0Gid/UUSseMIG1QPt0jASQlGG9pinYLvb
eDniKWWdlvTbOuBc7/eZBiJF4o7tkX6UOFT8bFUnQwG+ShMYoKLF8ZmWciOMIQctHf0J5XxEqCL3
lCIsyyOT7RnDDJENDmkXdBNXS4dqdMICeg8bpwGRCvTzoYqGYw1oxdFEMBlHL++9TZkhxHOz5DWk
kbmwK30IfPoBvMZLWQJ1VXYy7iqDbh7L9+gNa9GAtJCRfRJkYa6GBRLrBR1wFcddZTjshuUmxUQB
mhxcXZgWe+atCf02snL86JClccEbm5br3hTUNIDatwbc4i15YBpjwrplDLMqGdNdmug37hfcx630
t6lVJ1t6Qk9pX/r73qwnsrqe58ouv+mL5w3ocGQWeBYZ0L5HWfTeOx1khFRRHJnNWWjG6CVWkRk+
W9Pme5foz/scy3GDQffMTfRNvp3PXCSzTxN2LPyB1p0Yi3gbRkiRQcR9RGay80/RXDhElfJ04GJ+
FErrrVXVC1eHvFDpHVuse9i7giXCHUg7UTI7Pz109ZCeIKBX3gZEnTwHVnqd4iI4TMb0pMM96jkg
2xDbvBR+LtMCNokfFmeEVbFN6om3x+zrFcnYT0UXDJvW7mvsGM5bE5DjU6m3JmacjXnnva+1tRPz
fe+EGKOs7mrElCRO0V3x8p+NyH4QCohMO8rV2MX3Hrc/2CrvLnUH8BzuwkVf+p1KvYc9MLYKXqGD
t2rNSmJsGs5jXCMmJD49b12FaA0s53Ayo0tFThhzgnTti6DY0Pd/ms2HrgXc5JAMinwgAH49hZsh
5eX0tTzMwPLRBzrbQQP3kcG8lOLNXWjU8RVb7FNvDvQ+K/qRTN5Nca+74LlYsDaAzPoTrVua0mUC
QTat6ab8/WI/MF5vEQdZsmKwlJNiVwhRs8XW9mtEJuGujwQpyyoluHEkJKibCa/tSZHlAMth/uBB
lK3mwDjdPsgISxjZ1adsQbbcPniEP29iCdvQ7bHQyeWDQjYuZ2zGhFOU5KUsyD07JOlMWqcRWy62
Odzb3aiS8+i94nJkTiDy+RN1Lk7QXh7MxfEJ+RkFml1d/qGi/gP9ZLvCeEVDaH37GuglVzfpKVus
7jc6arL8H9QXhqgmeav7ynSPzoI0vfGPIcvwG/7zud0XcjNFOLGjQtr92e1JPRvqzqbzg5r+hict
byr3v8zdzo/eyd4Lt7SEprQOj7efWdoxHNV/fnxC900VYXBIFy4PLeu0WAXlTFDGLJ6dxTqrPhk0
4wJd/v32II1NbastgbLADlmgOyV8mO4j9JXSXXugZVeRNMi3W2zxfhkDUXHoRrSEKq9E7JKdk5Tr
krCoTZlwMZbGgO2opKzgCsC7DLu2PmWqyE/znb9YBIAXp5g8MJUndZgcA5xBe9pBh7//uJzf+UMy
KNRfs0+uErUorkYMngBZu4LfhGH3419I63IIJZvb32jaVqsbKHlK8DOQ47VB7XuXegUa1BoMDFUc
GVHRgiVaPmRiMbYwLu8ObTpvCMex8E1SbY/Ctz4zd+6OfpId0HK7J0kSEvHGYmuXXL9dV+z6KetO
tw/0szdmLymVR0zGUw7DPl18p7d/vP1fvnza+jWTFPiPqLEZesZiYhNfemty0G8qxx6Hmjkylw6O
FWNW618rz55opXWf7HGfrIC/SvhvHoEd8ZCDXJAWcoEM0iC2vqjiy/MwPub+OQuNNyd3mGaGA11e
423mXLtCsvpgafvdtMw3WNaYfMNhTX7tU5gMu2nWMa3z/khN/LuKqJt/RG7/0RSMQ0FmxIwRynsp
xkcUmG9qgHUeilftUYFgCsWHy882m24jmi/pOD8RXz7qFrZnUIMqRbNEfEN5FjT51/5Iy9yycP/a
3QLHtxc2KdbdoaBkZFUCUy2nSxbPHOqWL/3zQdGPYugAZ7ecutXt67lsmr1IObMv//afhyb5cvHd
nvL2z0bfyW2rHcIR/9/z/v22YHHV3754+3xWUP6NxrlWGcxw5LjlIZrsfM2o4U/jjldonbTag+Qj
ZIi3aek2FfUkXiUVAAl8Acz7lgQIcS7S0D+3WIAJAjWusBu9NXPBR6H8+7D1VogsLILKsLSTlv7G
MrsE84VPjr1MwlyCRTMMLMTerFybf1I+o40hIXVUd7V85pYzjT/9UHX3NbF6JdGjbtVeTRaPiydP
zohN0s8AiAVD+mQXFdieieKmrLL0BIrgrBV8PjfmtmqX3h2kbuYYdffVIPPcV0g+G6uAcFRZB1E1
Lxz7JTVds3ddh+WuM3YWGuVNAaRr6/Xms5k2+uD0EUV3yF7sU2NMbNd727uz2+BAoIJ60HO+b5QB
Hy20jq0byw1WvZY4W32IObJQKqK4jhGZ7+lEctbvzD9Sau5RZ9qojElSaqcfOJpo0TjzFuomPqR3
w4S8C6Xsp5nk3Q78zC+V+1fpqceuyR+8Lvp23NI4G7HYRNGlZit/HTNrb2TKPcLUWI8Gxe+k9p3r
D0eOs69FC5lrrhjUmcX0XSn/rbHsaNcsgwBVyTvujtckiNEbmFiGC9vf+V38larxg9WeX7E6OrbF
WSKOX5yAmFkXkRPz/jnX87rIuM+6sd4NFVTFWBJQhuTrt/jmnDWC+PBeTC8at4hQ5QbvxAuOk+7k
grRaiy6P114k/9QVmUBqvoalQrbW2ifmmEUg0AW3IcmY87PDYaVwLWzXxbvtOb/I+4i4dZl9MFeb
tosWGnzvSktejx0mi5aKTL+eIVI/EPqZtMUDrV6qXA7nJOyMwjr0qr+UeiamWABJFc6wdozkAVPV
D2nHD2M0PKSIASBREETtADsIw6hFNNbQuiZ6RBhbgTts5mdn3nmqvfvZZniVoSSx8H3TQNIvkckQ
GJLaN+k0OFwbcSYKBWFSf9WF/nQA+JEgOD5klXxsidAWnftkjMN7nA8fZRxfpasPKT17N60D7HjF
D1+iP5uHemULbgtnrC5VWf7kr49v2YkevTz+Ra0F7rOMj9aUXVjoDeZK356qLsTP/tam87tnJM8C
/VPnCNqUOzI76R/msiAVGzYiYB/rIovpqwDcXiM0rxESBG1rcHeaD7b6RgPzNZjeD+ul61VKe4eF
cm6qX5Ph8e7HvzUkZeZJ7riOdApO2P7M5qUVYDGzUMR7BBYE2ITQTuVH3KIdHQrwMQjcP7kuk21K
/gSXqQ1i03jrfC/epOiE6cMbu2Z5HvQiLUU9Ju5JZ2cborTp43qABonqTJAVEypI5eG4yAAltR4x
SgYRrQzZUdZb88WWNkN6XnimjHpjOONL2nQ1sOCSUX9zjnto8LlRMvp/T/wsA2AH3syEA4N1Mji3
gN2ztl51wr2Ptd3szZJQKXL5tEZDbpZjsBlNfWcPOM4RGKRTn+2Htrl4msEGh+v7OLIgId7Xi23I
aV5bmrxe5F66id6VXNYsy4VTFsZH4gRJiPUjWmvOr5HwACQgzWbyzXhjRT21r9G/+Cp9GtW4aui8
QuQjlhfKRClo/eLkYbXiAkxNClh+sYNoQZ0kw6ITPi6M6t4WP8PAf+IdnqhE2NuHhwkO+1TURNZ4
mz4OT6Lv7vssPFWRe8DAz4HBgnQ0vtFgsqXxB/Fz2QdMCGT2VFXTM4Eo7/UIvCAw89OQFJc2ZwAi
+PMMLvpHkwaWmfxCGJLl9qOdYVGRXfBluoYihrSPgdHZO5UYKGrcYV2XidoTR4vKVSEl+RmhpQNZ
G/6YR2PYAu4ocu7KWDyQF7IghxDUMK/s7S9aEyQMYVFywvpX1+l3h75OWiuPU8ZvGMiEP3khsyvp
7kWn3uLEe2VqQROtp4Oc5ONvCEzsmab/aCTRvm8+QwN6LaesO6MQ19Scf/nwFzS8F59JIYK4bQhQ
haKhfBOQXVZVUP9abOYDtR8bT0uAvB+aO0Vjfz2R0eg46oNhkrMeU78+YFXA5jUM6Nosg+pBTyRv
Dd9hx/kl62eY9AaJNXFhkH4GD0GXfwzaomyuw2PUEnmmURPA6thxTH6Z1S+RYDvqsyVHvuvOJgSP
FZN7+kfFc0E0D0UsorYqznusDJTAxfBzimRyTYL2PSohX3vKCO4juqkrZslfJkOBA+4n4mWLqjjG
rCWOYBCBMKHYCJxum1nwfqahOaMGpQU6W/almumzGnIiEic27oJFRm/U4Sny3Ttfe85zMz3bQ4ZS
r0JeYaLGc8MuZU5BTC5Blxu2o2LTS+9XSFFzbmZQ6XjRxbYPAe32UXOwOYiBgwBlm9swMkKYtJvK
43wJFs5k/Kz+ZOZ4yANkTwn4efRFVr2RaBlXc4u0quyL7pR0vrOD19CsXTN4Cf28fu5SYrVyRw17
ys2EKKGeBnQHFr90p8eGed4lcDp58ZLG2uEtAU4I4+FiFuRbRqZ1Daz8KxrkfAnxURw1M7ExkM2l
Xz74VQK6weTPi3fPO1mL72TS+bki321v1HN5TmwOiFm2dJZQS57avMfq38LgywvzQP/s3ktRz90+
+P1MMVtsisYN9pkrp1OibDRBtPUjDwTx1LOJmtCFkSMo+mNsJXe3D+aEck8EKM2JS/IZ3HurYFxc
iYg+V2ZHnFweohXx9IIWKuLDgOrXairnotkM13XYE4xa6QkkrjKeqVWHZ3msY2N+9l1IPrnhWmev
J+Y67Jh+DZBnXjpTEyNKXjQutNTa+ymXXNS54tGuXqO+kg+3T7zInAjv5kUAyVkNjjs63AZIChwL
RXem1HwXzzH7qkc1UwOhh4bP2+NZpXOJh/K3crpkb1utd8lnnFVmmxw8JnRrr1EzoayIf2Ro3wVS
I5vrQ7H1MmwROZ3gtSNHZzuPVrcn7I6eazp7q3GAkjAFguF60fFsA4PhuWLKPxn0XLrgTvv70a6B
AFjGxkq7w8Smfp+ljblxBrNChkekiTd6POc+TBLzAtoHnZ+VIWa0RM0fWZMD7PQcGeL5OMO8PACX
PooAi1FMOZGnZnruNTGzrXeAgv7UzYQZk6O+ixefJSY6hhizuOrW7clMonb3epR3yGO6DbcZTOUu
PAidkibuNxOC0W3XsDMlim+2jWjn8Zbta49GvKjpKyrVEfIwoL5APICJkhyXBEGlshW1InjM3Hmo
iMs2afxRQQmFe+kNLimr3GLo7WuQm0ak1uPMyW+0e/x5bKBbx08hdkbTEfvBNSJt6RqnOt/PXXtf
z85lVkVJcF37mQ3iO3BGBy0p8UTRIm+pyLpQBW8Eeh2OrmF2zkH4M5gOoRVrVpi5/3Km6W4eyueq
HDJmnjpcwZkhZ5wazq7YNktMLYkUW7eNkq1fTBG5Uc6fLASc1NHNQ+Kk72Qanpf/ZtIIL6kc12ET
NO8xIjHGmnE75mc/tF7qKZnu/VFw+mT9t2t/Bb/iU+TVU6XESi9xfNrOUHjBb2JzJfOS2dkGbAkL
ZeVYGwRQazERueJ0vbMZ/OgrTxWCWhs8czJV8zVNfuWlGxw559NA9cg3mVugQwRbWZgfsRQLz71m
ZcOJuMWSHQU0wdrsROMVjrCddkuv2WQFNZiRee+4ZNKHLho/mpDyI+77QxlxYJvH9BKkUFSHwgFO
0y+W6UBjOB5XntlVhyizI6qZLj7YmpN1WkCa6YtoZzVjeLK9nLsSXv2TbVoE4n2HWRBTg6O4hqJK
TzONH3p3EMeQmTS5ys2amT4+pdg8q1T70OWhZGf5UGwLeoTLNW5se5vWMGkszXnqzF1TsmFM2j/G
fd0eDcxXKbT6rTfMj7mZP8RN4ZGFqODNEudyKd1arDIt79kPXw1df3ILGcdYoPWEHB8c5cJgq+jk
WVb1ZjGF2nt991WmKbw9N3lCVby4TfRlSp2r1yc+p2DqC1WOb21GgrVH1OnEzEN7NGe9iPQ9WPRr
L2VCMs8/mqHtaSu6F2VgH3BqTlRWz/3NFDnESpmeuL4Senn1g9vOawBfmH9kjfu8dI79jJQmeixr
kPiyd89+LdYuomWmEu57jiLCdkl1oy+Lobt0vszZFLsy8+mhM5HYJoQMhEH3dbPG394xEiRh0SX3
McakUGELnV9rmPoLML325Vnx1m7KtlKbikDEVW7WEcFLwkVhjvszkczDW5oUvpNeVOA+DuTRrm8e
4JvZzxg790yAGM4YVy+sH3c+kCmu72rn6fYosNcoNAM8rWAKEHtDq9wNsUIBFTe32OiEwzRCBMvf
y9EL9tgwqApS/860VQXFn+Q4p0yv0mBu0sCLqzPyugLEcdcqUOREsprFxFverJmkkgHuK1446zMz
m2PCWsNzZmYUm7hpquwrHiPSQzyawWo2t5mbfJXAOzlYGMSULV57c3B248gAtyyQMIXcAXC0OHfO
XbmPt6wOMemNoAQwgGPSRKYnHNI58h92PWLzRja6rSZyYkIGnH6JeS6SnznNOCKpk5fU4Slzm5iZ
qAmPuc07ji7qVGC0gi8WvPQemlm43U6j+dEZVmN6JgenHh7AGcKVV3x7HDL9DlvQX0FIJMDySAkh
6e+Smrkw2yMn/EyH8CXqCI+Eww5NSHDa7ad8A+z6jz0MMNUIn10PMxOaDAN1izUEndV6RmIkGuub
9XSxsGUPZk0vzhpJ4zR9fkbWkNQUI4UYrWqTpMMlce2fkhgsqur2roqpqI0am67FOh8zP0bOyL3g
3ovR4Y9kuU8NF8nEq/KVeNE5nvI6nT67nrOYVzP1EQl/bKc2tvGUUhgJVGaKnELeGYaR6Yq/OyMJ
TZ6gRuEBc3EvERfaRb6A6eOv234yN/KYR+VxSh8Gy/0V1xwd6oBvubXv4MhwIIy/NLWkLoePmADT
tVkJgVOzxA6NCIUEzezOSu8d0y73Xq2Lcxqk5qHFQKD6Tu+KmEMuQeMcU/NRvHpxp0+j6Rwaw7ib
laeubdN314qZe8HM9CizUh+XGtjLx+Yht1k0k8n57KPReRgoIw1ttRj+8q2wreEh65YJz7xh1lZu
IOylh7L3PgFP5efbBzH0P+KYLI5JEGuZV8lFRL0BTHBCXm1yCDmTX/8ej1D1kI1Y10kbySGccYKz
jj4xbB/2s2U81W7n7VhL3LPdh2fEKNRDWm1qjviHxm9+BLlprRtlPsY9l2g3ie3osUkuF5WxEB3i
3vkQkmFi2i3vH+21E+EmtlyYpg5NUH7Liw6ODHsCOIycZnVHaNHAcbLzwVLmwZ4mv7dCi8DgrjE2
+Wi0xynD8XST3Zo9GRomeCrR89ejMBhWAWXCuJzUrNaKtuDbcS4y+uNGjI6VkXykA0rQTOJmoH58
JEfgTuoIS9m8aXH3KHh+iwWIa2kUdxWVDBIHiqbcy56dzi2R4fzGYedvPMBk7IYavxfaIV4bEbJV
22yb0Xvrar/lGES5FKHuKVXz1lIZrxvNGnRbiGivVMAV7GBVK7bjMCfoNre/5nI5jfaSs3+S3HcN
d79kLsHsnuK2WTU64XAL662QTP3prA1bWdwXBsgSYruagwElgkoRvYjloOhIJuq9gNW4V8O7KTBc
wzqm/g3of3M8NLt63eWATYneBF7Kpnp7nzzvQ4xo0xwTz7yFY+j2gutZz6uIassYo9eZQnBD6cpe
DwPFJD8uYYi+i7kEEKaYv6cp1hvuyY2oHNxYPWIJfwwpWjWNTFx1dBS4VxPDxZ5YpvQMWLAsEp5Y
NLBLd0NP1cPQIa6ZmUrSrRnjEfpwamX8tZj/O5V/FcROL0JaxN6m2FjTYjv3h+fI7N4mLis8SpBU
/ncJGi1D7xTPd+T0L+ZmyFixson1sdy1ZXMHBI790T8mZvyBi15tyhEjGlQIyhIeVHVyPxUuR9+w
DYhsNn4bGNjplvkbiKGsvXfwdlmTvfFK6xpwKDiYdYLy040QmaAPUKul7b32sbqYxRPn+DsRYRCU
JoK5Zb0a1G5AFIFmn/VZTRz4Mh5O1q7PyJJVTFrpV6Cm662ljo0EmCKneGQSZHV56UQgjkfQxrLk
LuyasF4oF1nxUMv+mrDIrETx1Zl9g42Y36Y2iu1cOsz650MRqnjj0j5fieXv+HdN7MeTMLNxF4zp
F7TLeN3YmGVyEK7WYJ/zFAEFOQjrXHO3+9M9Z5L4rmEKBWy4n96HIW5wi1QR1MZoei/wHBqjv7Qz
+t8JDZ1DA3Dwwa+M31o/R0Fl/aBRgeK5nOdL4pDC7doEpkaY1TeCBlVlGPmpaqpj4lr91dbDsRg4
/AWmY10Hapwin9FZV1O4D7yA+ySEkFIi30Tbz+VcgzxYNZII3ohUraRVDfPd8sstTQAeS9TscoW0
Zv+rC6ZXuJ1XmAJ3YwUOJGwHaI7su0brHOl9c8jpTcZ69JnH5epxjYZF6v/YO5PluJFty/5KWc3x
DHAADmBQk+gbMkgGxVAzgQUlEX3f4+trOfJWvby8aZlW8xokjUlJjAgA3p2z99rsEnU1E4xewjLL
pGKmmsmQYsRZgftjhn3rpPicpZV8VfMh4wTVgbMlD+Q9dPwvRVK95LP1rZ3CX2kqD+GQM6vFdrei
qrFGNNNzS53Xiu21OVAhNCNV2U/Z7lpqEFUjL9QUFPZmW1khAV4GhIpj9eXxLtl24LsFejlRfNOZ
kYkijjapc1gWbJ+zrS7OmOZI1QvAM8Y0PLr43J9F7b6XuntMLA93oDiGJK2vyrb8SQAyzywPl97Z
X0aXPrlFco2/yb2M0I+KKXrCzDLnLL5uz6Nt0Uhh8YvfJWbqVTB7BzV2RdzMu4y3M2rul7Fluqt1
KJWa1l46nb1ip7YTBEHsrAq3sls8+SWDQc9xSzeUuu3AuhTo8FbLO697XNqxnJ4qV3vtekujHY/9
jV1EOXsXobzBJFuggHSwb7Yek1yI12p0LlXC47+AqJbhEsTeSoWka2inqS1yfwNMCF0Xx2u7ZFry
Ecdj2LhJ9WPGw7jqa3ODsYTZAX/tBkZsVRjEXk/WRatAns6WUzOB6f5HZM35Xv1cn5BasXV1N2mP
VAjJUO1X3EmLjun0aA1+B0WR11J/t2GCA4+0KoISZo467pSOLtbCZCR10SOOKFWlZ9EJc7JdXROm
paAckmt0SySTbdnxULh4mlJZc/My1rAuS99FZgKJdrGPKU4WseKH1KGi6AdKYAdelrNTPIG4Ptsu
fKpQne0zbX4kGPmnXXJS8TPW55ASNFnL3j7VdLll53PrPX+r1RzuePoh5GIZWKy5buvTQFdJ1B4J
QD5ZgFXDUTxL2SI4rrdxgB/R3MGQoQ3mayUIUUPeJlnFa1WuCBG4cRRQyyYPR4Enfd5j0dC2c4X7
LMG1kVc/Cu7cNk68twZjjRFpL1EDQCnKPLqmVseREfKWD+NwbxCTsyHf79UaulurTlnExp3b3pxw
ULBMuzrt8nB4jvF2b9I5eh8Eg7625L7zSAqVCdvaChcHBqT6ECDxR2M5IymZPUrG6nkcFj5S0Vu8
249l7sZLR6HBQME+Foe+zSf2jdyy0TRf3aqML85k/U6zdzBm4zfaoPrkPOCiQ4ifounFyXw0k2g6
VUad4H62vI3txOUaWUPyFFN7WKcxGH7uNuiizKMHXrivtHPW+RCKDb9ih1EYeRDuO4MRdLQIdxy8
8S3ppnBDDC4inKmhxa+3pAU6ctgg6dnqg+E/ajMzlnCmL66JJorBj1ujp7VSefOhb5png/d4jh2E
bBMcWisaql09PTVUvGZ0S27s3wjwro8lthx0OHIPFxf9WglPA2aEEUUJVlOv3rVmxxobsAHC3FCs
3TAHulu1z2CPMLUAOb4aJsqbgukbI02PqE908WPDCX5tUsTLNT1/HjktXmcEnB16kj+QPv+fTvgP
dEKhs+D/iUawubf3//FHNMvlnv3+X//z8d40959h1/xu2+bPOSv/+pf/IhRK7788QR4KOKSFTwif
5V+AQsf8LwDj0gRhZQp2g4rY9X9iVsR/uWCtHBevpg0+0OSP/gUotIz/YnojacVxTcn6rsv/l5iV
z/wJ1zUgFTimbdhEvfwH94ZCmdSSUiNbsR4uhUUXpKY0GJYmhiisfpGrD/8ApPmrVxSEvYBIkFDf
zE+knTS3cmAaBll/GAZMWptu+SYkMkeEIYMfdv9AiPiMr1AfkBcCa2c5AgKRwuP8CewTtJo/1yXh
kWQUWmmRr5Ew38o5ucvqn7Bxf/FSromVE+235NN9Rj32ToqxsyaKbmqSjyRNPogO/CAmwE2C9z89
aM9/wCT+DA38zPThQ/FKNqQ3Tnx4hD5dw1aGAPPssTz42uBtPbeq2E/JdJ0QjPYP18/gmf83woZ6
LWmAxCSFxXGNz/SmgH2yVYR8KhqKYt2b+s2t6g0u8fPISZS+Mo3Xwj0adYuBlxApp3cuZlBtZ7aR
f/+pPwODlncClVNwNw1puZ+AQU6PP7NFT3zwSB/TE5/y4nSdMHgb2nQby/HaWM5vhAn/dAX+6r5K
EzgLMA/poaL890dIM+yCyiiwDOzLx5iIZ0RpiLSGa9VSHlCm+Tx4iPP5FrvsYwotutcwisoJ1WcE
hJeAVvkllsmXv78ay4X/M2dkuRyWiVkFCBzYsU8PgayLTqRhXh5aq0H7ldoH/DzmqjUHKmkgiTr9
savZ3rSxnyoSGeqN9GVK8NyV9JZcDDLT3O0GGYBf/b+M1r94OP/yNtnQYkxJdZHp5d8v19zFHfAX
Uvm0rqoPZU/Vi9PhBpY7A9xiRDgtnfP2e4kJffX3L218AjdayzX502urP//TaHchcfVal5aH0Taf
Bj1mK0/xneM6JKt6vI06Ub8YIA6DlO9R9JbXfvsPT8tfPix/egef7sqQZCExO7yDOYTWKZzxhmbq
PmPMXcdMCX//eYWuUro+DU+PkC7s4eh9LCE+wwAL0j/wIcONL/Ry51TOWRbJx4ArbTXpvcHhIdtT
n+vT6K0j6WA1qcQQSPFXuzYPSJCTFYeNs8u/mdIJXAnPjql5p3HwdlDibyX2Oi/pL4HeoS7rrkW8
G+3i68gE50XxXRqUcRoUiHO68/LioaSfLzNKogW/R/39TlLWpS4lhmJfTOYr8Ox1WYh53bgPQT6f
UUWaqyThL9kt6XQm/Ky5riiH480aQAj4CP7UgBr74QpG9dgLSWhmeEgNSCIhJzvuaP7ohETiapZR
bKrpPjTjMxXRNaUFwn3G41K0yXVJCF7+TPtgQEefa+sMguKKaMBjVhEh7SOMiOdbW1E4bn4lXXxP
Hf1M2wacjreLLHyBJWxCECofpK18QIH/UM+T8HiEDeB+JDa8mHbz01VTsboydAmQpIlmh15j5YyE
FCFvwaYafsgw2gvHeWyAedANHa7GKA/D2H9JW3Ky7WZTcz2XyaOV4zmsMW9oNa0MvN535LM3q+YC
CWa8wav5BdN0NSKXm93dB40P54I+oW266npE8TgMEvThXrsuDNrOGRCWVcEZBBsL2HMmMHX5fTv+
GBDiiEL7gi2BK1lkH3XW7Lw6/Gid4FGYCDesKUPlQfqM35c/PdwI1shH1QamHiRQN5K5LrGHNomi
jO0Ot3BgnRA0QFuPebH0TlVoPJUFngCMN8nKd+eXEQWcwyLsuf3VY0+NXPQcJj3/3mu87UvSoAeX
ZXDHO4zEyyfyIPpV9ePZ0tO7eglSPq8ghHjQIiyevF40VT+aOFh5Wno3Z/1sqyulKhljKS9Oot8g
LVAj0j4SpfqLs3tPHMPKHG9VRXwihwS3CKguAv8E3nCNXVySOpv+KrAJ2Qm6lySjceGZmLkmj+fT
anwsTsUD2s6CUiucJkkgBlLk28w7WuchJpMygqhYxfc4CbU1q+OTDPrflCORfZncrFp6075KLsXv
zNgazza9ZeU8OzGuHpZ37yR8vtHor2rdjStSLqK7oEsK6eY+EOg8TNaD1+LFGQ2CWCzBaS7Ub+pR
HtTiTA7AResM2m6kQ8UG9wb+nbu36ChgALqZNeEWDS0sQjinNwMmw4OF+W/VpVATsGOoPYykawK4
zVf2CGSkgRk/LY9jZQcfsRq44OJw62vpN1MEL06bC8xDvPQylbhR+jHI8ealjJUCe6sPhW24mYqq
a2jMxZVfoXicp11Q+AB1vfCOYZ07mnAuhcpDveC1mdkTLtNWr5b6ECvpMPIIlRiBRyR2q7idboa6
Uesi0H/6M1JX50WfSdXqnO667pLwwynKCgUFU19bA5cuExS3yV2raEBE7Q8i2/qJMYCObGUEyd1F
zbrCbEdjkyXLG9gCjy5Fr6HSzP3yFzyoRNXAIHP6G6U2SEsab2uUvHXT5KUMXgW7Y0p+pnlpXPD2
LtadqX0o51XhzFALLWs31+NZryMNQJT/qHdcG2/Wuv2gH2yv3461I3DeRuMOPAjB15hvdnY9Prp2
V9DMFTeJGmPVyqLkF1Ur2aIytbEirUfF368Nag5la3jbiLDiovLTjf+4tOITjQtTui6mdZyhhTXA
O4E0rYckYpnV0WmZRZtSLZMFfX9N52Wlrn1hbJFSLbXdpCHtF22jCAGUVkI6YkFpvYY9TF1tLL1t
WsZvY6BcKDm+LJoiZLoY+jamoMzDybWSw3RbqoXLA7lsXii5fKjlQM/SDzuQBwJCzjpTXNti6Jpa
/Vfl669xmK973XgBa3CeOpQ0Q1+Qpu626z9u0dR+7bxsP4JkWh7+jurrxiUCQ3NpIvBA5XF+N4xk
2hopNopmSsCID0C2eazDsS9oQXa/OyrUyKHla5V703HwkWZ4Zr6LshkIIRJU7Ip+szOD+q3quCJB
g5eoyh5aT3M2dWW8y64htI281ZXhJS1pu6KiuV2JjT7wzJuBtq9kgS9XiQRsocHayRRpexYgkSSO
CDM4OQPDx9YYh5bfbvqAyl4XY1cpi1KV9w/xbIw8ns0E/MKlxpd7xyinKkM7d9xkDrmAEYMQmukj
Ed3h2u3ZtrvT78ptL6Jj3qK95VGI/y31LN9mFReJlhqZTIiQOncsd6bNi/VM5lWMttaN+q1NU/WP
e1ekjKF+bj9y6wbL4GkceVzarHbA9oh7EtKlhMesrfq52lA/TbGGctsdx7jzDy/CaqI9WBr0AQGS
D7UnssT404ttDkle7GFXRjOVmO26TMk+LOwQATKeUuzc4HOzVlujUU9pL4fxuvs96tm4HgAC53yo
2CqueStv+cgQCP3udc6HF7h2SM7lZQZmsLYbhmgwmN+cvG1XyxRkdxmWPAP3IErCzsFYyNoGwek2
Ou5voKza2nT1N2dwkHjkMWaGuUTsG3m0owe+466kmxZ/PfpadlrghTlotkDUAjSsRG60XQfyTMAZ
DPIvrcT45vhYzWWMpcRiXdzMkywOc/DQOGBuNI+NQcdYpqE62jBXENTlr6Kll0NNmQtVNI9idn9O
2fACS314j+kVh4k8EW4mfwTbTnd2Tasht0VS1veYIDl8K2p69M1taPlQChweNFh5ZFz7e7OIz6Lq
95VfRo9BNdLBkpCHWig0G4usm7UZFj8jj1SQuYqTfa5t9ci4eaiCJWC3tRjTt4ildKNHO/Tg1REX
NIugTlesmiusbjPpSGMO8CKDmFTVmr5B2DdtJjFti0Qe6xDgQAN1YiAaxIG0x5nc4rEfcnDPnQPk
DkVnADaRXuAD9jCmTFs822Odk79ZPCUSSZqtuaB44fpPfb4NIYFvo8m9Gch+jijTN8QGEnqTdc+6
0fOXIQ9mognOFhrkyuoqYG/oh2U7US32cIoiUv6FxuWC0AKEu2h3kRl5+7GkBuxBODXt5OqlPEXZ
zR0wWJdqy1CPrKiJ3mio94AAhAW5Vj7dMPTUH7bzsx1ZPnQgiRR3lfaxeKpN48F3rHyNgbmgwbHR
XfZb/Wh9szQNiWfATE6OCRutgIMJ/g6GvmT8T5516LMEdVQR7h2QXWsPdeJqLsn5jBKWgF7grR8i
N1/HDs/ltLU9RGnz5KEOgSi1wr66Qdek43yFSDBIOwMJr9uHcKyxK0+k3RvNCc5Qx4o04k6i5Y3D
4ikZMInaBSbNvLU2gPGcLexxm31s/70h4wsHNcHY+GLZRrnpJsfxtPcEuGAXl6HjLMhZhOh6Ql8c
H7AX1NF+6NA6a76/rllh4Ev400aWREuCZqcCzc4PVMt73yQ8TlxUZF68umxbfBZVtLVl+GHWBMJ5
fbpfVjoUzBwykcm1sqHJqHKpZ5RcQODLA9OZt/fz/CoqpJlzFp4iNzAhmpmbkFVhD0xkQyc2fPQk
DCo/gHVPOMbUN+9ppfkkP2XhBpnJjyJtVTrbtwo+IGbMfpcYDZuiFvmyBZbKbeUXF8HsjtOb3OGI
ekRJ+UbzHQJTRhwmrLNi4/gjYg72BnPnHtwxYIOYs003OvADBg8B9XM27wYYG5z4Z5vjw8r1jBs4
YX/louBH5t1f7chk/i7Tu1ow/6gu4T1W+i9VnY5putPs6CEFYFSyxWkqRMAWmvuUECa3MmbtXICL
2jSCfZbUOZnRRtEHWsxxFHr7ZduahOY2KDFJGc3XtAUk73Oaifu23EHRex6RUa51B3axMfJOYe6v
Ee8l7PHWyzWZTfdLkRfPzElfEaZdlq1uG3PMdAUC2iaKb8Jl85YE7ZU4tEL8bic+d61XEPX3aqdc
+OKWk3FhCWgwEifgPtJrEuG07zZzB5OgjxI8ICzVtA/qP0/woZG6f8w1lpA+jPNtkPpPWhq6NF34
UTnQPs6qbifY2tU5G40MCpBRudEB2JxbK37zFsUj7D6i/2JrBP5jdfx+dhdux/kuQ9OKQJyBi1Ra
Myq6O9zGWB22OlVrQejPOqcaRV3kvPlN/D4X+o1ITW0dmMkdckGLfhPeWMY5TZMesA/uWBunUNk5
kexFzsUt0menHy+zY79mrrygvfkoLRRlMaoBt7oUvhpi9nyzWafRVlWbAsU9qIDq1VbHkGFMvpR6
jguhwmBmuM28wZFyNvv8QXOsDAaJO279KP9OT80WnC8dOhqJz1mPmTdwOZoiq2K7l/Dljy1Vm784
GD/LnMMXOq8JeYa/9mYWVHUsxYn4Q7QHzUJMGlkgtdUTGnT04GpvPsdAc9yS1N46416rt925Etsz
arceCoJSOx6EqdMyN4uNdDm+SHz6K0GLN0q9Q1KyUhtZj/nMw/kbGofAHK7mALS8ZnPcIatUO3sO
aLssij40zxu3cddfk4p9D1z5U5AVj7Kg0W83/XkW4rbcgy7KfByY8yHs1HtQ82peqLOFOh/jrf9q
QfHqgI/A4MTv5Crhp2NOxPSqU7KZzofR0S66zVZL6hSrZ8ah0SOjWt6EUKo7dbTNZfaoNlNcJzbi
6rBKjNe5s9+cmMhfrZhOOFoeJPb7VaOU71r+QCLrOU3aJ0EZApn/ScNSvk4Q35JPE32o+ocd9O9D
8WbJWpnCaFLzjODbffYo6ZlCHorO/VH2NA5LY3wwcPdAUIjupjqiDwFbMv/rUn5b3jxxYNmadDB3
gxPvTvQ09INIfLQS8dTSu0sy6rxed6TyrM67xWpueOCTSF78jHqPMZ7dzHjBaiIpwYyPZsyKiV1H
67MNV/5NTRhdXn4jnjzRmW2c0QCaZNY8pFwereKg46bNAxsNNsGc9TqXnVX1ulSTq4BLXds/NFdS
PMNgRTTvdFbrsiDVtZ3z33XPmFaHekJzim1n0K1wCu+BEHtWgJbsOx8KEtkmW7YY3hbJ+Y0nmH8R
mNE2C/YGntJl1M6qOlbp6a+ybe318sy7ZnUu/xhoO3c85V3zAzAOiDI1GL/mUf+rrvqrmkrUXQ1n
4o0KG5dXeI+Nn3GO/L2RyTpNc6YZ7WkyBTKKAgtHxMdWJYi+YfQE43i1nS9JF/6sDOi6VFVqKQJW
9SMOAJBy6pr0/gu5m9/Ux5SaqikzKZatvNguxUxH496rwmWHhrxg18pC8iYYHZWkUDFYFhCmjJVr
6Q2YLfoMv0WQ6PtAKjVjvlVa8zGW6ZUIpd08IFMOGf4jG/UVxKvjWBUa9vHkIzbQddcwLmKdolef
f5skcXQW6Bm4QcxvQfgxWVQ15MC7DhvtSKtnb7BJdNSjvXyJalWcApiFS6nSo2alT+FBpvIyYj+g
LkKDiYbFVg64HckKp3dOnSv8ktpTufKFCwB64MELIg7grZcRYswDjpehEOjj1U6g6wyDnRl19oSq
R5YCs1MVD/rA97zuLn0qdj21EwlucSnKiTHbN5rcRw3FuXEpn0GZ8XA8hK7/OKACmwiQQxSQXmPB
x+QjjvXwTvFwW9WAADs08p3Bxg+/2re2Nx6X8QBKhltYc7KHHLedNARxmfyFAZyzEPQWDjTtLhg3
ge1+xfp3gJDMI74Mv8b5ouzym+Wo7UcVco/0ZFBj7AvObDhY0jVeejL0YO3xwyr4QHdj45ec4c9w
LIIrdiRe7JoO434qhUl2itof4AwgQXxcLTtqGK/X5aQVqFJZikhvyoHwYUJXqmnGEg2XP5R4mcaq
S/D0Cu7uEgAVh6oKE7B7yz1r3ZeI8duQG2KnPJLVDIuXSdfLQhDDUXngeApREo4KlcGQvDEwALWH
1KSaotdGVt4+Pg4mDDUsXECWOSDrJgx7yW4SnbW28hv0o/zuium1j9/agAB5KGFyhYziV173xmU5
e+bYmKLYDTcw/rk2TvZWtyBc4oFVyu9IKW8zA4yZg8A2Y8dwCUzrAiflY6nSaBofuk6jTVXCz5a6
i/ETyp0dsrTllCaXxY6tYrKtKh5bm6OxZwt0FTHb08n55YRKlKhKcpmPYTuM3d8u2plNnWmslKG5
XirZZUk1uja5dolHAm7KHnmVe89FnDk7NZVM6txbevSQQiP/ao3yoxstCojQDAqqCJEZfsTlczax
hMQzFaW5+NbM7VOJ+GPtIwEEiGEzobK8mQEMLg555+XMnJs81cvaBkSYqc+Rv6sGbIUqVs+qNCVs
BmZuJg47xieqDCspOAdIDPR14GFwY0Mi7Jg1q8vudY9Ob9qFGk7aZSw3muCMWs5Py25u+aBsvaZN
SYYQh1QsDLDNPXXTzZZfamnoHUT0EhjVFSjeO/EU7j6tHo1J/+7bbLdBFlJUTX84EfJ9MzQVUoRA
ZnVtpMXueqiORR7gnOepH5NrleCB0tyUUVnl+yYHaeCzVymd6DJ7L2Q5GdwAvz2bQOJZeQWxno8N
aylTaS0OGPFPMR/tZCErdpHs+PX0yzedr5qVlzuO53uyx5ncvImoWC/7VlbtKSgJXEa7NCITmmxk
V1mO1qX6SZq73IX2k98XR00vv89o9NaTw1nXb5uHxgrKI1wFbcV02W/sifBzEYnHUe+710nP3jKF
+kFEeQAYjdPC2832eC29ECkQ5bt1pGslonOsjF2h1TckYvNonwokZ5tiNqsHg3xbnBnWOaP20I2i
2+l9dQFCMKy0tC93iejdnexcc1sGnb2uKnJQUoNtQ9yNT01k6g+CDO+wDwm3dOnMEVfbH0gv+lJ3
pjxmkB1QFeccj+AuQpb33TfbSnZ2hkqzKbUfbeGpGmkQH+bS9balnnzNkJDth85OHgx/EHtM88/I
RhF8urZ+lci6d9CI2lPWyBaGB1/s2a6OMZK4QIw4oNQX3+BL9x2/kXHiWSBdYPliF0Cb4ontvw5z
/BTkprPrp/KF7HhJbjlfFPvoZDNyhiAojk1Q8uvT/ClVQJmp17aJa/JhjIH6QUi9GHMWAwbAIxVC
ZjucNmIjC73ZNWn6s9E1ceoy/Xte0lAAnGxsM2V5WpJ6ly9R4n/36snbCrOyT6Mb/vnL8jOkSO6W
JMX3CKPwlBYTusncOrXZYJ2W7z79L0pTcx/Y9SkqqvxsQVfZSq+kkprH+um/v+CSAAjjlcSDVz4l
HOTPzTHOQUwRjG6jbz+YWlIw+qsBS4jDLGBGD0lgvkIgcneDR1ijOY5YR6KHBVSyfOkUI6lu1Lii
4L/97z+ICb3epgkVDUPlny5fKPeLP77rksTEXKT+hGwdChS6wPsBQuzZQ0DPKqBfm8TQr0UVB7sE
Ptwm9OUxzHPnIRHRmylxa1ttW3NwjLKDlurBibt0LYiMz0a9fNVl/cAfjxdpYFk2kzQ+eilCaBfX
01q6Stya1+aLbZDTEoVAZWQcYif18nzTGnazs9gRMOlMHirDzm15oNT/UmivngdeY/m/EVX8lgo/
BAdPYag63k4wTOV1NrPyOlmWQ2mcOsXyM4djWEtYw7MFvSjRi5e5ulAUm3YEe3239CJ9ikDa5SsJ
PyHEoYrmMbFYiADCNB2ZsavlW4ABv4wxEFvpwA8HvmSelu96dRf+9DNdIoIOrG/uADA/UWLIQTjf
Nd1pd6hrq7OVO8E5I1vbi8YTaurxtHw39uErhbN51SiMktPosCVl+hHTaN8mtA1Py4+WL7rCFC3f
lTUSUyct0y2TXnoU9BkENcmTHf7gDb4kPU+5KFo48Kl1mV48oC90m/jiTtNPliMUjc7sv05ij93g
1dYwUtfFdHAtcyvUAHbU6GwnT993uKCqDMZh1uK+0vJ2R8X9wZ4gTmUiUOAGW9+2uAa7OjmjfEbi
W3v1OmKq2YSV2p/WW/xWwalWQ7zBKUnprsTiHekG0rsXcjy7U59I5OqZmm1SNdEUfrGPks7bE1EU
G2vI4OGmFKFc6Zwp9+koLiEGCVqJ4uC3u9IhaQFI85m/C21F9t4qUb9K6ra9izP3qYvb8JxA0gfA
PBZUwTV8WTL/WVW89rS3FEOqt+ruVKg3E4iEPcbyLdFXpKq6AWaMwgWk4keWAk1Zp+W75Ytv1f/6
38guxS7zXFbO7jg55bRP86o/LejPJTJ5+W75mR28DYE/H6keo/32R8rjYQSssymjAo2+Sw6CZltk
YDQ/CAE725HDEg2FANX1txSuytoc6w1en+kAkORNJFinEfeH06RvEx5mCg9D8OBH7kngg1nL1i8f
Ss+mSCcDZJTGzzyNUWSW+rvvWtj9sSPqkB/GH15V3ma7/Ur2jI/PxTwM7Es5+Yr4NClxK/L9N4C1
9OciNK6EjzzpOTWMRtOoe1g/dEF6Qt83v6CnP7ZYtfdpIMrth4kvMTJsxuzg2sdwEnJrOMjIjGTj
SqfcFIpe6DnNt9jO3hvpvnMwWdmGyqvpgvex8u+TVcMCb655gES9mG36IeMu0MKj+gC6GPbsy1yl
ug7N/Zyw14snNredi5Ab5cUXILUbiizrsg92ERNyHY/MbUiYDdO5pCGzXS1/RKn5vZ75JfUcfuBj
iFdDF60j7Ecbw86+BmVQ0NNwvwgveDed9t1UMSDVC8EP4yoN2MHZNsfvOau/kfr0MJunuRI04wT9
XlBUO3vOOcxOrXjIiugbs9Bjoof1EaLPCqBRuRdd9yyqMoNk0E2koAGaqTVra/Y+ylyynE5zQaSl
Bpm8fhlze9iym60fZkkFnFbURyxwVy9VHjgEm7zQz+pjhOogkMZfeqcGr8AJyxrTpV+HYVKs4wL/
RP1iqIgMh+PTUtGLveBDlYLG5UClU2Fxs3zdCpgXfZKtY3u41XBD8A9gSEFuobc+B0jymTjoCI1O
gBVXFEic+jmphq0pk3vk6a8mm0Vqh5yZ3QxrLiATt6cuYC8lJKQEHWWhNErvAhn8irAC7/T3ehtL
Scz+TXPl6ZwKkDUR7iRMw/qkL2rmObCw56cHs7AP+cRZpTT0cGvMNc4NtnBl9s5Oz+cYA8Y4A5i6
lLs8GmqdANsRxva2YddNgSKCeqJOBsulDCgzWujhzeEYCI6zbHlUWbi5jLGky4zXddX5nLdLG8XI
9AGikn5VzJ5Qdw5RQVDHQLWniCUUDNJdXXEf7VipyVXpgEA3pmu2/DFgXe1BImP5+4tifM5OdNVF
QUNqOJat9I+fdXk4FyeXksihzoxbh5wIoy91J95SNLqPhkMcw4FMuM044q35+9cWf/HapA0JXtRA
AOV9TidrrN7OKPWnYIzpeGc+FSNeyAhvNmUGossuhZiuErXINBo31xFHbxhO6hRGW/TqewGYXotw
enQtEwbEOoXWbVHy+ft3Kf9DFObphu7YHpp5zzRpGv67LC2vR6B/MuGxUV6AsOWA6DbNsGIa5jA5
qfIaVpx1KTsE7B66KiRj1ZB8KDFHhPtmleV0R7rU3RWciNEa3E11lsNL6W2dIr/HdXZPKRXyTOws
waYMqfmPoonY3D4vEsRAV+d2VQ5sK+tSfYsnBzJvwKFw0WlwTPigESw3ThquRM9BXiRpuY9ZcIN5
PCfqXZKjggWjpxU31ik8buswTDgcMru/Tln4O8qHp++eTK/qwEad5y7r4Up0Ag6g8atQRcZIVkey
jZTIo5hpPdbm9JqO4eHvr7Vh/oc4lottG8K0SVHSgYV+kmuWY1RoeB6SQyQToJi6tUWjyulX6U1q
NZMRzUqnUSU+zmggkhweSpxKcVEmZjhCBcsBFWVIUOyM07I55200HJpe26dq5Z7wPZGRmDrZKYR3
QcG7v1o+DeDSKCAvwBrv9fkjmyH226hSdrKagIarexJSsTAhOmfhPQBSTiIt9WqwWXfVUMwjimTx
wNxfc0bR0aisSKW5TELVnmNxIHMImFcGtoJym2QJ3cbt8xDSmILGEq2yIv3mzJyI6WnfM1EiFAKk
WE7MPLXv/Ehbh12h+vMw5cvSb+2032kMUoyag4YDchvn7U8MFKpcn2WCnQLpgkO0D/X83gnKjZlJ
wnvY0vLCOZcHPVwaE/uST177bsj1NzZ61Kuo+FiU5hJRP2gUudAw8Kltr70utfZSKy6WkxzDUvtd
CB4fGGOE1/v2d6NnuweejcZIwgFLR1fWYIiuafcSazjstUxgYYuJpqRdgsk1JjD9Lsx4Og3IpgAg
2DebP6RDcAqK4d0aIJrIfEeC56NZAlJRIgEZ0WqoPXkwa+1HkDHO1VutjkER/taG8dolRf80AYVa
GXgyQCaNJGjZiDUqUMFDW5/Sonn7h8f1L1YU4pKlQdiNtEmD/JQWCCXXjy2tSQ6m+shqNXAUORcJ
zi+tPefQh2QYUl2i+bzyMQBuqGpQ01FKuoUTULXpP+h3/1PxjduWRcJmHAkqkp8DDNtJDrKMjOiQ
2sH3ksBPts9HVfpOQa1q9XT0leKsGPqbkl5lbnr39eqr6dr/cG3+YnI3PfTWAouEhSTy80juIsBy
Mi+iQxsCwB47RlW30uMGc0+Jnhml+M+ao1o/2z9lTf8lQHLeqPoGwSAmq22EiXTON5nvftG76AtW
4GlLJcxfwzj/ByWu9x8yec/SmXNQyHuGYVqfdbhssC3a4EN4GJMYyBJddJQVG70HhAboRDWzOdbP
QJ23Nuq3M2TBUPjDydGteiv4hxSoH6YEMzPIjGyLfsJZC1WNivBKYkDCWhdOkIAbhHlF591AUiB4
0AeMbFwhbVX2XnMckvEtm+Jio8+oYkVWB5Q4rI2n2d6N5KIIE7uoX7UkrbdLTTyAqsleYz4IKGlU
+rxtP1BYS79idU8OaZV327KLwh3DAqRrHLxJxdXOvAtIs/nR64mzmuhbaOawCawSPHnNsDGrMl8L
wyCC3tP+N3tn1qS2km3hX6QTmodXkAAxVJVrcA0viiqXnUrN8/Tr7yfc3Xa7+3bHfb8R52AoBAgQ
qcy911rfc1O1GE6R73IEqy9zhlhXMQ5rzfEqFSWbeut6ymNMA1flHBHr8R3RbqSvFcUDYElGTSOf
/dxQQk+17ope/LAgPext40ACbHMoybbczOWU7Gr7mjdRn2uvqu6vefl2ymiVz91EDoH83o2y/Dn7
+H9r1H+zRmmWiq79H6aAf7VGEX6+/kep+5+MUT8f9zdjlOv+Be9Aw8li8tN28CX/wxnlaX/ZdOwI
vOHk/jdLlGH9RcAYBlXb4tVhGmMs+pslylD/0hwgBJ5HI5cuseX+XyxROs6rP6b5nmVBTmfPbAOk
C8la/zxfk2C+SUNo0zAbGH28sXvrTZryZHZvzWKKjug0+FUNy57+tnvAPxqKaUYp08U4HXV9Ta7B
euDMdynV8BPi5lvgAGVoK9U7dnEahRryNSKW8bUuJUCuFHGpGGn76MW5navbzEE74oh0Ifo/QRZP
BJ2Y97PTQN9ShhvSTNW5pNZLAZcICpYBjZPtR0CbuD9+NHqGg9BC6jTm2cm668W8BGrVvqF0R8na
185uTgi3YPER9yTpofvrXPPBLjDdN0jdfeYoKRrGbDeqEbLsgfTHvkLYozasml2pkFhXerdJylJx
UQCHEAW/9ZQou0kVK72bENqBFB3avZxQHi2ZOh+1XHxTGs07IuIzHrvOYEivo9fYSOSNhxf5xomE
pHynSrrF0Uxe1DIGzTCoNMDz0MwZ/8iOqGBiJgphJh6yK88hkiad1uaFdNi5GrKOZcQHN2LxKMkE
u+grycHr2q2VDpe5XUeLtNrnJCXcZTGpajZFesLy0wdXJdqkDIe4GL43OJ2ZJr2OlHO2OY5XWqYR
nKE1f6we/VquCRNl62xY2uR+aiNWoXjg69r8qFXFvPfahidiOVfTMFr9C5GfWMPJHelxLg5faGXE
876c0jJcahS7i5KdPa1mWscTG65iBLJs3hHfba9bz10MOWHxTpO8z6M1M8usj0qFolXlCRMy6rYs
OVJ/jIjpmIn821AlIY2eCKuI9gwsE96kSql2zuz4RLouU7VOfhtiKzl16wW6379dtLFMf7t5vfe6
3XWTf3fzekdkJup+sszz9ZbCJGdLMkG5bZIeJcUfr3F9vup6z/XqkptQwYV9/8dumImL0Xnpn2vU
9sdfe/FrVyjpzPS1a4MYI97B/7p718de7wX3pAWQg2P8Hzzi1x3Xm4CusJlfr/62fz+3VJDd2FlB
PABUl982/O3qdcPry6CVCJTIqtAQ4uaNCXhAX8RFq+kdfmrUyvY4q+dR0Acyh9zzhzUKnJkhSWti
eizys50O6W8XymymZ0fP+BvarS2JcQ2SR/42jSbd72jv1OPr9THXv/buMiPGW4FgwjxaY/vcqBkE
QF0XjW9gITjMwzlW6oucSmSTHoeSRu7mmdB55Xy9ZsS5GyyR2mw66p+nzCGqxxsX0vn0kbA7ldhw
gpFU7WDni3FmzWsgK+XCs6R+NreF0I3Kb/vs2XJUY3+9X+/QqDjtgIZKAcStEHfCol7sBgKmzkLY
CFbXax34HnTZ871Hdk2LIz2ifnle9MTCLKQQMEI2DrKGv//NicHb9GpznNYt5ib61ngxVZTUOMhx
tE9VXtinmOIA4TRpuTPXz52ocjRHSeUi+0L/4yW7KEEdULXWsl3A/p2vW10vVDvTft403JgArTF9
YaZaMnhm7yNCwT3yJJws3gzvmfx23fWsU6vz/6zWhzxmqa0JgwVI8S2NIlZzdZLvClWrLrmTfi2Q
c+ybesyp2Hi0isocVHCP0MFYyuns2M4aoBa7ey8vH/Ninogh5mJK9JaKU+MhhGQLvbkbh8U45Yz0
LIPim/hOjqYNhKnT0GiWVshamEppEZ+T9WKYEuPYpjH5SfQ/MmCrbovEu3B4wkGinrARk0LOfsPe
mp2XaK+O5qoBwcE+Fspyhhy1nNWoWc5tkqfhQupovPCn69+XUdQID11QiutmyXrQX6991ObR8Nzy
PGch4fgxtdOacarmKyi8kfiCtNJvC5PyYdWRc64i69KI+qME3GTnCE3xWSwwHQYdYUL3QIV9Q96x
eZ6nRQsRQx/MEm21b9EDhzPFCsVQhLWvDOvr9cAibmgilDFD8OpG2aU2yxzmK7ay1pyb3fUmy692
N7NQRZg255fOa0p/dFiOKw0pl20E6yURXzKR3zVk0QWl42KpSAdKB2KNc06qLOzJKNlOSusxOxfa
rWPle0Du2bNUCoo+UXKr28jYgAEUx7U0h3ZgJRJcEQTm+kcAK8Q5N+OAIockr/qKKrhSC8YWksNv
/IJft68PTFTCZjfX+//Y/HpT5+sB2NTfXl+aZpCzqaS0qb/y8r8e8PP1rk/982qRZ09tpMc76L5U
uq9bXl/vus2S52v5e4yqrUDWvf1tJ37bvikQ5OqiEFuharASlBpmxPXCVfjR/rqZ6kAv/vjb9V6C
TOK9aRLF7+51hXQtAnntXSEwGPd1oMzZFGAb4gdnfwCa/+hAvPhqXn/Yi/OmTc1wIbek89NBZvtk
ebEIRpx4N2E22fyATMrQJotPf0rMPe78YQ3DhNQ+2TxiZUd1ZgbOSeKQyrI5zCvtWfGa0NbJIkNe
aS6au9FjJI2WU90PdnGIi/m+04B6RePAe6atoVSB1rMASy2E+FVJioOBL0YhRjawBToVk+BaRokl
CfPMOlsy6g4om1oHdJ+mHUmUHJmkuXVIQo+vmoONnYSnLyE92dT6A1qyLyMILSLjE4comSBvcvXi
6HQk6q59RBqXFtFzTBkD2andoVYzZn8k/C5IF/cGtfAupbK3jXPlLa9y4jmk5ZEp7h5I49X91tJy
v2wX6buD7M99zqmWgRDniU0royRMJlFDQq/7DfGSHmKNgVx5WqLoxaMw7ZDfqqMlYSpNYSwJy9Zl
nPl6bUO3E4Qhla4RxtYw009Qp0BDqUJHhlxot0UnXHtTTaTq+Ey3bSITzEJebDhfFL4H8siSA3gq
Sl6pIIjcQnM60qCAwYXScsDKNlv7XsTtJjU+pVXGcO0ebG1K1iXqZVYoYul5+2KLNvLtyBwwDSAy
nD3vGGV5E1bIk3ypKB6wUCS1ujNtof+iEVnwWCwDDECVXMaRw5O5mH03U247F2nzVnx1euLeF6qm
owJ1MVf7l9Ymxd6bnA8MJCzyCZhMOwTwFZ0ew2thRo3F6OujwqRiQgCopqt6u3rT1YRkkgsWD5Kr
Kui0vQdVe6YpNKaHYUwhBpHfSRTa87JE3+PeOzhlWyMwBwcmezv0FoPKzWRcmoJ8HkCny5BdOg7H
jhYKzTOPRcMKbijpRGUW4IxSbZ7idgcmkUZ3+cMxGyI+o56SeMzmxXtJi9InkPPQWChg5rwj7NQ+
qxXIwQLHB4oIzm4owHEuUk8mAn0wGu9kyIGoEsrFtWa8wTicv9gGGUdx2lwkdh7VtaOD45FOZnUc
oBgGbhtleMiB8Qz0RnDhM31eLOgAkcc3Za5jsveETqYPanOytgmoGzcysr1EtmQYbKhaqJDiJFdA
pheIXsV0TkdnjUXy9rHFv56703TxpNXOVzMhAkqNxAHehgF6ZdWy2RIcBJGhhUPAWAGoXj02BL4G
pYZaamYfrQE0kAVhz8W9l4sEZosxQv0hbjVilp3RwTHUA2Sk+Sue1SfbwLdso6KYslT4ua0b+6y/
qQ0QokrHsGJJxJyFGwvfhoyHP95yYNp7T0TjgX5rsX5VmRdgCUn3lB9tsqG8pUDIQ58SDbKxjXLW
gK0Q5ilJb20tpTwaxy4KIuJwKxzO0PIo/sqEn6V4ifpMDbFGv4x1WQfu2N3E0nHPPcldblfcWqpL
/x2Olq+NnX6wJ095n+Im2xVkXkHwBWU3s99ozmnR1TlSWm8k0TNWd5ZI6bVQB9ZjOot6hSJU9/h8
+pkAJSNR9mva1k4lJ9rHfKEHRdRe1ikOvc6tbWUZfjCalGXX2keJW60UaL4mdV78vlJwLJL4w7Cf
kudEkK4CfUncR7bnnsp+CKoMBmOs2C6IWguDkeZQKhbuncJMvpicdDu9u2KtBiqud7AYQ5REl0yk
yFrUVKbyhV4d0ft6oav+0CMnOkgnBzclBFDJtOa998mtNnQZi3A+WsAYRZthD3Gqwlf4NuhhIieR
1ecacNx9uMbKZprsFJ/y9MaKFbrjoCXAJRmrXBJz16ldhG5qjbSLSo5gY7g01Hf1ZA3xNJFfK61q
wGHJkfrYQ4hDTCVjHJPz4rwWQ2NtJUEAIDoY8VpARMeuTl60oiFuKsqOLvOnRdRoNYUZw83ocgZ2
vHIeUjCrcRFOKean6I8gkqKHlg99I+5yu4hOEQApnEfmj5gSxkbvJGIiBN1jbB8ZqUY4PK9G04RN
FrNMpz2vKw19fC1ggRwzNNevTcFJCUXPj0riasn5oPF4o2qN1+VorI+XWInBImTysXE6VhYrFHcY
SZVT82+RxhmQ7BYcs1DsaytPDiMlwdJ1AyexvghPIfwJ7182Nvt56P3SQ0/c0x7d5q1J6GSh3nAU
nA03v1Wle1+M6UWo92LsL6o/UcDcKFgIYVSfiozhRDVfhZ59HS2+BltLNt6EPy4TX61lsPcFndH9
UNxXa8QWMXLMNiv0cSjiwMruEk1DbeJESTAX9puZ91jqBxBZGgVZL/6mJyUtXnPEi1rLU+SQj6W2
EH4GKHUprJjevmtphfUKos4mcZ2NOWvV7q5yoRu4tf1QuOqXtODnB/0FVHfRfmaFOEDiMffdRHV7
idV7U/nu5sOhb4V3P9XoKBZWQ/Zk7Y1aO1TW8NIkTCzc+W7UBTP/XLwDBU22SloDsosFU+SFCMdq
o1fmjo+dgFG9odBaye9jbb5iIIbrjQoBlEOUBpBcLI6UExI2JO1C50tUnIPnEjXIibHw7YFht7JK
oLxIWkqCnrdlEr860no3ClAbBtSXI3mvj3FB0UY8VfnySYhMGqDn7/HeuS+LXWmHMlYOkb7cliXf
a4xoULBsIDNyeuuKHJmtOyeHtqOMMN3LuttqAohIscaT7kkO41kVwHvFW1cr4GI6IgcRZR5l0twM
biLDNh4Ac6V0CGpIODcoQeVGTcu3ghpNoab381i8KVaVHGRX+fMwN/tubuiwC/Hkkiy2vU659DUh
2mw4QWsJq9NsXfsuFin/0nOPTo0DTHN3xWhdDG9QUbgq5c6zBsrRdr1bPdtELjN+qA3MnVQGRPc9
l8VSbQabJdAEmCPrKu92dmdSqC3jNDi0LY0Uu+foobFGQbGfwKL4xLPfedl0O48/LKNrdlOuFNux
S82dixQtQO7/3PerdbMxH4pe/TrTY6BZxxI+6S/YnY2TMI6WoY7hW5ouaNJtSJ6ywTRhuid9GovT
tGqBZ7N+odGf7XPL+U7W3HehM2xGNhJxREMQQdsyCeIcDHIW3ZQky9+SB1ptFS/a2qXJ6jN2ZWi6
oYnB/OCCbyToIcGgZo/duflC4KFKdnui+ZlbLnf9Yt509YiytHaJhKsW+1RX8RONsPKtsgOxZLQW
xoQGtkCsl3vTNsdCXXiOtS8pdQA4ziogM/jbU37QumOK29EAaEBUbJs39oPszR96jkx+kgJhWzdP
eKUl2LJEbc/M68pU+4iZNPXRlAaV06Dyqh13k7Eo3RHcMy2XXpB1x6//KM2WugNvfU4mtK7Ocwqk
G3lYPvj90jKfNs5aBr7FtdDq4usPCpBcoathclXEU7ECwa3FbegVZ7Hv2PmrYs0PHfJ2zrS1upo1
XymG2yHmuqTbman+racy41v6QgqsoX8d5xohzuz5WmO4W0u9zZCmIPQvOOv2Jy/pOSkq4tKJCpPJ
QPIqXbqNaZUIf6r6rLvWAeM0EbMLFuvJFmT0zf3GShOOw/pu0ON71TNhziZwH4upe1TF2dbgQdIo
JzoQRGSuw4rMUZNtHa9Xcfl4LF4IY4wU6KaUSp8JSA+0bly/ClY4CLxvnJZK4Fglt3auOlSBWyzR
1p0FvNICYqmtNEsmVRc+Jxw80a0em7SWOvd5njDQT2X7tQKJmVbm19pYGZkdtMwCbGamwc+MV5Jm
FmgrVzN+o+kGZdPJBh9KxL4Ex0JpYz9P472EonaolPiiugTjLH1i+5gi8uTYuvs51Xeq0RZolvRx
Z2isY+zGCmttSG76vrjJ2lUwy2hRVWQMCiOCC0mVP96NIES9lSUarVTRCrzotHJGrzpOc2WPeor+
WdnQSFkE0f6m+F8BKvVWYimag2bi6QhYOykprYM8IlJA0J4bqF0/E4tdHSfDJW6b0w+l9U8je+hr
JP+GEO6+A5sqV37q3DhukK9M1Up8J212ZazSDy56rL/VhCgotwK3ArKCmUkGo1YAdJyKfFcW8jCB
eFLsRDIrWktY3cGlTh6w6rHhLklc9mQd1isJdg1rJBYXiSNDR4SnZzvEa55rdCsc85Im4Ow5ki2w
BCNZpsNd4wKfi2bAvxkNPccTrW+rSErSNizRN3i0bs2pC0dwsku8Rg6RITOsbFsISue1MbpRWpIq
CWOEOTPCwq1XKq5Y+bgsK0NzBeau5FwJQpeRXG4MUr4RSjDdMBfyZbDO085nDB44F4KXAVlXr2Te
HkRv0uJjaldqLzm82ikfmpBeA22Kle0r6Ehuun5Xz8mjttJ/vbq7nxwpAjHQkmx7m1qclmNJQtrh
uIXfrhzh3gGZDVfYWQnD1soaxm2kruxhR0dYIDx4xI4kAWNeGcXNSiuGcIevDm1rz9kSn6aK39f6
7qi6PCHwfpUJ3iAINV0MBTkGh9yBRVZR9bPEINVEOs77LKps62Y982BSFPpmvvGoN+M7S8ztXCac
sTIPZrzD0oak8Bnd1TDZj83KadZWYnPVwW62GPoJdXsVAqpzBN5ZrJxnz4H4rHuQtoyexTNIr2Pa
VzUJF/GXSoOkkkmaRyrs6KV+MyhZa+3XJkNQhB6uvCxSmfmKXtJVMCka5aOhSIHXzqDuXZP7vWxR
Ue/cvHbulczC4BZbx26lWhsr3zoFdO0BvJ7bDu5ODEiG3xBJrmCxywpWRAwoG9G1SDpxaWLsxTJL
693C3Dwomq8FumvOJxRyVu52h1nfynBsiQkmd7rSueuV0z0A7DZE1AdTx7RUV4vn1qAGvEx6sKTL
J0vBxYL6DUf5UoEBj/nGqHEDXZB3xsgUusM4mE5TvOk9+4sJSjwFKT6AFm+U0Qkcm5YHIpqFxFEz
YcEFB/q9jfCbKYCJqauyIF2Qvm9N8OUZK7NQA2jeAzYvAJxLV780K/Gc/l/FTH6NpP1K0Yh8Z5MM
rg7ouGl29936I6Ue6SNRUbYFSHUE7cBo4UR/LEOzHmr4cbVxpk230tgl/rGEeLotXG287ssBDiTk
dsQ/ABnXbJaV664CeB8T8ys5cOCzrJZVWbz8WEajDToFWk2NpLr+Folhb8Tjg0sjvxcT7rZ+2sez
cmzc+gXTfR8UJe4VLJfUryLvR44SdFfBpV+MTDtw2kSVvELr6bLcclh0QT4XJroG0PZyhdy369nR
hXuv0pjdePVHhlYc5umjMZAwISOYLn2FYbxNv6iq+ThmE4dXSxLTkjnPtZ7ShDSLGV9e4KjEYsjl
QzNLLZjqhgQtfLyLxVJRNHDVIki1Gfna55mMI0ebWOmMJSnJkLHYcYdkDxFTPc5eGpJ8CAbRjC0n
W8hSOlVbaiyQiQvPO+R9hYMtB7vlzCGJBEytVT8R5qelOI9olm8zxIebMp3eC7cqNtrs1oEN4y4h
OYfypK+INjso+QNZA0kdj6faMN7yrgiqid6rJiFpoAeC7T19MsdMHhybbqPV42Z2y7AfwI/xcbMo
HwMc7wA5LBZtsmf6TBVs02XwXuiKfl9QaDi2ic7ZYUZety2Vl+JO92g8x6Yy+3EzsmuM2JU7uDc4
fWFhJbz9TDU+U9EXO63JPruUFnhcQ+tyLJsmIwk5P5VHDoMniBqQtxkDmq+A7ONcUfjNUua7dBEX
1Z6bsGyYH2qju69csecHtNGSsT+iZpKhghvQlabECiU5NOr5ae5w4tGvz3Zz44adhI0M9MX3cpMe
VOnW+7hnj0scRJuhgFVjKpc2GeiqNPmtmbTnuaB42DhpuXcoHR+NgepLazyX0WgFqJ3pP9jNjWT6
amW0x3vF3BKYcqdIzTnwi6Fq0KVfvD7hnDk2DR5L0lpgJe1wBKC2MryVx+zdQS98tS3iv7W43A0D
5mPDfsrIStlkqPpQprnTpiC5mPFpnyOeY2V1WdRQXxT3dqwBXM1VRFkQM1VFLWygUrCfXfiHRtZe
FDsWOFOTOpgte9iVsaqRo3QzFJ9yRj9kjaHect5sDQ9cIi75wTO/SRtaYVw+GNnd2M/Q9yKF+Wwk
uqCCHxSQHh9ta2sm+XQNP1PuXQT5LUSNRgP7bKXA4KaKurl651ItJenFKzigRib1mXEhif7RcZq9
5Xb9vpkzgj+HxUGVBGGlj6kNTGc7otw59FbpG5X2pXDnk5VkxAVMzhDKbLroLvmDlUnp0ZIlDLmK
avTAFH2SAdTnL0uqv9Ob0jdOqJfztMsbs2QdKqlCj6SzSfWjiT1xz9j8w4kjiigejX5oZ8MuY6EU
NFooUX/f4TE+l5q+STHznZEJHdtIyUNtSRuSBoY7Ov/wnJIiByWPG12NbAo5GYXqoU75LRbeRZ2g
guIMC7Bc8gGnUPiGbrKppMdfmYkYvs5Braugl+tMhktLSXVW3siE2EWIkF+c2d4rpALcydYktMTu
SMpSS2BuAwmKUeP0exjLy3FUcKHRHuj3nMUpf7bTu8ORQEPi0KnxwPHRoncwEY/b+tkyRlAzc/nU
o2I7dkqNqRH209ECS79Gjv399vVas9789bfrQ1yhuORTrI+53r5e+2MbQr/FFqCLyk+BZyj0QYKb
XZJsB8f64ben+fmq//Yp3QywC7Huuv9zo+vrcDakCf3rxX8+0kmKExE0CbM0JGExGL8hdQUT3vUt
/tq/n89TdNpZJf4W/+H6jq93N01/Ys0k938+8/X2zw2v76R1rfcYiHVwfeqY0hPP8I9X+fVS1w/u
ejO+gsMLoMzXm78+UdXSir00NPInlKdoID7E8qhVyqR6WylFfqzaa0zguEKUiREcMoWVy8AZc4Jd
iqKGk66uaX4+sChmzvzlhrRZMM+T7oWQife2amq+6KiEEcj6lDHCJZ3um5r4xpJ/hW3hi+YUOwYE
/DPMIwgcPdr3erdRoj7xp7llNl8UT15fQ8tDz2Il99nwMWQF3uYFo4TVpzequrZMZmTAs+LgmxBn
jfjyoU6+rS2MZsZ3m/TVpTKW97QFI97XuMB1c++hJUHLTyTnTimUGyMHnZcthNIbiRj9duiSLQUK
5NTRnWowoCYOCgHDkhz1I56SpXK2/GCLxSP6kCGyGHrSQXEwJt6xqdfMJsPEyUG6PL34TZHFl0kC
57BtHKcVKuSxyz8WsszIO3F2CHkDoU7FGsL4RNJgA4iJdo3DQUs+xwQH3jsolbunkKat8fzvBrW8
eVRe0OkQxqJPZ6Q5W4OaLck3Kv5b2eyrtB2DODZ2Vju/Isth5dDtIrcVCLySnTm1USBHpIWqWZEw
YH+WozH5Qz1/jk7esUA0GbiNkjxgwTlQ6zsgcMtLLPTHMmN6WzGS+cNQpX753KtUQacl3thaoOuq
3DaKtA4kQ0VBoSXexm1ooCdyqdAduftaRT6KayuKpEZEPZUB0yiybU/0vk/oiCACRdPCbkXAkxr4
Uo86QVpm+jhGzCvsKtnS7HldCHWgkObQjmo+Zl/02cfMSS1QkHjsuhVLKe3x7DQE5ZvWQ02Js54a
uHQOXfl8KW4YxgJvQrxgdQqhVDm2KZz8R3WJvhAHY9EjW8pgau2vBLlsJ7eAV6tk9a6D+hRxQlg8
jCteX952i4eVuTpaafeeT/JuWUWqZty/qlNvB5YG5QxNsbO7ap7sCsvWb+rDfxNJrK+Cvd99O7SL
dMswyIw2mCqh6/tnQV8cmXMme4pT80zTJR+IuHVSOgsS/l2mou6QZvRoVTURCjkwY4VYqp0rqAoT
B6NtFSMkbWBPD0Xb9kL0Jy1XvC/mBFA9BjuUciCUTvvAUCD+y47/i7dm3XFb5XBAPm0Qw/3Hji9k
ctozNdqQRnAaAitErkE5bzMRSI0FqKM0mLj09LP41kpieZwNzND/+cPT/s2HR/3DNggBp4fGLO+f
PzwJMcKe4lyGiDXm2yrTw1RL4pCZH0S5xVEOJeyXXcTqQKmZMvTqEVI3wdSv/3k//sXYwWeBVNT0
TE1XXc22/5DKp+U8m6BdRdhXEdEEbmOGPdFJrcogOLbJy7AIUoYzWOiuqC9uqk0HSbFlqMywilrl
MoChPzOh3zSFO14EghnOV6TUxFo8BqZgmEYRSqgHBtvItI5uN7aXSmmJZnTohzfweP0ii8iJlNq7
7Q7DYSrrfeqVGJvXC7ledNny8p/f9r85dh3dM4h6dzRXhQmwfj2/ZVr3aufG3RCL0Nb0fDti8A0S
b02xFM6uslbw/dKch3pkbTkAEdSrMJ8K+vsEFsX1dC5yMRxydTQP+A+HMDLjK1HK2zRVNOwzYqoP
vT4+wNkwdtc9/3959H+XR6+/of8sjy775k9t9Pqgv2ujvb+wGHogC+x15PoljLb+chy0zzY/w38o
o031L2xOGsOEwwoeNSfP83dltI1o2tRVhw1UF5WV+X9TRut/+O1IHMJNzDCAUQWQO23hfz4YGyCQ
BJ+K+Kh3PWQZQW2o6Pap0MtjFuvdEV6JtbfSaH+9db1A+RQ0qpoc1DmtwkH7tGRVHq8XbjnDEL5e
VVntb9VuuUll7nOQUvDqIEEhI3vr1CimpEI6sUZDODby72SbbQVD40WtmdYPFOzntT/QoFnk4cmZ
isQa7OcPdq/dRnkN+xBi0VklzaFoCCIsWOQFs8aJDdrzw4B5Y18thHT1rJ7t1PbCSFEpg7r5iNLF
R1qMGcnWLJ/6PToyfUpvycu2R+e4dmie8doXxEFu0Wmcy5QHF9FHW9m2T6jxeYHrwtJ8Z7eU9uyl
RlND33+ru3PhIyO3yTyfxqNukZYWRRW5v4oBHUl4xiEOh0Yj4btGr+XW405XJO4s0nhki10981Jm
MWLaa3p0O4n4XUO7t+mbpNhOlfrd0B+9lqwkdH86zuo5xXdKO4iTJMGrLq2+0qxB/a3F2Gp4ohy4
JmdZTeDq864vT5WB4Bt82A87cchV03UiNYUvB7KlOsNBPy3u3GoOOw0LtGpXR5EiTTURxWh6T3Tk
AmxwiW8F1WcZqE65ygfKU13IyrfBIlzGiPlMrIsooOVy5yiOxtKb2BgvbVGB0EKXGuW3IWWPnYXP
I43SRxJYe/zf43BkyXLMy/tE65f3VgeWM34nAyEK84ggbs3u/HFuMvBg6gp7zB6s0fMrtya5tWhN
v+6orXgiVknnKacArmzHzCuJdnnXDBuJDSyMley4TF9mmG8HwhEQKDrmo5c3zTHqlNAc3EtOUFXI
R3NyoF2dhGV8HxbSuHt0lz5+dIM4NOVOgqvNWTnQp9lPKu+uyajlOk1r77ye9B8UwCiZTKfwRUUj
cBEFgcPlLIO00b4sCzD5MtHjR1dxApzG7VavDZRRGSSzvOuUW8IkfTtNRUgp4nXqLZoEKlKIbK0+
aHYRjDPaonbwmRIhXQapvB/qKT4WLbUEOBBxhtU0Vefbhf4NKgrriUoGe69bRyLh8m1pqMIfKNiT
+7PtDKO5t0Vi8KXV27jjd+Yi/wtp9s/3qxWrd83PLNLyt7gN29o69SZZOzM9FQ0ts6ktLO/dR7EU
r1rRa0RKSvMQywh7Q3kvqlnuQOgeyFlWkc33c6jbUG+Nec+EJt9ZBGTsc8eHzM23FyvTpiNGn9Qy
0sOUWd+RCH4aJDxmmVU3Zb6ixfApdHOr7EdSGhoydcWdMdk73bJ3tknMT05tiGnx2ujQY3XfITqo
HJ12QcmsolIpV0O52o5MhKuMdNYeU6JueKGVxelF1+QtSq4yMLeSMM6bfH7qWmXZW1VDmKJ70HNF
PBhsfknchEWX++oMbtiOfe1rinMuc/NuyjmQc7KSTpVufZBsA1m4hLTZ8h2fZTUwdef6hvgcLxTy
SY6r5yttYvJw2y+RRvHfJthWMGdBUEJyYTEU26xXsn2UU7nIrTumAcvt0LYvyhA/JyYBoq1Z4nwj
cA3oJB5inoPW/Qd6AWr0NgbxzA10scyBKEhmUjz1XVDwohUQ5ZJMMBZyAZX5H5Duj71XAaieoxsd
IQlmdAo3VsqyoJkce7Wbxr6uIimPUAtt64aEECLrh76ot6ZJq6VDd73NnBE5mjxYC0s6M9NOy2Lf
GjKq6N1VVZD27YeZ00YvPe87IIeXvk6aUF/jkGl+3ZInIbcxkcN+rKvV3hjJezLNxC8Y2vxZkjRD
yXs3zzNpDzMF12qB/+60BzUvBzKM4wtMhxMVGIMzEapqSRGtLsZu56b5UW9QeGVSv2twmhjRIXHU
cl/RVUWUzqqoEvMNK7Ru+epMLFqjVsVQsLifI7S+UucUgVPkHI/1Xe2I+pCU2Wc9SIIB3QRoAtXm
UikGKPPPTpcSTzi7SCxI5WxmLOGmtbw3suH3AtGcJ0KyVlFOIiUrtTaNzMZDqo4/5qksA4yGl7H1
5p3sALQlU70dikUJiqkhMUtSH/8f9s5kuXUly7K/UpZzhKF3YJATEuxJUX03gUm6euhbBxzN19cC
42VEllmVldW8JjBSuleiSMBx/Jy917afmqpy/ojh1U3yd4y/2dOQwO3wHe6aNuqGda4Pv51fqIcy
VY8MayHB+WxmSss/yZmdsm3on0l7ZsdxQfNwBE8XjOyk25GQ3T6ECORG667O61UeRsTXGeh3/Jp3
qVPqp3DeoiKKngjZwJ0nWVWKu4lIn51ONiitTf3Vkg+91eYbNwGnl/h9vRlxKK38b8ObUT5hm4k8
pDhTYj3pVZHdmXHMwtxk+46e4lZAbbZHnMH44skRrZpPbcLfZOUkg/j+EMLDqlGsUM1uYnd8YZjx
nth1DWGU7fSATJDz47PygOVVevfRsVlcz27kIsMlo5549600qq2wxpKL3wUdYhCjZ8QSbUSC2Bv5
0bslzPTkuNofmqLoWRxdbtrUQhHsMWNAGdLcJUxBkZGEyWUgo9gZ1AFchXVfGUNxiEDaonhgCFgu
3fRUZIGLscnNpDo69pxuhGJYktUOe0+KjbxZhqCSARb32qvTxEevJskwR/Z91M2cTRjmyzHyQbOI
toFZJ/dNG5XrDDXqVlQ6PAb1biUMtiZZbnSLoeOYgcCpMusnnlTAzPtOkzWzGBPKd23g4EYqjH5Q
HMgFfmSbcz9wGkFPhwxNbKidSA1g+9qyB+3Z19NrRJgwgvruTsfe0s3d0U+Ap8aJtzg55ves5uK1
TaRSQMPoCpfynbuOsy2xawSjx81MOLgeWn3WwHsuMF3SKlg2o2sVwZatezJMZHnETwt1ujKOZZcP
W10rgSS5yzBdfoYL0aQFd3psHeMXDvKpCWcSa7Um3Tki2jaMNZgqe/rBiYp54xQVQkmP0GGBN/He
0GeU6U7+MjLhXfoP0ANNPbxjMjJvOt9jVk+GyjlDsx8U1AprknEN651XOZFaPLNWG1r0Kp2Waa+/
syNh7XpFEdmSNEZUZbzJCic9cnktreyBUIRqPujYXEgd0NFzF4zgB88629jSVl6WcBesIzg+SUZF
OpjZA5GKdE3oeOmuv80KY1vMpBHjYUewxoxeGs5eKstgb2eQv5KYJ30k62Fw7D8tQEGMtl0wO1Qs
JJVyfpqbilAk0HR6FmCEOGpEaq2LoTcO3Lw5M6wuaEx64J7vlZRme6Zv8cm35gKxDWCxVjN/iVOS
m8JAA8ekNRihjMO2GA7NQrgslQPCwJ62NXYb7jlxAGHb2VgIHDcJ7+cE0xGVEktnLvyVpsurVduf
o8m5ktjtafYLGCWZ81l62Cwm/ELPNMX1wOy5Pd6eNkx9oENyNeJD4g7i+/dpT3E6Oc4BPngckD0F
Aj2vnoirLZHEJ/N50Jf1O/e9dW3Xaidc6EL2UD02lkNbNsu3mVLNaxHJ4+gSD+403URxLHHF6eUl
7SjYHQCR66kJmuZB04c6yEsRb51sJriBbQpsy/TkluKeHB+C2rWWuQYfeZGychd1EnISVq+qKdzL
HCZXq5jfas2W3IQ1+2RgnDaDxpPVHgrVwBjZ0ZgRZjsZogL1MTfgfsq+CZkO13mM5tQdhyLIffNk
G517phC5Qm9FeuMXbkCWDLP7nJFa31zcBFWdbAiadptNJq0dbRX2HwIdrenKNwTgVNXYQycfhxAk
9qdqtMKNEVuI7VCDkQLinodsHjcya3e24IcztTc98xHk4Afo94MZi4+pqmiMQgwHVojAGtr4OkWY
QBgNPgI/tbaqjhl7JzGv9NJqM11ogz/Em4u1E82cZlJu5ugTOc90bLt1SrosnKz5vfXsdCdNbqtm
p3YsjT9QMuwHokROLTEGoC3IBO1GKJs1YTm2U++jY4xtYhdH6geLPtAZbuzrME4hONnhk5aqP7kv
G1yxSYe6/1EhCX2NHbfYJfEfqY36lqiy8TzP6Ym57cmcSGQfQR73Hz49E5pZVxz1CSDMAdUnSE1q
13LVtspbN/M7qaHO15QiFRuz8q9oo6fqwmc+rV3dQFfRoP/pxMLmAiRpKpMIaVwl9Ea3dPQ5lZyD
0IGm5q0ZHVo32ddeHxG0TmAzk+wf02WkOGgmDVKXlbFR8iWqcUA4dRAZXKRx2fqkgnAezf6jiPtz
ial/lTYz9wHhHSrbgEzmyUdNx1Hsj779VcAgqtIKiqpW/jFTmHrK4NKuG+gsZAjx4XAlswfeREPG
rHLEn5dc287MibBIWKAd/v7a0NojIdT5WjND7CmWs2lLnVqZ94VkoVwEM+1rVF9GtcsEgrVJXmuX
JlOCVIvtfrTTdcyA2YioikxetCvddRzmD6su7kfd7M8KAfE2MQnqQOdLckK5FFbE1OCm43I0ZsYA
6KtjOT2QxT2ssSG8FqIF38LmfsR1sG2dCXEII8hR1S4BXs646wEFbVzXfMN+nG3icBgO2pJO4hs/
0vNyrlP4V+hK4jZNLoZSV5PNNlVmptFoNeVBherZzwz31NrdHMTZMv22RBBRF5xLc6AYK5qcYUBI
aVlFl7qWv8jA3A1Cpw0KefSIvNkpsHiolIYeTDUdAL+sm0tDLuw4tK+tiAAZsg5sR9u1tgC1jAuy
iLZj6qigNWOwQNWfC3tDo3aVyOQN7HCCBxsltKabT3GH/0IqcWTCg3NICGodiDGJ0OQq4rXxsalf
mRgvcozsg4hWVhud9HDJTqjZwuibaCU1yLqKxaT2e2w0ZvZoT/bJtMl1HBJZbOhBYGANUZgYY1md
CAQ/ouJDCZHpbM4rA8J0xqS57syV65QvZpX8ziY/rrCgJmOTIC2dEYSXfpmmk9Jx6M4gz2w47Fxt
SDwNlLa1fefjsWA52ruTcFclxVsjblIv/oQyYkxfN/qbS38griOK+6nGktBeSdFOhszZoPlDRWb0
9yVok2OzQD1ZpwSEneX53FfQF5dHt0ONWLEvUcW7Ej209kCKCXIDLcZ9tRwapzGO1XK4PWXxNkCx
DWBritw81sshzgeb21Eb3xEgme5gjKCjzf17vD/h4fbbblzR26FGg3FUAsb3f70IvQOx7uSm3Iwi
nPkeh9uj/91TOQD8LDV5EMtr0wtHP0rxVemlcbg9uX15NNEtZqr91VuDuTvqMnSWM4XT8mJvjyyV
XHPK/G0/hpA8b1/TGPpy2kcHOEjmsYj6v98fKy3ttWHCprL71DsiZVDL9E2kxz6+7zq8mKIzbXJ7
9A45Wgk3eSZHZDncHvn05/75qOVjuv2LjgLAhHiCpcgd0ONQzUJjNRCUWTLqcWBWQ8BkASn4vAhF
rOX/jaNkA8rHhJoSwIKKgmphIs4IP/95GNHNAVv81xcVdxTOEkYk7HXvtTaD+aULRRnJI0Kfh38+
un2tpFrfl4i23BEeS+cafx9yTWGQ85Ln0V3abcJ4jIhuwhI0VjjSmczXvUoCc2zr478PRq7XR4rs
+oj2cAg8PVoCsd2EFClyATuidvcTt+dj3ufNUVCjc0Kjm7JbreETQqdJ4YUscXmqZboRMNJdFHZ0
CNPCHY4ZV+LBcD8YQg1HHTX8rgHpOlrVcFTL4fZ1whzRW2aJwlHnzYQoduVSAU+9OvqoZI9N7iPA
0TLAoHPxYaSXYYFWZqOTy329oCs14aWoogZSGqOFtvmvQ77wMDMXlQYhgg+3r/P706Pv4wWcBx2u
hSWPjCPlsS71mC7eAJ0Fp8MuguRLhE6NuYDEhUJC5/z3oVx+qbQ7dHy3L95by08wFkxvsvzAZnkB
/ZSD27w9bzXAOBg6WoQV1XPlcN6lto+xEjtHJFgmBUAsS2ebVIJuZ9Q9Vtu4e/VRIzMVzVjTDftT
kbG9SrOBvsjs/pgN3VmRWiB0tEuIi9BryTzUwkUznnVgCrVsXg8VzEzlhB+eqB6gee2UrpxtnxpP
jeW/TUU5EAy/1ZI03gG/vU8mABm20XSXuLOBSbjun1R7AmDSwOeP/bXreK+TE52t1M63/YL/9mNi
N4vpT5GM+c7jOi4UXbrUzO9yzUaeHq30xR6Dw4hNwz61Q+jF3lEjxmFTWTk5HozG7Y4uKjalrvcX
8VKEWKvNn6ras5Btd39R0vWH3qEq1bLXJLNBy6esl6hm88kJgDeXa3dplzORBMYdqq3vif5KpBRd
UhKh6VJiEB8xHxAclm3TtgTQPqiV3i3JaNafhT+PVpv9BOl9vHLtw9Y5L6rJFVxa5doKR0DfA3p4
13e/tPxVFmIOnNbVVj5U+870oF+7mbatBnGQBIMdvRQ9MMQi9yLKlpxCRaq6uqiWHI2GhJk1VgPY
lLLp7yW4YKlZLw3WjaqnWC4G7a3CgqL11bxjmscus1Q74oUcyAu42oDRVR8KqssK6sw2PxZl+5Y4
eY/vibQSCsEDI/aPHvgkKjpTbKpyNA/R8Jp2Q/tMJ2vlYsXLEDav/XxYtp35wxg5IoDZsnUE97fG
N8aNMPp35XiUew0NqM79YmCTf7uq/0D6ifFJxN/dLJJVPWs+YgU+DC3q0UgN5Tdv+JuZpxsvFyg2
TYJErWoXKfMPutOnBHnF4nSLovB+JnWSNA36nr7h7DqfBghtidXojsmuRfuXFbbHCo5GvE8rf0P7
/VoO+1DH6+yoUN9ZlQChYg/puo1a9H9j9IsJhVgOCnJmC0t3TYE9RkJqmBkC4J6dnV6LlVHl5wlS
Z2BJ/4Udwki4HFvMjhohkZ/0Cj6HMbWJPkAdiyuJzZLFrSROqnuUegldDqnvLY9pyBS/qJbBO8BP
GlX0V9eyjE+FcU+svckfnjGwpQT/mAEobt16Ap5JpHDnNhigquFiWRkgXxNtSXvh0uLsgkqfTkWP
tt75sIHI7EvCa4sFXkjep24U9jZS3ecto1Fz9Jy9PaeZTGM6FymFT6Vt47j8iPhg2Ic7QRXF9jZF
PU2cJH5ADx5aSURAOc35GoEzQ6gifJ4nXmmIC3VrCPA/hhNfuLhWyygjR1Gxsb0Jnn0hDpABauRr
SFxE0aeP9n2NmD+wAP4srS1ySE3rqDfe12KGOofECbM9d671QvVz0hAbGa2+CcMHKprPyfa0Y1jD
ADVgWUYJsqQ4Nx6MUH/HMvpJY7tchRGmpQFgnmdEJ9ZWxLrdjiJuE7edu9FGtnYxbixYwMhsuffu
HKSXiz3sOWawwtbkD4Zo8HMxSA41IvPk7oUh2HK3Xq79OHaBzFTpf7UD9Ph5NF6rZJi3sblwaezi
2R0wEQIooVMQZv1G2IRkFeGorydF/xmxPWvWYkmi0U0gb1FfCWvOy+lYx+7LkHXmvb6XzUZWnHkh
kuJDVclonWnuVymrl3LMg0x0uPwb5NKR1+wbh3y1MnNUkEzlvp9Z2M0c9jLO0A255PTIBlbwPlZb
r5vOIN3uWLBMhDdsbkyr53fTmmRzeRfnr45KnLXbNq/mnEKutfB1+RHqQCMhYFV5RB+GOFqn2Tm0
pntHwDEtWhPED0hlEorPduK/ZkuqFHwlslEQbtIPKQg1TS4qi5AzU37aeb0R8fQdaXLepViRVrly
nyk83/TY0mhjjTvhc/+v4hZBIrzKvIguSdLKje6/9eGUQp3K8UuPZO4Cg6cRdtQHi81I7Rs7MYkn
KDGbedJ3tgk/LmUew4bPqdkqV19Vrt4aJgcLHwWNl/pKqsFkX2s8Yvop6Y5oq6IJ2zW5t8NZ6f1V
FvkvzUBbkcK8SOmUvbAsQvq4sgqTQ7p87faN2yFZBIXFgrdIo/yVvia2BpKhYYZwaBqK055F1yvA
GyJPjeB12nfDhPfAbx+LAuYjinQQKUfy5SC+VdQMtwNkmv6fj6awCxf5RoLFLjRAN+Cl9FdJbTJa
6TV1mkI72qG4W3sYGPpEjzYJPUnGdHYYMP4kE4eRX2RX81HYctznYXYpcm48vl9f45HbuJ8anrEu
B/jpdW4fMl2fqPBvzPUBTR6N2yCvqF+5SUoqFIpYF2OtmcrqcPt6gwBrVwwtm3rvoaF9v5l7xpNJ
9jiEnYv/qPCPFnbmo0uSdUcObQ2RmioINJfPKOsgPAohVzaYSzpn2JQaqQJoUOvNpOfFyZq9/DTj
Fz7Z0UBHhO1VRNgf8kAXCichY9BP3UWyZcoUfQtlp7scbo9uhyElRGF1e4hktjoiZ4717FQiMTyN
Cy4pT43furfr4+Rxbec2BdyEOJ0gJfkn0qF2dJrbHJ0KsMftKVu9euVq3b6dBvofy0cmwuTvT0uo
edhhvD83o2gCD6/Jem4hiCN5mWjYJ7g+2Pytk+VX2WNJ7zwqV0uML0LDB71INDjuLjHGoYN7gLLw
3werpFSUZkIr9/bw9p0JA2Zosl8AclGc4g6RqSqTuzKuP7IbckUfm5ngvPailYPY/revda68KKgc
XKjs/Ny5i7ajqRiocnYby3+9PWIe3R368nVIXevIymkdCxVxJRBxtegbbD8BrbAcIJHUx3m2M+IB
CHT1rYLezLKL8Gv2E7dHt4OTjibuDVJe5SCTkwlwNi3pU+NnBQFLP++oyR32+Yj0w5ZenjWCiKwb
j27zUtbb4E9Wpmg5x5ZS/3YQSe+TeyfuoA+Yxy7xfsmgjgNu6wfBaL63YspwSrgy4dy5sepFJAXb
lpG2waLpYGCXADCQMGj6Woi14U7uCsIme55/HXyklHsjYgtbQmohiXwsNviB/rIVJ46WxmxlloP/
r0dW4ztr2Oc+skLiKYiAususEGj/IiBxIbvkmVvvgwnfu74ekL3sO5f8oWWPWCy7Rdjc7Gci+ri3
DyJaWDb5PKHmkK1wsTHSZ48p0hjiU5LXFaYdry3RnKLg7RgB0aAsRm03Q1o/RulMP9Wv9/8UCEd1
pXb9ZOOyRjRd1CGMaL/c3n7PcKPeDDd8D9ntNmEBw0PnEawoBLkdBcowy7E7XqyycdVhLLlthDSw
Diojw2ex7CM9rY564lC3YmpbpzhgCKlX5bFZvnt7auPo3+E1OHTLJk/xL4LQ0iEBzDYLpbXsBf0Y
LCjbQnYgEkpTFzN48hRNYav/ds3pMZ3hQJvLLhRUYn0EPwGa4PZ8CWbeJW3Ce6Gq/iTyJjnUtBVu
EpyxHGMcActLrJbzs8UhhStKofLlxcUNCWB5e7i9UhR/bIgss7sIyUeoQPgwRrmdz3nAcNbfEvV5
qvQJyIu7v/3IqU84lW4Pbwc9wwKy/G5GVQ1eMw6mHHmh/35Oiq1cl/b8ABD+M46snUucyU6qidPM
XM4uzhDiGOIZE/m4LC7L11rbbVaCKURw+4tt0aNmvr0PqSbfZ+zaQTrCRVnenphs2cz6O6dCynU1
wA7758W4vAtqanCFTg1zumVb3hbed4gcP1/aI7KZop27tFKWZ+GU/FFjoTbkYVTHkPHh2o5DuTaE
4lJZXtbterk9vR3m5RtDH/eB8um53175OGkEzVrm2ZfOXWTnqEv4dFPhLJ/KFK9ra5tBolqpoT+o
osiOLpmlFMLMw+vpnTuYBuukyJE0t6BytnlTP1kkAe39rL8zSoPtQxQC+0KJPtJrWcG5uqhEv6eC
oBnJymXmHYnlpKYxbYWuhxy13zVGzDWoEQPCu2rW6qemr0leWPHo1eZ72rkf4JLvmtrwA3aUyMVr
fF3Ccc55Os87KJjczvXuCErhJEX94fQW8w5HfwTiJlcFWnGi3dEYyOIz8kmE6pVZkCCerMsYCj5S
0pWyvGzXJPZLP52sJrxUCDYhRw9BYvZ3hEiAOc9ZZ+1LP+BsxfrzQztePip6lSrHDDTG02Me6vuO
egxZKFrzqTyIRusC4eH5anP3Qpv+3ktDkvUIVibovraBg4xuch0Xq2JSY8vyJqzUJhtjilQKlW4A
FFT9cEXOMOooyswkhAalY1OTqdkCd0f+wLSgPE2N464GqzxAlOm/K/3eEaH9E5M/xWhiGfFU1Kiq
iAJv0F8jEmZ8Gheb1MiyA6b5v8j8Ia8oVg9jA3lFVuRF3S5Gms79Pk0R/5etvhtcb3dbRfzWhBJ+
e0j4hnlopgMyBBQFU2dcjXzWtn5c+sexEPrh/2s92YJ20/9F6wkfe9FA/p+1nm+/svsfrwk7rzIB
xP17+6GHP//5H3//z78Fn0L8Q6BQMchS8FwfhSUi64H/+p//gc3mH65jkW/AWeya/AO+9TcTd1F+
WrqhCw98ruW5izb4v5Sf4h+G77m6LojptFGM+v9Pyk9yUVB2/ncJPaJ5BMi2gwzZsH1oBP+r8jOa
7CEvcQfC8HPSLdlhv2Qbo0obkqsUXXuCvZBz6VZouPr+q+u94jBpEJgMghi3U2y7yMdJQymjXdIz
Ny/LLAzYOmorOSC0csUXbv1rP2LPrOjEAn+P/HXW1ChJ03ha1BSXxD2hMHKDST+iDvPpVVBC9mab
bcJhfhu+cDrWFNiNAMqw9/p6CERU7wlKhCBUMdhhhM4WCvAto67WGyuMVloBf5PcIrMcvkQUF2fb
G7apC7POCMeTinLmx/A00QX4QRQ314LUn2XPiifUW8VZvBpy0zj4sYypzMqLxgQksFNFMg3eKSTz
lFq92uq2uuCpnO9Ht9IoXl1700haN7JLW7btmc/ApPY3o0XkkWPEBRM7CLJVpOmbnAAjVEDjU9Y7
Hsgo1mfKGRYTWEv9F448m8xGVPmpDzs3N0UU0G0AVsWka6ov7TBicmUAFLgNsX+GxtQ3yrsmYB+s
+JwSpjo9u7K4TgPkTWzPphHLrfdYEL4pq7w6jA6WbNORF48hobEvavO57tQA7VV7Zi6wwbH56sbD
g0O0jhrcbeMaiB/QEpFjXyVvMzZunJEbxjCnAdCJW80X1fsvuqi/bHAqNOp7QG3ttsumFgupd1i+
a+VU/lQ1q6ikg5Qy+XJKZEsdmjk82VBDkpZgdbeTaHQIOR5HAxlGiWINxmLWucchAjc4WYokAAdm
rq4uptLfk0pmZ3o05N6OaHxiHPJlgxgnMbWQbVy9NE5tY5equQ5wY/RBiJZ0ly6zeuAOtKbZA1Sc
4KvOIYtUbwQyxyRv3mdr3XaMzPFJcsJF6IWRtQR45od1g2C/mkh3ZdNOnuL40xXRs26iNDHouQdA
YC9my5Q61K3HGgxCFjoPZu5fqwwbaDN82lEusDim74BR2mu7iHcSTP2axd0m6wXV1Oht+oJmAOjJ
bYI6mw5DFp+lA/Inh9w+kC6U6SYIlrI5SlXPK8AyO2vqp6DJ3HgTWdoALS/cFH1PqzFHnxSCeOnj
ll6w4DIbEWVr+HHqNjyHrfagTAfUHOO22BouoWx3hlRDUNmIKaqi2uQFZAojiZ8ySct7mv0FHG+s
mlrc4ThvLiJRW7oYw0v8bJv1Y9I+emBFdpVdIu+p5z9px028rEy0Vc1diMvDL3WuRVsWuz5vc0yv
KIKmmTDWyuvi98G5D3PIhoCctEDN0tp0odgzY+ayeU/Tx8YhNaFHsqGEiSzDcO5Eu1j6cZy301tp
jL+TpsQuVs5d446H3mhNBGbNunLIvpwztN/xqO4nxLIBCodyrTxMd22vBYym9kbuNzs3jB7aLt76
evgg1TU05byBQstPyO9EWTksANi+TXp3uLMEWj3iHtGFWxCznR4bdqLvdfnl00JaG/JrHLHyCl0A
IdO/9Hn5gCJi4AwS9gQUaoHckjEdFYjmQclyovanN5fmZWHbu7ydDw3c9DP9+GmlWyGQKD98AQLG
xOcJHm216ZLyawIGEFRWjEO2JFuoJfqihjhq+IN1XYqbVW6JK6AEdRzj4VWwWz3G9muI7B/xSU7t
6R2SLPYeFGJkTI4FDlfkHJ7fYpiLqnoDJszZDHV3Bobz66Z/JZr7ms80ewtY3IGTmb9DX2IXRPQ1
uUzp6L4+C7o9m0H+RIui1nIApFPlUfoV1dYiOiPwxTfesmhdTAS/+hYLVofrLvVaUsZZmRra+2Ol
sMTlGBLcnSH6FoXpRMp1UvPptkmxC9FHu11Lpqzmayu70c+ZgJiSWaex7p1TDJStje2XokYeZcX4
oWV6oLmbHMOF3lbl5sbSOnTuBi2xxNDpbjKMsUR/aYropaFD6TXXQQ27sa49OHPgHhR3ybANzYfC
JwjbBgJALNdwlI6mAsPZOI4TSI3GozJHpBbK470Z602TFToGQXaxU/nU5qjMcj9KSSPzP11fYOT5
y8+799SzszWbtwdg8ePB2I8zehSiaK+5fmfnOA+YSKITrvsgtk0iajrLCxKdCHk9aneWWxdw4egD
JLjgQZ3p9znRD6nDziNPXrkXIPzN9GwntMi4UzFyhpbb2lA091YmvfsKmyD4qZWLdP19ZOB9cuFJ
c49MsGOVyKParjonbn2R+9JytSvkllUau+pOkMWiVUo/2br/hI7QOiKmye61XueQo43UUncf1xII
gdgYXf80i4b4Uf85CzlRouwtrkpvNXrDm29wWhojooQauXglGsTbLirxSJuDAal2kyD7ZYrHutps
J00ek7m5eoyLHzIP1opHSIVo7/xhgkM6M3LyBP+uRZIzKf9htrTpIUQQhIJ9/tNPIWPHsfG2XGqf
dTs89hi/iRrl/PcbBdKHE5OaY9hDKuzW80QzyFyZFf1+zt+rswwPcJ8H+FvjoBrqmmyA38qx4c2M
1W/TTyA9GjKEDXb0rbLbbeIMBuMvD1DzRIdVxh/FaD23vZdtlW0/wkJG6Z5Ca/V90gDQvWOw9NZ6
oR/CqTvLtijWFrcjrMpToHCLcFNQF6HeEzPZhzPQpqKZVm4R7R1Swq/Ybhh5mNFnI7CyI2bM9gTK
AhCZmciQy7OeCvMzDpPdMPvc4EGb4Fl/c9us3phN8Wxk4s0hRI8fvHaPiAvDPRSAGIBxCUXSh6oz
I1faV4ah6PN8Odo8vLd69FMRfbxD6rxDKn9ygYBxAfGO6aSKrizTf1FlH4jEQ+LmwoXyo8EIXOFz
G3NMXLjUXSAzv5jHoITtkDCAPyJyrXLXmqYeSfx4zXvQb1UDW7OCDyZm5iWRj9hkpHPA1vul8a1o
NaesXJKYvUuVLkIIMdeXamRfStioWX/rYWPdWZhkHYGnZEzGlKZaR0Zu/JAYtXNCowtwNmk3Rjs/
JMT2Lm0dd47ep9pnRWw+3VZ7ztLOJt44ROJNP21FSCMAdhFfpJ1JspjmhzxxAB9awA5Dz/gLkFu0
gmKEVGf2Di3l07odRHqo8VDnHmabKnzLlhOVjR4q5a48UK3kZw88l1Oy1jHbaLcFDeNNJ4d640VA
p5JMTVuaz5xf7SUKBXp/8Z1m+O/HYcHV5kDtzG9NI/5BmTXgB1P/lpH5abPnP0iNDgd30ZNR+HZQ
zHWz0q6lzhJdDjOk+6l8DJvmSsoisylmWel811TxA/HYxQa9GCVlbtdA27xkTUgeOUZV8SyYXFbS
fphKjMd636Kt1K1tK8mMHVV511H7iJgS3fe4jw11vGKyx+Ke2s1uXnYN/SOSYbTkVfuARe2MtvoS
ZrO9qtTY70ln5vYSNunKBuvNXXa2CJ5TGtOFuscDMbcfhd28UfJS20kmhjTCaPHX8r4nCGw1GKB/
Ua4eattqnrOu87Cs3xh6igxPS/O4unm/BeoAGiH3kT+OtJ36F/y4CIhKoooTbwy3c1dgrtdSgFoW
OeBgpw/dPA5BmJr9Mdf+Yo1Jqcn74tNRdCMMWkb9a0sQsYYg/Dzb5p2KmIva/M00/ir6wnV7mJSl
gtEXNBmWRHuPdZVMFGozbfa2cmIO3mkiu6ahTux13TefTY1qurTqfj/DcF3A6PHGLRp6qeHwaidi
N4vyMi2zyoqE4ndif38AJ67CNBuvwBN/e4umQ2rDe26wlehsNs6gBAgJoe9QRN7KQpN4iJZvcf5V
oS3pWSTf0lIn3eMczbgAgjg3v+P8TOQ1v0qrki0GibfJmX6RXDzKlPhHKtZyRZT1WV5szdmVTXkp
DSRtuAfswEnBD0gcJWipv7HozugVms8CgqMHDGGc71EtHWVff7GLenDV9Dpo7aIPnwOTCLO8+QTw
0u2i0mDuh0KSFv3OYSpEBt8KqpQdzFGu1vOjW/uPzhh9eV7EO9xuWowCuanDz42+GBIf/NZYO8Qt
RGxvhD2QLUKXbPHi+AAn6bAc9VwckgJrrancnWPHgSvdvRvG377xMs7zZmb3poDt1uRB4e54scWI
vB1zvf8cTv4P1SdGIdYQm4GWVn+YxsUniaUlQjbl1kKHnb1BeT93LH+CeX9knhhkvCYaFFz0mLMn
722gU6B/xKOztLTjmcabUaY0wjMmVYRQYeCQkYIulZ/TvHiobQDDTC6MArxcEZJOaWrj1XHjMz3Z
+3Q238u22pPbt3ZUR1ItK7QGWM9B9FdGd5UjFwkgphfWBYSYWFg85i30nB4q3Xi1mnaf2zg1osz5
zlQQViDCNA/RYpM9+7Z1Sev2OgntHq3oRqJnwlBFgPU58sK1kFpQt/Zmruvk/N4miCkwmMARhTiT
siobh7DCNjmn9nVs7c+mqp91aV6iJrzrMwSKhBosmIgx+yRUg3qvcb77wj9T/5rrLB6Zx9v9z9i4
8FmyHZHAa0wPTI9RE0sKAdjcKOA5yco7YTLokvGP74wPeTjSEQCljAf33vFcWDfqOUnwDjG9vH00
ZVJi/ijg1+xpz7MZYjtqNk9pFcFzIj5RjEjeTW9Y11pxHCumMYvF06rXnmO+eXM/kKMavg3ckZb3
XBu857ainRrFz2F9UUP9JfRd8j/ZO48dy5Guu76KoDl/0AZJAZpcb9K7yqoJkaaK3gft02sxsrtv
qdAfhH+uyQWvdyQj4py91y5MMjF6gX0DmQk8yDuc2y9hX62rFuRdAM8R8SVlEIql4oXqBYxEyepZ
i4K7FJxQSFLRUmp2Hh8q3KAEcRgLDw0jaZend+moxUdrYD5FxeUa+Zl+hZ1kr5dze5Q9J42KTIZh
Zh1FWAWkcm0DZu0YkpOciJawSBvDmOX1e8Z+4o8teR2H+u3YUQFg4ErwcuTXYtAe49LcaVHcHLTA
vitk22xYAVbklEp0i1NwBlp+NaeAOAsfLmFZ/ywFHyBADG5xDM2jm6Frd79hX+oPJauISJDuPnat
ZJfwO2AY800GGzzVYIJ2aEdBT781TOti0GVBVhKaZnhXVkhULohOqkzWjYMlaOfeCO+6qZkWJJHJ
Yh5opFW/u731rg3HtmEalwyMFnRWkzV7z800Wd1qZIkG3jvGRFu+VzFOvxyPwZoC37A28gGkentX
hTXeWq38hjz0PLoE2GIce4caNz3p8S0ZxyHZcLT5AolFI/SuGfruesDZK6G7NPC1J9Frt7h8XsyW
EkzZUq3SKx+ZmUnMRMa4WM4/jLSuV5aFRkWCUg3K7sB+uTMbaH1Vjpp2KNLrWPe8mzg0znAvop1X
RdtmjiNkhtmuD2jslvVAuYn9zjHabh9V5g+rLJlEVx92T2Te2IgNtWTnaOnuNjEtqvApCoJgaTcv
wTYLBMEsb/Qwlk80VY6BDy4Vfck5o+K5cfSIJFHyRIgFiJcMUbdF7SfwFGdWdS6MwN+jSWbdbgyf
edIC/HRRLkdzc2grThsGpc5tng5X1tBDdXOR6DssOcrxMQEtzXQrWOeF/GF4JvZPJjYDoKrBBkno
GEiJQkeCsqfAJrvgNQRjXjdA8YZU3xV+227mZvHPNMMNXIeY9ehi6sGQyYriV95zgHZuzUoSvrKQ
KeuF4THLtByYHG69uASk2fqsSobMtc7gTrCZVtp9l5mk0acmMnOThV/uuHu8NenBNANWd7NzYEx1
V5mHmbbvW1YJTM6IewAU7crsmDrOAUzrqYkyFP/kOth2oFFHobyRG1P/MHafpTWMMC9KBMHITJFQ
Xded7R2NUB82vt1uS7Nb+DnjlawoVBJiejMkzZ07lnuDUuxqGPtxW2u71Kg/HNieHMHJ5zyC3E9Z
0K2ZiX64gfMzdw16nxlw+85ziUyq9MfGx0qpVe3G7sI7xMv3VqzdBODjCMJxCdSYaqZ4A4nx3dit
4VkIQlKSO8QTHzFyPnqz/VWMOH42oD4iAuYQtfJN44JTLSvg+2GqHQvzCQPXdu5dXhhu7Dihf9Qp
X9Jwv4d98tRpJcUB6FuFZloot/ST7F0SwWqYTKGOfpN2eaCRBaqLGiEa8zbdSvdOTmKpu28C+YKA
iHpsKLaVn+RbMKNr21w6jTmVUeKL4FBto6HxPxHVP4uZipRIwnRN0u28p6CK5DwngYJ1hxYDOnMJ
9z2FEp1YCFjSNXL8wy6TX8KO11Hvr2faMMFVZrSIxOsPwrhNVKLpsCyZ7v1sQpS9XISkm52iJHN2
wmjvrFEah5jMeg3OKv5L1JND1P61hURv3pLLsJw3NO3EgcKKkLXOBj+iOKmLPMrEacIHcTIn4hhX
6kbpQ9kzLQ71lnMmWmGoBBYFKxhUZn0KO+OGgoyzK+v8L/kupRlk/Esj1F4uYNDSiJRLL3hSnWIr
RBRGFYbFRmIcIFtOe8rJ9ama+wPN8mlvLRoBa+l+qq1BMqnxpmNWMYCRR3bsyvvcgC6zmIzOASFT
aLiXd48MvzlViHSItvSzDTV5b63eV30YtUVJHHXC8lkutzELJcylMg8tySinPidlaPDdYDM0s7c2
ASqvKEP/JWxX6v+oYNlKZ+WbZeRLMA96gCiHLb1Wm65HsNyqXoQAHlbVUywZf7AZX9Wxzh2t7ZxJ
B0z2HHkV2gokDlFF9Df6GCTzBV9DXXQcNdvB1N8uN5mOBzCiqPa1Uvtc7qgWWcvlKg1CYzNJTu2X
O4aSBoZVM5kr4S9QAWz3LCVL5NN/X/jNktijrsex3NYNWTY4A3tGbB87jdlpe5ydcABCuZGhif4m
rx/dLMivSwDic68xmg4UsOs8OOduoR89oKKZ3s9bo6N1rPcEwTQSG3eXe7hgjiUg/S7vaJ4XLFYS
XyOMNE+1PSPBfV4w8A8YRGjBAl6smCMljKWr0QTXyjwnvnITVKH5TJFXmGmwjXqBYQQBUVX0R9YE
zlU3IWGVHpGoVKW08dEM6eHmzG6pQgrEW97TwGGIuZ6q4hTnz1OCcMzGbeKyU54T2/qITQYWAq/6
XboQfoOsutIAclUob7eco09TOC6DAHZTxxxwSAbdnY1b7KzP0dYoCYmqyDicvSVLfbSSg6Q0tK7c
8DSTorvmNIcoGhQjZRgIsXmqHwp96k5Ip7/XWv6sj625TagHIfWhQ33POhGIgkMicRZ0LJcalwA/
YdEP2mtJx0XJJM4M31n7ZneVZsQ7ESykBshfhT1smqL6rM3yttURCJiH2mKpAighc6l75s5LatCL
JnPyZ66Jx4ZFNRqAM+lF2dGa8OFrkCDtLEEuaz6ntT+tHCyKqXeEitDQPImdVdiPTy0SwiR96s2C
eos13Aad/YAy6zj4AA3iaVPV5QvFeNb7RJKxlCyeJ5sz7lwisOr6H1Hu3y1vi9iUVsmicRWVvkFW
+0mS76qngk8jbnoN4J7nAXEImp4/Orb7zUaGxd3oxyP9teg4s0JS/xwa61XyDYFboVjoEHh1Zvs9
mqhhl+ZjI6/KLiZPJTSWSIX22/Lt1jblhutUiHnvz/LN7cM7H8G6s1gUKe2eBuYTsr9JQo+Vm73K
deepIsmKlEWqSVVW7INKf67luO/NmVVi3H22g2R6xTqXCjhjpXmsdFs7txLu9RhsHR0FOWvAI/oA
MnabLSoaRvk6b1ZDnP9MwTnSMSGLBUBtEpfNOgobRku41RNRaiuL6MjK9D/g787ntqIGZQA5XRMo
Jm+1SaAEHLDelhK3qhY1VBz2DhEQqPFdRFSp15PWFIs7KLMsCjDqYkm4wS9XbJFK4ZKY+QoFnb3l
p6NRZL1BE9/2lvbjJgfYvzEJF1q5nfOqCSyEUjwaXbKnS2lfm7Tgkl5q68Ck5h0YFHyD+roh1IaM
0WnflHGxa2Drrkg7ujYm71vf6G+cK61NUVrf+7JZor/5zjUSy6yfPtJmqlZ430KzCfdyIPCYwLUn
YacUECbBxMa6DYuq2g1DTbwBdWFwnQ7AH2reAh/7KZPJ+1R49ELa+1i0v8jShGSDY3wC7EBdUBvw
dqDGTmlE6PyLGwt0YhFZP+bK4+/B/lvbPjSe+iHApzCAAAdUTM21BLWBwgMZJBvLXXHs4vxM20+z
1THQ2FAUOEiDuOdwLPHoGbf+1A/4f3siSm1C4esXFln+mn6/t6QzLtkNTQKLMFy3KUvKPHee6Kjb
7KQUf/3BZeVmaVQba4zRKWZWYhFTTPOb+rvegbVwFit4EvOXeM0ZH+k3XXNubCSZG8oISTR/a/v6
aBK9QLwgDAjBO5uejZCxIy3BMQ69iJ6SyKl3ngBJEjY07zzN3ofhxNyY3Cp+12XuzmrLN/dTi6wH
JQ3L9wPV7FctskLohwzm59Q1rppG/KiZgrUEDjGWkgpbeQ+1L949l84Nu01hdT/Ncr6v6jvXLLeT
TRlwDNgXlztIjaMRXAfgEHExRvO2i32SacKjZWunkSiJVdTZ9ymha9qUvKFrOfgC7EeKu7ITizhm
0O8moETLZAG06DQ+R2VFAFKqPeRpdlX17xro8pXXy+Ps6MephoKOu5v0XYPmoYPcmyTamaTQrVl5
2ap2fZR02gED0w11qnvhijsrk/cFmu+iEJsys27V+05gIHA0kpMoCP9p3PIhaiELmagSjJkpt60j
FY8FvgomSMyIUpBJdvbsIpan6xq2qAmmn9pCC/ZMnJ3UVFajQ5HNwflDVEPrciz1UJHWqBKv/SJ4
ILxpg0Gy2ef2m08dF/uC81Fx3iL34dQ29XMCy6BtorOzEDh9CEgRZ8XRv/OoJlmSQlEoI85gNszx
bDppk/tDet4vL3vXy4VxVYinAu1Di15IR/+1gqTXrRq8RA12naahwjrqh3loflDGZbFIhKP05L7g
RKsV9VsS5g+IKW4bVJtZZc8H2YMYwMcwb5mDXEV6eCI+4snR7W8VfnCR8wWYWx7jyc024Dx+TFA6
Votmr0JKUdGGWWmUT5mTb+m+kkIotrQD3/SOknGXVc9JP576+EF35IceMsdB9w+Jb59xnDDQ7jPZ
3+oMBkZEywY7XFVSJjZm6pJeZeTr2qDbvoAYk4meWJWYe9gSlJhL89qLiU7Q7Vd48Ev3KjiXyHEL
1AmdizEjdOil6CRc1NX3pOu/tanUCa3Dsh81oE2S+H6QxafnUUFK7e7Vy/AkyPa9nuwfeV28FBnT
gi5+rkX/3Ya5AqB6vGeuUexYP7oMAPEIWzx9i6QF/gkwN+XSVVc07w7/ZwALloPBXY1Ay73MSA/e
9BgmmrxPcIAQ6WDqNfkBiIxvATXA6KhjVKF1DzuNQ6m0NrHLP1p1WMaKIWZPcGCB5HH1SkF/gzBp
SWWX9CWN9E3WKAICBgraYtZOyPpaz+kX2/wwyAkS6LWwsgcz/N5qCNTJHSlIal7ZHiMlEpIzldc7
R9OjlRsdk9F+G/rU5qd+8iaYiAmAUgBde81H02DlxcdyfAdlWK9bCQ5ozEGbmnLGoS2ebN0lKLnn
7CPowg3WdIUyDpB/I3IE6yjCQwDJoSud27ZLWYCa2kdZ8yqO9lJw1tRxfK1EzrzFaexvSAMOdiGa
rS6M6RhRMlbTfVd+moL6lAy1ZuVrxjI03xZ9wESl5pS5yLlT+aHZfIpWM95bFMWzhnN6CcJLiq1A
yLM2GwfETWgcU5530E61ET+nZtHtwjJ1WFjd6WkSnzs6JVa+tM1mOjIlDdIyePJj8apH9AXCYLye
0uBF6v1ZtF66NSClBUvMQlJUP6e64JRhztB45r0bkwXe5um5ZDlEVYFWiIQb4FoJqib3zWrjGRyZ
s3HHhJgMdP0iHQ8F3HubDv/aKEOcGZRByM2whn2pOd/qOYbO0eZU6Qz6k278rYYM0TGJ3AceJj/f
TO+ZAi0eLPcV4c2hmRt/zXQLd6WukgTocXfQJvUCYXZ3M1Fc7bt65JQhfoyUK7ZzyXmFP9feFVr0
UOOr2BoBcK4h2YkSjkvUvmKfMbbDCCRHQ5jUYtAyPZdEJchk/Pq4UUNk3XRv1i4dV5pB56plVVG2
zo0BvGlveeMzu0LDYHKH9BPxZVbea27yPIBSoW7NUBsXDGR1ILfJOJQb5GGLM2zBtRZ8c05RxwLt
EOkk8bptMw4VjpXVVKdM8lx8/JPwu92QFPWhCo/zjH00ZEGo1xbt+YF2qSFtCKGpuPNJatqVTnyd
Ubfa03PGOGmkD05lvVdhmlzpztFPbxoW2fedMZ9HRMtHWmZSh4AWypyZDQNWnvQQdUk2IScJp0el
O6u5StBKUc2rupx5ZKSvGn98xoW0GsziQZbDVd0DOKKH/yLbMt9YzqtffQjpkhzXErdFhshDHs8P
hUWZrqFnObXh8BCk914ZnmdqIq5GWaykei86ADooQX8180xLKR4Ep+XRR1PbH4kR+GUuKJEsmHBq
6M+29gMt/k8dAtpQmMUZd0VEwyy+AkIzb/3QdJi+E1k+FDfmnL3YUIKCwgf4T7EtmVsCkbJiB9Ne
7Dqs+gOUoN4Y9Y09mRQHJZxlvDtb6tFoZ9N6Xs0WpsUOLEJkMYbwrzG3SY5tR6BRRBF1ygLY0f5e
jLZ3KAsXi+wL5RlqhEJzcXP174VJWwbV/uMwuq+GOb5QjnjuCiJb0cI0ey0XhPV01KKnT6OhIpt1
TGkaujZhJuJ13gWYtDVyjfVun3q4JY0hdDaMoeymWXuXCLhxUdkUGzftwSeTFuRTqw/BGZD7uTK7
/HWApAYF7Ecb+btCNvTlqwAbCu5FGuLX00jnQCfv/J7erGsVP0UBQiQN6Hp0HQmlA8vPcM4P7eze
ejGy3XwGsTsxZB/EbN46oc1Ei1KnY+2iNt73AILg7BvvA27KdZpBGA+TA2NfSE7Bc+fbAFJMJnvY
gYudpeGCyPK7xAHbX1j9vV+Yj7372Sb5xve9aMkkfK9kh2sQm12TX2dg/Bn26JcjWVrhHAcwF8xX
lt4tUVBtuypMG3NMeEhjASlpppaOm5NVn0bdbzuwECMHS5T5cxx3qyi35lVlN9bG1+dxI0kO7Ipf
NUniW78LjY0Xi3d7GjF65onY9rHxENm6PBJMxql5Eq/du1ea0SGt6SZRYuxcaEXOhNUgkSy5imoX
BSxp0+HZc+rryBTx3vNges3FtHHqZ/JDapK050dBiMcp5vhlwoevVpqVTfoB2ackdpiQLb29KckK
BF1mWBKbCA2cOQxA3IW3TkNl3QjiN+GZ8bE3+9tWc+jOj/hQM5B+uFrHaTPbzh5/sou+Hf+T0K8S
zQIvTnkFOSWhQWXTreMRk5ORHWjmBNtyGvqDox2Q1nf3acgnM5MehV5PDzestpY+fir18f+H8v4/
hNqm4Xq++qk+xv8V/iw3b/LtLzX2zVv+83//z+uykG/F/yXR/us5f0m0Dd3+L91EBW3rhkGDw0Yh
/ZdE2zDg7DqGQaC97SN71XmnvyXakHx1Qgp0U3iOYwsPtfhfEm3b/i9L2I7vAu11HCFs478l0bb+
lGjrjmB+gy2DuFuPNR+w3//xOym6msvURDQZ3YppIUViGyPArDgU9Tyuck0/zkXp7pLMOuedl2yz
Pv7htR7gjZGuNpJTMCrRucMjvwN6l6BY+uUt1uVKOt9NTz7YVZMgwLRhYfUO3E0SA1zpY1+oXQBo
lHIHBxoVzVMqkZ7+lE7yfZ6Jz3UTSocxGm4KU9+jdPxgJNkLO5e3WTrp90vQHWBWGnYpnYqg81aO
wGee2SNibQpLA8ZkK72r5/lFc/JvFmP4vvyF4RFDXoOGaGHRdMC+mPXN+zpjEhEG2T7kaSwR8LBD
NXkFvMpx506fo73MTB2PpZcdHmbaFrpNCsrkT6ewfxtnncmQLLcdcsYVUpHkyjXdMxhNGyMx54Gs
m0Iiue0SUXP8WXfeueizJfBRz1eo+qgY7HUPBvlIPQCy4Ta3W2LTsnLcmxVxjk4qTnpEqyDyqdPZ
BvIGnCJ4vrvuikZSFS6EUg1oblhRW+0G2tlEsmwSc7qLiKMl9Oi2LpBjV6mzkfQK17HlP2oxTd25
0e9kzzKr0xgK5jQqV6J6xBTbbDXDmVemnb0aDUmFtZm9GR2UT6hclA98hwZqBU808LydlbTf/YQR
VMxWuSVG8mT6zDyqOtphDMCUAjIop/C3iwWGXIr/n0pdSz/uh5H1D2Im9pcwWx3LFvYhDGmAnWbk
qyzQbuuBfnPsZRCWKBCPuUdWJTN16duHqQeERVDLi1uRz5K7ub+IRt7Qbo8Hiyg3jLj9Ec1XsdFJ
bDlkDqKDSIw3moX8LpnBH8YscoHHQhUcPWNPiu+OI+U6n/13g5RmAGLuj2KWxbqMCILsJyaS+g1Z
L0BOrOotl9BDNTw+8OiSm9poFiAjfTyyyxCfnqjaUIJrkoHRE9F9Zv7yyTI+Rnn3qscgK5oRdy7s
/u1IL3BjNQiEpQjPUhza8iPVZH5KCoZpgXZxj0p6usKxsXj0zXsCQZnpNETORtFLEPnZGYAyrF0E
gHweomCT3Fh1rYEiYVwlY/wwIj8QxD3V9odT74uIdCK9uXUhRexCg76yJKCTOD1QNRsgaPDdyGiP
GipsExwJhLxIloguyWNi6Bq/IPfGdt/yJviUnMDW+szA3cDTXVy07YQ6xZ4IpyvGa0unvykTNAw5
zg4U6AO7Ohmw6741QD0Bb9kZDll+flUdtLrcTHj4EO6vGgMp5KJdh3J6dCvsD6C36dQXctP0KNTs
3Ns2McyngDnVdi7ybtNlB/41VGIjqwO9Rq7reaBIgbaVZJagcNpxBl4HrvPJL16g/SPMLx3upIRh
Z3j8txLAnRaiPC/s48g+24QHRErmCsWaeU7j4Y1K0q5su/HgdHGymgURYkK3AGfHOdCMvhyOMJdf
Kz+60Uv0xZGHtbKHAEW7gSq2nXXWxkNc5FM8JYadipdsQ/wdxbhfRH9aFww7X0OTVWavIZ0Rps2j
RYcouK31VUSCaNe003FE5JjZdIn0Xu5MW3vzrPwhzaI3p4hvi9xybjWXNewQQG/EiXefdNN1xDxq
m2UGk5AEvsYIbY1V0x7pZLnTRczMhcwTSTrXgaIIwZvjBtlS52Qo9RMzPcnFEl50PWVggEcQKjPq
PctUqDll2FdO2GLJqAz18+Um9YgWbwLdwa/nfN23PPG36+BZCc2eQUckHuWcdDH3qy3gP3ezJj4t
aPBJZBl7M8NyqdzQ4OVxRC5X1UXKon/L7PaXxCI+r2u3HalM+rfYpJbyGt3elv4NTeghvG0Rg9Aq
6ldo2Px1HdlXi6ZvIyLXXHumq91ESLv0mXiumKYlwFYWch5cGdLTl0110VYNFBN+BqqD9PzURTEY
+aldmn2X2ww5GpsigimnjTPmQIbRAYM0/CDOhMncPFhxCQUMSk5ozk+lVyzAFO9mdkheaOPsMNnd
rY6k9aQuqqUraWOg6tocemdjpPDFzuxX6SlyxJ0Iw28yyO/bkcZcaGDmpE/uSc8/Wq5OZ7SpwvzQ
pExTjeWfcwzKXzJ8pFhPzI+6DfA2/ybW++Mgn3MgLifCKr20nQ5hTtKsWeBjH703iQ1XJlZ9zgbn
F5kazlbzIJclbntL5HNJZRa3tyL66+4NHVyWqZZWlAflYHXND78XwcElez4U4QxPPaJttDRs1YWv
6c2pA96QsZJi05CcHpuwpBFpTe5Bg/tLFUdHDuUzgKe5y6qg5Ix7SaqiRl2crDRNT/a964yPNvUp
cO+nSCB8JCKeZYihX0EohKrr9j9wx5W7XIpjTJtkp5M2mBcYvvKhZTmEf4b9JKWmpvYAtXaRdo8W
dbHxq3e6XPxxmxl2DU58E1b3IHN9G6PfxS2fjGvEPmiAll+piQFW53H9U/02lwvl7r1c/dpKWP67
jv6AyLuDnMHFDKUcZjUdkmQutWkNkwImFSCayh7EWO1zSkD98j7xYnFXF1YQO1vXQJ2XjpnaHWaN
wze0CSusdfOXOZHROoUdMYfBfvCmOEJ9GX1oY+RNa9XLVr1t1dC+XM3TvsgP6p7RHZEXqLvyWoA+
mnsC9VbuRPD11yPUfegYdjbi9GTd4pa/vFJf9PlG4Bui5M2hdWmsf73M11ss96it395GXaeP/OwN
NfvpPw9RW+plvj7O5a0uj1G3IVbf2pNGymCeuD/+uPM/XlV3/PGaXx/16+3U/V83qN/st6/x26Z6
FNzBmRnImI5XFKDL336s315Ebf7rN/nt5X67/7dN9dTLxR8f2s1trH5eB1GdiXlttdF5tJPoXE7G
CARZN/Y0Gxs6xtwRTEZFPXbZxJcG46lcNtV1h5Z1N3LIR86j25LlFM4w3zykSgzq/7pJyzJaa3Vi
rpFxScyRGYKkcYG5uQv/QzMzKA7qqeq6ujCioj80IFtGozeaQ5V5GOZavIo29eZh+RL2THhWa+ob
nWF0a/c9/LyM0D6l9viSn9gMRNA3q1s3R3qRoNAol3O4t5zm1dVR6TQu19WN2iLlUFt/PKUcMnno
JdOihcegLppFX6K2zBTtvZ0wD/DzEW7y8iL43ZCKqM0+wIgBPYC3z9WtavO3WwfPei0cJiSipaUz
+b61xeL5XRgzJ+OIpkuXaNlR9hX27cTzte2Yms9xH72FpmAdtAxL6kIuW8ligHAWgZ05Ze8F6iEf
/8KOwsoZnxEQLb87RMsZA4EuGhncpV4lSYgMtyQ0cG6Vn5DR8qN6QRam+ddLB+1GerZ7FPHwOQ/+
HfoPD7UbXylIxWOw4N4KdUJQt6mfYXEmH3ne5fOZy4jZw9ukLfz3r1ihWE4heIG6APbjbAInx4qw
6HeYKb32BgXEaoZH+PUQJTVqyF+lsOVs8SwREEMrHGqGNtYEZbrHKbAexoY2tYPeRxKOkifZeBgX
OovZ1UQNx0YIT5ccm436lH4ql4os8ITlI6jPFYh4PErzdrYKyezNuv964D9/rbpadN1HYk0xTZmS
NnOZQLxQ79ItI1S/vJ/WRnw1dT1VABIjP1RlOmUWrmZMdTnIu8mRxXDd6a59UNRHb5n7KJ0U+8Kv
KspJjFv+VfVPtOql/7mq7og96ycddObjfrMhDcPnKHHR5YOAp1/SByQhMJYukbXqn1G7daj3Fo6Q
DTHr9tcuq+5TF8Cy/zpULv/k1w69/Nnqq/9xVT1O3abu/Y8vJYt+ZO6xeIXBmvxzHKqrueIQqA93
OSK/bpxj+sR6uHQLl38g1Dpx0GcH6TpHmXpb1pqMQWpzVIfa16Y6vtWnYeb39wGYqje6fOSwQjUw
Mk/U/O7JXsZ9+tJMJ7RAm7fqMKFsgnYFg/sParvVHqJ2eijbKNK36uFfm8HyqxFqSDuZ6dNyYlB7
qtq6XFxum2YaIpNhbisD5+8/v4X6TupC9gZDvtqE7cf8VG1+fXoq8sS5XY8l/eee7bac5p0YKWGS
Gw5cStjvGJT5IHZzAsqN9Wt5A3855NTW5be/3OaWHStzhBKIOf5+sHrLy9XLc9XW5W+83HF5vT+e
GxfP9OkWpTg/jTpxdm7UFDSLua6OPH7xVJ7V9a8PP1cohEjcQR30zz992bf8+S3UNMAZ6oc3dVqC
ajPqOqYyak/59031El+nqpF8qYNXZZtsmbwly4U6l6irakvddrmqbhPLLPi/9Tj14CH4GIymOKr3
V58Pugq77eWYCZSi8GtnVrf6NBLpov9z3Kmtr0epzT+v//aqvz3qzzf481k0PkE8iydj1omIX35O
NYyoLfXcf7vt8hB1r6lmgWrzcqH+j8tVtaWe9x9fFTUyv8jlKeqBf7zVv932x6v+8U7hcsIf9W3T
wdNRxyxyJ8ILaoh6y7F+uZg9q6KXtYwnlxvV1uW2+YvztDymlouW8uuR6nSrXvzy0N/uUZs4i/qV
gZz2a48WcwEF9XKg/Hb9a1MdV7/dqq6rx6vj7K9nkko+Qt3r0tmgpMfkuP4gcwQwiX2XzSng/1Du
UI34e1lTfPOH53QsrLXedvozpxN6N2Pl3lMXRp080w8j8fRo12S2zNC8vhd2cRC1pT2biPDverOs
EYX1j2lSkcrUjD44+zQ6EudKv9d5QM+JF83CNQN2p4KmgA7BDWWC7yG/wgFMuZE6CXBAEI1en9f7
ATGV0ZO+pKlz3J9f+Ot0QptmhQUoWS/seULX+NHU8KoG1ssFyc9/j7a/Dblq898e/sdtauhWt329
w7897+sdhtS/EhhfUDnkakq3XHjq2L1cJ3CMRQyl84Uzu4yby/VhObi+bvzX+/94unDktHGFizAO
XgpVm+XpuecWya16ZJ/WcLzG+l7dMalD8N834xClgJOVH0bcCGQAwPFbEukywl4ZNu0llyH6cIur
Tqv4o8uXIbHdQ1y8EgFh7+K2OVCwQ2NOPgw+PgfqmLRf2iq+Mxpx5Y0+NljgkB55x55mbc02dyA5
OQ9APD8qE5NwzOl5GzP1PwwGkGD6lxFYEvScc0EXuIMhtdEAXG7qFp1wTejmJk9Iaq+pM+6l1p2b
HyKMHEh1zAxrzZO8xV2IQv8QDETsZBOiq3gG8jlE5byL4VT7eGjWhpOeDcbZA0P8EvE7b+ISaYSm
BS+i676H0YihIMuRjgGdwteAiiRGDVJQCF/VtItRIE7oQlzBgTGOFpWCCbt7SJVCWCklQ/ADQRqu
q4CixVSxBb0KG+8w78O2xV/aYl4r7PJTM/xbW8NXMvdyLyrtV66N0zbXQE6A7cCt7bxkwsYpQGGu
rkr3ro+SN8J3wgPhdmuKA8BNg2+dqO89AlC8JAYvI/hV+wzIy7vlF/Kmm5DN+LW+cxJn5zaBgLRR
fE5edXS0HuVnNI47FsnddkqLu7rUQYhMeDj8SMM94HoHt0SljGoIeQ4cy6xHLUZDd9XSOa3JEmhn
kezMoEAviOOCyk22ZdlG5RyXX10W4pA1NhS/HnDrqDe7AftvotNE8Oko74wqqjYD9oze00iCpGwB
3GRjSSqeWmE9DmXtnZ2ptjduUWyaun3258DauG7oQ8T1H5NRTutUb+P7xOleI7J4U+h8TyVBSvga
jSeYl4Tdm7694gSVnDsjuC7mBllViK6uIvxhAYidi8aZt0VvOOtusPeeX79NOQnEFfHycEFtD4lH
3l65BuJwoRXfO++GQCTsEJlEhJNqFMoN9zlHxMTqk1WlnRm7oiXhFYIDX3ek6FxQZsJ5ss6N/l3Q
51/7NoQ47MZXtTXsLJfUqeXsH1nLWY96E2iudVYQ/T1lxVXThfvINjoCm2W1sjBR2dpWq+Lv8H7H
XUqBte6aQ76wEhBAC3oVvtFAO24/c0yM28xAMIUKYSa8z8Vf/z5Z+ntSjSAi+jQ5FU4pN6I0Nuxy
xo2cqJXTb1nbzXD259h7HDLjyh04dwZ2tSuH8GpsivYwOIwraAbRVpXhfup+hm5c3KVD+ukZ0Axa
r9omTUlzTuJ2IwHbFMOj2envs0DKwJkipYKARoJh6Hs6Ij8zId1um7p+zRLH3sKodNeE4bA4TI60
6heuX/Q2SwChvpUxV6X/3gT2a7kzS4CfqWh/iIFWQjK9hgPq0lmaV2Iwf2gebIpSQ3Hpg89uH6bq
o6id6D7R0VdXVTHuwrah2BRp695qmivXayQO2+G76Qp2EmrEUxxjldHcDyNAiNJreXorHJgOAvG8
WxrVGkfb0xTa+cZo0bCWwUisyWSu/ZYzhqmzzyY6qUNLLzGrcrT/lf+ZU2rLx2FPEPF8lUXFvVun
Z8qx4L7dI8QXnFXZNz9mNMR3UaCFnrRGe/RC3sNvDqVJ3bNwnL1tpfemRwpAE98w/AknBSpeu8eQ
/3E71Y+l3pgfCLGrvvw2gMTDChPpiyNr3Wb8kJqRnYcEynzD223C6cV0+m/+kGu7bJq2o8nJnwnm
Xe7k5wGb59bSZsLyqjw6eLaEvVxz1HYY1PnQzkvvoLKu/w9757HcOJtl21fpuOOLDngz6AlhCFpR
PpUThDIlwXuPp78LyK7KrL/rVnTPe8IgKYkUCeAz5+y9dvBK8qRDXIkLpvRFZb2zky1E+cEin8yG
ECw1Ce7lIHbLJoAC1netAwfg1GRrkVwU+BJK6WL2sa821XRVJ9BKsdoyQ8zMS3kIcZUGwHxmPUOW
TfOllqru1wNxjBFBJqiL94OS5uzgVbtTl+LQNQ3kGIgxh1plR6jLKuHlEld5WEoWDu153Hcc1Lke
oRFVqPRNmsxeRdMmtqrGjxF37BKCX9aRnyuwH+lnU9j1iPlYiSUqTdkJI7RpvVUdPVO5oRUUiuGX
EHY/wwV9ZafcD6MCsrsEdaOCB5rUFII5wqxCi8KLssjPmojCq5jT9NSDNFHm97qthGsGdCmrouwy
CgKJDmi+DjTlkGChKYSJjmycwZKhAQT4ENjDkKOrb9qTGRrgtan3vzI+nnSUiFjaOFGLWSU/hcEK
NT6yECN9oDLvdHkZ7xHS5k6qWMleSaPviVReCc1F5NuOKS9ZohcM5YssDLjHEyyKDG99gIJbNvZt
TbHWii80xWUkfzp075TZCD3dRdZlnI+1eQ1ENHNKQ2w9cd90q/TpXou1aI+lj49VLj7WLut0lCp6
wROX40kUnjOJbzdcE8WsAHKrEr+K7Wi62XsQ0NUXFkKqJpDQIGZ7ErpfBlGv7IHwlSyNScLV76dZ
2dOYA4KleBSPFHAc89kaucRrExnzvHZvpv473W0u0IAXKuHI+QFyPy2XntM56u4RhpN2W8p7MxoP
fcY3RHysh6guOUkikGi87E11HqfWegjjcDw04CNi4uFkHd6PMQ27MS9LJ7BGPxHnY0pHOQNPn4Ta
bcZRyDCupA4z1FHOrc4eM9bjg5a6hRyXsNzyyQ3wkjrDEj/2OPDwKOispmt03zN6450ktGjSBbzm
bV0/B9LNWLJrOpL8aXxXrCW1YZdR2kIurkREcIn6tBZ+AAYVEe4gLZ7X01ZYm5b9SRtk0a7Skyp8
m8fU2OPY4arPBHBscfu2YHapG2V5gi16i1vCzODujUhBieRl7toXMgjy0dTeYB2RSlGdRiED+wyl
ZKdMeeZjmn4x28iXjKI+QKuD8oLxgknuEMDQpLMfwUbQEVlZIQvmGGTbJNwirFgd66bKCh1FqpYH
ksCoDGeRoO6WULwaQjBdg7H2SDHXXJkw810zv1NpgwenRR9VsRBpYgQu/Vq+iVjyIhA/2MTKmCiu
XHQq5RGVhLlrY01wpo4JNdMbUANk0dXVcmRWohPc11yCMXb5vF1V0AEhBNWbCW2D7F0J+bCJ6i36
yuf0DaUJAUbUJc5N0T1ASbe8SBs0fwrNH1GePmHISIkpS8RdZ5A+0KL2IuhEe4yM15z9D+1oQPAN
pkZXgliQa2gtv8MSrPdxz2p+Fk7CuIxn8OrfxRlNdVuybsEvasPaIccmjR7ioT0Z5ULiYhDStScu
Kp4ZlGu5zpxZMuj6joMtwclDvicrKCLHsX8xZ/OrgbaHwRvAmIWEeYjmy4AMIG3QSupmh0lHs8cI
hSkA2OoQCzdLxhALxJeyodwcZKNHZEla6i6c9IPcWtqZzQV7hnygunycOFR+ZpaqJ3wrRpmFemmV
JzmmmZ6bUH019TFmdDBwHU/Nc76Yjk6Z6iQ2gAREy8vy8efSq1+EYYPYQwIExjqxc/XSEWTnLNUA
2n6wvDopHX1F0JeaRfxxEFzFdkArWx+MtVcY0+9c4n7cF0ndOEAHsfzFYuzmyjoCMfgp7XhD9n60
WAexqsr2SzuDdg1CzntrZBGeinsBjd5O6UR/SnL1ngxTRC80QiOfUKc3giiv+EWba1eQojZFjQDR
V/JIlvP0qKquHRtofMwFueSTp3br1mSs7WQ2v+e5TINQSUnL1M2as998jgikmFkBTEH1kBjzHlTW
Xh2g6vaA9CjGtomT6eM5IwsxpC3pJLr8AmP8wwBD4lSwTnYxIniv0pTczvJkz7bhW10CT+vRHEBb
aDEEjzgGR6ZPaal9q2j2U4+SwDKgb8/jUV76Zzz2xrFIbr0IoQBEaGSbRf5e5MbZiCkAkVAKaX1G
ZdFL2nCiDq/vBoKfes7CEXX+lYzzR8zLPzVTG7+VpvVawyHb4df/iBNBd4JeQm1jkMqkcH5l6rVJ
gTJljfHaouyhQSq5XaiToF3ITlQohS2AIvLECV1SUIc+TJKXChbgYwuK2yHi1J4WxE5JLDwXCUnQ
LUynoJzBNJhU0QtpedWjpnbFKfMik2OpawlnTtk6YUPsazD1EY5pcgJmuOkmwjS7pHYnRc4gKNdR
GUfYSkCOqhl8T4HZl8QUkkgyaR8a1oyqFu9qRmpOo5O3GKssdORpQtKrwSwAFSi4Q3gvM994JKrR
h8mYcuHjs83YiZQ3EatIyGPl0Cu1ABpACAYFUK9JYOsKLIqM1B2pfmbM/sdmnP0xBTIZdiTjzR3F
58w8pyKsrbjvtNec7VJCOCw+RDTBWgPsMEDCtgw4tkyxy30l1lCF0xabGvTpOuwi5L6ox1gH33XA
hFZrYsRIlqXtUTMwckd5BrAln4EcLyMy3mjRcb2wSx7Mdo85ZJfl+ezPbXKf47BzI2s6cFGXBKgB
ZE46464I8sAzJ0VYlay2UTXDfZJj+wwQb0WGSucEeqAjWlpCgnXHBccZ6GF/Jm680KQjOSyRF8zZ
i5iQD4jYdTdGurC3jIjuiBkFx6Z8mMb2xYwR+3ak6qwC2TAt7RRUTpHoB45GE7Y6PCJbsEIOnmou
TtpOCKx6/Jgdnn+lFDPbjCyodRCy6HvfS3Ko71GUFXsDO7ImETDQN+i2pUUCgSznyOkCFjOQHmX4
m6SMRl8Z36VdC7O1r+L0E0X8D/r3+/VfPCR6/12jykX6YvbcQFUVk7nztS5ETpzkOzMoGmfsv8kB
ebSGdY7hnmtKD06m005fdY3aOAhCPoFhPshsQXZKmFSeGuasjvCpadjW0GQNHvsKcnza6NqXxrLT
poHEnX5Bg9f0TAP98yL333IplK8l395dtzRXERAoHYESJL9WtIRmI7TH+f2YmGsPVocDK3VrDWK+
6+uy8VoQOk5cI7AuFCl0jT6Biyp1u//VFv93INCybIJX/hcQ6Ovnj+a9Tf9RXPzrj/5TXGxp/65g
AlXBGaJNRCfM6/1NXLzqjsmL0hXDlAwFZe9vcbGCuBh7Jw5xS0fvq/whLhb/J2JiSTZ4wz95zyKo
ZyTNqmIZBPlo/Gv/KCbOiMIR5yAazsWgdhP4eZJgLptKKlhLndu93zf/8+fCtecDF45+wL9+Ga5e
8sDCksvYgfsIVXPrvm+96O0vB1UhDNKI1bnKCbjPsN0Rx5WtwVyGPO5rkrrSbiTMaHwpsREcimXE
w7TGepnke1GnO/BaFWV+or8KMsDyo0oeWFLVcPnfexS1LpsoomN1kPj9sBcjQuGUlQViVU+BiVpw
DRtrSB3rBOW5I4UMAF9/09ZgsqYkomxcw8oCUsvANr5QDThka5yZtQp9oAlpx4rIGVlpiJyCWgI+
hcZxA3NFBAJLZhsMVv0dVzSlxzU8raelXM0AQTSRYLWUhLV8jVrL19A1KEGwn5UPic19PjLh8T7s
GuXUYyNe2EgpLtYa4paWxLkFJsFueFtwssTLSqWhYDQnABqkFjKpZ6yxcMkaENdVxYuchLhstP6g
CsPXqIKQDcfiMSXqlsAoguaCNXIOEWi0RtDRin4JOVCuYR7TNaQOWo3pT2twneSTTltpAlJdPEOI
py26E5gW18C7Yv4I1gC8wSQKD/IdnELS8UhueLHCHIMSiyx3aHCy6h9daIm2SrDAZY6hLoxldmtw
CO37zgPXgi+bPL4hkR4XvdTQklT71sjvMYLjSwdZrq5hfkVYM+33A+2Rhmq1AC10IvvPTCjOrWGA
iqX8HOJ6xrbGeUBB4jv7FNxCIyGCmf5CxhJW5TVeUBUJGuzXyMEIS2/SIyY2KNkU0jVoxDO7BRY3
Kn7LtLJQMtR2SoIDG2XUWtb7oBMQV1SRzDxZovCDVSmJP8thKJxEe8cl23qZmGPh1ImGa9L6bA5Z
7qhckDsphTXIxpajV1Z3UJ50pzATgVM6qt1YV+8IP9GPuUbIh0JVPe+UQx+jvwXgW7qhXr7gBSCR
kwAZrx/ws1eZcNBzxWWP6Ko1PB550R6mGXpQGJXUSaEGoV7mEphAs9Q4y3VjbDnbSuinZVATbygm
rihH1zzE5Stlgi/pSW/zr0aOVBs/sib/EdU9qGhwQ4NqPCRd9imKawtcI0aH3ZOuzeTFqO8Fu2H4
UOjchm3brx0IbfqgzBW4SnevDooMYLd0JhJ77iU2s3KYfU+j1BWl6ceSDW/RBH2OeG5yYrvi3ayI
yGo77PeK8mxWlNV7uCMrm42o2O4kWD8mqXpcx9cdIQ8WB03F5IAvux4nv+vJjgrkYSeMqrgvWNaf
uiD+0tP8geHRXVY0b0lyEg44yxZ0nVJABOUTr2CvPMlF9dSkReALuIq3DvivG7C6u1x9jfO5Z9kr
35JGv087wWJhgoVTa0neknpTPOoyeWBCfMNsth+JjWRaF08LtgLA9yoIOa4JI5mABBYon4v+kijp
U5ejWeHqUoXFYwBQNOlBKBH79zmeLUk91YKrLPGrttD9WLp22SU1abZzm50ylP1ODKRL7j1NGVng
JuN8Rl6/57N8LOGgXpR8uqK159SQa78HIxl2063OQgomYWv4Rq7EtpE+zwKcg9CocCVb2iU0zB/E
fIznhh21mSa+GLQGvCnzocQO4IUZ5MGxNlytXwCwKHfkOpuAJ3R2SKk5u4JGELbKpm7ltxV3Qa3Z
K1xdrOHcycmbink6r9gthcKMhgTaSNLNmh2piPZzk1gwc13rLZ9Vrvk6q8J9OxmFK6vq9wqiX9tf
mpmce2xpZH5UTgXrFwm9doN400vUr+OGvHKZ3IJdm2r5VWniB0nvbXi9ik2fQGNlLfwAvEXUNfh2
W1ZbUDkBLAeiCGOnMq1bETjBIITHDJgJ4Aw0+IbKhhKwh0sRcSWmGAjARE9eos5RKMbacxJ466U1
wQQ8Z5o+u2nyIa94X009NgtEAQnbIBed8FmPwzcGJJ5NCOrspXMZlR/gt+6YDM4NrRxYdgy6kZrd
W2LWuWF5tpKZYsX4FcsI+oq8+YyI3Nt1wchU2X3NAeiaNgUg0bWVTw3FKTF6eojHv2jTTLZgmojE
DBUwYIWeTXJTg8Z0J8S9o6+7sBQlFuVD8wv+KZs3lMFjyt6y7djt57BmBDITJQuTW59pd6Ih6NC+
tdyep6i80B75MU7yQzPPZ7og/SEa5uI8BB45SLSk5AzMhkqOcaoM+66AapjE840F+HMt4ncNEotr
h7KjtqDwnwMiCXUW1fMYXDo4UDQzuJARJqYaAZXdZMDg+rTiomWpLrB2kMl1XtSTRVKSW5jTWwcd
DsGk8h7gt1R7Xjs0+i8k/gZWmvhcdvqC7jy+n/MXUw7JiM5uhrrUtiFmoZvO+peWTVhSFaS8gwz/
MmI712nGAy+JGyBl0BvF5BaLBWenHJKSUQvnoY9OYmXRuyHC0lcJcNlRv+SX2e3V9XzCgjVWrDJI
W3OGClFAnlkZeMOAbmZPzFtcDvQJrRaykfRZD5ZrqdRwR736ltc4FYek+LKwkyJMq/cdSzrE72w+
rS70h7adyYodxhO9ElsEx7ZTm6FhdYGDVSIjI23pL5g12ySdgQ01+SkOiciM02ZNdHLZVeHUTYcb
68iW7UsUE2yO4UthOHbbePQ7c3onq2+CpN4a3qCMn+FRkErDbwuCNcpFeJOTJN5PrdGfWCvg3IQa
zGRvWXwYBRPEpJZ2hvtTYqdEdkfnB4KengUxP5WteTd38mgvCsahPhRdQxckp89Vy1GtZT+TeutT
y9zPndjZLQeLIjcdI1OtHHGmnJopGAb4/hKEl/Vn3zNgKErJ9j+ml8xYNu9oC0bXWgPaMtRYcVDD
J/vOyMsL0A3QhAVNFF3kBMKoRFxR/mnMSkqHo2cs8sUx/ig4kvUio++e8/FgzHDXxgzYEKDgmbog
DQtTC6nrCjKXkSDT+Jm1PdRfSqghrMUE6mDG+1rjotp0LQkyEamttGORORRSqJxN4j0wB+CxddR5
jS6RC5ZEDwUuh7MmVKvhhQWDqvcXzgHWINmhxujm1lTod3C2Pow2/VgSoM+N8RhEdL8qdVpjufrv
dbSY7tyb2rFJio5oNzlyNW1+pnOZ+HqRT5cmUJ6shYSFkoYzKFWqA8OHimwEB1PuMKhDYM24aeZo
zxyG+z8uT8BhfspdiF2QFLrcUrau+VOem9U9qblxoB3MGtYlSWg4m2A51WVcOonERA5NfHAUkzLJ
ooT9uTUmT0+gXNYExzr4s4RTNhMIRg3zTivEcQ+6G3f/GOGEXljTA08fnsg7vSub5orhhnKUopa+
mKnIApjXxIBckCihfB108TUpaV4AX4YJsgau60I+4OeWuHjLuqc7wcpG0SOUmGhvGJTj6iwmIfkW
af0pWml9aleTxXYPTOudooGuhbHLstEYld1kjAg+IsALYTm+ElYg7Md0PqvoKq6RwYWtxZ0/J3N/
GJk28dYApkrEQUDjnlynPFUIh1yX7QZYO3aOlS+XJHUBxLnMUj85yVBpHll1u0SdA5+J4ty0BjBO
gsr8Nlju52QI/CkNjN0oGkc4Diulul6QCxsP2VAVtIUwjgVJLb7kpnJLaMhN0kxkuAxDWobPP0tU
nGdQDX01JZc6MC8g5YdeKs9tuYi3iRo0ZKvoTHzyG5Y20hLUIPDTqXyq28U85VX9qFmVA4rF8OX8
oYUYfVtE6LL1ksMuKvLAtSw8c7Gs64gNAsMbzYXYeV14FPMRISY7C68Y8EtnovTaye7Ayg2Cfj5e
QSaU5Bufw4DG8mKyON2S4fO/x8Mva3D8X54z0+xnHLLioKQ9HCtzYFrERkGp5nd8vFgZDh230V/7
zkdSika4zwXAjt+P6ePF+JPW/QPJHLshn8FBFuHXr3z0LRp9uynzcAZmNsinsFbe404BLVuouLMg
NDUEqufrXYJQj78ed/V7iIPul3xcSoU1tnNVPdOJc5rIqI+brny7iZXaEQY6a706RcOJgVwjUIG4
iCnHW7VJHXM1wNe/3SV6jAQZqX3dlLCbvO33zbhq4LaHs0B7TtUar28BVPchAUmbSnJ7je1GZGBn
A2Lsfz/16w0aUOzSENGpWRXT26sFa6eY5Fu0uL+ftNSYxjgBq7/V0Ky1UPVuYr/GCpdDKJ3/kBH/
oZrdZGX1WqGfI+Fuk5iy8aDE2rWTvp+oH6QtXgSrD4CNRhAOKwXdOcnN5IaSEc9+Y8uYR/qEh2IV
EW4Eyu1GWEWj+jlFcyC76cKKMaC7Qd4hR2k9VNu9CbyB5MYC/i9cV5u2XbGI/tzuVSLgUFudjG89
I7irrLY3fRWBlxU1Pn820R4H5JQyL+BjWFmcabHmsm6P5Uaoj6xP6LMKij2FZXPsVpvXdk9t0t7X
DHyTqyWsXW+2eyRwqMANpjfg180xEJ2uy6NjLEGX3E6+7V5srk7PgbaBLeEooHu/erhY60ju9sE5
SOuJCBwqMUA1xesn7tZTrQddR6wWQYNRIun7MIV8ud1oAyDMSq3q49gGiMnCYr89tSxGSYYLEQtp
8YxeiSDUjQdqrjpbaWOErjcFBnN3UvoPjXq3Z83d/X+RX/7SW66SzjnCbZtaq0N2lcxbm39sU89v
j7eb7eEiQFzRmsJC/JazDUdNj9Z+6c9s4gJvO3EEtgwkaeSIj3S8q836CbYPtH2W6aEvV6uekuQc
ky3iVF7DGxkmqmOCemuv9/qxrpcWFKvR4gmzsgaBRcJQIj9o6ggGvV+jgZM1KXiLBU65UBwkCNKu
WKX+2w3X9H/em/WOAf/34+3HpF2tFsYhHV1rZo/897/TxVRE+bQ+7no5b7795dUIRcoPrfg5VROf
rVY5737dVWsLWZvUszZZn0wGEhfzJmac//2bAw4g/IDcbPe2Xxwm5mGqNxCa1gRgOendSiOXd3sE
CIGTaH3eUppvdd9BYl8fNSmlNlcMAW8hF9GcSihicNJ0+hSWs7/+YosR/stDnZgQS2dUwcqGT//3
yysK/HHcLrgv1u92+1p/pzBvz43rD7Z7/+xXUBJq/kBmhrOZUSkzQaktiU13hbDR8TcSERWqag6/
iMFzQitD/WwF4NLaKY/Gpr7f7tazfImNRPes6VbONJjNTYb/23L6y3tIGbd2lno1tMIu2o7mljH7
x93NeGo27KTjaNhjn2SQZArntrQK1U/VxN6yURV9MMH+iwR2MZT8/ve3h/EWpPp3a21U1YgAekSb
63gkrAmtA0MW+al/fxyMpIObYGF/fZz14233CsbPaSA1hjJx48ia2P/67NsPtbaZdgSNFjRRZnZ4
M7W/dXzhAooaf7s7CUppU9Pu7GwdfHMZI1my3tseTmHDDjTHPX7ssvdolIbDb2OkwqzP2LR6JEdJ
uK78nr+chOvDLc16Oyc16m+eNKq3P87v7S4JjxCoR32lP3KAKyVK95kknf74ve3MFjvpKmmC4v1x
8m+/8/s9aglhc5EDwd+eA5/A9VRMa44yqqxf/+D2J62+AhWmVdZriuPiJJtsectG3xLRo3Ue/MvD
7QeYhw37fzsy/62OjCJa4Fn+/7Gc18/x3/z3nK5g3Hz+GcsJ2GX9y7/FchKwKZHxrhPIKWt/b8kY
8r9zWVEU1GQdIIy0Ql3+xnuhkQOFRbOY0GjoaIr0m/dCkKeFyMtSFEOC0CIq/5MWjab8Y4NGNQ3S
1xTdVE0RdL+o8z/8SXtR0Q+FtWks/qq9AcJEfS5yTTSHz/U580m9X2SvNo4BSOPa6Z+6d/Vn+NS9
AC9Bh0uzk3S9aWFr89pVpz7Ykx3IYMtORkNyJ/rA2nO0n9gXntOO1u6BLOxsD3zEK95pt6BPgdCW
B070LH3UJxB5BxKAk18NxV8EntuvdNF/K/r8Bi22a//j/0jiP/uMaBQsTWOk0C3yTf/8jMSnYaHK
zQU/mPECfvoh6oG8rBuSUf3ZN/2XIBB/UqXxmwYz6o8T4p+8uWqt3+A/RJ7yDascKUODRggD7y/v
XubBVCehQpjoszWexK/yobmD+yB+77z8i+mSAMv+y3hUH0qUmWTI2emj4JkX69E07OWurlz1Xmou
0hmZ2Ht+XQ7pfdo77TUGDHzfg2F34+v8bqqU9nfao0HKW+JgG/5ZvkRn5SbuK/MTIozuCtbykn4y
8+s39Q29ZYkZEeLLTrvAoF+M3Y6CMnv15/x5QCCiHLSVouJCO4W5hbxVanZUplAWtef8jBLjY6JK
4XfGzoR2D3uVNpjTPNZXKbWlU7s3jzD1v5fPqPein8kTH8ebXouvZS88LLEXXwIf4TclieE9NP3x
3N9R9je95HP2c6d3ltlFxkWiyJd8otXSET6RCAcRms4PhEi9sROc/AcF4El1hEPzndi7XHabZzPf
AZiUZZehPnzCPmo9ByA/k/v5thh2eAFr2JhP5X36GarQY3bCpXzS9ssDyIXiNR+fROB2CXLIXXie
vxXvujemIHt32hdZdsZF1w+DBNLAZY8fsks1vRXbRohRiJAFmicZ398GstUVcgnYF0luId6rooem
2bhvvo8n/Ud5C+668io/snOnrTeUfhzaUWdbD/FeuGL8uIbHYfHDmw4T3iZqMLNJc6jeyV40EYLs
ovvSUb4SN/QoryNcFil6/+gSF45cxOZedzQ7+Ca3blXe4qcuupgn8suN0S7Y+7qdW5yWvepFLuwl
XL/wfrQ36SO44PXVL8s37MOWk98FdvY9usgXJeSrbSuHjh/yFMquAWX+vXGeWG4me+qIrxYxvCqc
Fif7bO7RN01XQlrUO/GNhFPtITwYDb0sCEFAAW2CtqyngW8CZRr4SONMN0z2k/f+0Nj5nfxArLj5
HP7Qr3176ggieA2ezXtK+ZzaiDo7By2ectCv+d14EDt0W2fjvlVdDAaVX/wYvaKyE7/2s28WXJOd
5Uc0HS/WzXpZ6l1J4mVlTy68d66OXfY5XBHy9yc5eUpKu77DB3nXrl1CxDisJAj/Po7f4DUY9yqm
E0K5Iag4mdu96z7ZuPiQXII5F7dFt+hZ9xqRBzuC2Cpbz3faeMBlTqH1J6jY9QPqXuECKE0wvfNF
7qRxn1xmP6h81dg1dnMlZY8K9SUlzQkxzDM1yllExUv1wO51ZwhZ9u6kj+yZ2DZfeUPWne3lHYFV
NzY/+p7FpXZInrvvs+PPfvRMViqdXzbV4Z0B/KPbaU/Be/tFcCGAU/kyDIf5lXW7S5nKugfWTH69
sJ+bg4jmluAUypo7807pn6374dK9RcdE3xlv84P4Kjo55f+d+CDdgd3/1+Mj098/jo6mJGs4NAwJ
wbUiaX8JhJazBYGYTitoTRIoKLWian8149b512/zXwbh9W00C4ECOgRT1tcp4uf7Q1yE64Txfxty
DHsxkGpfk8an9S2seSLNb/qk/k6BP++o3NdM8X9fC/yToV+W/+vsakqqLJooMVTDVC2RafzPt1XC
WsVw27Y+9W+gYzGc96lI/Ip1667QAahLWrujAO8F1UsSko0nme/0ucHyotIDKqoD95yfyiAY/MWU
udToAHm9RmkxVggf7ae7CSotguam9SSFnhWyRtWFA2yS7SdV3gJHZ5fW7bWbGDKyBXN0qZ6wXSR3
xaLUZ3UkNBIq7DHVvaBu2xe56jWasjFlObG3sJ4QNa2Yy0OXs8/lLKftOPuyQkqdWT7Ti+gfQ62V
L1ZWnOqEqmqeGgJ737A6WF17pk0WUztnIgvE6o2UswPl2izMDS/TfvYh0cYg+qk1k8IDtkEoc+TN
3VHMU2mviMvBQLDo6ZgI1yIuor2gRwXR2JW1Bu8gl2apMdzigo/AYe8YDta4p9arG0k4liImCzRd
r3JFflxjEceMgfWrb7r0Ko94t+JSfEz1QL3EQ63uikUfGKgI2C01Aafx7Gt1c6+TAGyLc07qJE0O
deWXC6X5JT9FUsCYWkSTwykXAP7sSkcLJYi0woJYs85NjwxyT5BhLCiJaFy61rjQwMfnKI5MfIZ6
NzcA8HVB/TFak3q1OmziNDEDOnn+MMgINzqtPdAycacxuSml8NOS+c8KbXnSwJrx/4KVzz+I9wp8
rdKZz2B7gtq/RPDt7K7UMcLF+ksf42hSad2PEP1QOLNIGBDDSY0KKFXXH7UlfBQ3HLp0FRGzCrN2
k6aPetIelkpQ9jDYXie9eqkmtld3vRjlbju1D1NUPCZB+CTH7UdiTrggOIEXFXy21r6u9yHdSmNs
IrsVEk8j7COcVkeIKPARU9WHrTMWoO3os+FdU2VHlbGd5UlCCnYSXqNKe47l5SIIIvYAiyNtyscy
KYW9kKmC30D6SgbKsgqOL+QX40tBGK1ojiVlh9D0BBKZOdVFIXuaKvkjMOYjcNOGgY8qq5juhbQn
vBQyDxOFfkN8HO7A2mdwZTkCM1FaGd9OthBIQDeX2IN+fKSIY3dUsUyiTqqeNBk6EYXYE5bOKwaC
N2WfVhZ6BnYGJdKcsSBxmxwBqMu+etO39CaLDiGKkRLvT1pjUO1tTULNONHHbg495uqtIC2R5SjY
RiMSaL5gD/lM8DtNj8tACPQ0PJvteEYRCbRI9NRq7ZQv+O7mXcsSbZhi/ZQbjX4iZEfdxwSzzpFG
nBBxnbKLZZpJo+mVM1GEZk9v/UqoZQI69KB1agBXXRucuZCIBdCLmU5r77cpVi/Uj1N/IoEBDUAY
7NUyDFFNJA14cNoZYbtIVOssFIiK2TrmIIeg+Iaj1LfAGJEaIeAvXFMS4+NMbKPRCvJxu9FnWT5m
ccOaTba6iLw38xZ0Q2EXgtbSpqG5ps7giMZITGHQjOnR0N8TMnwRRqxPxeYrkKDiiN8C+9L6jBZZ
6a97g/yTKyI5LVpB1yWkRktc5eCGAEEIGcwYPicrC45RL3/WoSx4sjzE7g0sH83/u+WhpQ1o2CwB
Kt902ksJ12MHJxefGyfvm/y8+PJbUrmt01yyy3SR3jNyfE4wGnXLsYCV7Ri707f5kWu/Pk+w+78I
OHfpeuZn5Wq+7cr7CGLkm0AT8C56b8+qN0H22AXX8kd+YskOlJbKyjeOkf7NPLWPka9if9oZBuP8
nVHtDRQzGg5CyFR8UauSYVSdprWNq3hDxAUvjrTABkgk3CcyKtHpGwfp3sQ8S/tk17xJsDeNM60x
/sxggWjT3dJ+mDfzwzzUn/HwFiGQTRy1o2fNHw5fteJqL+NZJgmEwAbLLlJWPXZKYNvV2hsv5RML
+fBm7qYXsub24l28NxrbYBIrWGgoX9n3JdkXtvlj+Z6Q2bav12QxVtq01Fg2O8RUA3TwpZqtirdK
yY8lSgeSfkXLNpMrVd9G2+vSCZBlSFN+RADiKayuRpIZTpJ6oNk3c7V1JyuwxQsYLMZSjdANFV/M
rkLGRIlppe3vBHfUbxqRr3y8+5qx6ZS7oxubXkSQxsiAwHxiN4U9rbndNtzc8DXr9pWjsTi9mvzn
KIUPsEybb3K1V7B2jnY52xRUM82Gi6zdyUQ8Hbi5YPIpW9xBO7KeTCLPnREg8o4Iy3neI3FuFDBo
tqmfp96j50zDNx9IMdh1SMTc+L7k22J1+QlhUWlOzQ+AnBweEMaYeNIdXrTsztKPBHKyC9GLh3E4
TNabcGUIs66adtTf8HYNPqdFLhz4ilfeZvhoXNWPAaYd2HgsKDQVVrucZC+sGc0nCG1o85OrGZ/0
D80V7peX4I79U/vWYKUGHf6Ed4j3Dr+z9P1WnKvD8MGerEAF96l48VW/5O8kGIlkx76Oz2QUwNOx
rlw2qduVPnGVyA3L58prHiO2WvSs37gClB85m7XEQU2AENsiVYoT/P+xdx7LraNZl30iVOCDR0RH
D0gA9KQoL00QsvDe4+l7gffPyqrsQb9ATxCilFcpkiBwzN5rPy1IR0c/J086pSr5q+JgxK5duujP
X3pzFbA24+/f8/fK3YmgPj6TlFCgjlrCXVdIpdYVoPtqUz2JcMVMkafJr+77u0K8Yl8GQmlZR3jc
UeIykeVFNGkkz0m9Jiamcs2Dv7foQC36Gt4pj99RJQ5vENhQ/7lLnokfzMjaZv7XHaRPLXej+0Bs
OyIU7E1FIXa2L4vrgDSq8TTuyGQB4hh4nLnaCjFmtakPXeKN+3afnOLAWYQD35O9jl9l+5gefTC4
5srwQZ+uZBAgn3W18unmViG1CTG9r5xXLKahagKiJToJ4DPXjO4zdrUtqMzmGG7zcWVaTvKabkg5
oBigARtcCOYwsS/txgcuOeDyYwRLUhMKrJVkrQdicekZyM84VjTkuTOfIMZxsnNpxl7wXks0LgSQ
rMMrHXm+T5LHnlT3lf1o2evupaDCGTeEoe+atXgVnrIxntINw5w3Muhnbh+79BR56lPOXME1jwdA
XPPDkLmIvhD736VX+pm31osXOoR2SriMBU7p2Fy4vxek+jY7g7h87V/xY7/zHK50ula+Dff9hviL
oORZI2YEI7/DaTdeAkjn9VpmiwjQ8uzfY+Zs1x1dHRoWh7a8vW8u0lt10B9YjbavFvzU1Xu4gzjP
IIUy4eqTaNPRbK/H/iGePGvDtsff2Z79qbjZM7fQ9m6R2xxHrzgH5/prVlcTcp5TEq3tC8s1jXLr
qfzsHP20iA8e1XP0lByCraaQZrrXWOdMK/JXJ1xRybFsCYG6M67ayXwontGdUWDCwsgDpLBoN7f1
N60BUq1DvROvbIXmCy3dmTsMoxB6xOizJZaC0LDAxXbakA/SYaVZZ5lT+nted0Ser6DQ0MrCMH0V
qquyn79YZ70lz90zpQ3b+1DajsLjffJDj+dSJFd5PBbaTonXNKk4YfzOy0+MVQhEiMnWRTP63VSf
VBU2uq72qF3DRzaW1kp41lXZ2A+4Zlg7YgcCoAqyVovWEUiVVb0LFaRpq/EYgYxwLftcnWvyW7Rz
BWqCT+Vvj91/x2kXvMxf2fl2mdPcYJ+9M10Z2P6+Iw2gLLLd6S7bQAO6BhFkwE/8nLF1DYZT9I4V
aEgP87JhRDVzsMqOivfExb8DzJyQDfjYCc506RcJzsYy3SK+4/pjo/lL7cdk3z9MbvglXhBR0hEM
p/SNCYT6Ki4MQHp1JS7pbvaqq4CuSBrnNXjnvsTFQFU/7N5DFnMp7iOES1+tFzTr7EWW15bt4HnB
wU3bHHMr4/qIWIT7sIE98mksnwKLKnydgHtfXCjAFzzB1e4tfm8J0bxAwZ6u46vvg2dmGrZudypn
bAyKAvetO3cr/z0AlI30XbjlZ/VUvBf+UXsuo/v4zioPNiv7bfymU3iisvoY0UOzDokcFOPJPgZb
RuCs27+ILWaSTbeeiEplILKVN+2O9rQ7RYj+6k2leN2PpTsthhzdCSoknavuzXqQ57P/kG/RwL11
P7gnS6qAx76A7bxSa4cPSnCW3ewJbJ9/V1yRed6XR6SKyQeK+epX9br3kvnG77TPPhT1mhGpQVM3
87L3hwGzIUX4A/e86Ir1/q6XN3q0a/ck77xrnVM9cVVHrpnzW5mNnfGLP7BG5S6ibq1n3InoLewL
A6UP1ZN/eCBQQgX46TDPOdq48RG0EEMi1v4j67T8oN/jqNJDUuav2Q/xIlbvZj865vrkOtuHRHiS
a5F9YJ5J1ujvemPnc1uc5HeNcUuqffazTHMiA/V4nQ2kAQk3KM0tGpTdTLBobJH9rqqB4Ghc0ykl
UBXVNOquiby0IWQ43ghlpZ0mGvTXHCfoqVZ/m/qrRpRxx3PC+YsT3d8FhMCt8gs68egKtpi4kpQq
YW+2bl27drIu31ii8sZpPz5vY77XSTzi1H/CwM15HD72R0RaX8M7UlgoJPNn9UPXiNCPLDn/twFV
zY0GU6K1Z5asvwQjsYjchdZiY+7nE+nex2yTUV06g7EazgllRl0CLiEexhOk54LkWlXnyEVNNAlP
+5Z3lIjRZgkPO2inasvAj8tL5Qbn9C3fxZsQ4exnR4AFY83HCgEeltEVd4qLtanOlnWQN+NP/2Od
OSulYJ09zqfwlH/Zj8GlPWVgUz7tXfRcH/HTMz+vnsfJm/JfMd9NqJjTNa3XFO9ywGCEpXyZFtY9
j1wtXRBpw4kORGaMMnXdW4GCpmJCEa0sobNjpZPISBcb6qZ8GIJUHMbbDwQmgT5ryaPEN+62KXdb
wGnicDvc/rvbV7d/Zg4oTXOy37god+JgjxEip9uPsWWVe3+6S4MW5UMcXhtZ4CgeyeK0SDUPuc60
FXH1FsAGF7WGSlMVjJusNDB5jhm1vLU29fgCk4YPdoaQMoML5+hmco3s8IAchL8NKSZM7kz2eok7
yGzK9srPKw3LIWtupceE3unYYTtC0lBjUFFJJhEqk+w2QC+w/coMo2ydOacfLpGs7ZtIjNCtumZ4
EAiPoyxPvUphwi7bFNwtiy2n8uFapkr90DSq5RS+9aGgFqasLsFJAGlJSdML6lRxgEDUhHrUDM0V
P/PUaAyfo8jTK8ynUmwKD/MjlnPVrz3EpggNED05Bd7V+4rqyFJD7NaxtarHgGZtBIYDEeCgddzX
y2RmkGINB9Jvr5IPIaKXYbyEjfpmaDMy9UVm0cGgypfkYk2K71E4763SPJjcnJDMH3q8bWJOW+pH
KuSh8K9p5L/D1mj2rULUWjHSPsdc/5pZ93BM4MlEt2AWuyQ40F/ftaWcOoo2MxJXMkLJooxOZKKo
AA2/Cwb7KcxAtsfINsPe2jdmcPTL8dVIcmXXDxJ7sta48+OPtKsR29jiRyvJj9N7C8PoFMcb2V+k
DtIm7rT0TbNoVvwEKOdsldhl5xZklj/ez8E1y3P9Fax8Q7wxtK32DQsg4+XBiWL/sdJ/AT/UGAjT
5z5Mua8SXsRMzSZExTyIBsEm3CMmJzl/A4JVF8ksMV6WROs7v0gtOZHtSHZjJYe/s68zRqIbsnAd
h0Mfbn1meVU3P1VYLLegSIE0SQDkAwAsNFfDy5KURM1Jd4r6UbH9jAl0quNGtV0DyakmbGkdxaRJ
NaGylUvG0yQTbOYE1W4Cpx7a56GbXxA5v/R5eEYq7vY2ctq6L15a6Jh//m0W67+ytUtEycV6oH9n
nhaZ+InG1LqkhlwhIpUfW1l7zccE/4GLEl/SKO+Bf1Bc2+QHDCGQ8IC/YIG9NC+FPhDoS0Nc5pSo
atE+5RVw3FxTqbUH+7MeHRH5n5pBaRz1OGUKCuYyY4MADcLW3uxUvMLLaGhBWWC14AgSPBFFT/gX
FhgihVmhxFUE+opwHFFnwe4+1BfZ9kRHhyxqUxAWJggPXCmVeSUK71mKB9oms6aelt+ScviMR+40
FqzmyWYelLU7ZJ/IxjoAQHGvI/IjUA6dQaxySUlluuWwSQvSVJG2ZerkIj5pt1ZUGSs7j4x9L7gB
mMFjN2rhxlQ3PX1p3JJ7LSQZqkbnNWQAg6x99CFQ6ZrImT5hUrbadqekaoKbHutGqpBeofbMLaRA
zXdNxUQvYoPIJdIlV8te1T7BAyr7tqArL5adX6OhfhLVtIzJJlA3jUAL0t7bAyFBOD+eMq0l5lLB
YpeYOIhIycBP24IkI8hKkc1gWwKQCAzJgwd5VXlpOTuVHI49JS3pbiiIk+6F7HnqkZRdDNfw7GhX
zypoc/r++M1sbdZXMfQuDYIVua6P/RAfZ6NxfEVL0JLKmwKAxGrskfDpkjQ5cTIpl5I9oCQXvWcQ
1LYiv32d2HOwQnj/gBKckUJqf1QpnWsRZk/E/BJcz3uFL6xeTSM4Li2pziVjhrb1cVFojtp3BCDG
NyJ2vDLSOHbLicWarI0IavZWo7yHI4Vs2b7JxoHEhjN7jW1JMuDKapsfe2RxnzUOyXYU+PmpmEgf
C7LgtL4vLH2XVdWDbFvnsUTdPRhs2lp52GV1/V1CU5rkjyDIuJ0uYZYI++KV1ADyIoHxLZG8hgz2
Va2Hp3RRXLFLoOChxZnePgyST4h9obBv8B7lPXNSVVKObcdUpJaWXtUa7iMCJFek3F1lAvL0VMeL
XrH2HQvSNQv7IajjzCMZhRtrUm6bZt61BpGGcS0fihpgViyn92PfvgE3JqItA6IfKAHNMjURqPZr
IUkfYw+5LFQvQZ8fkE5chtEOeDe6ZjXHtJICC7yE1DsluHyt6Tw0YC9sfTwaeOwxmuAQoY5KTaew
s6diHPhWyVitHvoDIu8n2RydpujXSaOLDYYn8niHgelvr2warmYrw0oYd/TqWcyQDPrJ2CB+7lZz
irgqnz9mPTpgg5F2cKCuuIqWgXP5NIwpTbTRPowwTtb+YF47ztP1pHGBV0hw0hqitTuy5kZ2rYFG
W9Wb+qbxS3BfquNH5VZVpU1UMuhTU1usI5HvQBUceit6kHj+zxHD86RIXhMzCbkTgwWpuZGJHPJM
TjTqTutl1OVgYBQ1Y4Qcq1ynai3yQlI48c8Rzdv6oEYiqSt2cUzfMQMrkYM48vCi9hek2Ps+tkzH
GMCWBQqpK/MgPJW9znqhQ2iRQmtoTB9aYpNjAQ1mXZTJbpYh7BfWTovbzrUksoHDDiJSXsChnEdn
QLEBpg+i26yQGyvz/hv+7KkhfRkYDWPtx9LdpLXZTi/JXaktCGkdoL2KgI9NPCi/Q9UzxiVzdnjs
Mc65FvLvaoppHXBrNQrWkq4P3Rlq5WS1D01G+KfU1jtyg7apGTGDqPXrQIQu6DciSEEXJrxEeArM
Y2n4klMSFRiztErT6KGaGj4xjf6ijCW2siR7S3z5aahD4qaBfbWR/WLKwKKUflwscT5MqQZsdmC8
AiJg6hBLji6QxmoZFhCh4fdZsvUKobyiQAZWZTATsJaZta6k97MkHcJyfiBeRqPSxQgOLoaPcaYN
j1ZeQLSyxDf8+/qkxc2GOT5sFoSoXu+390GzK1Lz01Ai2WlwdZKY/BsXQUjEb2+BJjCIftXcbmS+
JiQqtkgLlTVicCI3+VSb1ZdZ4XISBqdE2CCBbsfGcBJPZEm1VvpcrHNFPPlyF+BBolHQUEeQgt4T
cBI9EMjWeSxoFpQIqqCKVXbSI4FYOIy+7YxsNKaBuUbQmidFpTLgwnYy5RGipw10tCnWLSFAmyjv
L73qSRZmSiXs1A0IP23fZIO2v331j4djWpAOVNC4VslnxGbIFWql7wcr/M/D7XtWPdluJAfvN0P5
7UDYdrhcsISblVRtvlCIVi7UfWPkX1DOGsBDNvwjWYL7s0jA9bBnwhcGNKWCRjZGIuwQQQ2AyGCm
mdK5BWW774Og2GlMnfQUwW9Spf9z6KbyKmWq6QExN/ZNPGHMVfTC3Cuhavw55CBD9u2bLUYT39Nf
hwh5AVSzave3KvImktTRzd6SIrLBYiqm6vmd7A8KVAs9OaZVom1u2+7/Hwn3/4qE03SDtf6/hQH/
VyTcpf4Jivy/1IF//slfiXDEvmmGcRMmGLqiLoyEv6ANivYvLhK6YcrCwP21qCP+Ugga/1IMfoZ4
T1FMXbX/QyEo/mXbNnQB1UJ2oBnkyP3v//VfarnmH4//Sz0HA+K/NRqAJFT+BB1xrqIim1f+IZ5I
mm5Ohs6O8KG+W3LVwJlEp26kMz08QJqJxadfdM+hWvn72Uaqi6XgyRqj70AOm7UVaQuIcqGF//vw
R90cq8fR0AXJh+rd3+EkUPYPuC1TsmR0lld/0mTa0vRIszmlQcfacDkU4EdWc8Y0rGUdbPd1tUOE
WbhtCL8gTg1jY4yzxeojNCldiFkvm4yCX+0Pvqp9xank31Vd2nqtaj+jpAdto68rwzfv2OLVwTAx
eqmia2JlO7/VzmJkbQCy9qR3Sb3Le/WTEJl96c/SIdCYiFRLflZ141LPC38Xw8X/ZADd9NkGKaLl
0AdOVRgXFcH4hgronPSsLSWcYmu8k98sS7/k5cNOpzIRik1cQJQZw16z0FwNPSsVSmYvF4N+KJeD
3Y+AAtOPIQvqQwWryqk1tlcBz0aK9zq5RXt1OfxRWv/7K6wSj2PSJrxlgN5zKmZUfIj5qiA4JHPT
OjOXohWXGueGxbg9G9swjO00a8QoWcG8vj05mf8brqYydfuhJWyuSB8HNT7GoZwepgkT4kRwOSzE
xNxbHSvxTlYuEUhXQeZLIupxj31ZYZCtgPFtwpToO7mnEu8puAcJQ8bSXqO73gU+oKFczzGJihY8
k94ZymrE8HjwZ4i8ZlLBrWDpr2QBu0ezFztYt3/il24v/T/eib/fnSJKkJCh/lS1fCPj2t5C1WTO
bI0l28S8298O46jVpGzoP7JZ4LXqhmYfGHG96RZTDO0k4qrlq78P45Kko5Axt+EO7QHkqPa3w+0J
/eNhtPh06tnX1qh1uK2irGdCumjv/3w5j8rdkCYpZZ2CSx3t/TzW5f721d8PIafxA7PWthbl1e2N
L5ZgjNtXfx9uJ8Pt4Tyx4kR5xIBi+UTePozmH8r44mu5ffN2dgyx/qpmETyHxRlye+n+Pvz9PTU0
5R0E2WHRpAeLsSa95VioizfrFoh0+wlRYL5jlczybylIt3Co2+GWgnT7nGdRzdgH7ziqSzPEE9xj
BqpvphlhMsL5j8eMYAzcPVrTDDOCZTAwoUbmjFunH0Ei4wfoC9bmkkVoZdLOe9US815fDreHt4Ni
xw1NzDJB0d9iUjeE8DdlnyewoFsi2ojswDJu0emMiwvEqpF00BxNORCH9lAP/otVjG6H3wyfbyft
LVV9xIiVecPNt3H7ozS3jaIUfjIftts3xPKS3w7qv7+6PbSbQmzsWt6A78lRS/APIEIpBBFFJ24Q
aA9z8sPbgPTljMgDjB2Bizli5nlzkOlI8ZINkTdr42uU1fY+ksJwr81PvLKJWEMjpp9SOfSh3e0n
PvAkJ+uvZdMGh9rUHoGWZN7tT7yFAoWZjKbTUDJnXC5otx/0UZxVr4wUK8o1sIFnMcSPE1RpPtEy
Lvj52tgVXuIB33XXN+d4Hj9bQp7WqsR0Re6PUQBQc7nTMQfyv4ntY6VSlcKrshZgfP2QWnK0DZLu
Wdbg0lnDAra2EeAL3ZmH7Gp7ZGqm+yiTj0MWEWZZ8V9UWFyDuZiJuoxtgOUpGx/aAGsc30aME2JM
3micCEAbYxV/Oov8sYSDpyynwjheVOgacBHlN/KMSNIVmbIeu+4cgTP2ithK9sBvDbr2qNkEPDs2
OMs2bTICJ1fof8L8mJZzxiWCQGsmB4uUOtOD7NRRjctKOR9ufMlEi3YYzE+iGh+skIDGQUdyI2em
zW6L1OCp4/5GxOG20ofDHA8d5lEUEvUYNvAEpuexDgmBiaXascL8O1EBLo9W9yXJAaVvCd5RtVC/
jfTN66q/+paEv9bun5i4JJsyni5SbLHVISbYi8Ycw3YK192QwgsgSPVgNnq2yxOLMQ/rtxSGT55l
hqv7yabRETzEitbup6k4SDV7qsXyutZHwpCbDsqu2pCXrkedAsznUgQxwxGtateqht+pjvy1NTJ/
7HXWmh20E7oBCx0YdfS6hhnsqWoHBCNLfiYxy5vAnh67dLpAHBoeU01lTq1KXluogAmLlmXONIPg
lnvHFkq3VWLa4Krkl+LqumtR+6B0gR2r5Il0hjXFPw6+wyk1zhZpVkypy24DjY69WzvCnIhZthWk
tcQovOg99rmKWjg02uBuooFWW0v2ZkYVEszlc2ew1AkGq1l3GQM1KK3jwxAjutS1bgKvBETF6kAW
l3rpZAIpNV1q9QldOVjNoNUYZDIbVUJ2QJalvgzWOuwOhS2XoO2VXRH2jixH30kQsivKEFqHpnTq
0MgJTPzrnvs5Y1c+QIw93wAsgByAPQW9oRI7KR8gJKS2qySGdOKP+YYPD8dKERLNzrrR5m96/Tsz
86+41E5JymtqyMV7azdvVgWRebRPTNBgVfG5TZSqJtUqAHkYWlslNbcUl8SBJnw6wxAtAXzCY5MJ
/Wk20bxNhU+LEkD8yUt4uTFBkRJSY9bJhiYhjZOhwcdxRSNPJ9hp4XNh2F+pEnM7kZe0blmXznPr
0rgjLJ8MPpOCBSFMi9TVWQ/J3dTd2bMCPhHaGZXBAMSaDWaS+vF2Tpf1FgBR8TI0MnR2SXsbjXw/
mDbDZkLvSVV1Rkn7TWpTv+b1I+iAIyhZ0NpBm+zqBNwsdamyz5fRHWO/baMy2Pb1JHNLa1tLynin
JPYDf+gd5O9u3UhDBRyH0NXFqJYZP/Gkvs4l+yOjkskz9y1Xk6FdBCqgpVA7s5RovX7xcEPTYUid
ydIpw0pOLx8hwK1+ywLlUN3LoVekdPCxYCipqiElLcTeujY/R92/xJJdeaNcnSJ/jt0CfPh6TAST
tfGsTixMO1aUChhntjbJuunbR7ajpLBd0jaqDyGS9NoENhLoBYlKSc/eVzTQiZMI1KXFtpxLP3sE
q2LQT1g7Nt7mZcCd7JSXiPwpgI1IHSZtIji+SeFCd5CtdPVD198XKfOh9oFf6eHArYhPfVsx18yS
5G4wKWVkLQCgTuWdN599l6SeOUsfc954YH1fQ+Li0Mxo6OkBHwjTfgkt8CpdhOF31nynDAeM56V8
kMbEdGzNNl2MrN/5bLc7XgjA6vGl1NuVXUr13YxMhUVoaMb6KTUiHOUltyMpwiSSwLsAuz85ahrY
e+SRDLlQAyjcsQ+TAPAV+d2ZeymIjO6utsAxEM0uOUqu8MIitBmAYKwyOSrwUsa0OXLvMu/y/Biv
cjioOc3JUp/cHt++uvl9bw8HFGTNJFGSLfbk24HatPzz1e0ht8TcG5r8edRIPUXKGLsccCEM8cLt
+itw5uae/8fDohv1XTDuc4V6T+Vu4lTz9KCqtbzqY7Sm9dBEB7NDCFRWKLlvYWVMCFO6pIRhvdHV
xAgET2OePqmFPHlEzbIESJaFmyhx5xP1iJa5+Q+v983wHY8jFbBFGbTNeZcy5sx7U4PbqTSRsspC
BVmW6uPMXA5QYZNNFEbHmvnTPp/6jwS6kqsqGRmbfb+5fbsm1SowlX6byTDBimrCjTlPe3qMaR/J
euuAsF1OLzzllqV8TzBA2MQvgAMRlfqul/841bt/e9bbpRYnAMRc2roTMA1c98uhXOrhbMnwsg2b
pFHWIfubt77VdFaft8dIQiePLNHLLVstA+LDk70ZehcfbLxU5beHYkEO+p62VPZD0kbIXJYvuXaB
zpApDAFEpWMxn6dGPviRJh50tXj206TfchdBSjLKWJH66jRrmfaoBf46Vq07KSs4uQshXWIz+u5C
9ijVUJiHqekKzyqxPPttPJ6t5eCH7c+cGikqeqTN0kCuqAD1Cpy1swcn7YW0CX0Sj8nvUYQBkGLC
RDb15TqDRgPfiFMkjApy8IbMuIgeR0pOvZCHBiI+TT9Wvb9Pwyg453ZJa5qxQUgkGPOGMTReUysf
Iy0XcKni/sitoXwgrnmdSfWLaOPg0WDGjr4w0h26cWnRzOtPvW+gF2CJIbT+d0p9mDcC2RLZP2CO
ln4RW7Pmajr6RHwiZA13QX0ZDJ36U8a+U8f6gTPP4rrKJdNgxM2nspgNgHZ64GhSOJ4UG6FM2pxw
Jp95I+xtkerxnSZ+1KZOzhrDMewOCIdLw1FzAMkDt3hoOkRBZo1ZeI3N8r8qo+kSz+HgCSR4fSJw
2RXjeM06Uo6UsTr1Q0b/zwmD0UeC1wxae92ZiDLlOTtIQVbvxtpC9KrVZ3uKGjCsY+OVETK1cIzi
U2OElicP9Y8OzTuw0VKb67aaW7wBmAPHSbtrIqs4qGBncLvRyWQNf7quBijguQQHNucy9f26bOT5
AFNj1/SW/DiZrGn0VFF2RtF8V8qcerGSFFtp8L0lch7bJtPuKer5lIvpbrDNV5wq0NVHsZvYokjQ
uq/xGDIGTsYPABnvUj6pd+1U9WdYCuvczKWTLqv+xu6076id002hISOe6LGuKtjEaNJHB3fIvKF8
OPciTw+53lPPWetcbsm2JkFjBUMZARVuBq5sQLQ6VVQXlCEYTS6Yq4/61GnnWJEOMqCqrTZmXy2e
VXeyWYGHFsopxSKZiJ3CeE2qIN/23KQHDnTN09Eclb1MReH2uEPXcy3Erk5fJyumPSl4X1N9jJ2w
g0HZsVdwwiYmo5JntLLixuTkKvtNGFo2ueT8NREVfM5lZoOonvQrBPD4KglGTOB3KAwd2BjHL4VB
Izsn7dFYlVLiX7VAvq+Y0mz5tSAZA0Q7gHY4M2tzkxdoTHnfXJGMKLoiVCGR7x8tf1SRBmh7wmSu
iTxCtsvNAZIzX9GioBWSYhkcWp2DQtFReFGm0veg+Rkme0vXd5JC9u5Tet/HCEkhDsSHnuRtckdj
1ms9jLNi6j2tiDoYoZhXoPkOxKK4fjyQgFKhiVUMe6+RDPuQkKlyLxD8vFSLEq0tvlIrlcmVoMeR
gvjS2ZexHeSTLPqncPTle5nom5bPV1GEXtVn8rk3CnSqucUGp/4U8owu2KhbL7dlJA9KNu+GJrMR
n3TUZJAs8NsF2cUqw+ScNp8gPtL12KooBFu2zuUc7KW0Qope8yvSuPgexDHtLWMd5CG4srqFdBzU
xVnW9E3cT6yJ66o9gMX4MFOhHu2O9FN7wbzG+KuRo/mly6wDxEkhfXelOXmdZkI8y43npC76ra7F
D11r12cR6sWu08Tj7UJLQvh9gApoJwX6cBZxRns/JZvR9MEb5UhMi2zakyzOidChl28tAe9vCE6I
azzwE9ldqMrgvuq3hoCJPTS4K5ZucYqITAhbn3VVCWxNb7PBnVjVUKcl0mpKx9LDTfzEhSbdiUnZ
0QJ/lXqdnqbAJsvBYH3pp6252c12XrmxWSK3GZS9QoKCl1pNSbVioUblGskZ85qwYaLEbE9Ro4hL
lNhiEye96jA1xj2USQjb4Jc4djjUTqnUlxHGw/0yTR0JGY3Nr9YgGKUxXD5TzTYykHUORbScw8Um
yD+1QZb5OPTboMAIMopPSoxhm+QTKCwdTF8c5rvZsCIg1Cyjc7ZEoxSNm7wqtnZq/sSU7U8a1X1X
0UWGkmSchL4Py6zaTvn0EZuo6v0F0W3007jWGhbcLTFhT8mJMKNdHBnpuU8K/Up53SNhSXC0Dq0P
gGYsiHC3f5sZRGpukHJfW8TCmIZuIv0kjdYvKLA7kT9WKvrKeZKwiWH01RfTXJsZmjtGbABhvLVr
3Emlc6PsVAOAtaFWzrdSTG4BbOc6uoiuaJ7b1DJQShZib+vqU8V1Wmu73NGLDodyGQCPB0jucCs7
9qSEHPWBhF1i4/c+xXrbMreGhU5+wayfZkUXDH1gkkRztgm69IuYG1y5U39vtiyVDaU9qBKEwbhr
92GqVEh/aowhabmzdPQ9ndyNaHE+tGEOD0OKoKOcBLixJMou/eKAw2J4sjPkxxpr2T4LUfWLZN6b
9iGXi/okmjMhQSaFL0Bf3eqnh0A1N0kTD1tGUaj1bbNH2OhH6zBKw3OqU3tDLEw8m/a1inA2COS4
XZn91nKMWsCyhw+9Lu+Jp89cvUrIcDAgi4Ose5ynRGWsKSFxIWD6ZJsmAwdbPnbR7LtAHcPdTPmz
jiKbrlV5oJP6RWc5Hk0UNNz94wZEv/ILvYmxiaLuhjl3CcaInCDBVRBaqMzVlkFHh2fTLbVoPIBg
hm1esycXVv5Uy/J46VT/YmgfbRx3L1oXc2ebyShoreYLjlcoyH5ozxDoloQEXT/kzeSRuNVfq1om
sVnPQfIKzd/oCQZDqEOMPxtxn3OjC6rMPgZ9+DKlNjUiUrbVIHEw/aI6ZAQCNr2Gopf7jHyiOeJ+
yKbSDZUQ0U+XStgTZMLcbQL1MoHfQaCly5cTVq0VaDWwfo1yPGl2Q/ZPXr7KuD+PxUBKN0I7klPg
B3coG5yesdk2nf2PLCjLp4kPYtRbXGR1e7yXqmGDvy/AxJdvh0bnHMvZf4gYw8PcWMVGX7S3dts5
A8tVJ6W1dTM50NctNxooR0S49A1ypmQAAjDYeX8Ia7x13OYlx29VWDbL/6Vhcos2mXg6uaCYt9Rp
xSK4Z7qui0c1CkLHGDFbEV0FaTqsun0U3xdGbrs5/1OSHxtlG0ZUqElVnK3gPKa1fqiT2kclmZJz
naRXIUWDZw+8Aabdov4OWMb2HYhktm1IWSeJ7b2irUOQOycGEwsBV9r2ldIAiCS0WWt6FNHhGLMK
MgWKk+JL0SmKBNGFGx9q7JnsJHBnlQi2VEWeOgS8IliG3Wi2GB0rPdF5hUW/BgrQYQbZowmRVBIr
pHxze6FFmECwE9NZqlCIqL58MAluELRnqJy8OY88La6sbYs3zI/M+ipknJFlyeUWeO5kvEsa1NDc
Kh5lhMNbPVAlAmiRSKHYOhXZ8AYWUXCVhZ7rj4uJL+vgdVArMyBtkletGueNns14/rIMg8qUfbZZ
gnVmss2t3csp88iczYmaHyOD4sJnvIpAuo4PxVB4/4e981iOm1m37Kt09Bx/wGYmBj1hGZSjLzpN
EKJEAUh4b57+LvD0PS6iu2/P74RBSRSDrAKQn9l7baSCRKpMbCyPqazMI6T3s1/qe87k6Ky6MLsV
ubsjc7u8g4qJPrpKgmpKaAy96ClktnlbELKSjO9JkYwXlSISF6FTk9fXiVMmfZq00njytJbn7w+q
GRC/GwS8mA7IJK+qQI6ToLRRESUkntomSEaJQCARBYyFo+oT497V4sPzeh/tBn/qpP6YuB7ONPUD
A3yeBaMj3nKkUHd1bxJq5dhPVTQ1Z510A6F/dreT6bSryAB7KtYPuLV3BO49+QOdKkGlzX2Nol76
/dn1IKDQPNgXFLNIjOvSYxala2jKlj6Wfjpui8x6sGNjQhwPuDSdQXEk0+IElovCO+ON28RtJY9G
rxUCcJeIFhaWw9IkQYJ4a4M91d3UfaiJilrup5b7tyynT3dAWkVIO2mDUb0xiAu69aNebdzYsviu
/a9x8txHzWWIoMd8HkJEH5l5Z0SldUfPi9hG0tQJkgWHheI8O7ql1977FuDkpsI0VbT9PQPCGsFz
MjPfdtOzgATtewxus9nvb1WzrQ2Hw4DWlDgylEOp1xyrnIdwnhndrT/RsTBxelAdF5EzNCll5qVv
ivpWMjpMvNHeZpVzHT37XDW1CgwdJcdIofOw647lSe2n9+lMLpOMBihcOmhTLEioJJJjnhfMaYYZ
ET1yDA3nv7VmrKVdCsychyfKVFY8na2TnVUWGBVFOfD88LmvB/En0c2XqUUd+IX6jGfCSdshvyMQ
u2bs3sJgDmtMyM1CtHuJtc0nCDJmOH1TsR8O5mnqAjfjqNe0TftxJVP3RV3tE6MKVC2tbWxH/Wvu
NZeesM+jI9k3LzMOzTm3UOxlY3z2su7JVGBahrLjZ50o0yvVX6vQVxcGuFfMqfMmCyHkJCSfIkYl
v8nAPFhXRzF7zpGem4ujp3ubvT7IPWa7RPbgzrBzg+5RPXYT46nRw2sKxAbtMSlENwU0TUY57Rfq
cTipcLEj0wM2ooudY3LItH37Vojyw5xL4nTmkXgCKls16d3379Gr2gucRb6NccEFTCrsYbT6l1ih
r8MhYrB2u1/CVzG5ESLzeuERKBgQ+2xuJYunU9m514pQVdec3l2Pc2ds3HxveP3pb7t8elcwKjRU
/9j7fX/2/XdR2F9jdN97prkMe/N1lgSBvT/1bbnrQ4YwZQxPFbImomYmZeSxZzwJ0MB8IwEtAlc3
2YoL+9ufddsi1UJTy/DQPM3+yJBVrIB81GUn4iqmk+4g2CVuQsSiGT1GPc6TbsUCfi+Pu3WNTw01
HizsGGafIE0w85+5o3rGssbBb+51g1QhYnV8Go2+BeXpS7wZEJBaYY2nyC7ybe3AyNW6G0/fH+JM
34VdB/OFUc2pnbEmuxMXN8z78hwSPYhfxX7kZsGrL+pXbxmx4LgJmGB6mfKsM0xMLP1zQnMUYwxh
VdV55g6RcTofSdyYGEIvKCZX1qL85i8unLz24mNqj/wXS2NbibAPEKHJ8Qf2gUX7KluiBQFlsP4m
3x9AxzWnbB3y/ePvDMfW+3QuX/5tDx0izTukdCPeijP9/s2/PytXxOk//vj9mYSlv21QwN7QHlIF
N+l4+v5M/f2z7z/G6wsGkuG6dPVdXGPXyCukizzYIQ56JP+M6we/KGjxHcPbDivo7fuDx+l1XDBI
Ksm6c1H0eyBu+bTK2Hx+f/j+42JTjGpd+jduPl0Glc7nNlpM6gBejPVnW9aZJvP8VYaRfosUUp7O
TNVZGrOtoODVTkPfp+Kgrcx3a3YMsJdMTg2TD+n3vJQapD35RGP2vo733xqwb33W92fpirOLi8zb
t53+m0CMReJ0jOVrt/46ZQLZ7vtDVw3xdhxIsxrW++dbLhMJdcrLuWD6VvkYyerPQTE0KwRSzKyb
Ecr8/cPglJfeXpnOcYpqxAN5K74nwiwHIdo4Oj0YA9lz6yQzmdwHV2F7+m+B2H+NImdZ/0+K3Omr
ab/mfxGJURb+E0LO+cs3bTjMLltRRF/ynzByHhg5/l7ByUBgxD/8p0TM+ssRlpTKXsE38ltY1pZ9
F/+v/+mov3y+m2nyL6ZroS77/5KI2fLfJGIAHjyqCGX5zOGly3bzX0E3LA6LnMTE5tBOBMnGs3FL
MATCSx/+gW6acdNGWAGKxul2gOmvRiPCrQGhAvEmdKc05CT0u6c+qs2t7nR6KVqiYGnoO9TISNAn
1eKSpjLYtxN4cNWLH9yyIeN1864pJ29PgrdzCj1xRIeQHmtf4NB/12PenJFVzAw7CGktc+IUrG7I
927v51vHXh3zCXVN/TO09GfDwh2qlI0UF0d4kRO3WDbpK1n2hL2xhztn7RBu8T5ULLENcnZGA9tk
Vj2oouvu1JBdVYVRzhvaAINSeySUgtWF+Qr+j6dC6tM0T/OfhKyvgbQTZgJkHUNdAgFz6hhvMCUA
VhZNdOqJTytfuL+MUf+oHb8MSlMNDzUhZKQJlceOaRipvTcItaBipOiDTTvRm9uGWLXSdvStbmiE
W5MkSwVGGyQ3YJ25ZFHbuMVVL6zlapc9p4cHIXTrZUsASR6geXuZ+yY/FGNAyEER2CPfuRLY8kD1
w/pjZEHPbZ4IoniPkDzcIA6/NgITeSyvZa1n0oJIrkQbfMKCbxRxEgi2STnjNjQalr+pSra9EMOv
ngXCgn0q/sHe22jL5k8NAJ8Y+PsALHjHABm6xoB3OIuKAdG2/YMgeH1jEgTYz/rQjUgK+xpDSNt1
PQ0k0wA9kqw55XtZ8c2zMD1nDsxwvy8Cx9mUY1c+lYQr3oBfZy3OUGw3RIiUcxMSzPo/RiENQuuI
hmRwTLq05u/yiYRAMDwPXTcfTJuXo/HXg505FpE00XZpXk1j4k1Bvdzxc34T/yffPSz98lrE1Spe
zHbgrBE6z7J57tZBQBLeWosUaz90GUer3LuzPW5nD+yMY+HoSjkObVoSA3hSMA+8vEP+YsvpieGF
YIJbYRFPT7OiwgU/3e2WkVuj4qKDx3yBep3sHAjpS62AplErLa/2xKXWuFnANTzt7cwONyF0oUWd
ulwT57HUR4cNvZ58hQAjX/a4dODAYO+QmAttohHwlTcbMTrG/Zyk78VyX4KVPAPKJ02vy0jfQAjq
geMbJ0wVqQ+qmz0F1/wwfgrxXmlreO6NN8+iHeJNXU5ub/CmkuKnG60uuGAymNjxe48W/uSMCzPL
ORJH1yn1LrdLANF2+VrLdC/J8QumZCwOU8lbIOrCO5ZW8xxxKTBRNytYKGpvYRohXBroS2MNgci7
x7Lp7SC0iRCd3Fbf0JMst1mWKtQeiCYbqvkQyIHvTBsrSdOgDEsn8LGljxUXD0FGA+HYBnqhQ5NX
l5UEHQ84MTNnwpsM7HhHwM+2KhnLAx0CPvbD6rzHhsCsXdJkz+jaows/CtPHB5yn/aZSRfusmD1K
Ngtsvylnwn5mycdbim+n/2KYTowPSii4vXwZsRQeC20BaxOKwYL5J4syHBkTYZRhhsDWJzCwnVqU
OdYAe9OtHicJ3nEqiBMa8uwzWWUD+ax/lxGkOTeqr2nLqCCkN4H/wdurmxHL8pL1W0lCzU1TTAZW
BcKUrf7g/okU4J5w5H1W/nKYJ2vVGhLRAKH6MrO72lQUnnslh+eMypRarFoI3XCdbVaqV0OMXKLI
7h7TYjeOxldqpi+sdxU60OHo5Kz84rY1dwWZw3X5pcriUIWFd7ZNPNdx8mlMOYvHODtgX2XF1SJ8
s8v0s2kNBgvodobE2TItHLigGXR6FTdQY6f3ZVdDk4gZVA5TDpqrV3u47mfyRfOdWL+IWF7sh0WB
coyMGVVnfpCiRMajhIts1O5OH1CjFj9sBwMKuhzkVjPmE/YWV7VSyUZnhsPEpVCUO+NYhBjiagi+
zPHr/ja1/DuVY/4axxCOTlmF+76gdQb6T0ddtihck+iLMvzQ9+tDFaF0PNxGFboqiFfD1mAq0KoZ
YiPNPn5rQkDayQ06poa7NOp5bBkFkJAyuktNIFGC6eReJOpPInFdidIegqUQH1Sk4kIXaJOiCydj
YvhE8FIdMFtpd03upMyXMouxE3qvnk5gn9td/WDPOPELgreipnqEU1bdy8FILkVG8Hmbr5tQJML+
Ih+n3hyOI/94UVF9yq0mfWwYbqwVMYoDowYdZoSPQzffUV0C3JBJui8S9Rug8ykybBImungK6t7+
s9jaY0DFL1HYLPzspG5v6xYL6pLyaOq4PQvbRWmSIEStVX9mK/thIhXbp4u3XgaHPO7wuuKkz9Fu
btz13Oox7KPuvHPnCTBcyNfNNc86jBMG6Jm4FHexoGl0JmhLYfzJaT9s9Prtpnx4npqfg7nqYVKc
fIp9/c1i1ul+lTZtZJk8+Uu3EpBu+zlqAkozfuEkfmnrJt7nrCNAmhsontabkd3QzVB1NmFJIRI2
eHGeinZV6i4Hd5hgdsLOFZP1QZy8H4jMv5MhTna/ebVbgzG8D96M6JlN2fCogXtOAkGyuvmnu568
gQN76l/KBS4AAg9n6qiAybJpY83OdI/XE6KONg+YMJ86Q22F0z/LSQauyOxNNya0yL73c7HVlWNo
2BbdmvtHKPC2Jwp5p1xQMl06DGu2Eb4pwpt3qrX+cDC76zxT97OxbwT6GW0R/wpZK+nY6Vt58+E4
HRcGT9s0rC6tlc57l9HeZpmtT0Kw30oSXC4hZeF6lDlx0Z1sEE10MMnGI8Nryx5/I63VXmfaQeGI
8GShcL0ZO4BSsw+LKYFmoT/axCQUQ6M2Iyzx6rstiqgk3o/+zC/Gi7v5ZoUtJUbNrHLfKgOfzGgw
s0uU5x0ndd/gmr4tLY+0BxbIcbxpechRm+CF48FAkq3d71isWDb7MgbMMZQAzsJkowW+wwqlwYX8
Ld7QfkSrJmBkQbkcjxyKYDqJmrlvWjvEJjn7T3jMfqnFfRZVODxYnt43rVZPefFcdlCfEEa0QCaS
8TxinPR771JyNuecjU+IFniJ0s4HfJI5QdTtyV5mp5nI5KFyGZhH6cITNdoot6m2toBw0ijHJ2fC
+c1kf3lOy8s8teZzz5yjjYbr94ex0i8z/P27UbbD1SXhj+DjaDiEUZ0hDrQXEm5CwMENfFSmDltP
8J06tyoeDYODvgTXB17Q4hmIyKqqC2Lcq45pdWlyaHvhlSOxvCOnxdyzA6l3mJnlFZ2/PKbr4lVp
1n3F0smjE9rAh+vlQ0yev7OK2di1/Wg9USvf+HnuXU1vhneTpnuzYEv+t7/yY1YKo1ngMYAtFDNq
SiNujrZmlVvGBda2sbYDkkbQGmU9g5O4m14sg9vXQje493J+hXhyf3lzDN6EwSQ7NYPf4ldb+d7W
nuyCqXXFHKQSCQQr+9R4BMnJBZLTKVnYE4oJ1M9oEgjMOgR2JLt5ExxfuewM3rebS61i9WRZC/NL
MbxkGS770mnmjYPMGZjE4yzTe4kSYWOgOa1Gpt1FxHqhJaNts4zdFVz4xl9RnGJK5KZJUVf6w27s
Qzr8ngT6sEhes2huIApB9iAMLT5wxCV7gJgWUEv0kCYMkHisA4gMmJf7EshAmCEVXy2Vg33o7KBZ
YMdGzXSje+zlLP/yOkBX6B8tv3hBcDUFKf7TqIoPuC2CXPAKWZQLhwJP+R0Nx2OBoTG3JIceW4Rt
z2GHoRrRH+QUXSFljhPl7rXLuIYooGuO0mw/JkThLR2yIy+P9uRbzKfatj4zHhTb3O1gDDttCa/H
PffcNx0bcwKgl2pP9LeLbKsmGA4LoH5P2O+TiNqjmas6eCKJaSBTh+ox9d1WE9dwY07Db/2jFUv+
SC0CxIiLWaXNxXOu+Knas4Shse3WCmUwqktjyyvz4vq+Xkgaib1PinNgnIwLeav7E4PozzatnEce
N+emJgc9tRGdCwUPx7ei5kI3NZGpSN1jO4fBsOEMw3rzZfonj0FUToJbQNTpMxrJwPbmo6I2YTGK
KDhy1Be+qyv5lQY6pIk0rhrkoIGhPB8fp8TMD5PNrQu8IImZ4LnvkecCZkaJPghRbru2OVrRvJAf
iPjeK/QzRMZ3VfGOoMMUyAmhf6mVPDZEt8UyUS4O2TPGjovRYOQSxJMlU/s8FCEJ9HP3O+LcRVis
Nl0OUJm4mHdV06CmFf7FZaqATMZxekgG+WOugDUNIGWPeFQXBN8gqw2WhYS+s87rUgEAji7CXPdQ
NoUEv12Ei9/W/SVhRxaNhjy2ChlH5DyRmbMeg5DNVnm1HyV/qqjc2+0yBHXCKqOGVFDFv6UcvaDL
QLhlyp4OWrjDQfITgw/k6A5TZKh5V5g3m4kRGWG/tLellLvRH3PUIMgGIii0A96tafEkHdTon5tJ
80+MVW0OieuwqCCEjLtdWcWHcMi3Y+UDUYqqi7Dy7n4s3Q9lO+jPYvvOBQVwSMvofs5IPG3b7hbj
K4RHMcut6xKY1/kSWPUi7iGpJlwo5U/Kg1+phIiFppRZ+UEiETwAhDmbsr1GKVgISjhywL+hQmnf
ER+PjnZxjVckdMR6cXPBp+FxkdgxJ34OsthtgNZq1Ls6tXhIthBWjAgOZUECeWClEFWFRWiZlp1E
WmDftktCllvzKWTfnd24v3Vqxc4VFHRhi/iusHuYikiCjn7C86GvF3XsRxQFjJZIdgwpqVVtEK9E
lZd2t8Kob2POoyNXZMgVat2GhoT2Yoljb6GzwKkGJtiAwMhQ/cVySZSiwPoqdPW5IOw98gAWG5s7
dhsPVGGYyJDdaibSuW9evfqXalwNdbwvDlALVnkEJCDUIUeTsJyyFYwye+KuaGTcBek0c9sPu7D8
0+Tj2vFGx96nMUd51FM1uqHrnAu3fYjs3trUTfZRsqqcBcuMpiz36Jxs9TT3rTi42Lx2WQN7s4on
IjWhzRFMy9AVZxxUJ+rsJWpO07CravAzc3vOUh7lVGEWUrwqijG8sWYfCRtkOy6z1g8WH45OoQt2
+611i+HXerxr5wmqR/PKyfVnIC70xk/9x9ohrUQDIdctN3cY9YyoRuZUE7i7tvSdXYfQE32L+5w3
wJ+kS0m+mDFWmukti00z6LspsCwmaBjXKBiWL9eGI5mI5AcJbGdW0n5AOfJz6IAteQ4H+6MuQ3Cz
KYqMIoJcn9FMeC0CImdxfw304b3um50jqnZjxp+uRU6SrSZj2xuUaFifsp3T4jfqKA1p/XakkeX7
ob9fqdBdg00pm/TB+k7dc1uo7Zb3sEwsgTUglE1c69cEA8lNT2lwg44dYl2KbbyUP2AWNR/pfeGS
eBuW7F0ysUYyG7/ijrFUG/0gbi/a+NT5cDJLVjnISH1neZAFQQADKv5loHsVtqA5iPQCgRNnvWac
hW0HbQHL0j0dJbTChaLJaU2wBIaxizL9ifjT35Dfhy6o1GfEQ/4mJ+1rna8xRqvC6+wt7ga0z9t3
F6drQJGGcxdymAVLRBIvKofM5XX+biVUG/JdqRjj+qVrzGk/ldLfjQi34+VxtBnbkKprbFqMO/OI
qKXFXRZpMmmpJprAJXOmWuv+Si9cRXV4pj3z9mHH7VtTFa4zNHNhWZQzqsllUR1KMwOYyNG/a+vR
gm4hhmPbuZ/aGGjvR/PEwnjApV/moB2PMns2LO8dXwTgTklLXNTwbwU2nnVUOQ8NCESyig5LLp79
LkWTNA6gRNBCHCK3xucmo3Ov84dwRrqfxYjDUL2xK6nC+4zG6XZgMRFEYfRrzPr4FLbZM+6UDOy+
fkRXdoG/YJMmiLOio/HeMSVBUTUxdPHTeH5i1frWE/H8LZ3I2urcEuh7LgVcxrmsx31v9acwrNac
XRQrCOifEWTsRq6RVpPRFc2I4JXlnf97g/Ff2WAQQWMx0P8/W9yf163C/9j8ZNWZFD//eYvxv//r
fwbhqL/gAZkSu7CJmd3+xxJDOX85HtksriPXFQK0/r+vMRzvL9v0ML/ZaH5dm6/6exaOY//FsWd6
Eov8KvPCOv9vzvb/m9Od2Y3/r053nCSIWEwXQJUpHMsx/22N0Sd2WjSajXpTdlFghYO8JHV/zZHL
EX341oxD+zS0db1pmL5tCRv2Lno+DwvQnN4TKkBH4TPRRdlwJ+vHUBohsxJCDUrDIhcsmrbMpEIQ
oHdzUzWHwfR/aU2DYCzgpcQ6VnYQwyEFYB0wiqncRsyRMv3sp+bObArnhbNCbfMJU5y19OF2olL1
ENIFnRmtAHrFVBIe155uEB6oNSwo6cDGeQWZA3aZ+ftq8veyiNDxeNikkESnNolqFj/oTdPF5c5v
0IuUYXLCPTltGxMeoNMwmqCi2KWz6/P4ieiNRnHXusO+bavsmVYdOf7giEOdLofEGMot037KGupN
px7VMUchHtjx9OLHJFwVmW4uhhf0E7DharIFmJix/TCcaWKhQI+rtb83ssRlRc6mNeR6OYmx+N2k
3NMFDfN2KG0LgUjvsQOBaWnBVNi5SftO032ZByNGj1kcCAIGQpTU6yDXP9pcVee+lNYpGx2Gh1D9
VVsXVM9HmVjelX4LoXxSHwu7cfdFHueXaAoPfWhHJzwLCKN2OT6in8tA+o3z4vmejw4TjaEOxyfH
1AV+NDe+ERS8txIMziDJLhb5E/mvxFkbrXs/zi4Ben6EfS3G7h1G0jx7vXFOxZydYlwkd3rwsRL4
1cuwwtCcfqZcSmIPdyn7q5gEkH4IL2HboIQJR+Jj8CkAP2keF1q+olrqi9nIV04YrJceAUEzCaRP
2FOwg0CuQeYyYxAQIwUvIqt5JFhVdOVmISb3NewpbezQOdpN9OTOibOvM02pV4H9y1dqiAjPjqD6
m2yQoHMslvOcLkwU1zE3qY5PvKDoMMSBVcR4rQxiZ9u/5THEKA4GcmkWSGxwSstxY6SRs4+a3xa/
7o0thXxwUyYapfNR5Vb1kzZZX7JwYNQwxNCDTBiHjT2ItzjxDqOevUOBFWZbyuxeioxQc/S1K/UL
8UY93+b4Jh8YaYjIrM7xlD+pwt4lfffMxGk5zU3MSDmKoSeIi9+GDgbp0TvU0pGPIYq7CoLA0Soi
Ik/r5pJM03jjdK5zBMt41Bk6oY78rA1KFRS33ndOzfLI1CE9LGtM7/Jb0/+fZAIYhuL8WUzdnZ0l
8yPQ/N85HfLWZh3L+wqBmlOv2Mc1zCidi1UN6MAjpQJQrj1tjaoYDwYr27Mdni3jh5z9K8DQ+j7F
cqVR5vBG4Y+DUM3uBOfWiGe5BdfVt/4phbthoiEzCBa7zCBnqJXxnDn9/WRP2T3n8R06W87RSZ8n
B6xfEpnmztU2PipF1LfRDoEfV+PeK8tTOOGXTcmA3tGa4sdhyeN39d53ivja2K9Fw1JBqWlbmFZy
F0XS2mgf77RlyIewFFceQfJhHPs/8RoqLYsQIU6ZlzuRz+JiUg5jZHVgLffUR6YrAs0KGZh6iRlb
1HcQHuWl7PwwyBTD1DlhMNx3GBBd1T/lVY2UBgDHVpHrsEGU6ewMDQ9rZojI68MGRkKUBHLjB2bc
/25Fuo/IkQ2MKEsPIK7Av7nNl6QeIV0jtbadif9p1Cp/2M5Dqs4ISl8yHdr7hOEbspMSEbtA0lXO
rFPjyHhYYqwUC8m4u9hRf1w/fG0cOq0Kry2oLOEG5Ru6j+RuVhgsdR2G/NzTPS8twuk5f6qLrzzr
+pemt25KQqw0k9iD6cJvXR3kdG6bCWh6F+nh2JBcxgCbvnH0zGk7DCQtjRwCseqYkM5fIVTCoK0h
eKC9XvZdW79pjxCuZGjE1uRrEMi8I5pl5iAjuLDu9FJIs9wyF5c3rRdeYjYEzLOKX4silbW0ui2e
4l+5xdjZTrtj3yDYlQSlbsqMen+tOvPMCtCpMmR34CAmmCxDq2NPFc17tgfclLH5WjF23JTOqvhe
0KZFjg2EiqjhyY+PtUrlxXWN6UEhFyfKE9+UwMon0UAVC3tgp/HwIERjzmN+Quzl5vOuNd7cJHqZ
2ynZeZXvHGe/3VTz+OlN+bQRjpqI+ASshYn7w46WTxVn4WPTHFGpgQIjhGtOvUdluslDlFjW1u9Y
77hCE85e8ku0bvLYxAmPuJlbs8lJv+oXY1ekzFvCCcN3If29lUbVpnEs0tFS/5RZHfhcVNi7JUPD
YJq3avCWVYEKg6UqzIMqaCgWHGqj5Rk08juDJ926ygeujtMxar3iLnfdmnFLDsm80PkuZ5t+kvic
OLK1B8xu7k4MUnYhpu6Dn2KpX5zmzelEfLA7PB5WAUpbj8XPOe6w0Pj6uCws8DqaZaI2J64SLrCs
xoRcyhZCevUgQJi+TLlxyKd6t8TRcmgX9/csZXwLJA86pOPx8On+zLmyrkV7wObybsmxesqH6K2s
l184PJkGdVwz6FDxOKAkJWUhIzBOJ4EfGsbJ6psPJVKQv1k0bn2MWtsQfe9GtlIEvlzyZ8vujmlo
kMHD8xvSa2g/YGmk0lDWI6iZnS6M5H1Oj3pqw4OyWaTa0iLvpJhoEkXUvaWD+6yS6bEtrPh9sEGP
ebWNaLP3rio0XngsYXyIuzdpAQBwybMT4HjvYHQACqKC2URdaR5STKDbtOtpTBLg5oq8421t8swz
a9jSGh3D+yTmH/aMusNKwO/5+iIi22U3FKntKMfw3IHAUPgezjGudYy1nfzpxeo9rMKfMR79o+ni
8ESNSe8fZfISN4t7HWTzNrgA3DuLmHcFI/LJE6hdmzjOD8tMH90lEDMqOaWn3pue3HwYbtHUFlt7
YWMoogPT+firRsJ/44lGPzPc7YNBYXsLe8e7B39nbTxIgayR7PjgIE6o0tH9A5qBR2N2Ge35K2Yu
J2NZHVe02w2R8nsoHFEwIiDcpAkQlGa2ChhjC3d+j82teEpzEOZ1XAGJ9Jur33ERo1Iafk2l2FSi
hu5IH12HZnsEpLNjTPfMS2UCZkiqY985/R5+H/EnkIDPqtY/k0iSn8QyjzfFg0Bt1SgHk/gqMJVR
Zw2oEOwsFIGMSXDxc/pnpfaiidIjoEuSqk3vqa/aB3s8MiBQPxTzHerdxX9eZOsgUl2K24RylWc1
iM2Mnt1Nwi/8FfHGRXO+rWA9bI31wkkbRX4e2pgbY3XKk/D0R7c441ksiENemA+K9nhp39zRa347
vf8R2lXybsah2gxzxQGnXbAn3gibEL98VL5OuAoB+Ff2xsTysWtzTSyBt8Qf4UPhkHsox+krQsUZ
u/Hywd7s2ZDeZ+sX5VPhENDm9rc8j3iCKCcLMre+iFEl9xaX5c3Uj10gxndvBJefe1Sl5QatTLlY
zVfY8T7KFrOEGtzzEufGzjT+OGEfn2vgiFttsssxxEQWRCvaHbhWdz8bLsRte+zYxoTJA+zRPEqM
V9W7qKRHxIa4ju/LECeONaa/K+iW7Fas+VCG01tdtiADjHnjg8z9SIfmNqz58bWU5sFjrzAl7muo
FFF/JjDGvJuY8KgOHQlgHidJScYayt8OG8ZU2IQLtUwWzCpBDm4nr9/J7bQeyw3QnJz9Gv/n+z+O
qyIydnGElzlfS4X+XI2gvJeShRE9ls7wxZrxK1YmidZ9+q3AkuwQjyCcrZmmsB99FebqEKmc4dRH
0fi3Dzyfj7EJfq8D5FNmiz7FCRsdrjhbizv2uOskurll3B3twgq7LZwhsFzrh9FPphPzvg8Lmy2w
S5S5Dpo77g1ET5DCMUaiHI2Ev8kGO98sEWuhYiYN0JR4WLjnZX0KVxlzWrEMrSv9hpCNTXNX3xmt
TAKLuDj4G4hzExs50dj250j2jO9igLa9V2NnBpOB/y8ju4Lacodffi2bxWdXT8Yux8W38TPw7wAg
rzU7vy0bTHq6JdoD3gLWP8th283xY+1JsfdwFRwpT5ZaPsEn3sn4U6RDeul+x3hL6R/0fe6h2IJh
7G9Cqz0zAoyO+GTcyzSc5iLBNNoJ/xhVbnxrGSRKFCmoDk/peyVxsOuY7MpckxmqpH+LGeG1jEuo
68BxntIR+DHjH9w7FMhxqp+sXAaVV3/5Zmw+GzpkBUyKNeYMcKRpqOF3LMOHMRr5xlsKc8+A/71A
O3BTog4LMPn3K0AUs298IqiN+ZfTPS8aKLERqQ+ws4eZCJyDWWTvfSY/sJEEXWVd5Bh/xp5fbLBi
vBnNbeyipO8AmYY1szMbqDUv5XLfd/MHDoQ9i5cbc8xQCWCQ2EbsqtX6ZItRlfnII2hMzmmhT252
lyVEaObluWZI73rmHIx0xU08DIcCw8qhN6DIzio8hZxZuPoIwe3pAW/wNQpMlkgOY9DG0WTeuwLy
Y+hBvod66fT1z0Ev/aZPvCejBa0FVMaE3JOTkBW/pqP6KYDrce8+FH36FjqVOPldfrIm885lDbCl
sP/+RuWCfbmu0kMdNie3ZfPnVI5FECUBsXJ5A6lgn8OS+zjGTbmrB5yWIyDXjbdefn2aj3RBjA9i
PzuHvm+TkEACU57PWCGcQ7ZSLpvRz4I0Ne4H9uWdV7hHf85J3MkZH0Y2v1PLlhVc8n+wdybLjSvZ
lv2VshwX0tDDMcgJ+54U1YU0gSlCCvQ9HA7g69+Cbj1792ZaZVrNa0ILRjAkEgQcfs7Ze22zX8U+
UWL6KB9ZeB5iabHHydlE5oEZr/qGcmSNSiwAlQNQLm2OIWEk47UaEmNftRik5Iyya5ww2GvdpyYp
ehvfk3RyQXSNTXMRwyg2cQrOd8yJDfr+/JhhJVUPWggpnAOzCueQsHk7+Eh/tg4/r6qYQtqhg3OY
LMc5MXJgVq8e7Sl/y9zuakoEFVIxzSg19lHsZZ6MukRN6eO71kMCJuDp/2I31LCvD2MmtM5WN51n
NQTWyu+1O4qexJB3QxjpOu0Y7fZolSaRXfSpm1DpVQkhiu2L7pLjp7nROfSyz1ww8xV9YW80fYvz
1WbLDitYZQzJPTutDiREbu2+che6Hjx7Ko5W0hi/VPHW1kP+aJpfLsTzfIhJlEUOp3o0S6lEGWSN
wtxm0TUfwQshJFawdDBHZ8yTo8E4MlH6adAIhsq+qifT23amuCWh8S4N0LLS2dtSf+voAR5KoFLO
OHmLTspkVyqCAttwFSUWnBrjw6cjsXBq6Nft6KzDlNqmGWv8C+ZXpdX++SJH338H0twzGqxlLjeK
zlgowqPbCqYm7UjohNltSiAei2gMQSQzXJWppa4dSIMl0ylzg7sW0WCenEy2+suOnvNaz/Aa9m11
KO21Q+arPTKvGh3jExxzRAttrgHojHBeusdAQ+4RJ0y2y5laoHhV4pTPekXw7gSNvM6dadUO0L4g
7AzLzIBWo9lhdPXanEBVS6WrXoJDDNKYEJcS8JUWQ7n2qYBrTutdk2E/m7JbWtT7bii/ampdQr5C
qPW9WGrZcK2eI6/bqqFeYth98TX0RlmU3Vo/a9dt/I7hrFzoDiF0+ZQyXPeeo44FraQVMpkXrutZ
NArqLP+qOk4H06qPdlAD7G4UYZE9fDzChgaAy1M/Mkyrio+Z0F3X7mOtJ3TYs26VBrPwywYIB+/q
YyyGXY9IHcVkezG5l2DeJEHNJTgMYSXTde4LJXsWpkkEYCxi+1Mk0Sd9Q7Qbj0PIWDK1LL6g5kfq
pm/KnWGoe7vhmzMwV9me3DqB8xCFfOCmzz5wl5/7ASV4gc0sC8ivirS91wW7UC8+BfbpoRyKddY5
h4BAMh3bOdN7LC4wZfpl34G47tAhUVQddajRFdAquj3XsEme4r4CxoYfkxV+k7C/YXN05xoB8fZQ
xP2Xa5I00hrua9gPl5Lp3MzXBBhxp8F0iE3tZxxYLqE6GPmgH2LzIgOGZT4k5CcgT8Oo8w2LGulI
tnVrOlIB/YEVt7cjdq2vk094lLK/kqmFbY/JHjZVItRLG7j4jYdfcUBKpNGMZy22kEHWjwDw4HPH
n71u3L1J4f7p91NaYAGFwp6U9I+cFMiazD4GDYazr4ZPgJmLALZ/L/geKFQutknblDKBCa/LlDQ0
ni3X2Y8QucMY1iHasabq3sraeVJUAQq9fcZinpXpru3tpRUiZI60bZ57q4g5KR92Fy1KzeILhdiY
VkQP4nz5FJEPh8KYEGSjEJJd9oIrj/cYtHePKkTva/5JaDUQvnY1iuonbeBbtLfzz5LJltY0Z6tR
3Fj1lIRyhfs/s8czsomfnWkfAzQUpcLllgzFy+CEJYWUj+yYfVlHIOdYZl+jvS+0gDOcsRQRfPlu
tLeDIT6bQL3ZPeGKicH+sSwEWtAC3Ud11KxbBqlRq18KPnuZdjefc4qsmLyOVwHZNfWEHzdMAxMG
2sYOTT6ARR8XpAUTUybMruchG7PR5dZNO2eSsreOHO2xiKiCgsR+Sa3nNBUQAuh/lPx3RvHLrgDB
gAznd2UzCq9S/xlWIjJ6Mb1FgvgQJ7CmvZXoyySl2+Kr6HdbWJfO8WBy09UmxXNtdjJZIaLTz6hn
R/pgsNjWsRVZ20KCjXPlvZ5ye09SeESPY+nk6bi21fyNyHvrDxlqij7Yd350DjA4UZUDFZqCYq3F
8TXvAzamNHOKOp5Njyy9hmMAasIh0PS6tTcigGdTMPyEe/WOMXLRxJjQozhfUoVnS2MWg4zNTPOQ
x4zRRLSz0bhuez0oqBWJv8tbTHANbSm74qrTpMnwNQGZ73PHEy01ZhPNiQnAERdtUI5or/W1CRsE
RxZInwxJUOtV9t42QBQNuWTjiatNK5IPNwrVfkC0ucwZZmqc+gtnSAnk8lBjmLFD9CI5FQN2TVPT
aJjnNPi9Qx4L9kAyXsjeeQ4NjrK6IHT7KLJfddBbzyJiQtC0coG6PDm2o0F+okfoN37oAjGLDpgs
azaG7PFVwL3foMhHdmWvo4KdVgFbf9Oa8X1KZEm73IbHWNP8rEHz+E2IXD6IiEtwql3TN/LiXCf5
S68sm1CsUnCXG9k2RsTracSFANB6Gk2SfTSNmF6c7sTJCGoKP1pHCUSFwp8HOwp7MrGBcZUOSAdr
e4cTAFJBl7bE6yElt4LiZaQL14ThU+WTxILt8TXtAEk5yr72LFq+gZYudv2bXttPRoS2CtJIfHab
yIThmlnLrnfuVUt+Lak6lC1p/7OJwqfODSiG2pB1J6SvWprNWm/RvGdzHhXKmJW3Ama6oJjcdyN5
5YIO0CKpuENUNOo3zcTVKXwfVJlN6CRQPP9mg44jiLZDDltzpgT6iUhnIl07c5d2pJKaQvwuEh9l
IWuVOxnFuq/dXVSX4zpOXhtkKDc7nHOPOQ27IlzLDBKPnuM56RE5+voLG1wySyvS3016IuxAsl+y
1MjxNJ/D1Kv3qU8R5vi5ddXD6R1gpst5bZWXPsLiktXPeeC1Gwuo59IZscwUqlppefBRSTwByiAu
qbf8nq4UCe4ZPzbtqbfr/oVuP0QBCQ1lPAxW/qm6ftWicF9MmvtGpMx1CsO1W1bbGgcfQkTSN9sU
755fPA4IKn39AbEAKw9d/cZR7IffTU89ioIWhm8ofV05NBRQFy21Yqo3VBU11md8lO7KlopDDcuY
LRcgSj1Gr1dkO2NodwbB26tUg97VgdcZCSlokI2Vj/HAwu3h10cQ0R1yFZC05D22UDTYFtD6J8iH
NiYCPECrHte435Juak2YaTHH06y35H1s7HSFwCpetDqJ0rwYMcjvfPx0xgbgP3wmo2LsB6v4buLo
9hM23/YW88Klypv3RnWcsdmbw3bXHYgSjGAdDfTdNdRpDjQpVuX+ls61gYUJYczOXf7qDkwO0Rqx
59JruGk9ZUpOlUK7y9rOFCtzUK9MF+FtWavGRCLuy98Th6R37C8xZDBSKn6KCnc5515sfVhBC0Mx
/ySBdwj9hxIV8NJA8+X5ZOTqLtNXiKh57z40pOZN6LH8MF17bniu4/a9JSmnARrDLs/exFJc5OCd
NZcYnIaqdaEb2VMvux+VExzmn9U46bmYI9vp8XXWj9pvlkwsKLbgZ3NvjW21DeLiCE6p9oofvgnh
S3fvZJ6sumCLMu6HaXonvklfEU6FIANKzKpFAAeONkSyjM9na7JEksQkV03prDMWqaab6xO0JYty
otSpxrNVsVTGufEoxukpbosfA42OziLGy+tPuQstVZXPmf3EUVtxle5jvVlL5iHIV66OQhHE9yU1
Grp5cuVXXnRS1Uv3Iejad1XR1ZoSvCyupNYekPGVpG9rwS5QaoekG0NA1nBrybkz2vTWK6uBJDTW
D24mX0GfcLhb7gDm3XRxd6FDTtzpBqF7jaV/wzj7LXEsQliTGjbxQ2G4l3qM9o0YZw3QtmBbvFC1
8xIjFXYd/RDI4lw3EuNbqj0NBWF7vnpIEjpVmuczrImaZJtlycugDZ9MFZdZ3kKCgxlryRSjPxE3
Vdbvhq452hlzgxZLfjRDxKrevtZmuElk9FlmDFyjGhLlEL/Qe45YCYkt9swOmCiUdPcS2O80to4Z
9q9VMcx0+2Sn++EWEf6OEDk2+iugK/ShbqE7rDvOEc0Yz6AGt3ES7WUSPZkJG2/NQpw1wu+pdgG8
VkA1EJWYulTFIahwmAXGKhCInTJHPgY0gTuNmtYvtoNdMrcBxmOW8Rrv3+N84nda8lFmdD24p5X9
RY0lQW01Rm7vR5ZGx0bzL1nqrNtOPDNo/6FSUq2c4UiFzXJV66+GEsAtx98FklRu1u3DyCW/MNyQ
L4cAtKUyiiNbD+iD9t7Um22Oc2Bhk9BI96Fi/1LmJvaV+IJ+8IPx9Vs7iJ2RdMzGzXzrqV8FIV4F
Y09bQxDLxkVjRRWd9nMy2k+Z28+jKZ7biL47zYjPonOfRiSymmbu3a5+YY75Dv3XkcG77gB0m9rf
aR09F0W6SZ30gZnzXs3hlcj1BfoKv0iuer/VyvrJjeSKIdUGN9RPE4kwyKjHIgR74shftGF2U7ca
ZfrRaPq9ydq3nKteK6qTjJIfZqXeVIfPI5ylyCmC0jy/TYxgYVHQ3jQJwSNYm5npUuT+AcDpinvM
nui3Z9MybiXfiSXEJ+8Vu10EWaTZlvmzziTN5f5ZG/ktGZ6YL30Fo7iQc35ps/Q9w2IQesmOQCOk
uPAkIaZa5ERNln1srIr07xTNeX90NPnD4qJyXSZQo5GvYmamqf6QtfFbgSo+I1uL6TXKPRYTLrBX
R3NOOHRAExM36wFSjqtL5OGJ6xmm6J26WlN1VSbZrJN10XKD9jP3SxEe2iA9AfB8orn02HBPWUxM
REo0bSibSY/m1Gb1dIjkGwWXZ27eZEX9dC8cRWA2SZ+0Il3krG45V18kYcJan7yrMwLH6lGaU2ij
ZZ1PlsBErBbeDMIFowp1eUz/inUGAhUxR9kyKGhagXQNSERDPVFtQPogK73afbbzu+LJsMW6t0YM
QA4xrmW97vQKzu64lt6jlai9M1qIE+jwh+YPZyysbT7QAvLGR8+duzFK0klrrlNvn5PRvPla/dMa
otlltY3y6RQwRW2n6ZKn7Ts25XuZP/lRFCwsz3sdxXvgj/vBGX6VWsUkxTAvXZveYWtPw7My6g8l
N33Tgvxpf0T2+OZJMmtS/yUSXHJkSWfIL38RInaeNYWMRbaVXjLFNNlOWU25H/AnxVq4Sz0PJmPH
ZANdDHSmo/LpxeUMo9PynETTNkjZI7FirAEZUZhVwL8GF329RiIafKpNzTZrWdiPJDuEq94znplu
nf0C1SDGK2qcXWxnL3bPZY8nkp8+HXXaD5XV7gqj4fSj8eTYN/a8XyP/Hhhi7ePyGoyrW+dPZdZs
Q+thmOLXVjWPLnYxn20E0wHa5RGpUmSFJNUGfxcNavwkroF1kd8LxvBBt/xjVEfnyKAv3JhIdeZf
mNvGo5c7cLEi/zSEMH+igoA1zpQofjZzc9P15QsWDGM6OwbYFAhL1CFRv4V7RmwH8+f5RUNev0ov
pNyLv8w2IoY8d5/QSD/IaAP90ALIWhaPAkmJDf4wzQmSbgOSai3nrk8Td3J/NVHAgaUjysQeiPF2
pxdrktvEgR6qQaKMxdK1aYpoDU1uNjvdtDBpMLepdlYGnm84Qys1qF3j9Vc/IBxLt/eBaq+j5sEN
tPZh1CFItfb2j17SxJ6l7vFqiMedEPJqx2/h3MpU5VeixE+6rRhOmIGiMcfn9LP2nxnR7MIg+wps
cQ6iIFmObr0XevsxBe49yJO1ktFeFHRwQLnzC3C9t5ApJ5bIKk+3tPCWcvTeC6ZpK4cJeZaVByNV
HMpU2uuJu9bSKzwIXoxVl0mXI11ANsAEqliSvsneNjff5iUzbIcfbo48lumPu9TaKx4Mi4BDvT7A
O/VJcg5QTZwx9uw69hOHQlt8axr/f8LRf0o4sgz33yYcXb7U/3qDhfBn4Se3oPk//bfw0/i7cAyT
oZlteL77TamY23r/+Bvbpr97rs5IyvZtkEDfotD/Blg4f0cmKhxddz2DMCMPUej/AVjY+t9t36fJ
iEhT/MHD+H9Qfhq8s6rMRnKZ9p//+JtjC8e1bFKULOSfvkCd+ld8hQFnp9fRUO5HYKRXwGjdPTCp
t7BvKsluazKCCaGivZRh8NtxU2TRmRKr7/PrL8lLf0la+meIxvwugIDqHCaOhSEQula/Pu5xEbb/
+Jvxv/tW1/Dtk+BXwA3cUAI89n5+pi1rXJyJcA7M5ufGxcZC+e2GEP5DB6XGUEWw5uaxpEm4xr9/
SybEkX8+MLZuUyTonm36xBD/9S01AH+AjLL9MfH80E/QULrIyVhia/vMu0S/ZYPcMQ3uoCyEP21n
hg86rrsyhAkgU7sHBSYcWSi5tRwn4AfQUfX8CY8Kww+mw5ra0r+YbbVduBZVgBgAyK6m2h0yhuCg
hcPzv/9EkE3+5RM5KJBtZMauJ7hr//UT1ZpOs75tir3uT/rR8gYDVSDM04qsCqsC3kAOCYqqdDB3
RmVvcdEs8Li7ZVedxFA8xaVnXgtTvAb0X9b/4b2hf/7no+1wolu2a80XyXy+//kE6IAANUp4+b4L
1T1Q7kpZerbHVzluQ913F62PGmG0ajLdJZx1x2Rirup95hKXYAXpdM21awjc7z+9r385MVFX64jw
eGOAExFb//V9JVAuKrNt/J0NW6UrPIbcKPEdjTs5krdT59CXiTp/Td8l2ZqheqlyFDUEhQyLyZmM
c05e+78/VM78Nf3likWpbQFTQMnId2mK+S3/6VoBtalPYTD0Oysx0CtC7ji6Tb7WTaGd/SwmSiaA
G2qFDyR1Jk/UfTCjYNFMthtv8oZth04JBOG6xJ7ZY3Duh8w+jBagsHLSEXrj3umDhn1xhoYVpvnS
Se0nF/rByQU7b0tkwkYCMXW4Jt9+4tlZPFXmhKUOr7mA7twH489SFv1SaP6wacvyBFemp8He7gHC
v0WzXRpqQwbCz9hZGv5lZIebsmzGC2IfMcKKSWpzrWNUp86uQEt+W7Jnc7brN/EKXblaqAJ5FaXN
078/vKb9r9eJ5xgGf891r4MeQlr/lwOMJVKAhemIWVESW0heXqwwONaUWHg4gDUnNYDXtAZMMwTD
ZSjs6cg0orgxf7lpckAN3WmQAg0tJKms+WpyeJcjfHLKoU8VlXz2EU9LGkzBMQq8X1WNfiyOR5/j
a2I5ttXK9bTqLQCbF4HnJu/bbEFz0J9Rpn1Lhfnkj1G/j1oP1GHDw/efaNOFh86Vt9530TlEo4ty
0Iiu3w9Z5F9wppV7VRL1I93y6LXFna9RXrJuGHZt5xhPvV2MD1FwJdxZ3oouN7Z6OhlPE7TAtG2i
q58QLaxG+BScPEz+QhzEJV0/YCrsq51maRjEgzog/DbRfP+pimRvw8g9d36Vnk3n5yhNgiHpoJxN
bFubaQJgB/BppQMk2HBxx0ud1LRdNLY26h+65KfUKBFhMVW5IBqJz0YMd9EMyfpOUJlCtubW1i4i
YxqPRdMbF3I46BKPF/hPN+HU2qqv4NIbJCmdVFQ3eLSJlcz0gbjRsjL23Nixw+rMG5RNxo8hkB24
UdyC4oW51BHFoKGCOEHrByQhrR3wkA+iX58FCSaH7+/IzaJmWUeWsSIVAO26pb85kW8c8JMzylQO
JgmwRVauXZiDF2tPQwvHXXXvQ1x/8DpxhJpgIURN44dA60kITnzGSnp9oTqpt5pWG4/wMwJWZlFg
yrU3hunCUa74jKibxgsgJrUyQT0sCA86mV7i2figarSEMWBOYjG2sure4y4sTu1ggDKiPwa538Zr
5AyH0UNra43c5RMg/msEVLRhhiw5YV9OTu2oW7SioktK5g0VB6VGNKc0hGK4o7xEJecY8XUAq7hJ
enj5k4TbUrhNtu8jPGklophbwJg4jpN4X4/yY2jq8Saxod/6Ln/x0/Q4IZDbTcZg3W291q6xstlv
8Myy9Sdsuxxko/SvI11Mt0Lk7WTTXoa+d/1+cMImBhPO4On76QTo8o9/SB0+R9crsf7+O3r7bLmn
atiC1JlO3y+2wDYDpCiAuDL62OSe3i+rsA0fmvkhy2f/p4so9/vpWLOYonKGPNy40KJ4ha0XNGAV
DENkR0tohNEWsWb4SFo7OJfUJjHctLX794OeOBCrx+miz69AgCh3GQzZhVWdkey5t++HzuSAEjjz
6/tZ3ojpwsdbDWwcD2Pb05KNo+zx+2HogzcxecVmZNFetHgfgwXIfGPhdcRzZZDFpqGubn6mECAM
fvcYFt6aG+x0ouVOmgepj/D7vEWO1u3RKvsVxNiXqsi9HQnl4046Sbco3RbVvyQBSwe2fJEULAv4
uuVyCOqK+KR+GbufKk7j527kJNYRmtqZ82I4WPtEmXt7w2YsKmvbW9Xm8CsrpX9rxCLzzHeR06ju
6W/J8YX456PtSsSOUbNzSaIsirDfjR1G4QAmQSIR1cAuYJ6V+GvMJLSpVLZ3Mqdet6pz1nHuAFuF
DxB7TbNNbSSkIQPi5ShAIBIJN26zPAXqoJjf91iF90jtfpssbRvkKAw1OswEmWKdaEwo+8YWZgZj
f9Jr82YIHohmfEfAGZElEJi7PMGF09C2LgFjrzScKK3e51u9SnAdjOZz0rl05Ma2vrkRke66egoG
zcX06Ivl8M1rhNK6yjImVYEIz8SMyD+OZsbMfj+R7DH7vFCsMj9lcONI2d30zl0l6FP/WJ+mTJCy
x7nctD+ErjGpz/1Lbk3qCAcJ84AY6LgATZWEhlCHbKeMv2Xr7tIQHqqDUsO7TSzWBsvQRZoKFJti
kXCFWOH5ByRRMWa3YS3TPKl3BoFPPT/gjVQ0FK2hTYJdi4e0sErY24yoB+Vj2ok1kGdLlPTN0o+M
/Mj3dxNhrI5d6N28akLnqAfeuh7TGTbv7ZyshBlDQgao6pRMsoJergiIjxcWUOhc1JTnDLa1qACm
pxk/da1o2K/KdZUk+VIVEgpoP7ff4y46DZZx7CKhTnaIPr+YLgwgj+RFaK+0F8jgtlfKjCj2Y7wP
zFUu08zGoSDLth6RTRtbiw4M2TdR2r/GZEYQ2BY86Va6JEXReUxD5o6SZgCno/YSSsaM0VBucRF5
MMvC6SZqxhyJgcETEZFXDRW/nvE2IC5urP10FAMIi2iEBPGd/KDnAgVaNp1jFOFhEKl9ioCGsLuc
HTgEpMUISOuEScI/5doGh1FDJJDtHGiLekud6VL5SxdlutKBmOwsWZ3R0xEF4X9FCk1nEFg/2NQ4
+9RpvuIEuU+Nzw8ZmH81pOUdUCI10NNztEYZTHvpWcPdtSfjWHg2t2OBBGUyU2JEEafcmtn52xcA
4stWVG+xF730qXIOVssQkYRDQDkZEF7XsGitkFhzkMGhcenniZZZqqCLsddrxg3YJ6oYKO/MIdRa
FGGpezOSvITHtqqqqtzXPtOrzgPHwGwNaL4XNPvvN691YftQSZ8JXqUd9BoBkQNlZdnJWAfjn+I5
ppEa+U99XzcsA30MLmlOuRI25A4YOfUMYmTeyyCPI6s1HbjsiA6THefHIcIf4GP+35TsUWsJyN23
aqL3+mZHbk3batW+7Kt+1w9fjVOUxMQJtZqC5nc1CbJ0Qm7giUOmEPw4I6m1jQjLZpeVlnXgpoYG
hy+P2N+W7n8IojWiuwg8kaVQoh82keAuo5GPQDRBzqyx1PZmwtk0/4wuYHZYFEa95QzaW4jaF/6U
WNS3Id6QgKasYtAwILPB+uP7G5W5p5w4DAzBGkkheF4mxmYAfL01pwn5wB0IYPcrs+PpFnVrM/a8
vdlBu2uSuTc6ioOsJBTDWCTbmF7Fomco2voAHaXC616LdQi1+qjUCoeK9TSbdkSI53GQ5WtAG3RD
xvuTKYMGr0uwkmqOQyoQsrBuNISri+RZjvpvBInuIhi95N7g7JftaH30vTYtJyOvQK1jxkOMpeBo
99Uxg/fxlDlcuh0zdZiVycVtPfamVp7syDtKV99PpeyHE3cWDnEvjlHHPaqfkwllnu9TzWcErtyz
KCJ1rFwHJOzoBgxEaTOCocDWEQU3CJP9l+W1e3oPYL6rYWnaPhOAvHCPJpAS6JlSrvXePAyUcd9/
EyvlHoWJV7yeiK1PsrhqOON4bfX9v2R1bHrfBq1I9zObye+NhJYrdXIOirxTR9cbESVElEl2Y/JU
Cz6JcwQQoyp9Ezv5O6ks2vE7KuP7T98PHsi9ldKRcaL40ZpFrdva0WdSXKOnOny/BFfnYag7bcsc
+rfXzVpRHe6+k1gHV3PNPx6KjG+v7usASgODNI/ya8QOlqwcvcyuYorfdEiWyClJfNbKB7u+DaQT
3DT0RqoMqruemVgG6eAsNPT/9++/w6VB7l/TCyDAlsZWWjPWAHaae5lG0FC6+vb9jLa9cXAFGKrv
p+HOKQA6cRoXsBDzeO0Kp1pzylgPdFythzGNy2WaNdjjJuxLDd2WfW0xyxhcY7joqjtBTqgfkd6g
4bHunsEspRzrfGcD8F82jVGfhJ8+G4HyTkYn9sImM9LWCbvUw8i4dyS23olPJFmFNxh0vr0plU4F
ZoZrWlNqYcr58hHFGtzHjnKjPMHHLpBAOAjHNO1q4PE8jJOuHxCoTLjW5ueocXSUp1W9EqW7SCiQ
jtqIK5mgOrTYNNEOthbeLQnKf0J+cwSyoQ49GzsgWtPh+6HMhMz/9DwaEbyKkDwsHE2svHJ0v2KD
wDqXWEIPS8qidh6ySvawrrvyyL68X8yWszyvfEwlZBl4UdhsySu9mAG6d9Q/PzR94nJAkr5i37AH
gJWsQdNlaxnmJ1NmP5rS/YmCOTyi52HwmhBPkcenHoAoX2z4oKvk4k/xhQHR0u3MJ3Z4O7S7jCd5
qyOG4UWWGyyRuG067gJiHlUl4/BeZ6RBQMF5BeIBxl23ltiUn9yC0qsBH88ejaQ0ewnfOeYS9H8B
m/jwJm+nRP8MT1Uu++kNVeO0cgs0VuFTVAUo+7uk3EJspAKczYaqHZdGq3aJ3T2wOXmN5jtMhkwA
wiSJO/WqqncmeQVhht03QnXqBtsuYIdrtqSWzhiQQJUFa0V4Qou2BxEGlag/ELD1Uco7+3zs6zX6
1WlgV2M0pGYkcLyWTj/settOt9iNSR1xuaZqUi5iUmWWCCO/bM3DA+SkH8PsHNY98WoCjd8XuIgD
dugizNw9rTa4E9kqoad08Obl8vshJ0quiVyGvf5XO/E5E9lugaXsDdFhXrWdBzce/EXXpEuzBN3K
rEAARNOBQwoyTS0Nv09iQgzS7poVtZuy7uc42ezn4Es28XN7JxfLOhUvuulr68AVCELbwV+5eFuY
2cEnIiocplaCoLinHCpz43fAoa4UY+ZJ476tGTONP60/0jcrqfIb82okREis53n/And298nCcWUZ
ihh3mf5VkCqFRsird1Ze/lYOyu0gITnKGHznJXSti1+DNo07nw6oaxyKLLKpryLr2fWrH40kUDqG
ynTCeEp0kq/QNtftsa0rD2TjvPsqGtL/ygqjmX3WMtypNcBvTMQfjEoTIFv1tMXlBEK1zwIYb4Tb
OqwhFO3pEerrQHzZHL/mWdFFy/wVZJ7mQtwKcZ6d9tKz/BQxVXsy9mJdVdy+RFA1K9OwmA42AeOX
TINYosNJvMgqLreI9KqHOKZjiDUolymaWdfzKMpdc9sb4wJNbn7qs4qEQPmsG51+0hXBS5zCIDiL
moNooqeoEVVUcGxXToYCxACUufedDt1hAihVtKDiB/jqjcH65ehXKzO8W0SDutDcm0j2vT3qH9UM
NJhCzwai74+7RC/ekeDhWunFgz655wmHwRIcibPFmYpzsvchrypYwWTb01TeaXFCqkgV1Neyjh9R
2K+0KRAnvjU4TGhcj4GO+luktJSTMsfuNLlHO+Xq3+PmqzdG7+Gune8bADCf/TnfgY3CqUzxSaYt
7z6zkwdBuNxzmRSbshpfPBIpcJOZhGePsqZR3cyeffxCszPC0HzWrSFknAa3x6gmTEIKL2sbBEsM
52JhhfW1L9tLquUYj4lFi9ORPW2sBwFlUb1DTG8y90b7Tm9CdSkilxJhcVgNFi7OkvtmTjhi4E3P
38GXc+t6QqwnqkNrxNiR8NBDfazehcyCxaA/lQXoBryGSGpaYRyqPDMJ9KKmrDwyhOqfJKn/TGhQ
HGBXADXrTUccvp+TpI3kPY72/xPW2cyJnf8T4GkbE7L4/+s/B+AY//Rq5fntZlTRozCLrVGpZd27
b15KwGtrZ6a7djV7k4/kvPckNe2a+QV0pg4ILRHIObhuSBlfdbM56/uhh5G/GT+Zfe4tCABs1k54
LuN9puEdcK+yYloj4/6hQGee+ok4wEJHWVvlHxhMwoVmtYLTHvfJZF7b3JdUmpogdwbosOHCcQih
FN0DWAskRJEeb6jwgWDCNsgf8QA8N7qwtt+mON0hiB3J2WJomjnBdlpZ28pX3qNsGKv4vXjVh7x8
8oOxfJq8alGQ6Yc5ba+V5G8qS4yXaIxxWnqY5lJccaGfQcPqs0PAuHcXQlrli5N0MkZCY2x8XYup
Q+KhDRr570hsZw3kI6qmgmSeg19On3zZ2Nx6DcOHgmsgzIS0l2r8ganQv6iI5JsMEjuF4jKJJ+7G
TVte9Xy0YXiQFRhldFZkFpZXJ2nPoiyLYw2u2+dMXml64fMqwGKoJIyljuJOTCnzX4juQUGz4b/Y
O4/lyJEsi/7K2OxRBsAhF7MJLRjUIskNjGQyobXG18+BR3ZFVnZ1t81+NpEIBDMEpPt7957rIUNb
1fTLruIkuxZarjwXpOVtbMYI+6TxuztXIfCC9kPzOcTB1p6abTc1xgNW53zLKZDR5g+y5zzzjuBR
lPfWo3pnOFp3PaRBcs0tmokS5MWCwfi7X1DjQayb24Px2vnBnUVa0xeAv1XXVGTUK9ZN4onuKvOj
clGp4640ausjRevE1AvUn61SSIeDdO8ONHS6liIvE2p7lfvQ6nWlRy+ZwoQF8jjB7uXSMQLj4t7S
1JTmplVe9MjmSyzuoVsf6gyIdRO01rVf+gn1wFxbKVarXNmV4pMA4xorJvs/RFnvmFBae6skhsu3
s5tY67RHim0Hn4ICYxR3PJrM4Eb0Rg8VoYTr+Zld0o5r08a+bujx0n2flF1ltCARx+wxYI6wjFpm
wX6VgkJ1unxrqA0YNqyFLSPzu8E/jZFpw6AHlaAq1mfl1OPefMsGbNRIq7VhUBahqerHQpBDi6jO
2PcRwOmq6OxTX6UnJ8rCKy2BImKrw5HuZL7nmnnqtAipZmq94xZcBkaSrnIqvreRWitLHcNBo6FR
LBG8tzU349pXHchp0/e6TLsd/LcIFn+pLOhbZRtLpYFbQeuNKoht9hDWJ+EQ3xT1LbOECRZdDF+z
bcfXIGgYovcVUaJzWco1xZa2kXWvqe+lMIBTEkK37Rrnm1XExSooAnFIwgkWalFsWl3nGBuIK4v9
6Tkcy4wQp/6BvQWKJSNmJoy7CeRxayxsZ+xBRrb6NvbVaaNxgHGJSJZW5C7JGRUz/81fBHj/3QaE
akcbqRzV9tglzRVlTvMKhLDdpjeZWVd3wZS1VKD95qSghgddxGCyr4etOb6C2rl2SeW88mPAQWze
wxhm35LJ6Y8QJY+Rjt81G/sXH67abVt6mMSBA4qe7ChiFbkAjNaNi9kfBqaF48Kvb2YHlG/TsTH6
FhQcLthjE7b3k0W+gGN+LwVpdSbSDJLZGGxHBiAH7HzM1BFWlorD+Dhdt72wt5YFKWHom0+1H4Pj
hHd6VXe4NKG6VkTlgN9pT0HZobj0qaQp06kvHVKKxgr+dwGpRlYO6jS1yJ/Diuv6IPDsPtujJWmX
IRHnuzFmcxiGcR2mjv1aPY1clE2vuRn1rjqMXfzgw7e5xiulH+NGW1mloa6HEcFQHBQ5bMOl5jKL
dHXd2ilGuAlGJp4BBb2+bdXtVDP9p1RcvHC1ZxSuRptJRNlbM+3HMDy0wgivLYVeM4OkGjte5ak3
oc9IyKbzdBvUXA5F1ShXUaXwprp/25sUA4ZqOjmGp+1aSHkbjUnI2qcrMWecI90iMvMY5ACx29zF
R+iW21KvvKU2g6JsYyS5APmiBpp3FXgt4vMcN9xx8KKvTiTWpiDE4kDQGWC19ls3qt/ahjusnUFB
DTR2MbYmDQbwFOz9FiNtQH9+TGmNaZEltjlZ5kBD1O7aAndcFAz8osa4mnzSzdwhfza0KLgyawKS
x0x3wSh7AlR+7XMQKvGdw1usQmdAxyQiD63Rtp38ZTfYu5D5/7GezeymOwKqYczoNRSO4k5vtsxw
yxNS4vYwBFRNzVw7hYH1DPCmBWornmlVkFeX5WUNaJehhVbR8NWdmvqSztGnOwUo0LE3ABf14Zq7
g0J+px9TOPG0bTcHuxohnCCEat3WCMcrjeHGlZgfQp0rcuW3R69nRFioDiZD2lKH0KLZXITaYw/O
ZetFxG4o5ZFKanr0RaYt6175kXikYdStVzwK8Lg3CgEDpvMq0cY1MSiPE0V/7J6voUpQq51ocGpb
b2f3KB4JTPBI+uEG4DJPbMbCvC7LiX4eiNWVR+HsiJw0PRIETNZyhT+hJM7vOChAjRE2n5SIIV+g
ziR+02qHle6HX1ZUJjCRTeMww6r2bvOc+uQfhYSaLy07xgBmcWOn3KrPXrDEnw5hXBRrj5LFwqq5
YPAFh0Mms5DcGqJx51P0s6MRL5TiQwCgLlT1mIh3BamvK68jjyhHSwG9nfsLgUvAHo2m6K8D08GY
mNCI77IGQSsY9wxaPnSrjBZTkon+hAp9crkkx7V9U2GrumnmB3nZSTiD0aHEO3u4oWnJWL1snOza
ntvUxqDVJ3O40X0z2DkRV3jgmwn9My2+CeYlOySGIGfSnTW9tesTjd4oSseuSljnZScS5OorgzhQ
h2HssbIGE4NmnOwDUlLiLgjostrMQF3xlFUJt0kDhpJieBF3bt869Q3Uyz5VTzHRTm6dpUe3jzF9
qejCue5Na+HioRq5Nm+TfHoPbAK+VQS+D60WnrKmUl9xfWWroLdINJ2027Zm4p+mbYEGJR6WdVhm
W6PKYUerydvsLAHM6B6LzCRxlmDfZxcNK+P9g60K/7FqtGPYD+PRN1uChyO7xbTpfOLWqbajl/dr
pJvHgL7RK6zH1WShD60Ykl5rmHFOxkCCbmmSTkYB5dAx1NPsXPuI+3KDQ4fuAYPQzKH6l7ZKRW9T
p7Kz7YQOd76s3ccIDqYbNMuesesVoIArpUM4rGmgrEo1v6FEv45jvXgfOvUL8sCnmWf5zsPT+wgJ
4khp4TEsRLjrG4pL8niQRwYpH1uDIce6AAa80gke3yc+VGYObo74On4yqhKfF+WMbT3j0TJmpgDe
STwRgOFLSmX0od66oNGWGvcNgvSy6sqPtEca4OoqITNj3TF321DZYtpHuxNrPcw/cAD49qhUgCrG
mk3m0HPmml9KPbEqIS2bcab+BKzWXWWTPm3lRVjkdJVCUjO25tB84n8PT2lVq6S6lACYMjqbVaQr
OCNson9r+znI8+YxU13jFAj9OS7vSP/zH6zYDB9dOFCLIAs10lBcZAKuWh0MgkJVygIsyucCWdN5
Ceh8BW+Qp8FoILMKQ6DxJuy8JozcvQCDiJa9JUtPPmRZ/6JVcbIakGAYbliAYiro3KuJ+o/FmLb2
vh9PFJtzsN08mGGRH9x52iWX1Dbk7pE3FMA55aNF5Ai0tCbFZMolthcvzstZCO/Mr0RkIlFI9l7o
pYcMEev5wXVC8h2t8qg1pbqvRfs9bkAERNPIG/TjlB1waGYHuaTFOfJ913qJbBPlbzeHop0XIbSR
jzbnC5Y2V6MAr9aKvnJxIGqlOEzzg3x6eTDxLK7LmF6tjFWTbyDf8PxWZvwzqrAy0OpC0QKeVFVw
ZeLEW5tD/yz/LJbr5BvEas5Xkl/htzeMC8RZhHs9l9RID7jf2RFKFJSH8/N5pR8oE7XmCu1MJ8Ds
Jlm2rDsm+fTuciAJLF2eeoHCQNVvGCv9Zb3c/L+tuzy9/H9BmweH3Z/vTNZ8Qu0gaxnaswODy16U
zxWlYE+EtX/g4FdpXIYGKdaVAVYxsHADmimCDDfe9r3jUjp8kH+gGB+uXhf7wR6K+uhq6c/3taeM
o0N+hJd32UG+Ipe0wMGcFzWfl1VyvTP/mVyqIURsRzvfX95Orj+/Zz5Q+DMK9HOXpL0IOtOBWt7P
B/lCGzIDT1AhL8PiwaX5uW8KPJhjZyWw8DitZPoh46KF7otkL3dzIA+3y25N4k03n1TyTBrCtjzI
h25eMiwckyUUx7Xi98OhLAhD1CnPU9Tj6eVBrkuDiZkh+VNRjF8dnD6sPPlD/IiTRD6MduVDSagG
5CJkWLtRh9QJvUAC4HMOGcCwha4JbrWIq41tFcViDCn3ueq4doCpkCyAYst5VBy8CLSbt1GaDdyi
rQ2A7e9pGDxpWXYvYkqw/bAeaeUTKemDLvM1ZAfjlgGafnRAHIdarC1HZnh4qIk4CPWbVI+g5Yzx
d8dlvkMj/MnK+cCUjF2SlbFZZPmLM4p9l9XGMoOEsa2FOEGwZqpUItTzYf1SBX3WS/OGLFf/yidb
NJjmYnMI9TK2goPNF1yAThvrD2px9MppjC4QgIFlZs/whmgyFpDYx3WD+zQlrYfqJv7OJEEyz0h7
71ni5BnAE0R7GubecNuQYWYhU7fdozHWHnHvx64p6ZG248qs2xcjqW6pmG3Bx2uqT9zr6HwW5ksD
WXkJm3Bf+/EnV+sVTUB+jx9uI8VBr1WOn9NE995I2d00Zp0RpI1fmE96b7/jhFOBQi0Hm0yQGaNF
FLOygMIqFl4dT1DV6OAEOpMFbuP4JXCRt9kybGMDr4q6bqkBnXwvfCvDMmHqAf9D04c9yRd3EZ2b
LmVu6Xm3oUM/0cfvF2QE39kFbl93JRKjXdLNoSADgnfTU0A1ZssXehRCvyD/IXVwCHHCJivYcjUz
sYOnd3vFJymHvkKwwWNB/9zVXnNrq7tMs0TKEL+oPDgH3l3YXGf5KNZ5SgiP25LUwrhmhUa/Y06b
1E5ELjZcPZTgC0NoWw+xzWIoSzKmDKqSOv4UtxIPY6MDF7KIdUMbcU+J6sRvr3EhhiiKAXpsbLLu
hgozXmSSGlBY2TNn5w+4hc1EnRTeD3GBTb83fA4uTdN33mTQwxDBdupCohha9YMJRM0pq2tkdvta
tGJ8SMbA7CGHb1u8jI3IqEmHH2EB/QRN9AqFpLcmNwDbRqrdj7b5HSbqyuwPuAQhQjRs47ZS9TUW
o5EmSgpAbTB2xpw1os6pI+qcP9IEJJHocybJMKeTMEom3gbn/qqas0uiOcXEmPNMBoJNUoCMxwle
BqTu1HycZP4JQSjTnIgiV0HphjJAWoo656aYA46XmigVfc5USed0FXvOWYnmxJVpzl7xzcF+VFrC
KMSczEJfEUEnYS3DnNrizvkt+ZzkAj7dpnhAuosx57x4/IIaJMidMWfABDDj8zkVRoEuu6WGM23c
OTOmnNNjBG00KhPgV4c5W6YjZIYbRYddlIdmOAwDOTRRfhXOuTTAOr+Xc1INEUb9ow2vGESZz61w
+krCsCURqA9vQ6HApEk3ovB0rlWJu7PtaT5NlPDeD2xQYOIqpzELd7E7lpNJjwBCKCz0e9EI+37Q
ws2YTN2t2uoPZVZ9Bmrq8tJIrXoU2Y1lNBiRVK3fg9yBru8Ral/l2rAiw6hYpy52OqMW1xozuy7P
miPC73fGO/EmooxI3Y+k8yQz+is7ek6LyGH031drDziRp/ePCD2ahd71/QKwKkOngmFhAqTBcoyT
qY/GibBx3K7oGjYWMUKcyRGwe9IWKfvbYFkD7crQjLuyA2mvWKBBKFdhlFRexNBZJ9E4VwO6q900
wadI0zlXirLpqgqbWa2eBnBVm68x0R9QVgQPDeX5wGvSJ6s/jlPtkhNicV2JX1Jt7K/wlhWnSCF3
Z1bdlBVVyZCYR38Cu2Px8f9eWazNjoG/CLeBe5m2wI2ta7hZf7daTJ0euaEtil2sOfGu72h6N6mn
LNAMPjmIFh/whlZEmowbcxZ3DFYT/oevoP+T28NxwCEKFVqFSiNQ/CZnd4FNthGC/l2qIHfyWv3G
9rkCKH1A3mHkvCY643MEAcXGzbvg2nBJG9BTHHNF3i1r6JAo47DHzWJTtdPSGzAHjwCUpz3TVfV6
VoHKatS/33D6LLj+bcNBSVNxT6DDN1C9/1WQjZshEVE+sOHcxlonpubs/c671sSE7D1PjK3ZObAG
O23fwYjaMm2KXyex04z4I+xH0NGG+w5qSHOCD0tXn3OKORR/zC8EKqbB9YshMNWY2zoHkZGG4XT4
D9//n8wNbHVXx0XguBY/QwrO/6LYj/DMaFbOpS5j6G4Q3RA2NT/CxNeGoHqPKiMDjlV3mymxv3VW
yOUBt2TjNutch9SEtv8Ki5oZR9Vuspxv7lwBKaPilTMPr2tRbIcCxHSdgtZqIuPaaJJ2KX/E/1vA
Hsfi63/++51RXrYKQViHn81f3VzWfDz+6wSAa6qwwX+t3uO8ef+b//jTBuZaf2BxAi6iE/dimrhJ
/vu/ftrANNWA5c+xge9n9j+pnJT/sIG5f6hYwFxeVkkCQBxwsYGZf7hCU4HAs/OFrgrt/xIAoNni
r34nEtpsQ9iW0PmGJl418ZsDB9dQUQPY068E2AGmv/IhaUIxwTuY6BvZpDjNU2Rlnvp2sc7w+/Jc
roTFj25QyazzpIwKdTbR+T50+E33+eQy4UoqWrQc82IBOANlS4LoJV7Y89SoikOCQgLlRubPywdm
U0RBhaJjlgEgPXEyui/g63dyFiKfm7DCxVBSSPWBmJfgZKkZ3Wed7i+BgT6TxPkWjOIec5u6y+hw
FdqEaRLN0Qj70utuGMYA8o5APlhl8UQI+mOq9i35tOleId3FjYk6ZzJTbKLAQeXvo8P3DeeuDyNY
YkG74L6MDxWsaUn83srDxLcePGPXaDjHfQJCZs9mR/2i/BQ50wHdsm8LYX0rnfi+Lv27UW1ekDPb
K90EdSiSaN05VITtVKu3kIhwuwGqLrOaXKXQ/UHoXlqlCEpNhiJN6Gg0JJuTCwjJSXs8zqQ4KpP5
UqbjDUSsO02EbyZ3VjTOKeUge5XpXrJDnmCpCqmr7RtdfrJ3DVJ4YU4j64sm8g6aUxPUL0iWKQqT
lDmAkDRTGggx1bRFPadPpmHhbm2TKjbjN4O65X0O9IrEGnTbDJiNCEtDk70V3EgXg41xN7a4Dwtt
ouBWvRaO80h0yoNWVrdObT+hG34mege6XR8R3midXKZybhzpwKLvdBRvSl3BSiFGcSiQIlYMpv3y
e9kI6qsCDhpV7Ry/OgSFdWJl+6bvP/u+/nQE6UIp8Tl+TOUoW0813d7aBHwaMgwtNkINh5Xr0aOy
rX2lQuCoNTKPusz01rlR/qDb4S5GjMrboKUE7N+52N+SRvsyE/ZWUjymXU/IWwYnJgjMH6mPEyai
k9T4lMhtjMXWbBOf+NFKBJImgekw2i0HXhW8hX05LuBmjZtKb8QGgBZzGlIve/ejMMl/rPrqBnh5
r4p0QZUdZw3HAx3d/EF7iXU2FZN/d9EZ1kYlGkEQbTEfT3jbd0C273wNlVKi1pQGoeuFyT7rFYrH
jNxmdI9t3ejdWEOnQRhphORr5YwL63j8jvXiGoEMUMomumkdcpVAXpCGZfI/tfSughCO+jB+rjTv
RWRYclqLqSRTbOC5JsNVgumUQv9uNOqtAri20WBdxdq0LJxoZwqdqRF2Qw4IbeMUxZPZW99bCnUY
w2m0d+jpgyp5cFQE6tzn9u403AB5gH7R5+WKKvkBjejM5gOrVhu3mGLmgDTv2kTNkfrxS+lm/bIF
KiiYZ6uj2GrMqiqneexjogsTlzDjjCPZ0vGQZ1byDLkE2iqJdUqFTT2COY+sunroO4edbIOJ8dU1
oNKTOZWg5WILWrvp3zWDODKaPVKYRtpGyACMM4dSLnPy8Qcf8JqGxq0SgE2Lq/CDafCesSpDYyhC
VvTBMvQfKu+OoiBliPi++wK19EZ4EWkr/n1ADbHd9h0N5Hz+PbXps6N05srCoAKuk1C2NE2xSkfE
f+BVb2rNIVSu/BE1xNa615lbPVJHvye6DcaaxjkNeuu2DU7E/1KWS+o7S4TPPQEmSo1romzafa/0
NOXy/lZnUASAMOEuweEVvXUCSUhaWz9qei7IIWLancpwtBL1wY04mHUTBord9F+qec1Aekeu8E2d
hF+eNmigYPr7RlTgarPmUctFuyDrG/zRlMHpqq21M3FLocP60AXdZy3ye7Xo3oaCL0kHAFYfYvwG
JRW/fOXYxm3gQiHBc7Sm1fuuDNWThm6g042nnEoulgZnGZMir2X5okvUe4+bgN2NP/B9EfBKHG8Y
/Rj87EgBe6PoRYPYkbtJA+d62eULO3RX9syl0YAwYLZY6/m1UoYWP5Ahb5s9qbw9/u5orXqwOWKh
7pIUS4XXbstp6X7SV/qht8EtZsjPaTSG9RA4vEnInB428RqpK/TjCY1IM9GA7YyjT0hLHBkvXqh+
2Z5+yHPCjYPJaNeBYV95OlC0oT/ao+YtoYHf0j06DlCFSHYt+U4kfUP973QQUtBVVf9e9eJkmTZX
aPGHOL01Ug+iu61wHyzMddW6hzCnQ9VowHuyu6RLvvxInCarrjZuN7w75ACvnCG/7dA+hPPZNUDL
Egq6CS0IvhCRrLseXZA3l5Yil5S+MVkJ5c2qI2cR1+6upCOIZ5ew3JjaKeOVayfzPjuaqaheAf1k
00ej+8/DwMzVGZd5F6V0i0uxCy0K7VgYv2Ue0eWksjULxYH1UYp8advdnvrR1aDEt6SuQN/2lqbN
RR644Sqw+q1qTlCSW5TYEW1yD1ymNfC+hBaoGeL+qKESCz646LVNadovw0Cm13y0u3pBgo4DeNZH
60zb+9UnkHrp1+IjFdVdh/nVD6Otm37L0AXZ4/DlzinKqX0iPuep0MyHDPsiwon2NbI98E1Of6gn
4A+tRR1Sqe9LH50ylwbAgjutdtAsD/mdyPV7YwqOjtsEC5CVQqco4laYIeautc4fORlJPGSZF/G7
0cOXwb73XEwciADFKPTQGab5u7LNgusdMiQlt0kvBfgGD0kFuWZy3CAZWoLf6pbtNCEbTspvZk84
qWqyvgCutci80btiSAG+WOXuxhEi6IX5kM+sYm6KGocOp+WyCKcnd0iPFUYP9vhrqGGuiCbrO835
LbJjVKq98gHl21kWJvqlgHp3LE4NmOZFXSZvDTXKbV5EmEHoicW9s4RmiSSVcgktlkw/hqYOqxPG
QBFmj1bBKQ7b4p34p0fCnGGyVeWXGGty1csnEeM0jwo4UVmSXBWoMYGFKJwO4invOF2R2D3bTFgL
5ykkPGgpbO+F/M9gbQbVK2jwmxGA3MrPo3sr9b6yrKJd6TJ8siNISeOL1TgHCvnoQNWQ6w09LpEO
H6IgXU331etCfFAbXBh98qi5QMrt15QprmAsoAHtqhKuiKlRPzqGQbZ5qr6QYM71q+NI8FR/A2RX
cGF1XpiaQY7UQMd1DXEwDQB1HCKLtiUkMrfSJX64B80pPk33VrjqW2863+sg5/Sp+6u4hibgGtFp
DGjl5PmT51LkxpV0i7JUXUR05BwR4EIgWG6hYp9U5o7z4Pg3BCC0RrLHk8n4KPZfExF/YFx+J6rq
OhDRPbVmHMHqyR5BtGcpPIBaWzQoBqop50BEKI0VdngeM7fhIIPB6og3xF7H3AR/S0b1Q4v3BNEx
6QODB0iQHNeov+1z/8Ukx4D8kOBoloLrLrY5Ln9EqxiPio6dSrFwKbpzVEA4fDOjyePiVYAncjJ+
Cprh0SKNoo+4CQX+TW5S2BzSravjHIu/Z5rWkHd58FObm5YzfkZWhjeKMnJlE7QLow1Pg3lkRE4J
Gm6bmW/m87zsPYpx5EMhmy6gUYcnkGLANgPCEu3uLhcICKKaC9wYJPeI//jsBg22amZkH3beO8mC
j5ZDyZXweQHlEJWRUecvmJP9jVV+Utm/jxRiOJIkeAfE8g3LxveRMpQ+EUSj5B+489BMq2wrhJT3
rQKFJ2nTQ+VCBDUakiK9Fqtouh3N/kqrvCOkEG9Jwvpb66OfJH9hg5Q4zpdFHUW7KLS/6REYv7L8
ETTcYkeNbrjugJ9zdg1Y2NnIdachzVw6lfMZNEqIKro/aWp846LDpbMBIz8BlgObcz3F8w0PLHn/
BUbKWfp9RTiJlQLbgss+qiW3//bByJ0PKiQB415nywUXaRyFe5ueimow/sdvBKNq+OSCcy8CPEve
XU8MBOLeZQYr2suDmIyxKF4hRL2D+e8uhYvbCdszQ+anwcgeR9/n9r/0UppwyP5gcfeuhoJD4XiJ
jCMDgk3VmiY9eRB7BIovc0pXU2Df9KiJ9KIAplvW+6bEotvUZPA6xHHq7RV96we9AhFG6MKunfSV
Q+6c4Y/3tUjMXdWWt2OvPauF8+oV0ZUSWVxfVE4wh+KflTWLBMHSNNOHe2hpHfGzuya2vkNguIsV
TFQDcTXxFF4FGVeo0n2G2+FvsMxFaxGq9Kdt46YSyKob7Tm2gzU2ly00VXQffbqLbIxo3mPUG+bC
SuZRrQG+3MLrWoaQwZXw1OK5J4ZpaJciH+ABco1yiR9ZeK9erxFPBOELuRxx7Y+KammrzAYULUH6
FnEjPR0GDyC2MIJnx+uWeW9fF2xXvyB2ElBwq6tbrUS2qb8YevcVBt53Ehq+ubb50aIs8g3G265z
YP59axT2jzIu7ki1IBA3pNaE+wI1BoVUF/a3Zn5GOoFy2nBVhTeDxv3S9/Ktk6O7SrytJqCkUFrk
LE4yzC1jvg6tDFVmXjwi2z80kUVQXMak1lVLmLp28p6WTCInbFLM+ILXoLox4tokWYjbvKsEV00Y
3+uTQB86Bl8Radut/2hy30Pd/ElbAJ2wEdq7DPRgMPcP5UMsywxyMWrg/llkWgGM5eWUAPCg4Fgf
prkBlaGI9r0RQercb5faY9e/CcKy3zdZV67dovgu/18yoOfBHOcTqKRTwpArc9nQ9xCnm1aFbHH+
ALluKHSwVsqAnKxri/N3cuaiR9eBDAPqCAod9sG7N6+TDz1nWltldUf+FpT/FEMb0DP6+stx7hEr
s37Ap5zMJ6v+W4eDbO3WAT1qy4jSDc7Hh26WDVixc9NjltuQlzoXY/Bs780+XjRz1zyxR/LvgpAm
+p+/FlU9kiUTuIPUXDd1mB3kEuVTPkwuurAjDybSEvgLyGpkC1sKHsAj0s2eH3LFn0Gq25IAem7e
Pf09+bMSuJDT+pdF+df26IRo9Oee+3lxZpVamRXu5OcNdT0svXoe1r1Mg36QW+68lUKU27mZkKQ8
b2u5VeKGe37daFRd/tz+8n/IPSHXnQ8H+Vw+iFlzW7fBrkTn0PTtvdzxIYCGGJAlB8LlaJCvVEPP
7BMz70puCvkl0VKyfRo/B+U8tx1GE2r3UK/xxAbn7WtkNrmUiiE2qeuZHHWUQDJYyIK0EIxkq0Yf
77nAZoRm8JBGlo3NFfe6X7JbVeZA5B/VrbWgtJP/0wf/8h3kIiXzjAZpoJ//8rz3woAsEsQV+mqY
Dw4aIfmhrZR8ZwGAHe6TJCb/cj4EiWDnx/xy1ji6DVZcbrzft6Aog2tCpR1lAmsYZEQnRU7wprSp
ur5sYU6Rg247Gfc4lPxyq+Vqd0u2UreR36XDWpJYk4rG0OymuZR91fS6sjn/6Xxeyf8p3/FfrqP1
Skodt5uVPBK6KKGWkHvUfzg49MGy0UOTTPDnSTb/AY4g/gBiBGHK404ewUNr9ruR/KUJ50lmU5by
pD7nX36ulaPoCeh+uBlIBvnZ8iPlt52ik8PQjaFhblX785E0b315JMmnl3W5baznK5KpTzbZZ+T9
BnZya/sKB6L8e/lwOVt/OUTPi/L1iTLozp3rIPPGPv+XhtaA8tzU2ea8V7PSrwEWVfvLGS5/nvwv
cp186s9HodqReNrEbCY7JGePK4IhD3b5F5f///shKJ/LvSaXzv9HPj8v/va6fPrbuvNhW5SW9fPS
k6eMoszEAHhet2Q4kbKNv1JFw33ePrprtgBE64U+6psIPbJj1syG5j3eW7q9tuybbGruaBFTrnSu
aEovJhWQPqaizBG7vmqPJm0sEBozXuGY10O70FydMNE8VqudUNRVUSrtThnROMqH3M1R1miVRUL5
vNJOsAgz2sPZZOd2w2jM05ZO1gVUQUtekX//94sZbrJN79C7TIoJttXjiPPu2M8PXtjPWS9yUSfO
dCkXW7hnu7BSt70Yen/jEhF3lC+Af0Qr7WA8RCJMT53TRz64823j8vSybhADm1i+fF6ULznysL/8
/b95/fLO4WDnOwzO0XCFCXXaXP77L293XrTnr/PL2vNH/7Li8gUv7/J36y6fLl8dLGwXXuX4W1Gb
699evPz/88fp88Hx29tPVeZvirB5Or/dZeP89ne/fNXL2yCqHhY9MuLV5aMQke20RH0NMiKBFlIy
9cuiFE6hoHDxwYAK/rP9og0V4r35Qa6TS7IvI5/WA+B5T1W2ZwmilCSWf8oUR6lL9GNS4esBlDpF
c24jUnR2VrhdnsdpYS0pVDEIldf933WJUoJFQHK1IQjmTnZmTOiz3O3me6PKDW5t1kxqKjmKQLrN
WMwmJHO+Ujh9GR2Gc0+nlEOIJu58cGoOCGKVjhCK6kAFGsytyJ8fVIQMeZhZO3vyGKKgLmZ7zZpG
+VzGusqnCD3fUnoHayluxAv/U+bISGKLAauiUhniNIHKu/GZ2hA5luE9jorOX2XlVB8ctawPxZ9L
v62rKtVmFtqjkyrpYDVa//Ohh9NwOK+L1AFIHhnyk0ESB3/QAXrcBohb5P4MKfMc5JLGhjkvyXVh
r3MMAE9ajGOU7euqZvRrmpgL8e+zKPewfG5V+jP4eW8t22uy2xbSGUnw/iNEvXTfxgILMLNrKsbz
uK78UxIp9/Rv68Q8fmTu8xnJQfG5A3delju6y6ipNXDH5O6Uu/jSkbPkrej8XI4vJ4ZeWYObdx6z
YHpG/ikXx5SOCNdkFKlxWH51IVp6uQcNpYt/3aNyZQR7DgMlACdFZQvgDKi3Fld5qRA15n1LCsUs
754Vo/4YRZsyTZ7MeiwPYC9yMA951OxH6xUbanWQCsbLw9+towKDp7VGVKyJ+kBi7c+HBokeVUnw
Dpd1Y+k3B1r3IIVUz1hJKeUUfgjfLfbUIM11X3ffTGnTlPvJl7tILrZcQjzdDzaalJte9oTcMZe9
ExBhu1TscVxeNI9yyZ4vTpd18sxEBJGTSR5/yd0gd9Df7ap23j89PN4dJkskcOyfwnI3RpFaW3mm
nXeRPPOcqDOX+J9oiczez26uqI/AoGIvSwhh0aPqMI/O9ybMaMEolGZCXHx6dBLW/bztfI3NnjiY
qhfy+XnRxR+1VAPmz3ITqvN2PG/veUk+BRnA3JEEnvOZEenOuo6dl4um1B2RCi3laXQ+l3IrJI+P
+lnh0Jq2UgcAJHsfKyJC50DRiJ9MbFQ/0LZ2Q0bsY4YQciFflQpoD2LAGhvR82/q48tTuZTPimRo
DzQeGEDIIy2YN4Myq6j/X1qRNWEz/idphaELNFL/WlrBvDr/i6Ti/B9+Sioc9Q9TM1xV1VXbBF+N
AuIfkgrH+MPRZqmFa5nOrI1AzPAPSYX2B0UMerdUXC3+McWfkgrh/CFcW9UcQ+iWZmtQaP8PZF2D
N/qLasl2XVivpmljDgf05vymWvJ6XEGEuJp7DsCV7RjjjecOhCiaWBNT3/wQ7YjW/MPptPvChW2U
uLjqu9oh6gJMlUm/h6qc760ro9vTVqDYMAeIiGjaxKAnkzyl9kKG3iFHG7jLIGeZbnVXIDMicoFi
qtanOhFFdN0ETgIf0vd+iq7zhj7smNBNNtXXOFaDtZ05nPWPWb6FURfsUm1WTtTYVepW/w80Vf1v
NgnRHf/L3nktN65EWfZX5gfQAW9eCdDLe+kFIamq4IGEN18/K6Hbzds1EzMx7/MgBgiSEA1M5jl7
r+1ZfCu6QY3lL42JB/0k1EbPPC7AkQ+Rnhh+lCs3uUjmfaUoe7vU8Xq0ItxOsPKhtRz0JftQNBsW
nKA0PfNJOwGmp6chuCCW9gTgPhStGx1TxM4dFOD5nv02IwE//mvPu/tRm/03RDE/318/qAskGWyu
bdkIcWzT+IufG8Z0/e0+qY9hFL4VNaVgYRT3xQQ3qei8aj8v2i2GkpKZmD+Lmv4qEzjg4O4rSLIR
YwwhYhO4D/r8eQ33V9/aI7y9LtuSSo+o1yG6uk3IuKi/BoFaw9CpnVQuabcRNcnWys9GTkh6gUpD
05f7RKuBRCjN78KCcyXCjoTNJN+KajrPRFab+nINkYAqyOS+6UP07IiOumkCBG/B/TNAEcnS5Gy7
d1EMwbUVfb9jcPG8AJIKlwMZwcdCCT1cPItkjm+5CKMV8aYgw5rIkOeriRfgVvbwPVMfqV3TJzVr
8ccYxIdGVGWEckOzB29jd7/0GFqiFPq4aTgDYInaLdkVh9y0X+tx4nlt3WOWo+WAl73u6MvqynfX
Z8omdjrrNs77g6OT/aVChd7QiSQjolev6pG9ZYxpi6KcIkDYfirp7vvNBPOhYyMKQRHox817syi/
Ia6RpzIOeyctqTHP2mc2P00D4nIyLD5don5ppJB12t0lMO5NVZibBQ7aBuvsOSvcHdi092WxSdEG
OFk1lL1bc56Jhmmva3MxdmqMVgNZ9t4py88lmyHXW4VK57cO+qF5ExY59CTVCb+WGFuC0OghuAH1
+3PhLYjfuxIXW2qTKo9R61YPe0AfemCE2hUqop5686OLU/tA+sQWzgItGVxReAhPhdMB7IH0GC8k
sy3mLk7KT8WmRwxxyglCdShRuC/39FcQoIj5vYCrMMy1Tw4VWfXmR9O1X06O18js3xwXJ/nQlb/a
NLnXY8JnNNLQmqxT+R6HVxRS74vl4/iT1LYZfbVCPqfbB5YZnsVCbWlSzTc8V0Bm9OuaHB0ftP8+
mSGXgXygB6JFe0doxGIsfeZXlUsDF9SOGuOrI2Yg64bbGQFErHdXcdXsCV6ByTce26z5dvR7YqRO
vVc8Q1PKt5E6fSqata17bJIGgZR0QsC0cbPMm0nSVyMCdl3w+/Hs5IES90erALpTVSRhq+armzlP
stxFaMpVKpiBxFNaUEWMkIkhDOiRUA1J9ZDa7Welt+9xjjM2opzEkYRgt//o3IPB1GVTgVzclO6h
1bQeTESoYf1PAwfVvFNica2Yczn5V+u6fyCgfTSkFZem8am0saBMyAndaVO/nby7ZLDeUn5P7MO3
WZicszrdd039DCtYjufvHMv6Di0+QGl+mvPY7B0NJ2wZPrgpGmZPYRoi02AV6yE3m21ngsXA20mv
MqQvuhTDvoi03yVH3saNYQYNZv7cZ0QBqZQkqPGEHEOovfSlwiUCUDRpqYq0TvXgdPlOy0BtLV2e
ctaYiUXKjdsKkV/FTI0t34ORvUum7D615xvPUA7C8QJa//DFLHKjnZyWtOdRC2xv5iQzgOIhSKAl
fmzD/phKcXcefulWcQXo6RERXeMDm34Wua3D3LMggY7q3c//zbolCO2KdAoZBZ9+5pkTyON7bivZ
N47PkBmOIdY0kgO3GojuxYzecRzOmwWUX06Wz4b+C1+SgfJauwuFdi8fSD3nLSN0255IqOjChwjF
XDs2EF5C1DcuIeuTcRW555AM9taLdmE9vGFuV5FN1ZpXc+rdk509bckN8uO6bxkCq2ClhL2v9LAl
HrQh2SG2IKXY8VM4Who9vP6owyr0447ua6tFO80cb5m6HMtOezWsrZmCYYEbCMm4eo285pzB7qLF
jitiMevA/lSdMgnqZLpaEpop6H62ZR9Rn41BKaIW3IgeXVzfOU9tA2OMEA8f72B6HIkA8CHeu2Ca
ob4L48VI4kOea3KcrJPlbhq3uWhewni6sx3Ak7BjX7SWTnPW/ooTqTzrjV8GjKuqYzpWstBgx94M
Bcl/8qHZqx+E6V2VUE9n4dI7jo0PHRTMIvIygDoRxN5CWqCpjD7ElmEz08K2s0XZENn1ZzJ6kFae
T1Tql61O6gmI2YhSxL7yRkyWGF1lCWIQGK6s2wgBD8b84kiq1BPIunETqTPnF649MzAsK9O+i5p0
KQNBjAPnaIM0/z2DOx6kIX4GJXwlY/GapHhvA9S0hEen7g0g6bQArwuHKYmuWwqG1xmRGwRiAlnM
a6EjLJndR/KdAsV13gocTpueMkTwkYoE6M2y7W3L+LQYiKQdUCZFJ/7YpIdHMancZo1zY7qw6yks
b2rR2XeLywfEr2wTaM+ZhYAz2jHNnSm7ayouLSpk48YVRndLnGYp45DENQw09dy10a/FVZ/qaVjI
NfVAkrHDKy0gVkfbDL1a0cDx8LPZ1e9ExaqcaxUsU9pmxZzuma9B2kemVhDmCa7iieCz6Io8TGfK
kTYUzp1qjvzY5vhrSQxCQPV5T0X1mXk5HmxsUZxcar93nKcRTxMB5Ce9Q1xLDlEsTrbMCQqxB7mc
t8Kl+4QjiBGYXeJ6Z+Xp9Rj2r4trgp+vCnuj6FcjcBpkLajJso6EO1SVIf5r+XtA0H4jK/IXrDHS
QWP1bXRkc7QcaXM5r5FWPKIEwMrcadu20t6cRhc7xyQMz8x/DSW2ZsFou0MHgOGkPnu5ckcz7MPk
gggPH05dWD7bJTGrQ46lr66rF5eEeuh1NzFJL/D2HhR9vE1hQTDffWL4eYLv/oSAwJLyZU5Ni3fU
vE3Lq/AKWs/rp+Py6OPM3wD+wznJvzVsk5Bp7xH4w+82BdI3T86LAAA+8Alts92OmXlwwxt7rm8V
r+GNA/WOgcCEuYS7uehVPS+/64evZShQ4WVQ4KiPICQn9FRgTrdaupME2h+7CS8q3WUUR2i0OdVr
s76tS/E8dvM7zcP+RIP0MCkmc+Z81pGTkWVWjonjo4s/TdVS+yhCAW3ajHy8ptoJ2wTkuSRbqgbd
ufLGOyxz+lapII/VJRm2QgeY1WAiRpYcWP0ABspELtO5wy7VmcFkpoHZL9XOYzFheMQuiIH+WVd6
xgpKkgex6T6lGdKhkjCvvus7P8zUR62HgppAS7HSfV9FHP54lRiX9OQDe7+TqAm35YJryk354rNx
TK5mne4+lHpscMiK/CJsbpCrqg9lOXEhjJL7uqAbmXmKshGlSUBWAQhdIHLJ2+OEyiJQ8taHZGIE
ULtIN9RpY6lAmop8VI+1o5xzE/snwCfUo5EZoGcurp2ixhjmZEhmSIqWeIQ+x9SOaLPfKMB3OKXZ
lZ+HcX5AuUTVjkw/2D0tcrpupKY7yBvVRVJ/ubsuaQBAGklyXh8cYU2hPCkJoru8wLjLm2ViZIRS
/7KJdQnN8rBzBuWu7qmbgbb0EEeQJqob+zha7KPSO4hyQYnXIMoonCh6NDNWZodZb3T5htYNrXfF
pN+VaTrsalnNnda+z7oI15n5RSj8yHXfJ9loKmMj9Ekno9CHuf8odO1YNApWSQe1WkJOwtFpwKMy
gYPX2ZVQ5CLk4nP4ZFq469bNy82sS+u/iNZ68brtXJaWsS1MQRtyYoqUDN7nbMPY1QqV36ser7Db
OcfBGbd1AaNWpKTJeI2qknfZE/QXQ1RPPTljMiyxN5T24CYEN6zBBoCm49vJJWNWmZH+1nVLqrZA
EBlpbXoTh1G+nQhwCwS2LI7K5RElvAK8u9NJdY6Qa8M63DGCYTSXAz2O0A0HplSeaYpp3Vu6lpz0
ItMCyPy6P1NAkvp+Y4ueZFNUcIqr0CUyIRnRfGWpekvK99Yeqg/GIxVmTi8h7bN56SQ4PxnKLdzn
3awV9bWKL+NOKRg8uAUyENAHO0UTcPs0/n9rTdHVOFjv1Be+l2bJjkXBKLVtQprZeFJzcYSeLjam
IsyHWEtP3tyT6GwhZ7Fbzg8l4WTY0wSjwNjKPxYuSG4K1CsXQ3OGf0FcuTsY2zpq7gusxWdda5wt
RfBHU9On65Fgrw28s3bX9aV2til1xCgibrUJHoNeWkfm+OYR62x6j8nJJiaNrl3plF8DWCcAvsTT
cwFrlaI8k1dmbFCutc8Rnu5NrBAbpjkKJ4p4yN8cJ7qvQiTLepZOuyoZoqdxKSGAcf4ecU3QMumO
3hgacI7G9zorpr0DeuCaXcQNXL0rmYxH0cHWYdITmnMebcU5w5jCMP4wd4LiSY4OP0JM0gpvvjVt
Qlaz1NtnffRlVd18FJX5lU9OTJ7HkG0nG/QLOsX0pgu75EYxYO6E0dQEvW6f5qWenxRb0YKsxGlu
5foDGS/uU6S0JaCvvvArHU1P3dp3E94ZhOUCWOuQMmItU1e/wmqpXw2qiWgJaTIxE6QDSvYG5Oa7
TKApSvrpup0J/PW88GZMtfzgGl17jqbxOXfIHmNcHi6Lc+cGZdmnD42GDTXJCQsG9In4fn4gaYEW
SWNpp1GYb4ndIIIrsmE3WoZ7jAH2olCKdHzQXFXV+i1kNBJwETOOrYWrOB8IRsdBeiNqksbNIjKP
dj75iWXcwa1WDwR2IAj38u6Qt1C0xicNxx1jdBvuDFo/opjaTQTUfA9a55Sgpt/FRfgLjqx40FAp
p+Xg7GXaMqYKiy9MW96HZiJar9srk1od+zI7G4NanS32XFBToIyNZ8w3J+wZxtEZQXs7cQm3Wsse
HLKHiUNszyMA8lotkkA47BDDYigM56JzRFVGyuABQ9IRGG8svKdI4qb7ZNa8XWUtrV+bmXVQF+bx
miWIu20JKteVWDmH5rkbXNIRG9JQop6E47yLb/sJkVlhvAweI5lpafY4rJv7hj03rqPipOHCXHqi
6jQ4rWLAX1DMC4MjqVdYmuTDSKoBcXG0VbrsBKQ6ugfXdRMaxbBNyq5kAgIOlcBlo1TOwp35dACz
t+bysqi5twMXXe6TFGKeq1N66ZyJggISrLk7m2PWn2XDrbm3kgK1+YLwLnTNaW+TZeC7vUFM41Ri
eVDmW8bT6Q6zjXsMlf2S9d6tinCfa3VOIpcz3xDEpJ8ayEzsNrq3h+Jq31g2WhmzKee9qoYnE6H0
s6WMb92gqdfNa90oyVNPBG9GleMOe+pGnxgwFqqFZcvA8xKRTl+a2paOl3TqMLRriKzq7TELCqPV
txNRo0E7ub+iopj3y9jX5wldjmMtO6T+VkCtdCcil9KabT6TCdAd8EwzPaICR8iJdxBqP+BjL6+a
7Jme9TXZR5AmujGEJ4NeVJyLikbAkrdnvWrVe2qWG7dl58SWP6KwQbXtnRx5sy4lyZWouSQrteIw
NZKLU3PFFDjk6hgrp4g423HGvpxCvt+GKrUkpYF86+cK6vnZ6CnbKBDv87j+U5JsC4pA0U8p9eKN
JlMQkhVjuhJKfxYTSSxlQJOfyIV3y1ENb/VcAhRdpF024xLqi+luhD18Mj0m8EDQCxy0znyKWwJ6
HZR2zDCIBper1hsoii9TT6kDHRXtzxUMNjj68M9iBv8VUwtYvILQ4FnerEsgqqEVDd34z/1uzolE
TYEVZqukqZGNQLlUMg9nhG/S6rWnyGC+UwL75oE+iVy/mkBON3LgUtsSV5PaXqCChPlZF65Dl8vD
Ntf+LSDJD07zdLAzj2yM/3rtuoH15q91l7uqirl+g6VM95uIOejlJbXDeDYq1eXvDWo4Eum/yjf3
s6ghmKf6FhXB5dX/etK60lVs0idRx/t/f4L14csbWu96riaYApMstD4Q16G96fTJ8S//4K9X/O+2
cnmKNnHkJh3SKjla5EQYbVCg5+hypblTsS06nlWcbteHa5M+tD7KPnTaPCSRo9Jtk1G48sYJIRRQ
PEXmst4Hdd5BlEBQmYV5tSWWiMkbpNIhsIdekhqVx7x0n2yPLrku9wCOq2+Pks/Wqohz2LKLVyfa
GjwQNUzwARHgS9TzR69bTkU4EYGEpX8+5ySwQX+HSBhJYE9qqh9TuRybYfwVF9W4w0Jhg+3qdQGA
FhMRAwsukLMFt9FB/8BehPmJcbo1PJsZHqwmE49J4vyJK3HrWXUQGd5dpUWfMA6qjTZkN1Ri/zQ9
Ntbkrp56dTP1iRMIOo9Mu9/oZePhsFxcecaX3cIRoeDTbdQGlCo+CxtQkp8u4qDU0zfBxobMHpqC
WIG2g3+U/96RK14pfyCeR1xjHsvRfE6z8SmuZ7Htdfdu7SBAEJKK8vHbINEeBQOoUV28NjKYnUqu
BVCP2J2DXhwHlQqQ2oz4IuPut1kqJNhMoN+zc6FEe12LPsg8SCh6oR83fF1zz85PFnrMfxuDjvFf
2uO87RHzRlH5qGTlGaai3xUwxGuYGJZ5q1v9C9lbRkwxPa9fhtl6IOcLwpVp7rtE+dUCGwi8NrnV
6+nR1ZbnrAKLrpk47hqvuuqa9iAUOsSM3bIszE4CEe4BCuuDiOzhZgj/ONXMsKjOEj/GFjGHrUyD
Na5r6ENBgk+Db8KAFgpqssFJQ2w4swEvf57IUd7U47Jzzw2DLV9krhdAmuW8jCtHWlRJtGH4Hyn1
Q1c/z9k8/sFghRTdyzA0zMq4q6fwqPXhTY3mzxu86w6s9qYz5PD8RnXTJ1PzAPtX3qMzBSkcMAuM
Tzdcw+A82MmM+hfxbWtS3lTgnMHkHbRsX0Xmi8DBo6evU4g9Iwp7Y++K9EyvvNh645gyek0eXF0P
A9cWX5VR8JaJ1xk4keyN1IAt3BvJbqxta8feMyInqjU2480BablAXlOiZQVNiAKC7cYUFgJxfEkZ
9AfwJQzkIzmRsZGOBHXxq1HGyV/0ofJbdBom8CAFLTCBy2QZp3yBYgRg4s3MBZmpn9zB8+cHT0lU
XyzuL6fPb03H7Hx9ChHN1diaq/Ae4xLulzIjiIQRrGvY89axwmcyIvel2r4wKTsylyA9YOC3M1UP
U6lpwTXhAwvcyxzpyxmtyO8q2WVx9ljl3h93VOvtUAlCVPIEHyAqkdDTP1ooFtgtpgCrQuqbVFR9
PS8Ritv1JsW2GzjU7/VXQpIpShYOhaA8oSPR2v1GJQdrwyklO2QiLzb0nyazdzdiIdKEQBNQqdkb
/LhjP2GRsqiaLnwFolSsYCo/ci5yO10ea8IumLSchKXdyD9QjYmfM3SlwGlss47rq2I1T+zwnGls
tKde0xEYSrRUU1Gyq3OqDM3CxZFENAZCkDnxLwHUT0EpxUjyC2h+ySh6ujc2HBY9uiloFXA1Iz8U
IxFafjwxXhmos6Jv84grdw7dtezeW8o955aojd1CehKftpmCCk8e7dtx27jZW0N5ZGsUjQVhtX4M
cwdij5nfZu1CuUl5KyaHBtXIcSXVWqH9oVdeyPvliyR+hv4XUDNmK3S18Gma80dred8N9RB+De3D
3UfNBPenCHEhTb87+pBNlj0kXrUFPuvCMYqeZUOabhcQUAhAe9fO96B/cEAXeIydDI8nJFuE3SFD
ei1biB20wEPNhFIZLjySsihMjDjy43dOErhYpuuGRJzJc/Z5HTJjNpkPTuD6HeYnfmupd52ijNsB
S45ex+0+1edoK3F6NNIgXLIL6iY9P/PP4DIbri2UnsrtJAv2eMZTv+xJn62iQO8JWZYyoNhTvvWY
EMK8+ib4y4RqQ0iRoFR4vnYho1iDFxJqoCR7xz7gExTHUJ+/a46ghrKzomkvQ0LpppuT93D6Mymz
wOhgBG3V3IwQsA2F0jceMnCLw41q/8koGeyEoHVARcbvcImSbVsemDk1fsFkBsWXW82SapDtTGqw
iPUs3Hl0jdPs28j1fGvlCxXBFIyOF433C+6fjHOoUKxnJ9POuLgErh39VimGadtr5mfXgqXm+G78
ruU95RVfuoJhJSztWxhKvW+Xrbdxpy7gaOfbt10SGsUprdefwnyisYZnx2sKTlQzO0SoNkjblQdX
uukLAWiywygHZ9zbT4aXBZiUc+V3gwKSugGdnd4CsqQVBEoUU/2S5bd55ZGSuYw6wXu+YQj9uu9r
YEHC2Wb9jaoSdSR6zGVwzEC7ceJLGSTVC4MDPY8Oa8P//wNP/m+qHIuMnfWr+olvDj67z//xe9Xz
3HwWoFLuMEq2cz58lsl/B578vPA/c6/N/7A95lSeZInIoGrkL/8AT1bhjqchm/4R4PxbnaP/B5oc
G7aAbmgeegs0GP/kXhukZYMaJw/bpS5hSz3N/4M6R0Mk9LecwzFNw3A0VSfYQwM/xeP/ovLkTB+X
QkCsn3LxiNQTW0qRPtLUr7g4M1ZCKxcpKDpyGG6oWmjD6Ga7K1zVb0vcY0R45g9CxyIvHY7daO69
pWu2dkIYXWFTz3Im8jBtevRXldPej5Agt4XSiWCKqQe5xJrEV8VguzTQGGgVPX8G8/uIYLZpZBjs
aa9lGBHtnjAxAfgut8Wp3jWUGz2Pu5N5U+dWeFd9pc2QHBsGXKjUOGmPXnxI4sjemoQjc8Ix06DF
vhWYXJEAR5qyyBi9eqSEbHLFoiMAnBVwsZ2e+7Z7TuOHJG3EfsabGBMmj0jHeQei3ey1rmUKE/0Z
Wxvkn6QtShHBLLwrs+IKl+mTslHy/JQvmJxoikMux4zPnMUgUm1ijqSWIYXbpARkzgCenpU2B0uc
2b6qTHRW9eaL+vifmFpoUBnKM+3Heruk6rDpZ4qGAPqOhCmbjAb1azoj9CdSwk0Ss73GfTxOnQMj
hAzjeEh84BQjF6BlCnpsytjimR84Xl8fF13lygjT5WaO6d6mTNsre7hOIrM7a/YXAL3syhjMa/zv
zjXUqcKfUoIwG1If9lz5mPQi4Q+GyQHZQO3BtJlmOHMt5T45A7huSCH+mQx4CABnGJcgwsEtG0/w
d6sorTeJiNuAyKiR4Uv7hAjxPDTjcvCEe4gZMrgWLgel+w616rOZgFFNCxkbnlPckmhK0dienQAf
OLqwtrte8lw5cr26tarKOTgJ5ESPEtRUme+IRrvbMBJXk/DEGfhw4HmOdqAeRj9wcfdMPuansIch
0QKhYOrhAUfD9TpmDUhh12GWGj5PHrpNG3HZFml3sZ1zY7Oj0oQhM4vJyKJdC+urJk7DNodD4erT
oc+ryne5GO/r+FfDqKZJ5CCxaIe95hQ7q1R+15nZ+tmElRYV7YYzv/GA+T8eFQeL+RBQgOmvyhaR
QjhOYqfauXbFS/D94bv0w5wvjspvHzBxoh3G4Gac9P64UJIO0sH56OI4O6gTlyqEWhFUQHLylk59
m8AWISnSXd+cKJs79a8Rd0CQTu2jZxNiFLXhR6GMV4VaPi4xxrG+TK5NN8Laio2yxFGOOU9VA20w
3shHeWwXtYUpPi8BHs1jE8LzanLR7qvZvq4+k4Ug0GEi5mXWH+cEgFFUjmRyuDtVqw+9retBOxfR
Pk/Cp2hUfrvYgxEh0dUwrPmoIZhx6uxxtgEWFp0qu1Tln4IKCJzkjhpfaLC/hOpGdXauFsFMdzuc
09Ry/RILM9T59sybJUptWr6SdDwx6tR8QhH6ba47X7VT7avCq28Nz3vCtXLVNlDSbWaEAbP07txl
z17WXGGr3ZticTadvRT3sr4y/MpGmK7L1NMGs10/TlSQKKIjibUC/JL2KS3QZUnfwlpjHsnsmFi/
ciEMonRxvIKhLmzzHLoUs4sOQsiUETsx1+aXYefLSavxwE1DvR+l6CAMEZ1YuvdUgmrfaE5i7cpM
c3aqmaBTqDZ9Blg+qTU1oGbU+5gFd2plUUyNhhsxxcWBYhQBM6azH5fk0ELrjOb9BK2qfM711jtW
OKyEd856rJ/kMikq5wfL29OZ1w+NDDIPKZKRRfpmwUEPxtyQsIWWOrHBNENgk8dbseuHOT6MTFNQ
V1igiKeM4d4QBmObhBscrgxE2yPRF45PHGT7QpnbV8fuqbNsZJ+jGx20hdPFUsRn0Bsg6I2CPAbz
3hngk1bjDLlV0CFPZ5QwDIGlu+vhbcnpwGRhv2wJKJ4HuCyFYzGdoPE0MXWeDTUDAH4y0lxFgUGP
2iD1NUtvlpm84Z6UkuvMTmziEb4ppypSsBF4RFFiEXS+Fc866BLgqWBEQfYA1LOVeM9agj7t8aTA
/Vwc65cJB1SVQNAe6v+2cciLsJFc1VXytUh8aJ+Ur91WohqU1GHWIjGjBrzRjnixI3j/Xv1SJY60
g0uqSECpENohqhhee+iBlJgpPlQAzjBdYEA3re3yJZO407kBfGoQCrgQCknLC6VVb6lkv3n5dQgv
Va9mdoUVodoYjwb0H1RpBT3nGreWBK4iIN4PKnKFBBYrpZCUgjuoRVSFM1zDqgbOIOC3VhLkmnY3
HVzXGr6rKUGvhkS+SkEPBNhaomAnCYWNYsqnCpzYTh2Zluka0SIY0bDuPqoSKltIvKwlQbMgK4+L
RM8aEkJLwETvM/Nn2U8kpjayq32dMfCww+i+0ZZjqcew58U9pexjRSrcBuYAycTQbwcccteRom7T
Hu1iIhG5oPipSE6IIj3jpsAmCgx+8Q0NsO4iEbuYxscNRYdvd6hTv3H3egrTYIa8JfG8BpzeyALY
q0LuzSD4Ym2PYNdGCT8PqlUovx2039FziMQubL+2XpPZ/bbiQgv65qV1IUhl3R0CptdowA2S1u2t
kl5xUiCQA74wnObbkDfYETXkm/21IkHEylrbAU2cSEixA3O35Fzg98y6uLZJkDFzFUYbe/Izjslw
RD3pUcQZaUJCQcagL5HIioQj6w0pZKJmOAI3uZcAZSQtt9UwvGQzLXgyPq6jjp2Lig59VqorKY1o
nzyQY1RVr02PzbXh7IYc19kTrvjsSYyzAc9Zn2oXUJhxKyA9LxL5DPVI8z1kAOMEDjrq6GjAh3Yl
KLoWgt8dnAIhEwEE+YcSpnQJW1qBMZ1J2LQHdTry0Izk7pMpcdQcc/sQeBYxWHgqYvY+E3Z1MiGS
DLfCAGldSLh1LzHXIbxrFe515KojmeyRiP5lrSUIm9RICc3OVn72CEm7D2scqRGs7Uaity836zqb
5MGfdewADDntAfKRhOLn/3XjSjtSo3LIKtFuli6eVJqzkpUBvt7n4MzRZEDMrIv2FEpo+CLx4b0E
iYcSKZ6KxyKj6DlI2HhJX+fUSgr5epNJKPm6tD5gCZDl6wdRVjd9KG0vqzV89dHOHTYpEyTeun51
c65L6836jBY/k5UyxL6sWpfWbfxs87I5TYRcJQVUv2Nafy2pbZyq4TFKVO9oExC7F0p2E0clRYVC
ct7XJzjLTEaoi0Lq4nR3V477z7+QpvewT8n05prlU1wEaChtWGipkICui+vKy81f61bn8V/rwqQN
itZoDn+tv9x1Q9onpJ20nLc4kdNjWjZCWlcaeRNliDzEytpf75uO9QKpzMOxxC96+VlT6a/LV/PW
+jPnK9F/fdyexpdC4v7LdZ3qEAIAT5Wwrf/cJ9alvzbYyEgBW4YLGNKWc7lR1xACebOuS2REAWyy
ebO+hXVT2bqPrRv8WUTC+ir1/WQS4WhazdLrUramI+QyKKEjMWH1OXt5rAXLOHK02iWK8dVuLO3Z
UsphbZyUdsDPz/Zjq/9ZXr/71OZsXlldGMCQwsaGyrQ6CWm0W5dIw/knaG/srjNBgVNfTGqUlN1o
mKyLUY2IJnfJ+qkVug1O97oeRuuN46QkHgh5RJUyj8JNmNRogtbfImMsjJKDaJbhFevddUmVd80h
JdVjve8RYc9MtNtCbrEPmJ7eQXT0RAUhHJxYMyNmuWO1T4B180QTv4TUt9U7Knd1uM/mZXrQiHeZ
m+zBTay91YRvTdjkpMcSCoQOX6flVzc74YTpNulOY2kKbCEGghIXfKRBN9uKynQfVzOXy97I5PmS
yRxV8G21yJGHjp3ThF+4iXsGaLWbp4d2sb9BvKeHobcDI8tIy10c42Sl6k0Nwj3wEsP16e6kR21i
FBFlytGlKuW3dpudxx4ViTaExY2uV1wh0VMFncPUGoJmdgodGulWJG5VxJi2Ra5aPw3vgy6T3QWC
LKJbWkKadSPAPZOd7LH8wxH+ZHKhPzYe8zJFQfvaq2q+I6JwBpIpnYztXdeqnMBsOzrOCpJPzw3h
rnjNJo6G5EY3GBFqTUPwZmxXxSHTZXI6FVBGFOijVsMvokVoBatSal28rPzrOeujqzv58ryqtd+b
xhV+Y3jX62P56n5fF5cBS3eFIiuUcq1FKrU0ebPe/bmRYi4vz7jOy0ZoynSGuI6lto8xWkMxZQwS
eu+nVakM3t0kxWLrhlA8Y3uXW2tkmzCT8jJ7urs8FkoJ2iDFaOu6ehWooVRbX9jLV182cblbSrmb
LoVv7aqBy6QcbsYAsvZ8KcvTDF4XLze5m7b70R6JVKJQbFrUTCd5KLCzc4zkRKozBUXzJdddHrjc
tRtvlHbfSOz70vl5yvoo2L9PvUUbfnmuaIXpa4zzkAT8Z9OZAiqBBsg4xOqGNm3zKlc0d7e61dff
gUIo44b1d42Kypv9dXF1gKuG9aoZBoV82blfb2YZKLpaYIYGY+XgOWSlyxo4wej6aaR7cXAZOK1p
MozL/5eEmcs6k+6dr486ut7KDANUvM2plJdfb1w/coY0C40EyKXlvoJkfVRowYiEQSQJNqsFcvVJ
r0uD1EvkyniIpE/ZtMW8twb9wMQ12jYcGpsfA/n6rpb1hEjM7D8ROM1o6tR11RgrNf99smdrVwnj
xmgwOqe50h7d4WNOx/409vOemra+X0NKdDtp0I2595fclSbNou683p9yFKiIMMHnpFMErdK3kLs6
0TJDRGmmo5vRZkAGuN4AxzaLw+pxVQsFJQ+grwpNbH5aQ3LWG5gVtF4cvm5NCgzW160P9FYqWcTr
9eMnY6fPGozMZNJu/vUsebm5/McfP+3/cZ27EnguW1iX1tdd1l3uXjZ9eXuXdWnNwYrTjO4JnP3w
suX1yc7qv/9575fXxLkbH3AGbS+rfp6i6A5VEwtCVC+M4USs+nBCb04WXpMhGOF4r2Yn2fZcepni
cyj/GM4tLwblIKHP68pqmVASI2s3Cdc8LCOcYunRryIaB2ZjYH1ZmQN/gQjW3Xdy3BucAvquWVJQ
ReN9amCmdVHGYCzm8j8ucPyW8n+ydx7NbSPt2v4rp749XMhhcTbMIkWapmRa9gYlyxZyzvj15+qW
Z+jxuGa+d/9O1cAAGEQSje4n3CETpIICknEr1uEydlhMpOqB/BBq3T8Mup1vXOBVQWRkO9B6zd4R
0sauS1PezYBa8hWQ7G730B6ju9CsY2ep4K92J41vwG+d8TXwIrRxBWs/Ackg3oNVfAYJMlvtttbS
fZmGPfCl7BXt72rx38bC/xfd17Htf1RSv4TFt+//c9ekz/m3v9B+3174R2NBe0cxX9dsg0aB/iaX
/qOx4GjvXM+km0xeaeO1cCP96u94hWa6tqvZpmrrPPSjrWDydqalSv4wp/+DloLt/MbgwTVU0+Az
8LkM5xd6a4VPIub1XrFjROU4J4VfqArY6uPktvpW9YszFmjtejLqftnnkDsGb7Q3RR4TjmjapsNR
D0ngIDu7Vf/oFvMh0q0nF4u3hRHduw2SNZaGUHPynPnJ0SnQ1FRMQLlHIDB3jfA0AeWeOwA/vRKh
rxGDcTg5Xg97Aze2LbjlSzTa7l4rP9Ct2GTU3ldzMdB7BYsRZOmJjjdWMi7cet0gK0cpcliknXrt
5iPgSCrvIGGWlWLCt0NzR4mbaqFCeuw167Wt1EOufKEXjalOqMKtt7FbRWq5mtsFVWPYrbDLip4i
Va7Hr/EEpAHt71OZknrqo3ZOUkDypvOtp8RdeyJxbwZ9CRJ55xnZUQ9ajFdNWqbDtqq7x9bkbyMh
SWn8+zBNF4UaBgTC7+CeHYNyqG/BCe1QAY6UB8em9uXr/THxi0PQ8Gs6owIAtv8wqOkxatNjkZu7
DvPMBTB0k36xMkznCKYOCIhDpIJT8NSz56vXULHg/E1nH7LqwEyWaddaaVCYgnGESRSCtse6jV41
MNOgJz75DS4Tbveoh9ZTl9AU2jd+s3YK9+QY4zYbk6OdxM+aNR9w5tx5SX4ctP4Sqv6dHtx5Sbsx
o25j6smRFeNsxtMhRvjWq/Gz9qJ9HUNNQlkqoh2Fksix1LAtTYD9d5vWxKeKloCeDlsLtChS4acB
nWqYik8ViGxHmc7qbB/b6ZOaUr70zPDVyBgHVKEOyL5jF6WhLmnuhhzj0xjooYLr4AKS+67jLxeN
Py/SUVvhf77SWuMJ16xnzNPug2ENcu1chtaubMN9TMUULvlerZOjuMKaP1y7BkTWnHwlb3q1gvC1
aseL+BlLZb6iYH50zPlRq7YEoC+Y/BL74yWOyMqUgwl0NUxnkrsq6ZaBMVy8HJhCXQyH2S4poAGl
bwxvP2rDmaYJcUG0B3iVaNapmK2THvILluNBC81dEEyHKExf3YDVUIWZFY2wd83kaFjzVYzJuQLX
i3yjaUV73xpfXNrQrrsek/HRDqeLQEaHRrKfBw3hieRYV/Gz/BtTB75kMs74VCJlj4dxVwWvfuNi
2JWP22BMnx1cnQXfx+SqhNRGE6CzJuOvnc69qPGq0ZPVxa910jBJtJvMiffqlFIxS/YG93k2RTu/
SDAimq4jVJ0MlUok+8/RnMDEaDdVzFhV6oekwMhx3NZVfzGhxtVKduzFdOB+HcP56s3dZTAWRTBe
dC5JbafPTf8Z3iXgvPnqVPNVXEFk3Q9Kmhxp/TyLH0aMRy0YLk40rJRivjZAjHuNOjG9evGVfKNb
jbT0DcfcWTqXRqnm89AAydAH4FAAaTKE7mrer16hc7AHqolMHOZag/XUoJLnzdYuMt2vgI/nkDnB
N7uHTgkRNY2OSTIexGdLA+ayoW8fI20EYIczUpwf44ipoAvng2118EVFnTvrNlmTvo6muY6iJ0w4
11o0PlKd3YjBBAdkU0Xo6rRAPbJryy9l9M7TWFaMF3W+qvASFO8BfbFNbcV7JRaUQ7KufD47NYbF
1ohDBHjvfF1mI0L309WJhy3GgcwyRfTsBsqn3gs+3DejdTJr9SWsKfL6AXLlAZ1J1T4ZzvjigZWC
KbOgEPiKhcBB77CjZzArQbRuJyIq+wSwtVTO/lDcGwV4SpSsJ73dVXMidFZOptU/zpV6hqZejWLX
QmJ/PoBHjJMPahHv29rYITd2RExTZIxC25YhwS9t05Stv1BUet918wH/q8emwQQtdRaxPx6oYxzF
/3hPbIpqr8AwYdFwcCTSDpXVvTT+eB4Zm/iiP1Y6t1hslls/nGkEWDsxWUUNt9Wswe9qcWhHm+lR
TNgmLW9kmN97rGxtPF+1OHtuq+qj7l+7bHyE5h4uInMEbvO9iby7YLRP4pYUc4LqOacw5tpxEzU6
95gGJ33ZB+5T15UVnmOsNJ75VHXWjjURYQO1vdgm9zwTFeq9Z7rYzy1/I82Z3TystCmVLAbD5lbL
nmNv4P4I7+sQ+8bkmOnOSd5xOCFoOhgUXzG/ACo6abmP1ZASwgmvUSmIyS9xFfk46zRpA2B++1Fp
gf9Pxg5dUH+pWpR+4up5oiW8s2LtJQ4oJ0AqWTg4HN4bHfmhPtj7mCn2PgmndB1Nk4oMBP6Fjr1n
ucNbcJ52cU/9L6yaZdolwLXGs1ck02EqskOrNV8MBfciw3dbCr+42vv5AE01jloFEhYUb5JFROTU
xxGJBGjlJGORbXZve/LcNCO7MWRIyTr2hyiM9Y2sdN5qnvJQMesfJVDQFHxs+vgi4RS5+Fvy7QSf
QIeNq95o750u9PdYxmEuqaQ+AMwQiQ+vnrW93AwT6KgsNtuNP5MmIx1PJuLvffROxiL9FEYUcIOW
4rTrlQHtfoQ+0r7aTGp0Ra8lvJuygXr7zBTSqTt0ImgDKes5x8F4TmAJKOsBMBdrwKJQntzmFf7K
JgHoLKQcY9xZRqHIsQK1tJ5a/V4pw2GdNdTYq04R5eCifdt0+ggcwK3mHV36k0OLcENQRE6SIys0
RZtUCc95YRZIH5lXd+Gl1vNsebuQVWBdhe5znWsuugS9u4/y7gsdiGWOpNBa86AKx05ESX9kNU7N
q40VIu0veF+ZYidMNxhfk/jAhGJgz7H+kirJHkOSk2vieh726jKp3V1RTk9kcSRq3OZxzeTBLZBP
3QUhiUtQTzS56/XkE+iYFo5eKlgANQZ0CtS4QI5UeoRX6JMmzpOjwM/Ihke9nh4Ts8D9g36fj6Gb
FT1H5k4ZMJaj0vYTWuh3Sip/D5M93YFoTj+VxrLzqx0WwEezi4cERWYnQVn4btDSR1Q2H313PNUI
DSjToSKOGp3qX/RntL/bn3m6R/ZgWEg8aO6vDmzQmbscEEVOC0U7T0ZJiz6171IE6JlfCHSiuIEV
4i9w1z2JUOlfvrhAFP3Vx0xAmlyHT6DqKA2JH+YnxNHgOCMq2mWx01uCeOaaPGw3SlVStrgk2nCx
jei5KWDxfogwg0dj5KkisA3jafsvH0Qo1fztgyDZahO0eeLfv34QHNo9ROD8fCcuPtymi0VkkioH
XNjeTyWBQdpeHAgsbmUtOw1tgbS70KBb5xqrT0rA6pk7Gpfr0vn0z59M5Gh//2SoNqkOYC/NMX/R
2CnRDJ/jyc13XkcKhRWkERoflCYCiTMIfX4LXFPSfZXDu2yIz9PphUjsMWjOhRU/q974YoRMADI8
dK35DALeVj6V6XxtWbqMeEJdgjCE2M6m/uVUI5a91pPtDdsktnYhN4CI0tWWOyUdL1kY791MPc8G
cuFciyFwUQKtlmHYX+KuXmvmU+qqm4rFz3e7bU61q3abSzUNu7RF15rerga8Kuz9TW7XG5W6Z2XQ
Pc6CqxLQap3VT/ZonrwJsLpRn12tu/hl9lp5HW8fP9c4U7KGLUGw9QuHUYOtj09MTP6XFZSHuqF/
DOsif6tQvOH5fnOH/m54mODiLM3WVEvXfxmnehpB2NBNAKh6A5xcPYMR22fpVxlZj1etrf9NXMn4
3XUHKCiyduS3LKS3/nJreIPmkptyZwb2dGjS+AERazs2rnExXBoWvo1rJs/TyKQ2Kziad/0j6e6+
MrO9QVyf9tadhksnPMq8OKJJcvE8OnF6/h78H4NBJSBN++lsDD6JhP6+wYWidVH8yIG0dCwdQw7t
1HnqCMXE+w4u/lDKwurtnUkAKrICtDf2XghRTx+xtacj48zXnqwqw8zdi8HdZHiiYJTYDVvy+60Z
p8c86jdR89UNgfZoSbfybHr/I7ItulPuogm98nFwrbtYs5SVWcLHAxClw8mo045R5B99DBoX5Pov
Gt6WNM4eddxpsi54nyfjdXD8R/xClz0pGBG48aQjhEhCBLnL+FyTjhZp9CyC1rYctrGVniDj0u6e
XtDFfzTziJQ9vFT1XRSRKQd3lH3PgRUfEzU7hq75pBfWbuj3mTlhwhK/Ypuz0wNr5QbdBqzbs5b6
e0cHJXAeSyhck7WjV3IA6/9k99pZpHtELIdprXC7Ws5bnlTYO72bmXbDfZV/GHUWLb4HPf2TZwen
AdsXjSKlo/UHVOdfoCCeHI0ywT9PMH/T8HI9A8wfcDfVdXTL/WVoz45SVKZi5FQvtaVI6UYuu3bF
TeqT+Mq5Xe7yf5ltfzfrY8vMYus6Dtpn4vGfZv2a5oeTmhOTbUJC1pCYFv++pP7mlnVsVOZMsfWQ
jvnrH4HMn7QpAOkdrOwcy4iGIk46P9Zjsq0CSOuUgj4kanWZZ2IDt1mPmnpowuRVRNm1N2NbZq8j
w1t7liYqLTtP0U8JaU+vI+jERIi9xj4OeU1RQz6Jv7o2f6bqk6NLRGdSpRUTMezqaxfo1z5mqq7r
JEBPCFJYdgRLS4eyuxhc/85PnnVvOrQtghJ4LIi8zDHma+iZp6Q0d6NBSN7kR8u5zMO4s0h0xIe0
iENohJ0mw34sKFqA7+vd8mNJhcH1FnM0nhMjPnpD9wgi/inIxoNrx8e8No4h7tCYeB9E2oTY/VGd
nVViwcrUrcMcvHd9Sh8N9QK9JkuiurcY++KT1oFw8nFX6EZCL1WPXi2WC2UiJ4mSYz+iZq57C0Sh
926Ksi91BfHn1JqJpo+tp9zuHjFzXSeV86TmKqjQ9uKN6N7wWXx8f8UMbpKv/fPg1tTfBDgMMc/E
x8JRTdP6pQKZQ3kdac/maA2zfOYZxg9VXC8wxwWD4JgQihP1UKSw57WQa6SM0RaWPNRu5UH3lunK
nPtTTZrXkxp2pn3qTHfftFeLvkxFhi5St74/N9l4CZXgvoGPXrnxZ09ApxCBhY9zosH+aXKT51jn
/dEKgasFscKM/E1B4S9HnbvTmfMqSgA9dz7RqAgqunq8IH18ErNqNfcvBbpJitoc4Ka+OMz8GZOZ
YxRHE2f3cnL36CoQfIxbjeIC1TvMmi+e21+0rlt11rjJii8iSXWSeF8r4xaW/KakONIY3TaziHao
v9ALvVaheibBGwf0qCiWiWjMT/BTI5lbBNYpxztQ6/Zm3Vzw+nuZunErgiCrESULkKAxHn+YENq+
g0jJcLUtvjHWYkecBz+UlOha92tiKRdi93b1zxf6N7MYgZv4Dyg8le1fLjNeSk7aDj3kEDdfNRht
4NFBXXMYtmKQG+14Nu29Xwb/Mr5061cBR9clXFQNVmhN08Et/DJ9VqYxGbrZ5bs2tK5ZnR7FOuci
apl260HlYqTZ0R/alaifJXG/8g0TR76aSYDCCxVOnRvFaKxFN+urHG9GEWQnlDVrVVuKWAwQtpCe
MVEhE/GSS6HUoQdNdSNP3Kfea2CaxHsxZQwYpKAY2fQ2BES+OvlQCoLRzyak/uxTSNtfyC7FUw04
Kz2ixXcV827MoIuhWgPJRebIWiPw38TZcfK6VZ0Ml4Cgh3iiqOYX0TFzcq5mbN7bkANAWx5zg3w8
ni9jOh0yh3lD3MOBkTyL72zM6nXW1Gs8q8eq47okXxUnPU7w7VATOCZRuw4Rp9JtZl9QFyLQgSJw
aBn2DZkr/oxdlZ5auAGW/0Q9UKCG3CdRoQh6FZuOkOXWxMQlexXlELcf3+dE5t+Kytv22XjU2mKl
Da91Gm/aITvaQr9pmucXbBgMn5koUaDzLJVoPAGSJDckrJstpApVegrD9D4IYRkj+pSjR6AtZkQD
GtLdOEn3k4qTiqsey5RKbOycQLo+d5NzElVrjXqdqDah74t2irkWRThyrxfxpT2DiCXRzpUS7VWH
alrcXcQKH3FvIExywmblLI5LfTqo3SKiXFR30RFpjOd+tI9g8cFYwAqLEsBNPqSCNjV3YvYVlbWC
fNFELhDhMpnETt2jOw0vWhE/zBRntE59UPZi1u0okqt+fMTvbKuhGWdG8VHLO5LN8NmEz1ErFjM0
1desBy3kx6BdgoOF7JSotGU5T+DuzVXriSX8EKcsH0SXZYiPu30vAiYtna7gOZ/iIFwXvr6GyPaC
fMPFIJrocyxJ+ngfetQRvXoDaH4ZODQ8g42otbVtSnkRbdZiR3S7L8vpIAc8TQ8RRkYsw+PA78ns
ZVIVQBADxgEJWOmcENFYUUNc6tmAYoSJZGFLBmmdeuEXE7yoklrGgBPV15hFtRzJHZoKDMWY0YKg
vNA4/TXF22gBBXHdV0z+M25UFVVnpmNRJ5xL//s/z1qa8TfKjZg+HMvyVMyQTWhBf41S0smIK920
sl3jTNhm8UPOw53hf6TORcGjQ0JeJKNul91TxqRHM0CjzKHqthsxsJrQA//ZkgO0HiXiYkgvaWLJ
aVu+gaN/rWIC3Dp6BZPxErvIp1rjicX7wUuQEbChukLiqO+pBw3rBgkMvV+o2OONEVANs2fNyWsF
t+20XXhjN+2MqsyWRtedM4ckPdAB3VslIbM7H/MietJEFcmeuU1GO6s3ml49lzVScAEd7oVDUaMu
qIW2BbVN1SiHxSkXXhU2psEjIidDHFIJ7x7idroiIhj2/ataG+USesirmF9CxECKOMaWBGlgZnXb
bA9rnclJzDkPIIBP+CXR6Q6fVbxV3H64GirUoRjv4RKdf23fC50M1vAUfx8fEk5htyuo0gcxBXpd
egTTtBH3X+N4D5rx0NPXSGP1LN5NhEmBLlLjaJ+8V1D2KegJiFGROPCOeBOPen9NeVlUBhTaCdB/
9iLTMJv+UUvsHfz+lynjA1C3zyaIr5622dUlUVDRXVTMTh3oFNOAQSAa3nm5hknymrbdowHkSNzQ
rfNH6P9fQt+/EPoMjVLXT3fq3wh9D4gH/M7B/McLf/TdPfsdbW2klsmgLMu0RYr+s4M55TzDJPR0
dNv6ycHceic68i71PgzhHMcgMfmj866/M11B6MMXXbNVjVf9B913JhcRfPxU1VI93oPKGlw+qIUq
1aO/zi6e2uSt71fKIcaBZ1WGfrlG27pbor1EWa9J7hoWOSGR+MQKK2D//h4K0NOcKed08p1lXKmC
mlEvTKSgNnqPzoAGqBLqkwmvKRjOQbdKnQgNUpBiuIsI6xjqqPhqrRRSoA0iRmuUtNwtgi7TokN8
tSyyS2N3T8bcbAOVybbu8hNqOtuqcs+agdiEStH4zqiR3CHuWaaa91mtnQcwBB/jeT4NtETcEvNA
CAObLpsOZj7tXX8U3eJ7BC4pD4TOMRHlI1VPLkUbYdOHfTh64CUo8EptLonl4NVXRQ7MWTiHrVUs
6ziFCzRa9zCdQCRCrc5Y9vFtf0Upf6ua4yEqNnnZY5ndnbuRzpCOSl4/ujXiA69DyJOjNCrRcDE/
doO5GrrkqjiBgbQa39nyYeINzYcZWBDTd4WyQKC/zJpJ0Z2QJKn0S5UyYdnWA2IxdDzgEC1iMIlu
rXxpyfbKKn9GTq9vgQxO4ELjul7qBiDqpMA9a6w/aiozmYpyxYyFhtXBorEjvJ8D+6g4Dj6+41WN
+2Nf0KZXiISsjK+b8CsAi4XZnvfnMkUut9T9HFXOcJegcBKXlzYfgeHBEdO65H5G4HPpDjiIK3r0
XE2w85QJDuPsJt+K9JwEOJ8G3YPZYQDJe2wS0YoC/IQ/rq7iVo1yYNAHoOrpHfmgXhHBGr/WWXKP
QBR5c5pGG4r1aXQp7ReVYGfAMHnf8iNMyHdf8FzfxRNyYt5XN4kOoHmRYuh8KrXzmbbTUgdevx0E
LUJN0NQeK+dOM+EmKEm8rjUQFGEafuyMAVZhLbDKenkoKR/BsUH8CS1tbbaSTe8QN1sN5Ewu5qJv
EoZyrH3K0hE+mMF6HLjJvU36uNHqZWmOHxoMa3a4KZ2MHnlVrFbtZdjnSKCWT0g4TItcvZpO8qlE
a2GZ9AiP6452TfL8Zepp4hH7w1t3E2SB0cvWkQZ3OoQwN2VbPBSDfZkz966A0Y9GNdyEQF01NgR0
I/DPttWc9Pzk0BtdaZF1ASk20izdWbMH98qoO6q188IokkM7ip58a9DL/3PTQMhdFTlfMXMDpDqx
KeaGHqYnz0VjRNPW9M++dwl5XOICU5nTCh5VlX0sSy6R3tvrNgiW2mx+rpCfJgrvCRKQEYPkIZ3U
PqRtD6ZAVUCsqMa3qseePp96NCDAUVhtvqlJ//dGpM97Knbz297tnEKsXWSImwBPlJtOiOHIvUbs
icl4PZru048HBWyxkpjZzrztKzMCZBnYox+P/fR2qLeRHKq0mUjb9uPQwrXCAUceJTU/E73xeEJq
XqB+Rt/m6mQohwBR95ZmQ+PQ7aIXR7VHpg/ijV2DIZ0+pfgE5HBqI5+2V1wgeuMRXeyxMWj3wQzR
Q+4NRnmepkTb3E7J83Gtn6Ixcja350fiRfJpE2vJaragRN/UKEvMwrPZ0be1hBD/olApn5cHvnUX
qFt5cHul1LEEqwuHBkZKzuSmQaQRGGf5Tm+ynPJEH8WXwOvJOWtGt9UXD01n+Zskj8zHIVMOEzjW
AbwOltYOJEKmG9f4PGDIO3caajORu60wZT5rDYDNoR3NQ9b3265q4wN27o+AlGrkiUJ9Z2v5yRao
ya6tggXEHMyVm2XeI8aKOufzSGMhgpCH70G0KBXK0JkIYis4fJlv3o9T/5hFSrHO+8Je+M6srPQ5
dfe1o1cUaIuP0LHgyBoq3c2yW7dAmdcpeGD0Nw7d/DRqUE1hUNFynZ9qA4smS/k8G65KVb2et+MI
7w0FkbtEV6E+zM1z1WgO7Dmj2WVT8dUcYU+0VhXuwqbHchm1kMx2EtRNqfOWipvdQR37XE3ddxTS
m4stIG86fE7D7cnSiO7mvIv2c5FTBIR+aI9tQfsjWWNnf8ni0MeV3qZWENrxusEYvG/DeZsElQta
hAW30bpV+K0rxxo8z4ea0bUZaHkuigkjJy2f4hUkuWrlBy10yGjBbUzM3QdZcAfrN9zaun+Qxoqx
IDKFdVNRLBX3ndsvY6P37ijGw9WVLBK5mSP/fY+e6Eb6+Y0SC962DaUA1+xw5e7Jv0xp6+M4vXaX
xnsEO7P5jfszIyKyogsPDl2gpuXGLwHtx9Ic6HY8CXA0ohaI7BX6vNRHwLdyQwnKhSbDOK33tjA6
GpsQfwQMaSS/R1J76hvJR+zdDp0ZfxthdEPb4AfVZpI+OBOOOBGxAgVCNN8jYZcjiTimUIKNdBr8
WStUwWwcQsp8iu5ulDALnxO4BIIi9kZrAelu2727nqIOqxyiAgR/MfMR3j6z2ETCWul2SMUxW/oB
lkAZ1WME+oVx0NtuKIDs8lgZsBSKkxKX3hmXIRsocAyXihHJz5BKN6J0cqYdNPZlK6yKCmFa5MXY
F8nrOiOVBzZDXGJLGB1VwvFIXOUQDyR+4XInbVFvV1nSiX7x+EzxVrImtVhLg0Np4ig3ciDcDuXe
XKFt2sI6frvukkkkN9LNVLK9SkkB82s72GR2hcogA8KUdlFyV5OgaURAn2ClWWvHUcs7NfoqyXG+
MJxKhPWU/EVn8ZPJTSssqjqhUnM7J3/vIMbUysLdSjLybhsFdfk3lt4v52b7c1VgnuWiLgzpSfym
crjJvSSrbQjHLsbQgkp229zG4G0g0uXAyqFutr008QpS9z1OpWhzielOblLBM7OkAZg8xg+jZH6q
vku219u1e7tHJRdN7iJvydSWTKvbhfvVD/N2DY3OI4J3up28Nr28Z9/u3Ld9Ky5fnBiUibwwt0sk
r9gv55zc61FDyhM0mbhi8u59I4HJayeP5SOofvoAP9QrBn9/3Ly18HSTx40EsUe9k90R9kE+FgaA
8paRt1Io2Bdy73ZOC7St0+jmFg8LzOZ80mtovpbTgIBCYpeKtPCTE4+9PUGcKwIAxb3VOSt8lMGz
KyHA+D/3fjmnCN9iakwmHiQuuPeIzGHjCL88EIL1wcNCT5cTB6Yv2LYyhQAY0NYzlnvyEmqC1He7
opk06ZPHiG/buwZwqrwF5S1ZSIO/INCIXSxs/zrh/1dLaee3efbkiaKu3DeEEhUIAPylBdPDFq6C
mvAXlJfYlqQH+cTS0D7kMVUXeaHzN4qUsCWWt+ybXWsthBOTDuUISdH0bsTNn47BZ9J9TZFqmSTJ
5Ubzk9S/Nypg1reIh0M7fyP7iTnaEqwIeSj35EbO2/Kcj7Ctn1fe7jZdpj4WCAs5c77t8v6fcy8I
42XSmBvJK5I0IntKIJa5kmL05lD59hhmrfNaPmPUiI92clc+JIlJt0MKVTAfgT0IG6Ew/Oq3SbaV
wom9xkCWe7fN787lisIsensO7TQIkb97i5FcZQ2U/FW+TSpf5wcqFVQj2v70st+99pdzSQi9b24M
hqOgWspHsXJ7dgaqdfKoGBFBbISudt1+0waxHOVU3fZmwAIkN33D6nQ7N8Agw/tNVTZqrTvbcUjR
ROyyrYH0CgrF4mXBFLErXyJf/Lu3kQ/89BpvctZWbNzjHIDudm180kJ86+Sz3t7u7bl9Caht4fJr
aEafbOXjcoMYBx578tEeFoqaMVAUOIsIVw4MrVJT1ZnVDfOoBlrWuu+KvN6hK/iDqxKFIMvgcG1n
cWdK+8s3k7vSEHKmFBxBJz9IA7ubqV0AXZFL6GdPtUrzTNKxprD1N2453GMwIyY4jClwUPHz+0kR
Qot/cq0km0gegm5FRU8ex16GikcYRyvpIPi2kdO23C1REODLT+0HmpW0ayDoZmZJ+0NMHdLFU3KH
5KEpV4Q4/+g68AkmQQUyxczTq0HOz4bFmYhu5Cn5heQmiDWbxke6bT1rLHeNWLikQ18klkYAhOj7
CVK6JMkpLAykemINRJMWWOGYo0iOVSixwp8GkHKvabNwD1d1FhOohWOrRWeGNpH1w/VT7mlWvzKj
pttJ289RPFXu1ba5hHOLe7yYnFE7rPbJoDMENTFjy+PBTCkqARwxW0stkOxmwIKJKfeZbpnrAGex
tp8HZFlFsHijYs2qFeBuiCCNMWvrWERDIPnqvdyr+GKbeO6OcYUr+1o/+mKdlV9cbuwu7Fa5T+8V
UZGWrobK95b2i5ipaHA6BGvc7RBSjgUtfwiVTUgFcDunQ6CuJQNwUoJzZRXjRg4cT9DzEacjAZe7
KOEzLEz/vvKC+W4W/FeVehZidWJX2lTmujptUR1HgJJoTLLw5B7XiHXhdlLtQwVdCTQ4pcvrbZO5
MX7ojUN/hi8nNwgTCuXYHLW8xqdEYlo1ig3KB/lu0npU7t020vYS6OwnNL7dtXyPnwxm7THjhzfh
2YDgodltkowd/D7odqGBu56IweWmkkPNClforIw7NVG4wPIBpTBIDtrq2ReXRo4218s69BvEsZWb
7IZQ1bm4xrPe64c8CyaCARHVyQ1sE6BFqHu/Uuyr1gA90L9BCGcx53DZKiHlgLIfUh0gIkj2/zzG
2WhA49Jd+TQx93HcIvvj9iFk6yrEnUeejaKID2flL9B4+z1Kov2eDly/l4d/OxfXS8UbGoit9zCq
i/dVnw2nzq/RwafHlaoUinqK+gDcNshZRcvWVh56d46xgPWdTajb9tL1inzroCizpmcpQLzYiNSq
O5+17DKpuQOxsFxhs/BQNrN7iMficTZ9f9dEVoBah/1Z16bwfqjCZQ27/Nx1WnGPyF/pu0fC7RhW
jGocRg1oVQyVALLVeqAhs440c4mD2tmjmnt1IzO5S/qSZmzvXOKxElUY8FK96uyHhELlGPf+roYt
m/iQK6rGAQI89Pe9Yfu7oUqoQQzWJgpU1Edt5dg5YOenJq52SBsEsAoNRL/Gxrgzm/SU+5qyVjzh
jzMxou3K7u7aDseSAPBiUFk0PB2sxqJOoRQ8fRoMz1gOzjAtgb4aC01B8k2Hp3ZHy+49la3qUMdG
dZB76B19b5B631hVA3o8lEFuZiwTZaTbRJ1zOZfatKw6iGW5BSAHK2ds2hDWXGKVHp3QWKHwSTa+
QV9zFgKwtPiLXZyGwS6v69PcO++ZzoZHo4tcaAaQv2DYxXQcaekH6ZC9RzxgGeq1KIMEzQr2frWs
nXEzGUF3r7sC4FJ2/cowdfRTi6hYKa57NGDobJxKyxYhtRkzXqaUCj9YpfKYegZyoPBNtZZCamZ0
L1ZUHAxPH9aUWrddiheM2bHx2zBbGaO3Nv3+W6FBDZ3wUp+HcoX74qOV0/b2yyjemdb0cUTFaV3F
IIrGzrX2ZTi7aOR0Xwrg0Ah6QSWqqaxPsfoVaYFvRd5/KwM0hEqUC9YYb89I1C0NuzvmjUn7zxAE
L+SU7uc0vlS2Vm+NSsBDGgMHNmtUPzSI3NdDnq6wvdNXgOuqjctKsUzQq+zbAOlmz1r3FMGXYzUh
toB2q6noQApQLFgU6mQgC1PMmPshZ2AT+m8MwO135axDJkegex6ibz2UODB9BiHs/azE31UtwOqI
OG+parmzwEKOLm5WHA1DwSan4g+XFqjFdNLC06iggmYj10IxGoWztqOZEbnV99YS8SZyM4uEBHPh
stR2ScNirwes5q0qZH6zbWS0Lapl2tbHoGJlFKmODKG2NqrGW40MUKTG3Pe+mh08cOtAgNqdmpbZ
XZJUX8uRZkmhGT8gL//t3v1b984Ah/tP3btH5Di/N813mvFvKp133/73/xlvr/rRunO1d7ZF3cDB
EVf27sAT/Wjdeeo7Q7MMrHBdzTFctn+SZg37HXRZuuKmTllU9uf+aN0Z5jvPhX/r0dazXAONz/+k
dacDfv9r6w4mgOfRtTNVIMAqnie/AAMc7E6UcMDVI8TaZSnDHkn7HkyjRV3rKqOuwtDphc+qOyyV
qkiXjQjK5CNyo2QTVSUZh8ljGZbdHr6FankHsWTswPmLdpEMb6QxtxoEZDny+G3XNeo7PfXabW77
9o5IYSH9t5FXxMZg0HA8EptOVhk6nIzA8hvvRblq/2b3LXcHH1FbuG6clWF2YsYUCTUD6dDCUuqN
XaGpHw7KXWXaAXdfkKxNN7laQueiyspxYQnAw3wYiGrHrIbAo/4fe2e2G7cSZdkvYiE4BvmazDlT
86wXQpZtBud5/PpepKvaty4KKPR7A0YiByklK8ngiXP2XhvX/GYOhgEdQa7vpJNfopkLYdZU0zZC
SxBbHiwXFX7pI2bYaSxfwAMCIk6gvN2ZlvjIoAveTtiWbJR/+8Sag6NiA+JnHYqYskzvWtHfD5ZK
duk0FP6kI0SetHobLfyqLjQZ/FAYdnV8ELjajrZFsRuOEYoWuUeCuRB01HtZm5dpDOM9g2MdvREu
4jBlmmV2YM2aQ0QB7NPiqGYmCsNLonq1XwKJumFkSzSQ8ZdZbxAgn5uhnXdO4LEtTA2KI4IQ9Cx7
mJoo8RvS33wijOy96z25oQ7anUQWf9bd95whU1nW484OYnM7Ce869QKDTeZqRwHrfBc15AMV7Av2
Q72YXCva5O0hLsT8oqnHoY0/UrZ3eUSuqpVC/wvImUqol5ncgc2XnuXHSwLuQNztppPDFX30UyZ1
6yiiesOMghjPztqjA0HZjQQjRZK5xc+ORUu5N1ZTjkfL0n9rueZs88jwzlVa3ptJXT0YydmGHsOY
Cp3m5JD4JqS1Z0gLSB5E4DbXyUfDMvsovabeI3rfaRMUtij1gJLR1R1raj4sZh9GBLMnIfJ3P+pQ
VfPA+TEs7+JMN6QlvcNjbY9lBKKZnfRnFBgRfio2nks7aX5qSJjeTsZ4L3LGphRlxIVEg+lbyvoO
Wwfrp0n0WSo5bIK4PBHXZhxQfByaDodCS9wRI8kDqXCerwnsugLQ4lgFi4DP5RIaTlivzP2oWm/r
JG7CVMqkdHbYn/XR3q6H0+yA86+d8RoxWNgGD56RnEg92OZu3/tObT8ZUf8j7QhbnebioW1Breuo
xTRSq5ExEHaB8PqkzHmrJ4SBBiUQP2a5zKyax7xGVjUBfcdDAYvOhqCNj9vhr5FDvGYYnepgJrFv
lJWOJTN5roWZ72iWX8R8rCzrZ2R02G+TjAiAQlypYnLSgPEejlE/bVyz+MHRkZNRDFdJRI65mcJi
QaVM0AIhyZsTiZMj0aVR/U7HLmQscVi3ezq4kwBi70UXA5rBadij/GdAWAC8s2cy8QzaYey0dg3B
DtFMd4l5jFY09QHmmLfnAHrAG4xAdnpvSPDY1JZp7KblF6vwq/mdGbYQd8PmlFnPme58Jsje9/o+
ssV2qBb/Amq+nDY9JMbe3Zj7gdJC/ups2R4dF+1aWQf51jIscKdJ85ZymB2l2Tc+nh1WKDY3Wr7E
rWGrawicKL0b3RJ8PNkGCMGI1zU/xKIgTsjzmq1mjDFudrR6ctB/VqRCZ/V7EnaEmtPGOLKAHFKL
U0Oxi6lUfucsP6SossPcD9pB4eon2/hG6BoKrbG27zth/UwJ/ChwKHSowcc+am9Rbkx+X9fhqfGe
gtELXxtSCvgDRSOYlPxEyJ4viHnE/joRgWUgGJsiWKF9LDczUm570Y0Nvfg2Eh5lIvwKNb+G8Ix1
IGKztQRypqhc1eMUkohkKFZOEJN+aQOsbwkpbkqORgWcvwoi37OcV3NE8oDejPhDkuP80aV4DOm7
Y6zIfC2X4V7mstjNQ3Vy2FSjSFx6xtUQXJSx6fMBjOUwObt+cH8hb7X2BOOCU8It6ZfkVfbJZ+ow
IAq4Url19m5bv7UMPLGuERjWpoTjFhFx4uVvt8iNM4llR63Wu2M4pM9jFsSMZOr6kGPo37I3cO5h
PPrY+FGyasFp1lk3u59lFc7HYDZfaYL12zHRNSrJIWfE7hEMNsp+b7BMlSQ2hel0kuy6XHZwWtD5
rq43/mAnzIkYUp7yqQUFq2c9Yosfc0nhmpitfQliZorGZ99XnyY7oI2ld8226kz0OuTiMenJf0Am
/hqnfZmxseq08S5j87E1hYdBoWrYRtwJqRe0c5MUqnTwURdiOLmq4yqj9FOQqQPp9Bb9F9CsqTmn
Rw31D3hnaK62JVCrzNk9GUwuYj/C24QR7DJZNCc1Ocwf20VCeWl0TklzhIhaq/hhYhfpN6911i8i
WP545UwAxGDCnPXGEYZAlZHe7h3pzhUcwn4yY77OFUEK8DKeq4xr0WwMwQGrJnBk4jgJBAWPQNRf
NpgpG07SIGLREZiM0bYkpGS6KTvKe5eZNBFPb+D2bb+sECdZcqlf8t+552iQKmv0waoi7Y2LSthM
d1OCI8RpWiTX8XTtMVJRNhCRrpvWY6hHu1ib7Qtt2Avr9G3klOHeNqvXGp7PYcK4rsV72pfjQWvE
XURws9/2FfkSBedEkzfRwbHIS9Ugo9vsnPPC2C/lCwO6YOuE2SXWxa3M7SfOnHcB8ucMMxNHeqLO
HvXMn5uEQiJpYncnjcfSJpTTSmi8qIHyobdx76qigS8Kc70ailM2e+JcLDemMj6ZT8dbwbZzhPm1
sxMWdRJEHhRjcN9V3ifdkIyEo+I4hrZ5oEU9stZZlUuCu/0selzAKpg+hNvHuwG8oeaSergpRWbs
Qjf/YpMJKd2i+uoTjQ412TiPAoE7aMzYD2PM3VFpH9kIbWheVvvA+xmwI9zZOprSyNORmA4uGTbo
egZN+8Ga3+w9rSLCuLf34UINdDTLhLLrMUZ0LK5ZHkykunIL30Jy7SMb7QzM2rHdPOTIA4JMS09Y
bITdz75Y1u94KIg6WeZURo5jmn7To7lMKAYGpynaZvaRAY3R7WDSYE7MRye2mQAt05Z1aCwIuST9
Yto0i1wlW5O/NM68A6aGuwjatYQXf1wHZPRun016rz7r/w0okvEsTaM/jE2MpF3Z+2EkS9MshvNk
GbVPSwa3JBS+Y1GVfya2dMGqvZG6j3nTziczeprUa1jTR8bVhzhtafU6XrussOokvQy/dY+mQq+I
UCKBBsezAc7aMM75pCKM00ywM89I91pbPv8Zrk9U0vtu1G5ontinrDMG1j0LvTDFerjQSQXM450e
678qW8M8nznqBGbYxxwOBRsYM4HkWPXbqK+2ImqQUwUdNNplyr1O67Lg02oQLQMv3tMGCLecJMJ0
HwHP1seBOaBpOARfhpte0akcmhTc2wTfH+1se4x1KLEoG/Zt7QD3acS5oQG0xf1E7nIazudCCBJN
3Owzixilzmn+Z+ArqaNaSJcgGD+r/imL3V9DxHqhRHGbx7p2KIyUDDrzZWRbT5DSc1RpBm0ZaF9d
Y9JhjZ0vL6LPO9tY9D067fwZgmpJnqE253TSw/R19jqdX9zyw8x7pw5USKBA+eYOKT3whlKj/9Un
wWK5PwdhMviTUL/bMb2sgXSleC5dwzyFrQmwbdlEWAWNZKch3c4ta78rJvKACyH93CuqDYcRGcrh
LhfUYKIE4ZWPyYNW2dXBJtUQ70kFsX4ZWqdF41P0lUTzNNMp8x7ryZHncrkZwu9UutNpDuZsb1T5
q2kSfLgRs+4dVBIeIw1boRaSEoKVuTmYbNysQZnMOssPKgoQ2RmLjQRx3EIlrsol7y2bIcKP+UvF
Yrt3zK0qp/4SRdVTP6j0UHSyv2jE1kyzq5+m7ijnVDs3UftF9fAKsDDitGoutjf6XheDWUr2YlDT
mdgLQfhlWW07euvnjp5QVNE+buxu3OUS9GiZpcZZSwp5IvMdRc2IlTOCcbPKBYbswaiM3PcWSUm8
DBboxnGiWEVyQKE5QYordPA/nzJmbISHGHat0GryJ9NrOoIqjh2N3FTPIAUnG8n1c+NcY0cYHund
U/BNkXusvRAVWRYd2Fnd4LyKztN9ZqedP7S8nTTD52ICGdfGLUnHGUnCLWMELY/FOXCw63pKvobS
1H0lZxa8BZRnVxcnpylc5T4KPH52B6+k7VB1hoFEwd94r1WENTFcZjCrkGFSglZl16B9dD5kZHyq
BKBpP5XX2CBH1jS7nUl0VBqSwD3Y+iYqoUEglbXPtaCkljbNvmWglaQ97LfPLPeajVEQSFe5v6F8
auf1RohFhhnY5sOQzRyjy97VgmL35yYtu9e+aMb9oNn/+VTlCCLfVF/u1pvAkRiUUpqfGP3XIn03
M5D+K3ihZ6fvNCYBQFlwwkQkCo3aiNsAwNwWyiDUOwc9HlkZ6CETp8Brm/hOBhhDpdXok3bc79u3
iMUIpZawzlGV2X/uJYODFqNiteY6hDncxmUY5oyvc60rqEmYnrTh0EG9t3YoOthWWtW9l4fqIJxK
HufK2a5xlf3y2t+b9bk0ZgQZamO5W8MsqyILzk4cP+aINffjhH3KjB4MKwO+lwfTt0VzhZwymq1x
gc5zUzjebaWF4UE5givzgrlsYcRgqoDGZ9UwlJA0vg/LHBN/EOyfQiW+HolfJV1986Ps6BVkiavw
atdkMUs4kSuV+o/aaJmRBctVUldUu3FFQuB6g9YXuXNnbE0UoywbBWXsorRcb7T5oTI157Re1v4+
bbSU6JxDf+Mr5w7WbWt5CEPQkE2R9RUQk7LXAwPClOSgiplh7GaOUVBpxWmek+GSO31WkG8QgwIa
yROdnHTv5f0p1DQ/MLw9a4Dg6kK4uaky6369yTTxQ3TFk93Kxm89/aXCScGFM9hFtQeTI44uRQ3P
uzfakpB3A8mmbR2aOD1IiEo3mLSkb+lhvjUT3bqKmMjcNAZ1boYfY/6IWgpXnbNUX+FWST36svpO
bJrUbi7BHDyovJZPZUlpIFy/VCWnOmPB+8CLWFdV+rOttUPgLeCSskNja83F1hnjaeckSUEeYN8/
d8q82DKErGOxMcDHEl5q43MWGXROr/vIm5jAJ/6VsfnWlLEBhYasCnSDxQX7MX+sMPGHuEGu7Yrx
ZFv2r7ZLn5XIvKPdiWk/mvKgBrZngUIIPYMwnfP8i4Qc/TuvGIg6w9sEduixTp2QOURukcNhKAz7
PbLccLwto+qn8FwyHBYbWAFSjl5hjKW88E52a8gbPGFk62QTAVXuQPxx+UMn4OFS3o1pZj2yAyEr
rMiGfR15W0uxIhbTDCYcsfg2LPXMn8OOhO+QemJycmYEiI0O7G63dZVXxySol+yMMbiGVvxoDxAL
VPJpWKQICwzW8WiShel8uW9pqHu3XBXDbd3a+rOyNVIxPOM0ogfdlCqfri1DkP1MKMNBTo13VQW0
/7ghUqvOCG0Igcf3asQzZuvbvkwgWZi/a/I2To4NjWqmHGEDAhwnbYLnYp6oYgUFRiyt8aYCVrcz
W6ffKnf4kWpRc2fnzZtCHu6vQrxVINZ5odzStUSHu1yEtWWCOUUJYSai2UP7wrHg6YPvLcs/Tt75
7Nb4OUF3Pq9PUQtN5/sq9Tr6WtxMC3E0HsxqkxozuR1Lj6lf+rftcqMxovDQvpHe2DAImUlh0DkA
U10U+9gKX5Jl5a57b4HVqv0q1lolPJNR37OrR6K54NeNVYxZGs5LO+JHXHVL680qgnSdal+0RLBG
yxWnUnDaYNSvrxP5A7x4FU+Q0kvaGhkypG02FNerVHfVPK03xthsCaekayAQgneOQnNt00E4r0UP
06H/vEfmHwG6uf667nQKtjUyUzoCWz0/jhwojq7/1CtXHcoog3PkoP9wSu9ihAvHvadh6NFWCXSD
dsuUx8cy5MPrx5RM69ZDdTCyo6y6AydMjv1YsX5o94AlTL8PWvDn9As21uj86qdRv0yWe3HdWKf9
t4heCClIi0cV4krUATzw7h3gr4QwIjNm80L3ODIyAgkCOBVlUd3FFT+rryydG/s+NMJg1wcOaN5p
CG44WhnhTgVLZGFs1U5LGPG6s7qDSQXWqD8UjDBDN8U+g6KH9tGw9cplqQnvO1PeEzKIiDEJt2ll
GCcA6Y9JGP+mqZUc+LyTEXeAEvUunSP4GmX/ksQZTscKKqG7cMCWYVfNR7Cp8eVD0MqNndvo076O
oWeZv7opz9kcYbIZQkxyRnDXheMh8YjcU00AwsyLfYPmIstjvx8rLtEI7OC1HGhqmAAQCOKju9jv
TDsYGUeOwxm0EGu5O6H+j/hjy5kwTNkkHuPqZYBnb6zBvSbwR7fdLH/kiXdqvfSaQYNhpMF/35vf
7EGe42RXGWNyV3mEUtaObm/LBsosgfclTd4tP5niJnH47m5Zw2as+BOhorKbn0YdHwzFK4TkiO51
Y2INqszyuiS8Eo0U63dLjmpmaBygbsSomGavbrGUO8aAm5pKK/GqG4deacpAcRT0dJfQ0pF5gG/W
2Wc0LCkw5E9uRMpos51v9Yahr+mam6rVnmj0P+2qgPlLqb/3DW3fpYzNhy/B7noTG/iNsjl6D6mK
HhsCshnREAtktRkNZ8rBKA2f2AjEJuzJbKArrohSKkkFCbjiIRXx8zJ7dozwRlITo99QN+PyQVeT
VV1l7I9g8TaWY3zLyp33sn3NvRS4YiZfGP282qRS7lRHIK1s05tB0grxnCCh8Ctvq9CFCzhoGZcM
4mhUIE+N0o0jM/ubNOZqlmtJ4HcC8f/41sWRPJG9/ey66V53Jm9bsmZxVavRSRENOnVoLUxCERmm
EW+kK19pcXBMbefRMBgIRMRC7gQ0zFkn2Z5WXNMIxiZZWZ+zZgDKkAbIDdAvaBjIjFrHviL3Ihh6
cpWsfDtpFY2Awd5p8EKY9La+FTLqyTzTY5b7S/Pan6ahcMQUpR9qRUph/BGqe9WFwWkKsagY2FwF
5cGGxgkNLHK93CVziJ99JbDY8HXSQcFHE7FazxV/LMGiEpxdrf60a+v3+J0zJdykYX6jTcK+ZqF6
y+NvdqqK5l2b7FDXd3ObYqc12LLh8IjwEcweXStL249ZUz43FgeInJ8qW7jslzDiY6u/dNEnPkTO
tMEJ/Nl5j/VhoD1g7ttmAiOYhPW2S51zmThbURbTvh9oCVhKz7l0mfo2oM1SV/xXshjj6TvO2J7c
S/PFao0fkYmDtALnipm5eM0zWuWIqpNNpKtL3dXFvl3SuBK6ifmkPzMJr+ppHwacc0Dfn4PIq4+B
7K/wAaCgEVjixXNOgjXFT+aRThZPioUi/wp1Rvulja5f1WgFmJz4evUoaYwMVD0NSaV7hwRRnOwv
icV4KCqPcw670ZXaoxBB+6Qscmon7yNPypGum/IOLUt6o5xbHF2/wxiNxDSE5gbL37JBi5kZ5VyN
FBVUHKKGb9wMDFRK7UH60BlZ7DbfGYl26gb6xh7urZ1jYmfWCkCcg+6FGy5s8SaNtB+N1hzsAFOk
3uA9X1TXcsSR59YYriRJf7b2zcm+VbXgY8xHnF3CYHOtNF8ad2Z26XXOtCp+QZ4hNk5dEiImGFY0
IeictI1w57jkG5VXQlNgfYxLAy9BxFfU14RUxMOQ7qlpwC65uzolqV2YquFtbkAQA8fUk6eqNH8b
NcA9RiYcO8PHIAn0C5TXEdSa3qhnfG6shhfHBvaH2pc/g8db9KqsbgJt2DRa+okXjmIlat8YIth+
ZRp3Mc3BU1xokCvxusE2cX3TogJJ27tRqWLDBT7zkWHIPZgaJCgkpxjalrO+rpXjtzLHe5WbTAar
Yt+n3ndLxAIJbKVzE8bzqV9OqIYeUaDV5carN5jE2Q7YJacI14kG7xwTGxYXe9FWNCN70KkD/poI
uXMdd0sGXbdjW85RmMM5lJ90N78rpJ6Af8vNOJwkydPPkHwZB+HBNJciMTS/o6m9EBW1xI9U2xms
qiMWB5IMd2Q1H/Q8wy6eY+EifYuW0RK3Rr6QEuIuNeIvJmzVPmrbaUP33t5aWvxUF4mzsWXy2E8c
YmJkYJdzSuOunPJdWpJ/nOTAq5xmfLZkcc6yOt67FYHmSMUfpSoFCTVtzdmlWFSlW5CoBW/G9Wfm
RuewlnuMJlhqp0UQR7lOTtWR6ved8EoOTcOJoQjpNxEDziHNv6xvUFXmrVH2H1pHyEZtF9YJwxEx
xdLZIUlwNipvip09gtXtQDyyxki/EhLG4thfCKpisMKacSA1hGiwudu5mfejoEUlZ0bBmHvp9ri3
zHJhRy6tw6K3itQ9tL2lDsFS4/69kYt6dNVX/uu5vw81ssgQdy4KxCqH/rUqX/NV+foPPSxdhMpn
hFMCCVvcKVzZivMqSvzH19eBwfw7S1/K9dvXr/nH3T9vt9haiqWZ4BicHmsQgGt2d/qsz0zxeHG9
Wb/378NoFeX+/Xn/eOt/ffmfnzdBHNiFpNPtxyAeIOP8l15zVU8Oa3TC+qN1R+nHbIbdAbfsRcwo
vmUo8r0Vtt80xaZjB4kAW5xbHHOq610ZO9+I2499/xZV6GMzoobVpIpbKfH2VPlHPA/TpyJoMldS
Xl2js4+aQSoZmyXGLmvExb/vrvkTlcsGB63d5yq5XFW/6028+ozWu38EwOtdZXgVY57l022EjM+Z
Tb+3t0gFRM7Ek/94fX0/ueo215fSNWtj+aL1oWMgMvzzTutjz5qpLR0QzSXX4D9PLV/899f6815/
H/9PX/M/PWdprXuSzWGVntqLEnVYslGkNZl/hKmr8nnVQK+v/lVD/324Pre+wXrv7xf/63v/9XD9
ugzAEXUbn0W9DEcYtNFXWgKmVlX5X1H2v580y5o9x9/Xi+Wbor/ftD5eX3Yqdj+de4IDh/+345Bm
Xs3doJBo/ta760vrjR1taZFpp7/f/q8fsT40CUv7g4/7/yq0/1WFplv/iwpt/Gr+uwJt/Y7/gkeY
/0Gx57qC3YwB+WXhfv5feAQ6M9MwpHAh15GBiPYrJ6BDoWIDOeEtEdJImrz/rkAz7P9wFymba7GR
gecn/p/gEfSV/kVOA2dlW6hvpIHUzUGouijU/kHpE1Ce+6rgsmrFdX90mv6p6huEyCFlDuT8G8cz
g40RlI9ZyOXMm6drjl0/AvnbT3yJkSLMDebCt6kYbZfpm5191Q3CEE3IY4kLTon+2bN0JjGeemC4
+YQX+1oXNiPk2fYDmEGbfLZeEs0p/EQYzRVr+1cuOoagCMGmajtGxp2jUwhE+lmPmaB0JdplqhXZ
NW9znrD9VPkVFXiM3tym79nc2jXw4SIf2Nt4I1KRyoTLCH8qb+bD4CZ7fIKgxwGhh/PMkP479jyA
BolBFHAtYUtgSpa6sR2KiKJJz3azPNURFaCM9HLnJvOh07vXjObzrBMLZXr5geCg58ZjNzlI0nO7
GH9iBRaNjh4JGCGppl22d4Pms3IJvKitaydlgYxNnRzJ38M3yX8967jZejmxXayySzFo/AIGJvyy
D42bLJvERcZ0L5dHGHuNm/WeXjsmsGtx40pLJ++UvzOIHu9QJMQbYUxtrgBDGNxrpoPyZ9a3zGO0
u9wuwvvAnMP7otIOeTHM1xlGEUUqHT3G2OI+nG1U8yx/fx52RVDdTxag+Mjbm8akdpGNQVz2dGoL
2VvMk3oFeiJ4C4NcuxNeyA4xZKMgNTe4W29qd9LuSqN46s0fmTdKxBSyNTZu6sy3WVh0mAIwBFsZ
z4m62mkBn3IcaTGMuoyQyTlpiq1pFyZ1vMH+pswlnQgOb7/VEvc6UPpd68neKNr4F7sf5dUbiprl
Mii3Udqr+7GW0W00pH42damL4bPr/FoY4yEd8nvPEdqNk0zdE0REdZhCAgg7abdPeW1bD0zw8Ukr
S69fhFZwIz5Dcw6e1gcG5gtrKPp7oN8bfYidlz5zN0yZGPcTUHoxBe20xGni97kUJYI8UL5xY76P
RUMYtdm+9lhLfsRDVhF7bVkPvRPoZ/i34479z4BeU3Q0IuBxayE50g6po+5Y3vaVbi3Z4MVOYBY6
e3lnPxuOCVIUK7sjhgjxg/E0asX0062IIBiYMpBcRZtHc9RHMXCKpx4qBMa4gDScR4XH/1NHys8G
qnCRi1POI79T+2aAYenmPUj1uA2PFZ/zwxzkvR8R2/3pzuGpZDT6g7490Pjxzhvb4aWRxXxUi8TS
bczmPZmhswaOcUdDCaDrUJuHUbMDIniH8DVJXAtJS8GmbNEpZYmJo8wOBfs6XvUG46DDhvBjS7o4
PbrpTTb625RoxX1j0QUaa/g2bmCT0dc0/c/sSyPk8jHBTofGqLqkWe/dNiOqrFB3vEM6Ru6VBkjk
08Uvn5XTHeyYH502eBho2fTPblA3Z6c3XjzDumGYG35lWlRt6tCa7wtdTDcqUWjFM7SaLifbhQ0c
SWvuTKMj9canQhvGp9wwjp3tpf7Q5Agzl+dB0c9kA0/6bv0K2dQe2ZbARpBn+Fhkp4cEX8GDbbUD
+Nzo/PcpPssE40R0iRyHicaYl2+iNJGDuYW2Wx9OiBXpnS9QtIypxNCnb7ae3JGY0TygnktepgJJ
fDJ8OrSPbjCW5M9Nnt5G5I3frY/GcCASQmEyod/MAHN0n1mBqFGzKbzS+xZvKMDA1Nj2M/k13X1t
e682olDwGOljoRvpQ4vjJR8axEXOZO9wmmU3Vj2S4EEnhxAJNk6hwXSmZB5yCYxnizRB6nlX7gsZ
2E+l5dQAyYPqF52BjqnFta+A7Dpa6eHagJ6Ys0G54/NjH9j3isEABG/hFa+hpTVPWq5nMDuJKQfg
X+4lAJNj6Zh3IYLKn66r37mp0L5HGlYQz2U4vWmk1J8hO7NfXB5ui15Z27qrjFPdWPI9XXqLSk/e
LDCUbJ9QkLF9cd8Hj7BRweG1QTpgoj4Oi/duxyW/fse9FFywc1do+Nrfvcb5ZDj6XTlk/aujmbgw
Iz071X1g75EA4i8JteAh123ychrm9EEryfHqK+u+nprc7wWncJW7TI29LN/2XR0cHUKRX2XBh5KB
r7mMUX4bFKV3N8zI51QowzO/cvwi7ZRCPJ3ejWCBnFlh9JSJontw+4yYCaGeqsFirQ6g/doFLTQj
bq9J5fb3VlKi0HTj7q22NRolBR5krYtexqYefEvmzamsoujFqCsazoL/0foqMxuZaFQE2XwKQwHA
kvnwfG873YMezt3lz3PLw7yPC3JDxGuARuzGXW7We0PO7wMUUe3aMekvozTYzC73EvIkEIyVNHVV
MO7MkKvvmLM8ibpxlhBRbB2GUdIKowGbeVl1n+rDUSbNb0yk+sHru9JPLbMAhFFwGXRSMgkC5pro
FvGYWIiVPfdoIvfwOfBNQCYfpqMPpyQKjyoVdF+KaD9pMRf2AW22UcvgWkJF0vM2vjVo1tX3GbKU
B41VdmGf6nvN+aXPFEQWF4VDJsj0TIymuvQLFciJxNMQRLGvx4F+nM2AWbRbe/uCIF7TrD5CLzvo
YW/sxj4ZjvZQ/2ARnonw1ry7cLJoGRXdWyWT+Ka3xi8LaKHVIe+SNtcHbN7SL6enqE8BLfYByRgA
hvsE2bG0LNLg5Lec4uc5rlhRmUFqip5MPT6QvxRyp/qNwcXvulqQjUnaEZO2e9qiTNSN/qc5TicC
CJsN8u5o32qkSxUWLjAciTisLBBiiG1FjHa1Fqmxl85YwScllkipeFt65XfYEBTL2fqqtTb5vCaY
ZRNhfpjtvMh7NSvjW8+0m1aKW00Eo99ZH26pDjDRH7oCc2GcDr9kB+GVWQx5RZHzEnbNK+G4hwZj
wqHqEsyP06+kbOjkpJrfteObHZTfMGJ635vDC6WGNAd9KyaxbRlmD0o9hHPRbey9GES/C/rgs/A0
0EY/4ZZwMLcdqR0l0LIuoAdd64fWsPbTQCPUZpZMonO4SGJjrMv2Q8n8o0q/UQS+zxaqu7QHk1sT
kRVl14AsvWogmW+29beiFU/IPh7R3HuQMDifxO+BLJZheg3IXC8N9s0hCFdDO4d9exfMzPyAWXE0
7Wbqv7m/HxvXR9eKuV1pj72pfS2gMRGKU0OHKtaIwJXFMWEl3rjG+IwYCbGrVjZAAGDkg6QBoDL7
JB/B1CeiG4SoEc3ZFiHP4uWstpz9yJRduhQDTC/X4JSs41Nl2M3GjAUavowz23RQl5jb0KpeCuwj
rce13mRgXt1Vy5SuVs2V+ik5sKpJJIWbkSwZIx881JlEx+LQww1ngKQPKoTQ8q7xYGnVJi7APLgY
FfeWsjsSLDBZSEZNkN+mXv8hs+pSzJg3W1EeGm16FpyP27YeYv6M5jEz5utACvrGrjgRPWi6bMQW
oRWI1QmhqRknud+Cut6QuHaoVfc0JdklEzGCAVfU/pqFEdT6nkMdj5nrqO0cildRmLe0K+mpeSYR
wXb8MVcmzjMAmW3jhr4HWmj2DBprTf/aZOYH9jjkO7r9gab51uyYFMGCBq2gflUW54ipVd99GdGv
7dBNOi8y8z6lq/+I3Z9cAe6ZnvOrlpG9YYCJxey3m00/GPhcjbZpfXJnal9F3X3SkJxEcMc20qav
3nRfJ9361TvDrymqrlaJWQoZb1ZkVytXJ7vhI7dT9a3s6KEd6CMXdvmlk597lWri8oXwW3At6qPy
Ewych3bOPbj2eCyUuqFgfmdKunSU4fg5t27pPaTGdF8UzMWnbPwQbndTgNuwoA5SGiE/r9VPfOQM
KjgAoeejJSyafd/F9Ya+8V2dOHCY0M/YoG3oskmCXN3mPsjRwA11zkEy49I2GdQN2nCv6fE99NZP
W/wfws5sOXVl27ZfpAjVxSuIyhhc29N+UbhUrVSRqerrTxMrYnnfefeJ8+KwAQPGkDlyjN5bT4Hz
43rQKrItx5ludKeuYzixTW8lGxB+BNqHWVve9n1E6O3sIVMgSbMty5vYVSxZCS3tPMEckcQwQBP6
U292jpIM88238odu1WI47ZD4ltmGPHUSjPrUX82zm++tIb3pClPuXKO/9Se1EkX7FtGYF5qHt6c3
mnUBRa4a05Nq+hEPjWHs3DQODbvR91Pj4FYQJBFgh7UZOoCJ05wz533ahHVLvSFMqiXOx4bPaxDM
YwJTGhRd0CW3XkvGgWh/8qkDVdVbUN6KbQSl8jO+zx58ZT24QZU+5sJ6iSK2duT2WqgRH9Q7Xbml
yuoOTsBbqgoUen/SIOxGwmqwi+uhBf0apVO+zQdozGHDUY6R73BiYKnfa8VjiiVmZTq1HRYW2ETV
33Dys8N4YjWJ+3EKmyC9sqckYEJIQHTTZ85OG5G6K0T+iUxpUfvVjZdPaKYDFOy4oo85/7Wjxl/K
ZPMwWX28qfXiRtMGM2wc/2YY/A51xZJ7EQDds1sGj5DtGB8pEFra+Oa2njpwTjw4CcCZ2ffLfevk
r2kmCBouOcVXnf5FOAcKuEJjvhBAlqsthkpmOW0LQzZ/OoApsoXYxMH/gZHxYiNz303LGtaxYO17
w6ZqI5e25730OTe7/PNXjYUqUqTeXTJFTM0qf920/j0sFg4TrfWsmy7bZVuYKw1WUCz9m86p7qaI
BR679KlTWr+pssinuXoc2F5pyEvEIjYH9HrSnjooAVofpKQ+kn5XgNFsneE0VPoPpEMy9GQKkTsv
443R2BysY7jUCrVG64K+wKSwMDP+/flyoRW4L7k5e5vL5UMJbsLtpv//dperM5282GgkcnC5v7bg
3Z3SjPjrLi9X6hEVoT3q15e7vFw0NDggGsiSM43mdWTF1RHyCgYiJP1re9h1lnMYWnHOJhpJ1fCd
lBSzctL/0PA4pcTM6YgTNXkQnbyxCVXxafswO0HKpNw/DvamvJ6/vWz6biwsIgohfRdYB2sYvmdi
tPEFJUtu0rFM1k0gRwRaC4jAtKG52eb3NK05UyZhWxsnMaWIKL/mmVFXUbAL9I5x3dQuEAs0Eoxo
9bUn0Z53PjmSpUCuly9f+gmp3uW7uYh8sv4ab20qT+3VoINj4srLl0TKcjsPzlOTQxzrAWaiJXOv
dFns+8FGFVV7SN/R84ymDFaZIIpKtyE8MqvqrhoTwugKTOvCcOPnmjP+Va32xFncCcfQ0b4hvGPm
M6wiuklTkCRXuVtUiywDKpZZvhT2nGxnb/FX4ulhdpC9zT4G596KzaPeW7i2li/mv9+59P8opWI+
xGOZH/0eZxlDjxXJpA/FksvdWWfNc75Mlx6c/iDN+LkY4mOXl6FMjRO+ik8EJE8eKrUEhKY5nks3
HPLyGh7AxtSQGBtowrL5ZBmDIJvFvI61ZmMzvjOVHqaCZOGRJHX8GgmHHt4bHFIWSOoxEgySFstQ
aXPU99K7i3x7guPnehsZaG+NEbMzeBX4xOCLHIRDSsbdUiI4DuVsG+FKLO6U4Ry9alFW3Y2xQqPT
kGTKfDil6aGDWEWEQ++PEh8xOVK9RiVvBsh6q2GU1c1xv6BG6aa0kmaDfutXQRMm91VuRntLDecA
zymBoBRSxXbu7GO/9V2RrHKtvsbstStHFFGqMdj3zRszym7yeGzWY6ZI8KzAPXOgZkab82d6vIOr
pngUisalKMBjpDTBHqeJkTWiwRdD63eRlnG+AHph3theO2whc39EPnSFNoscQPLFrZkdLF3iD7Hq
n7ye1gFibJ+Ak6Mp1ZXj0hHwgaf1YyDONQv/aqRqQSN6MKtxWhV1Xx86p9yMfo1aV103ZfQkalcP
4WugfPJwstc3k135u9Z+naLoQSsSNNhdciWyW+WgVJVd7a0TJ3GoG42rWcldWeFCxMSyHUT5EimC
Qw0LBXya0GFN0sfa3qnSWyRVnAIoOHjrd3BZWrD1hr/yA2muWxcNQGdPTwjFWUf6FqdG85rQdvDn
TcSJaVW23actvCuJPwYlUPaZidLHR0nFmk9DaA4nElbfxki1V1bHm7OK24091HvY6cm6rDEyA9T/
miZLnVOb6hGowZizjRV+8JKRjbKKlHrMiC/yXAURpRoY16brTBbfg9u9GDZycjD3EpUwEqmcka/p
sTJEA56ch8JsTRhkClnPOK0dXYPqg4vOToAuTsoEgewc9XQHC+2+JG4MuTEBwdNdH9fawZB/YPLv
NfmivBRbT70ZVHPQC/s+qyax1j3jPKDsWANpXSwBzk+rWSfNiDZgam9EQ4x4GZ0KSJGrmaAKeihn
tF3fzZy+xtmtZTQvaCdqRCtlSTXpYnB0WdEcRyI2Sa6DPopfVS0+DTc/WJ12PdrqJoqfAVXcWT1V
iG8169qP7gxE+GFMKQIk8aHp9BfbyY7OWD3EJsjiArNZkR9nlIZd62HUaA+2FO95Q9SUnkKcEBaa
dJmr18QOEADO9keUueUKG8O8Lh3xmCT5QznXPwkLhTk3PzWCINQjd0R/PXmecT12gEtE9UHmzUfE
omAY5Y8fGCep6qvJ896mrH5T8xLl04adXUE6FvT+e0OUW7TXa48AXqzUK/O1tcdsH8zzY+cbD+iX
7ciGhqs94Ze7K3z/rY6Ia+4Wf/CAS5onOJ/8Efb09KRK6W/jSVxVS6ka1dWP1CRecIQIVmRBOEzf
VWzc2AEDQ9TOK2OqtmL2trC2kInN8Ymtb0u37a5AUqM5nyZbWI1FkHfwq2WcFdWbO1VE9w6E4cV3
KLzvXZuibKZTDJvJd5rQHfJbfCuk5qbazSgJV3YQMAb2KTVwWKaW99BkbrZup4NjDbgTI5/utPE6
6MF9Ajgj9lNz41Eb6jHarqHBtOgV/LmiIFgXZxf9kIkKuti4MQXPLMa75SVWZf0YFMRru6wIuZts
TZl8EoeLaqsWlDn8CQlTbIOecleFciIgt8uCJ3M0ToPLD5Uxb9oZiI5bgv12CqK+08++c6aTnSaY
URztT5EWr1bqL0crkNhz/tzGGLiGp6ESBr+W3lw+SLLgrV//UHw8lSl+UdKFw0wi3oEr3rgk2Q5T
QLddM821pxucP1ptNenjC6wAeGgRNbs2c1h0FdtkPp9Mg3MRJA/GY9xXvyos3jHs6M0a/Uq7S5T+
ESVg1/LkNh2MDyw3LPJBcxsbks89erJJ1HwqTV7ANqODvRy3cfsgaYyNa7eGFmPkwZn//gGjXbr2
Y9oh2ogvObZpGy103tgnQoy9Yw0uHsy48+Q07tvogLbxjKcoocHRDz/UuM+qeHDwiW3TCdrR4JJ5
svyfImuYkPsB5elSH37UmMTUkROUdptFIcdOObg6EjGfPNDpPq55/EKRlY3+iw3VND/gkJKJATtp
cqKTo9TTUIBC7fSGOOgADguWGLxxRzK1CL92OWgHSDNLXDy0XKlLO5pPuk+Ig8HQbV6jwBU4OUxG
h1Wc0aEzXmfjHSHO88QIZlXmKEqDZYVsuldsIe+uBT7LH5KNW/bGtV9QhxZ+aeJB5umNwpGso8SX
Ruyt/VjRdzdtNHczShvZIX/xgOIgoHEVPHQyi2G5F9hPaHBDrs4wz9cS7XGK6NbTEmK+JrJM7Tj3
iXnwUd14xipLk6dWAX/t2pbAk+BlBtZlDfJTNb69Gu154jMX33hFcNeZdEml9SCb8aW2gnMfM8so
Gu0PHVtHr8i2SES1x5YH3zdJ2WfZ0NJ0+kiTaZ/OTb7mmPczk5pBug1nVuZ862k0wQp7bARDkKFJ
c4JDlH7Qtvf4CIHUseW6sszXbummsG18jb6+sUuPf1yS55u5JgzY8O5Xboe6EMfdc2KrjZA8gT7R
vRUkBXpIgdoYpYivNVylSNv7lSGW6WYfN2FTWrsGf+lWGsEn5c1TTCgtlZAWxmruqUmmnzGRn2Vr
b2XqUbsGqbmKDDRoUbQlOkaccek/GwHnJ9XdkK/Cv/foxfSTJjHcaCKxQtUvhABFYFibP3kzIqUk
pFhSRNy5zXjsdZMuLQaua2S0HB+QJj7rtRnTBomDDRM2HPTduz27zTru1ZUX9adqtFFH+jMvXDLS
XiPW3ee/5Ayc05lBXfkdvAxtfNTzGuwGa14gOKARNYylsn63TcZJSXwgF5kmVv/t1zrx9ZybjMxc
YZN8God82qYNOuE+ybaOC98h1+eNMKbzJLrvCpsesGZra9PnN+pnQzKXdlOPZl6aftTHsSshh/fg
uHH7O9mNW+YEv0/+t+p8+v/M9aoF8K0tK0BpM4IeNjy1cls2Zbvq+xJsZ4XmsY6xNZkBjGhe8Tbu
38nXTIFCbQJjcR9bihhdoW+6zrvjQPuYRMO7mfveapL+xqp8uZO69dqW3rSLpIrX/UjudUF/y0gV
IuAR8TlOMzYn48ZhUOhEeg0TkJXP0gjAhv/ej4lNUz0j9QTFpBmxpVOywxr0AN/BpqAELfw9nOyr
STljWPYLRcL9GmydE4wHa0SRFwU2xA0zBP8hgumvhpHZeqiyR6/g2GzSCVi3lcbKThOQRzaZCISw
VdJw1Lo3J0pSvDMUxjrJQoHnp2ujnZ/xF0WsPTAEBx+5pFv5U6j08VN5XOSU5q2vgDz5I2bXoQxp
jHHpeC8dNW+8BJlBIo4kae0XPfoqcn3wAEYLpQE1fW1qaFrFfI/lJAonY4YU31RyY/puGQ6pvogK
KCadl8iz7uwRgEGU0iX0DewbXvUqSDgP1LPKCO1JiODZ49w1jlaLKtFrtrapqG0fvRrdcM8Cc1XO
UNOkuU0Z67vnqOCTzOTJ2mee5qy02NbxmfQWTl42mdptJ/Yf4zvl8LdOSPZKAmfbChRCQDWGsjjk
03SdDN2wL4uZwAfbPQwBW1xWtQdq6TuhGPZkQ3LSLKYNaTEe0hxCl17oh7gwUJ76lCGubSN4nddj
0EU7TeXIxa10W3WUCPaSAg2Jkw1GImF3OZDPnfZHtOQ5NVEONSfsGnHUY6S9ekxDxWp9Y4N727zq
l2TOKJ9ZiwT+lklOH0A85lOhk+seC6TU5T34HCL2NO8UqXxkSMsHA8KOEFl+XUXpQ6QGCg/gLLRn
lwAFB9cCPIY0ybcZ08mVbNU959it0vUAZzOT2r7yCrKjxW5OrzqzunUqBgs15+yV5hf3Qx8HLxGo
xxSrlqN90Z3bzNLdFT368Iltxg66m8gEt4IDIt3xeO+YH1k1e8VKXTKOBxi+tfrqQyfGSHRZDFjE
Y43VLLkhxI/9JTs7MCbYQu9rzz30gABDRyoYKbYQq8yl3owABqz5LZpt3if6HxIyVbmEfgEAMNij
XAFrUJgRQwc6PgPzyNgzPiot7o6q1m6avD2iE3zyJ6hlUVTkN1q2dtpiW/Mn7WMRJ7h7vCPRLDbz
A9ohSCMOxI+skRzNABXK20nN15aXFiHDnZUuu9uyzRl1kAVh4AtidyALwutlzHCJE1PrzZs5Tx4s
v7LWTVypHSEo+p0fxYwSNeupCcR9n0hsOXAKWMWspzRqtrO9wOwYOh5IzcDeHuALoOe/1bsSggn5
rIV2Rt0HKdGkYZBrZ0QFKD8WyP3c05fgDId4JwU9OWvvTZI9+X9o6BPW/DzY08ECfx4OseOuzYCt
R/+2hh6zWVcQvAFtmV4QEweFPQPCQI1CCHnDXd+DCghy/pOzNVK5+iUhra7GeNAaXnrTZ/xWWVtc
bw3ilnmfTfVdPwG0S+KgCvMSkoslXJ8+kn9eXOvbTqfaM6vkRB6gd9Zy7xhnDiIoC4xRpF5T1EO7
qfZH3uYRjYoTaOpXuoOcRGQbo2Qlb1T5K04U1dpukw2TD/tc9LiOSe6Bzrz3yhKLP8NlDRtL34XS
pJPNdntEyGqs667/cIVNWK/d4Irs/7C218wn8Vd1frPOvIzkD0v3N2WgTuXOj/pwaBPo6IB+xpz6
N1f9LiDTmepwM6mUIxVN+caCy8LMEtOfyWx04VyS7MaK7UC5aXsa346Lvr6JoulsVaizMwgXYw1/
KldIQpGa7G2v+4mNjDZX/oMQ3g8XKbXfu9bGbdIr9N7oIuAjJvbHlA43gaNdmUa2iSZ80X7aP0mS
7LIlWDUZMpy/w9PEX2P28m1K36UjwaajQ9kg0w8T10NzW1XFRhDVB1wAGkteZvfSKt1dif4HXBQW
zyCs+K9x3C8fcnuUgA9xs/fCA54q8i8zYcqju+IxIl0I2cSrYvxOWgoLUdB073OW7KmkdW/2UG9D
/vSE+GFQ9YxKmKWcx6driwddPXvGeOomP9pGE+26oUeOXgk4LWnx7k64TzLXPII1/YrcioqW2p/6
1n8kxTEBurkV2UBkSHMOAulCXEhI5InVJqKJux6E2e38vPvKjSHn8EkFXOhec6ca+wjnMNiUMt82
nhZdFYb5IOW+Z6rCoFAHPJlELwym2i3NCv43ckk/NLMw7zAjlWyeNh2NdTpCQPI9uRHLtuQnI+s+
SBn2ccT52a4u+26jsWM6I+fJ2kW4Lsrum1Gc4PSB8CquGCLRp6smwrJjw1rSIKCTM+yio2mvycvt
8HJhD+mzzt61R9dr6HTYwYOWFA7ii+4LaReHKOwUK9Od5G6yLGx2HfQ3xwTvQIIq0VfPs659tfFo
X3W1OLR6kN/71/6jMSbVsYsxfYrMpd8ZP7jWt1tkpKJn811MDskaMEE0JuN5nFd8RDhxdXmL3s7J
MbLO0HUwUhCcfRISnJRvAdojplBfNa4EjNGJF3gM+h9YDvet5XwIJydi14iIuZ70Lata7907NFh3
FukWJJ/grOHozzSsks7JLVkgc9tf02ZqQ90D8hE7PlbXl7ybR1gF4E90p/kQeCmuytpaq0jdytqS
LAyUmELR8Klbrd20sg7j2NklEonk1NXxpmnsVaUV5wji6sHop+nG8DIosVB6orQl12nWb2gc0MPO
5l0rwqxhMdYT1QD3BUaUpoO+mOTZ1JeMpnjoKLCH7lqkWfSVlIzYRhK3MzfYaW5UAI3p6lA3tY1q
xiGkObIbnegM8pw9y+Jt4PfZeZrcB0NE1r1diEMwtDYMf+MhZRa1H3WCvCasVsJxjV0FiqJnsH9l
+AG5VSbMvNF4MugQOnY/b/NI1xYWkHFlWv57hiV4PbV2scWxzvAQx4Ywek4tkPEMW0k+73hI0Hfl
x0BPn425S0Jyjd47WK+wsgqAKXjfppYOWZTIHe61bm0UNpo1OAkrB0jCAR2IzlLyRtIYHMCh0rbM
3gl+ShkD8d3EHqbfdk0JfAYA6awI6XQa48bADT2UH5Hu5M9FVNylhfXhFKQm1SUEogL7SRuRghxs
VTLcF7wVUNQScapdTr9aGHkupnP5ojUq2KRutY08eF+FMJ1dw76s1+0X7CAK0wC7vC3rm0Ga7JT9
1SBqIlnBILBOcZqqkpch01h9LaR9ZRDtxuXE+ZX6sjrbafpaC/blknY15C3wAh3Rnryp95ZvA6rW
mKk01NaDGAk13HgW5dMUz28Wh2GAVmu3xrGpC6YYqfwTmW26CXL52plttI5o4WH9kN9DWxe7vCMU
KSAjJoS0guWjokBWA95Uz9uWGu/XeVAdols8+3rLkzWrYB1DgeP5Z4whvGPNYuMJe6Y7rL/oVPeh
h+dej1u5apY2sS3w2yohyQAKJMY5d6Ln5GABSNSEI4rfy/LoanIqgEBd8lSZTrk2Bbiy2rT6dTtr
1VZH3o+kMyF21JreW1n+yHysEUp5twIy/M4NZmdb1Nwc4cpznlICDnP1rAZeN5v8boh/4tzrDT1e
cyYjrR4e9R4CQxOWRjgVFpdAj3LyNSOqA/75kT/UTo7Bks2gLzTwy3f0UxBr/t+XmZzeYYz/e8Np
uYffu6kphdYuYN7qaGRVs77c8HKbunER2l1+po/vE9Hy7yNGec1Vl5/TKeGqyy/8x7e/9//PNUAu
cK4d/tdn8c+T/OcR2e+6efOfl8SEY4ReA/Xo6LYW74/lj7k8+j9P5PJoJpaIcv/7wLWWU0Jcbtrk
7hLJsfzWP3d++fb3Xi7f6d5IOETPm/QQ9G/xwhbxy04cICSbB7mkPhhL6tXlO0xsUNP/38v8eU5R
df17mwyRFV21f295+S5eVurfyzo4jziESD9bLv/nHi7X/vPLv4/1+3t/3Y0DLARWZ2ysDZc++iZV
hkHdEN/8PpHG1JhAXO7rP74VxNDrZBjwuJc7hzSN3390nvJy4Gje55AkfAWlbIkwuHzJFhxNsnz5
67LfHy/fVdK79vIq2P51+eX3L5dd7uT3x5kqlLMP2OnLtb9X/D7Y72WXmxQ0sujAL0/tr/u6XPbX
3Vx+DGQDAatzkjUdkN3v/f3z515+vtxVpYg5X/91N//c6L/d7eV38jm4CjpV79wlwq2rKMsMmzi7
y49eBJzWWb789aM+SjBof1096OBX/W0WLB0XHVja5Zd+v/x1mS76CGIN8LrfR/jrYX5/96+H+m+3
M4KI5/R7X+gLycS6mi8XX37Brolf+Ocv+72D/7j+rwe5/Pj31VpQ1vspU5v/+hL83u3v8/ivd3O5
4V+3uVyWoCDbDB78ghQrMjpfZISXsJxqkIw+sHC38jaWQ7r9Z7kYrGfNgTEGHMasny6rgVhIZ+Ty
iYNt5R7MsqX7UGIVzjVaihzZXEtbNjHgC4bxLnEd7Jj+tscJGdLRWb6jW9faHLHdekPuiLPjbz6b
Oa0z3S8f9ajV90GS7fKxf2xUSstRo6XpkeyxGjvUf4qkqzrqbzpDnEiJgLSkqJm7crqd6v4LyH+Y
J+gJrExy9mAOSw+QAORimgD4EfxAVES0Kw39KyjGR6MO8m3SIIooR4G4qHVW4IjTjVlSJcX5qRRN
smrxOOKeqRNyo9vyFC9zGGF1TEHKc2mgBWCI7YQBwJajTinMFL3Ghyuju7pRh1GfPCCks05SiWvu
Z/LELJfj6ui9UJpwtJFEaw4dhY7p455OYfK20F21vuSoz2saCs4qnPRubBMqHjMfbRNh16McRAqK
90Uf5ifLLg5VXZ9Q6WJ47kiTHIguExOAAdWnG4e9nQrlOomZSEEVjkNO7CLsqsOUqGu6EpwxMtqA
mg4AMc4M/P1MASJpp9uh4bVzpLWP/CR5jJkhzrWJ/z7yu7DmYN75003ejz+dxwvj98ErM3XGo30A
ej4n8q3gfhaGi1FDY2R2dm32eoLoKePc0iYvTf+TRRSQuk5FMM6Ov4vmlafVci9Nxt9a6wNydnml
bdrpdTfYG2rjZ2rJcds1ulgXsvvy0tsyZmiPLpDfdWkl7yxtmu7NJWQIKgOVeTGvvSh/6/og2TC+
L/fE1+YIERLyGGeDWGlZbMl3pwlr84fH6BqBEd6Ni3Mf5Id+Pc5oPmOsAETL8I8mNjHB/cwMEjN9
7OuMDfgsSZOTfaL9yKicw3Y8Le8gM3PlqUjmb0bYlMkd44HGfpOaF52FqT6b0hzXJh+/NTLAfjVO
SOWSxKvXtp7ZnKe8a8YUQ9jiDSEKcAxBeG4tO9d2c66jd5YTQ5GS2SLKl5cozRHzk7CJZq1HPWjw
hHksFyVZWMm5J5Smn7A+OujotG0Zd9HdZACUbPwPwkZtKNDx+9RrW+nDlxoM6jLDOtFPSI5JhZUr
SL4wNMMLATm0Mcb5T9BMePXtvaF9ewGwNzO10oNl6CV8A/1ulhFu+KkAXts/TgaYAwjZyqf6Fhqd
17yHkaPln3ljqO3cUBjTeKy3mv8MOQ0wbkasR1tUiqCeil6IJq5nPtLrQQ40xQ3jJiZKclMyfVX6
u9PYlD0YziGGP3R584SYvlgHdCrdoH41ZH9mhlaufUtuSVN9FnoEZbrL6IwTMUCTpue8YYxEbcQi
Qj7FuCPzkr1jazp1sgHK0n4GfNXY2NaKgjNSVzZ6WGXkHvpGvNEB3BoWgsuimF7g6rxHcdMyNRZf
2fxnNqEYeqhD9TRhdm8++U3yhBG+OlapBAx+hA6uu33wLkflh7SroH8AY8W+CHfH/KkK9NS6+5oN
zhld5guQgGuol/G6NGAn6+jv5Gxnm4XCIOvumqxQ4omraZcnibtK5yrZTx9uv+uj4jGv1JuhKuZC
crq1M41UZTyDLp1ETBKs3TaDsAbIkVEpGqztEMa8J4hGUajjsveeF4kwUYQw2CwO9YgFC5tWs5ac
EROdmt3D79ORsVFv29KJ7lCjyM0QQcBZRsjuSMpGpVgINDoORfFnABsYGkGxKONpR3Rd+VIT/7h2
5BQWgDlD4I9z6LY6DRly2iE4jhsQDM9uZt7149Kcfuldpr5NmmOlRBCRml9Cy7/K1PzsGmzfNFzX
SifoRXkljhlFuVZGOSgIhDQ+vJ9VMsV/DFQKY4muc5jEg54156YDYwIbq1Y0OjsaVubAE07MbdBh
vdOl2W5GzV1iuesb5lbE2rl2aHkx59Z4PAjIhPxHqtytt+hFaI9KgPuZcSDz6sbrPMxDhTiXOY0t
yzs0jfvepfVGjPYtkL4ytPVinxgeuciRlKEiG3rr+sMVyLRV7C5gA3bdjbIydO3A/EJXY3aDuG9C
31CNYWRpn37DgC/qx52VWkwGBjRKHmTdsX0kDRIQS2nvhG3unHk45Un1VI361jYKhOgJ8pCpKV5T
QmSEJv4EuiAvbx0n/sqpm3s0wI9wGp+nBctit90jeJJPMbovpkBXQ2uY1MmtG48nwJZeTsPV6JCy
Gq57EjUyGtExSRUMZVyb5NcIhUrq7oYUEEaKUu2Vqf1bEBePbq2uR9dZZfqAwLXYd3bxmo+8JzLZ
bU1FbWD118mMiAge+0ZvaWqRPH2bEhtgtXw+c+S0xZ5TN+rDgllfOrhI7MVExrPzNsnxLe6YCXoF
klBf0CZImfiW+efgpU9WM76CGv7OGNL2sQUCPD0ou3xkvspEThf3Na5SlWpMx3ODL1byYM8IUsSc
9htgTgpExbyzg/i987tDrLDl0N0kHL5E+iG9787u5lCywwJdR8JQ2YyfdOQWmj1ATtcrYs/xCMnq
Lo9hzBgIIzaYonYjiKbXssuWBhnh1SNjekxq8VqbbLFKUvZmzTw2heK8HC1ELs/cLzrqpo6qVe0R
V+186iXGI334o3hSB71+SescENRUPAdk7bDyPaRtRCSC8njp47NRUyY45k5mw34U0bbbQ97egtxz
WCSQSqRYrlYDY8K3ZGIwqLz6nPqLekF2G72b3HAMrnMhHgoFEJahECYVPr2DH30XBaDmfIDANLYv
qEKuzUDeKr9Ye2q4q2X85hBKxRyCNlQ2FK9eEKA/wOy57maaWpZNb3jmvbGwr8jaoWxojYGKZgTZ
oV/zkdzZapoPMB8jUZ7xBqC2wQyEZ4aPi3pxJW05YoxHgDLipshokODy4dW00XNaJdxRt/iuF+NK
KYsB6bV6SmnE79uEqQqCHg/XAh4DdOdV3B+RbiWAfaI3bDAhS665dYmf8rr+ZLXBSYoaJlSElr5I
8XwxWrc0dAVYqMscdaofe9rKmh2a/BYvssfL6Hk4CEpUVqEyPRLE8bDTZ2GyWj6gp655zyFmQkO9
cro2vZf9RkaufGSDo5K8C770UalrMMhrqB/O3o/ko2ZPnOYC9YbmdzVNWopdVr21XbCNe5+pRjpx
LZK5giZNy1SkEILwBl3jw0MR1qAJbGLGZ8z6EKSWOQiO3j8Q4/lCohKxd0hz+hodOLUxBC58nRBz
svTaxo/Vx8PNGGS8XZr03mD5CTvFZy2KcsaEzXWcih+vS2mPG4zLc+sp6vwzgpMPY0SVMrcdpTcm
oYiQKMa9JxWDd6VYjGmy9UF8pgRZZa1zMtP8mVr72Xeteu1AEkGmO37SlWLY4vfj2Q/YatwpBLX5
Htcpu7l7p5FbC0C0Qbrd8OkYSHigd+v0JdMmtyBbzqcGcwt7m8XpT78NbHl0hEGwk0OQtDEOT44Y
NoYJJHwqNfZWj3Owq26xoTLs1fJbi944M9cPWmLVjjHbTdPMTDHnpN+hy7VAh4aGXz2hIPrgpNys
nbxB9mow8fd402g/ZmS+pyI/RC7TwTQhJsw+l7UOKypBTFyUFKKzA8Kqy/11gCknm51Tq4JH4ia/
Ge1YgX2djtEGyTuZGggssRptZB8vCDwbEUnzOrbZlarm+9miOdPXb42toVYNEI2Bb3mqbSSjYx09
+QQ1rBo9pu7ElI9WFgO4j5ZDByGAOIXxyrwnE4CYWec9U2Wy6kkYs2PX3NrW9GjqmJcyPoEJr3Bu
p/EiOft2EJSEBUAZzogJoYqpO77Bq2Pu81R4fErLcmg2pcHrZA/2OR7LEyB5nHGub1KOdacud140
GAOEdPGl7/+Y3VEztq4+MgZwtAdbkFNgcxxjkRIYA318oNOzv3h3B8Lh8pyFTbOOMKFe+8T6ILh0
2kZm/wCfejNJAyhWXIBtbKkInYB3v9CmYENhAjcwySmoLDYLJH0it34sxhUrd1TfDLUv6ybZCY65
Jm/xLkVdv/of9s5jyXUsy7K/khZzZEOLssoaQBDUTtdiAnMJrTW+vhf4wvJFR1d3/0D7gEZNOghc
3HvO3mtHteGmFr17geQq29Dkd800v2P6S1gFy50ij+RDyxadB+mu1iykU5KFqBj+mJgS6coLvDgG
4YsAazuZKY1x8rokRJGGNJjMA5LKkSwkPIg7AJzVuyboDgICRXA3QLuy6jHJilMk6vuhAd5UMn8e
O4sevCTXtp6tlr/Etct2OVMKeKnUrxlJUpUvCSgtxGRK298axfhqtONnnHfbhaa2Lktv6DthCCpj
6hTw54Kpwda3jDQE2Hkq9X5IjdueZqg9J/lpwLEk0KO0y8R6TTT0J+ifHoLurldFGqEs3eH1AiUW
offSVDplmnpUJTqfadh5OilpbiMaNxWrjgGwBJEw4sVSx0d5EB5Fqy82YTTf4XAbXNAGtzmpPcOQ
BCAulxfTuiNrl+B0OTeg4K2GhS5hgs0Ec43TcxO5dOdR2yMbs4em9zsjQj+E6zl7rHGAEtwZbNkn
naaKFG9KCChHbsdTQbN5gqxTed4TaYbIvcXnFxJ2aPV4TwkDGGvxRciyPYRS2Q+m2S+nYFMOGaaX
2uiRVHWfUQ3XU1N2zC/whDPBWIM2mFWy+hpvxHTHTFrbCavyZIgtFDKDzscQw5FZoH4V66WoFTR4
ZvI1G9FL1EUevFPyPIZecRJLRnQ1P5dqnHmBTKqJbNrFAOGtxdWiJ7T21P4lLeiwB3Q73SDhV7P0
Bi2MNeJ2lLBwGluelqziKz19nCbO3lqJoLUCyOcMeudYZluB++sLRELWXi2/qsAI7TSqzl0YbZRU
izG9TocqleG9BrB1k55FG3rkuvuMx/kxRcUGQ9Wy7Joj3rMEeFqKxaE0ju25mDcWpOmZZBS0nh28
szSkFVoGQK8CT82GCjCtTmMgoBYSx19lkB1FA00TSzCNZb1W2UvcbqOp7Mibaw27KeWvUcHUkT0C
li58hG9vBmoWYwE8N1vkyCnVV0kPaGOU2RcZm+/MqMdNDfVwCRGq1lysiRP2JC43TWRtDSCw/RuH
IhEVxXssBxtZG35AspwDC59XzBglGY2XD8aTJU2HuRFQctSs4kuCOIZGRVdG98+ge5Vasi+spfCo
mo+ZJnakkxf9JkbAqNNsJlBqfOIYRQ0iVYhcRlX3GvJieJ0NdTB0oaDtSMd8xIMquDHdvydVRjsy
1sFtF31Z03NtKs/oZx6MvGe2CXVFQ2fhtEEQ24g6UCShpTRYLTDh5dhEs1vWft3oG+VVJBWllpSn
Ke8FNmhzV7Lx7GJUboUsnd1OVV4GuB9SCEiS9EAkkpkVHrEQPISLvpVW3ZsaRi1TYUJUEIyYrGEx
KeLv6pWcOhyux0G+WFF4W30z8AawNsdaOZKBepuprNT0Bn57MoKPU8WXCDS1PcvlWcvGhwmdwoYw
hksCRJFYS8E26cmqtGFdFoHwkJl4zsq99I6U+t3AudyK7Jip9mRE+r2sw7gN41NkLX7aYUEhGaRt
OFpCrNMmfHxFfOk77UMwkITwf+0wVW1w41KMSTj/g5onyEAednV/Tmv91DIAWCrBME0nvQbr4tUU
wuPSoNUgPzSV9YXCXftZ1dOqFXjK+hotQ4RcawSoI4oaYpGAvYVZTF+UpEKKuKk0Oshl0H0U6nBb
RT1RuYnGmqa/J/D+gMiidWhSMKdCam/SseSLCUSK58k3EwCJpozc2WpSfkZ5tE20dN/gLRZT7Ssy
G+pUTVMRPy6Fmyn25bk6p3o6OU2d7aphwk8iArYstfdUaveNTCfW0ohpSfHfJp3yEQXFbRNrHl/h
0Ec3BjSEdhmPhQD9JtWRbsTgL0blLugE3BnBz1IID/LqWcOx8yCkbwMaB22RCUgQK+ZcMtrOvHKV
Tvo0+m4nW/E9RJxwVxbpVxesGzvK3mZpeAZszBCm4DRuS/7neDzP6Xgqk/geC8U7U4h3cZU5GyWJ
pdX81lfhaJsiJ3Iht1IAimRRLbKBvLm/Vionf2LIdJWZ0qwYy3tU61QTojcCo+K1p3rMs/CACvoO
YrdqG6LwuoTjUaytfWQVJ5khHCiK35UlEoNRRlVDCuwYv8RZozo/tVZ9akr2EVQVMRxyeZsLtY2E
jcFFxx0TYP4APbYUoxdge9Wp6GWpVB2ULL9HDGkXBhqSAvXLPGJhiqTgOUlQxWo95BeYhATvqQpt
asT0Qhn6el2Ahna6ZUpsw4jTzRIah6ws3nW1fkM6fjPkgenF7KccIc+4HQxP6F2rKE9xb4a+3CSO
MZKJYQiFoyTLWQgIGsyGxa81xdN6SD+c8gRPyxxT5uhCRTlstQGF+aqnnkwsdus/VSnW3WRQvAHT
xKqcGR17cXFSsicIMm6UlZcm6l6iAe3rugsucy3bBdOjTaizo1DLP2P386mIvwRGd6ZyexMQr8wq
gaCIrJY8LakOmZrfd5H8mk86ySpdxLR2rHyTpMNIhXQ+FPE96gXOwyJFGYrH1ZbV2D3Y35eqSz5Z
/T6MZtftDPwgSrGsQQHZi1Ydmyp4ZXrQ76KIKUpAof4omKrXoKNyENuT653L20ZQKesloO8SuQ6P
+SwcS6MSzqw1n6ec2u7SG5umigml0vQ1SA0hDoYaKuNqlhJ4eypKgQYBbwDDSvhk3WvP/fCgxoG5
nRbhXLEqJ44spYhphvshHlk0EtSozK3gVAmi+wrq8dzm0l7I0DLXC7DxMDVYqJmR6OeB5M+zVe80
wUSOP1umgwMsvxPmFk0NZA7/evPXfUG+TTgu14gYIyPPsCkqmXNVp7GMz0s/i4giKaYXU41PNH76
jW7gqaqteVcaeYrjwHjTqSNLGKhtQ+mFLf/PZpGYqPYEMzc5vHqWNk9L1rT+wAy9GTmHDQ0FyLi7
J3/+ve9AQMU6Z5+FSC5VGizfCH4Mg6SWOaM1VFM3Xtp6QC6JiqDFmyL0c4eFiam9PkrfuIE5aJhh
50HwoSQq2BydEjpUJdXCIk+YB/+TzrBkgv0b1ylbJCDaNLdGYHxGloz5Baz9zCAc9MFOWeIjmHrQ
q5b8bKXnHikCHuFTvX5cvHZgFJ2cyzF6Gy3zyVQhYpjFlmRJZOpzclxE/S6vbqoEDAPKmvsixOGO
kWnXVColTeMGD6PdGOZXMwFFVkNIXlp2S2AkJXkhp2w4NQcVcDMuCIUjwipmrxe7fT+ge6xD4nXL
GckaQjcOa2VXDOq3RUTYRoSfgk68TiMqoXrQ25JRtexZimHLM8Y7EFI3TTK8wEZmOjQl2BqV/GeM
l/bUpZ0fUt4WNVbKSmhxgoWFbOGq8qxIfIln42SFP6igkoPYrF4EFpxVbBYMj8l9Pj4FCraUwWSN
FoXIY0us31NXohIuUWZYCWtnA1keDBk/iUXpObUYrdMOSF1KiQUalOZLBJysScv6oJ5ZYz/oYv7c
5mbmCaCB3UECQREKsMJM2Y9XKVyCIpMfMWTRLm5VKocUqdBpUvbE+Ltk9EqwNFck0yyCfp60NPVR
BvEq+aDQC9uIpv6+YEjMR0qVwUBzZQh5Vbsy3rqJNZygQFgqMtNJdV3ygmV4kLKSiapS4yyG9GMr
FKy06itN6ktjFeM2m1d3UYZnRFZ3Xd4RVBrSmGoXik+Gkb73FPk425QCZlMqZlkZ7cJkWCfQ8qum
43+lWhn6PLu5iDmapVFG3ra2noK3mgoLxiWBuWt3xDiAaRBDZZhB02MychuAeQEyR7GzFwXLH84D
eVpOlffEpxRaw5yftoc+jOaur6n4xUs/0i9jh7GUkGTMiNwapnf21KT9bZ3TBGq1lp9mLIlQTE6h
BlcBFPlxypAjj5Q1mUsRRDFgoWE15Ue1CnaA7NlTR9sdRymDmCEbeGziU6GKN1alKr4q9vVmmMkr
qRMMGmnhRTIRkkvIySEM1fYwUm9PTSwNSTo96QU+ULF7pGvG718swOaoyAYxyV5ZSVmddWuO8VU/
NMqwKUSlcca6iI+dQf+0bijaV8okHBr2YhhgwAI75J4sIF4sixhVbZ1/lp12WIadljKSZjGoblIH
tnjOEoawct6r7doTakTB7qUc35aRNsxrM81eweHkKLJbCKMqH+g35h0HGsssXXvKM2xjhlQEDgEW
hQwlQhsrfLMcom1Fip8e3GQTH5HOHMJK1pA6q6oKKrr6iL/2udPZtoHU6VD2UjQ0HPZuPj01Ov9x
rfGRcorBbAohNre0ZHRzeNYsTUIKnh9NipKHsLwVKaGwR9Ho5lfxorSF8ggSwQv4bKmaN0rNECqt
syyDXo+nk4bgJOGwVVm426KQC57cq4VPsxjKc7GxkGFG0cDn1e+irnZ3OSGEQzI/g2M4VoMxQE1I
SvSUWCtIQcMGD0BgiheeJPyoOSFfmhZ+VAqBhYZJugw9VAqHlmw1ACwom+vVl9xlbKI5uQyrU9cM
zKcsGswtPiXSTUjmszs0qK5c19u+ODQFe7IW4JriQILMUp3UmXizcipIbZBxdjKt0Njn1Er6Il7v
XZR/hmn56ov61iKqQNPqy9LqJJ3FGMvb4B3tHq9WZR1D90MAWcqdKobMjBmPLozDeaTHrOOfSqLB
ayPh1WpUE6lCIzqMd0gKVMEgFML8jFKVng5tLzD5zHRY55DKwoyVda0vl4yV+TSnLqftXaIE817H
imPHLH3UomcyG5bThpxHP6vi+07IxE1jXmRVYGIozk/DBKCqFakKT81jN9AR0Ud8d2HRggEiJlWf
soVvH56itnuFjd62AMyH+GKy2mcRzFlxGKZnVWY50ONXsyNLYM6+bUotuglBegulQtuAucrYouct
h1fgEWi6g1PapwNpE1+jSUG/SijBD6Hw0FEUIODNskO50Cl+KI8kfVBtzbrcQwvyLrB0byJjhhwW
q7s8SW6Jc15p+dBtjKUidtKifi0NrPmgxlH8r4pvURk/ukFkxqKPW4mxx0+LEtZn9oGjPOC1mEsE
k5WxbDR3/EcJexW+oqbSMj9SwHjCH0+FZJuLsIWaQLnUrZXsS3TJjlLDR8ILOFdkmuDkhZOP1ybq
xvFcYc1SG4QsE+isqH+f5/KGM2zCLJiwz6qMYaIW6ECqzZyULdm6rDuwYFUXcam+khYtSBcl97Jo
BU5UU3qNSg1CX03hBANdf1PoTpwLn9Taxzch3NJ9RcYuqOehpc22TMWnYcAHNVSWRk17rldnDsGU
ix9CtbuJ1wuN6lsuWLDL11v4VD4HjcrDmkvAqcB8AFwwbXME4naKBIICUboxBQuyYDPMblUzDgeV
9JD0ccJ+ID63VTS6kiwbTqhsTR3PmLpYz0RfAJVpqGmXbT56TcBCJh8X5kJ2M5X1rp7ah8GoFl/G
gOQNwJSmVA3pHdOdgwVS+xw8uIhNLEqdifdXohPHFI4xVkdlz8orLT2lafvzUJl3WcEGLRb8qpXU
nDurIyAwBknJ6xHACx3tjXpMbppgpshPmRFH4cfYSzBJDdrySS89KXptoO54q+oi8KMJg3UJuqwx
bnI6YsSdqsiJUc4HlbAZaLFKmdC6JdCyBNNWoA9Yw8t92vQTgPMaeFhwBkp2CnXWKizL0MFW8GIF
ogBKCT20VZH0F0/fDLnA2AzzIinNbd2nlGF0SBwz/U+V81KYdawE8GYGwyUJcI3HmjK4XZETwpqB
f6sl88fQBryH3dPUoTRTSdJzjBmFbTszPivLlzoReqdAZ01+DJ0ddMmzzxp8PMXPjrmfgOq/mEOS
16vHJkVM0bFzye3DlLYHq0Hhg0/TQ2f+KKVwDYh8/lSHBp+8IoGWs2SFEDCDVPDKzui/eEOo7ywk
P/sqmR6lBQtfSPSJlpVsAEP9ghvg9+Qt4BTJAK+biTsm2QOECPqmBk5+ZOTI6eabQaF7oKnBa3RB
gcKo4gTj4vVy5wpDcwI8lvnIMnbzENxULQ1ig1pEKhF/QU0vYfifn/NC+26W6aSCN2CWShpKdMCQ
XNjsnQKCoHaTqvi00nV2Rh/lRk8iLN1pi2FzULa11u0kiEl9Pt0L8yKderRAcqVxGoi3cCk0Ju/K
t5wq4IxhRQhlt1DnSjkZsN1kUrNrRE+NGR06emnU3N5lteuO6D8Z7c15I3Sd5bZwlC11xeHHtxnx
5U7IWF8SLa5KO33IOJUDSPYyqSLtOMZaN2FXkoXvUOvfUzX96CAqs/fL/ljzu6jx6OCDSjf60oKr
pQiZJLknCAkdNAU/n1yCBFFxsVFhoGOrsZkHNMsInxhh90mXPPL73xkfDX5JN6ReQJmWon9rifgO
WVZp4ffUTnetbHxXWfdszu09XQgopIlAqLzR0XfGXVYHLAdUaVXv0EcV8FzrKngjMbJMmyzFmiU/
qT/IjpRDVUsfUjCCWSrQia3drKIjRYKVGrCwotoNk34YCOMiX9jgCCpQ7+UM3IEuvCh9/NPIOLFh
WU9EdCBrC3DPN9+F0T4TEk01uihvapVcO86cjOkk2VrbXB1OE0AJvLMjzROvN2MkdSLplyET1boy
Mk9bbS4MPl+G/E1D0/SixTpNSNLcQlI/szy8xSwc7WEI7SdtuRrKTxWAMCbu+VEHFJgWRHd3syZ6
yObIVqXw0xe6L41TeGy7qt6EbX2HD8wTNXJtqlTdNyxKw64m8rkHPZBbdccIj5Es+Y4grmFa6HZK
IfB/g1NUdao4TG9ZhOmhJ8wjFojIOlDZcKa2WM+DMYnuRvEQVc1FIZFmAurA14jdER+ta1Itdxpq
fjrAXLumXe7EMww9Q0mPiV7fhrBubXmq6FhNNDEmImhQTvkkIgEoqW66RZSgNg8bXBPg1VImZVW7
LQtQHz014biAvNNNhWdGyymGX+2QPFN4YtXtQzPZEUWMUB3FkQSA0YNf8xyzWMwm/C5DyxSgC+HA
MekHAPEV0tCrE8AKVijErjDL73pX36hit80JDPY6iflu1uEOYV4tELlZwtoeL12ofFTqIVQYNad4
NGiH/VhoHEpVg1g5WN/G3L1T/FJr84kOij8VIb2S9KCwKI1CphFTKN8YyXRDZPVNPBKk3Uu7Kszy
jUR5QM/1yyRjhqM81fhVLZL1poA2a+TndoJ3U1Mw1XIwK92QOFahn4tFuQ+U5E5lTNmYxOelzeJb
FUmXnMlVM3H6kgYZuSheklCNxAKXYJGQ60lxkVFyywyZ7FToYtaUebHLd3EJqnogMbLrmJVQbLSK
CQmAkB3VqfkKkuErbelVEEUl1XdZ3fccNDNWmPIF3f1XPGnf/VB6xK25iphVvihM9MuIVpNqVu16
9EFJloY9BjKKZ8KNUi4E9hlPiTFtRfJuMWXWrtDJx5iAKfCyaHR6Tohai9f2+IOW2qvFihNG2ziD
pW60mjOsOH4gWb9k6YeqrICDdEdR9xZLmMzvVz4vgeU2oA+wOkmPVtmgRrJeox5pO53OowAmwUZo
1yOcnY5abt7jtaLAnZuPYjMc+6C8+eMf/+O//vP/px78v1IPYEvq1031Of1H+F267937P76LLu7m
83v+/a8/Hrv36H8JPfj1gj9DDyTR+qeoib9jD9TfoQeS+k9RF2UWiiL5BqJq/Dv0QJX/KUqyrps6
XT7JklSSCloWuGsegvFPkT9F1CRDg4spa3/813/++mqXMpvDsmj/dvsfdK4uZVx07b/+kDVT+eMf
1a8n7r7+9QdfjSqcIiqoctbEA13hn/1r6EFJWnFUzuZ80iU0M1mKGZ0et1nt/3JVN3rWv0Pc1/tf
V//+BDXzKfUZ/WZsUZk7pbFc4mjVAFpl55Ns7LC+sJ6GkrpZX6rIjuuYVatwiQxIxU1vHptGGPfA
h0xPkJafqRTiSzEva3b4TEDplCabshF0R4DzxukpBIbYyLggjPCcY6ja4xd/jYTlBfAzAlBii7eV
ito4HSdfzql/5MzMmE5IrZ/Veurm0HLtNh7BtFz/E3iEnBOvVwWQ78v99aoKnGA4mEs5uqy0qFsK
FdPk60Mx+eV/boq/vM31ob9speuzrneKwILidpF80hAG0TOWADcOvarh5XoVa3+2UdXoQVsfuN51
vUhDwsMJW6/+2/vUscOgc31ihsHoz6uqMEC2ub7y+tD15b9vXu/7/THF9YXX2//b1f/7p//+gtdr
YVxpuzlupl03NtVevNqI1mvDenG97/cDbSr+ed/v54VaxcB+fc7vl/x++PqS6014jxE9Ipjl/92T
JU2no3p95C/v+Ove68s1JpxIG9bvF0NjWOro15f923f6/XnX9/rbR11vRutOASyTIs2//58KoggI
vfU2WmhS6itWHdW8rreL62W8+o9GxL3Yf9arWOiLPeK0fRY2pX+969cTKYBiVPr3U369x/XZv560
Pvz75l8eTq/eIto8rLeuV6/P+tvbXW/+nx++fsRfvmXYBSH1i5jKDzqA2k5W51K6frnrM+tQAF5k
jULl0nOFJ3i9Xa52u+uTrk+/3lyEKNmPd9d7r3f8fqdF73iT622CfYr99drvVxZXW9fv15gCzbg+
l1ktR5yQ13pzR1Qe5p/fV8EiEjGFsGZ/fXwqsK5WGrP2cXWdYXFX3KE3VHcUhMFN1dtc07TdFUEZ
rDDKIm6PtEEEJhUkWcFac6ql4ARsxkG+/3UVSSAR52xN6tNr/uyvq9d7o844qAmh29db14vrC6/P
+33zL295vfP68PWJv193vS+Q1wSBpIg2dbigziF4+mOYayjNQXNY+lJhpMgoCGgGnZSsezPXQfx6
obQTgzoxKFzSmqn2EppFsDkNuZL9NO5HK572qhHo24JcXmqk50WtH0oto/o3/Nt8qWvHJm/nHWzg
fI8HCevaeu33xfU+kHqVW8KtoBnK9lgaWnss+MB5CI3yrCY1eaeGpG+jplb8MBqnfRBykdHU2cSL
9BD/SqYPWxLlh4DFr3ZLyZA58Bog3sWNQuRAHbvXmzlhkOgnqckNPQqxKSUOXB47JmCmRIDOkECT
i9fQWRnzo9HUFiWeHoBTPe6k/olSwbti9tImbxExIvFggtY2qQN3gDOEqASbSVruA6q/yJ7FLWLB
dm+JgJ41wfjzWms2KrXr3lHWMdqMQVdoeosmj9oTBzSDN9VnlCTXq7/vjAfxRhmjhTx1jqDrRbQm
t/2+eb3WzCjolHwtXHEgXS9SRBe+UUg7ABUzvTVdFPdCeFOLneDrjV65QjVyCMx5S3kybFtHgC9T
NP1Ftobx146orL/c793veu16X501GIgHFRSKIVKcLDMfVEz7i8aqAS35E9F6pbNeH/nFbZ2tZt6a
SuYiz5j2gF7XX1ipGPDAsHrx9XaE5nM/1QG/yigPqKuNTvXaYI1Zpyplg58W6IAt6rT/dbWrtxCT
5V20LJtgbFRCBE1U9xXSYtajNvnwFoZ+yfx1gYFLHWdOyH0C0KxpEYEpi+rSJGvoSys4jKYFaBEB
mQK9bxIUOJAnimzMaLbSfAunc77HQa4A/b2f3khkJr3BJMOzcJanbCv8sLQIFRhhDupBdsX0K2Yx
e0EZX4Uv1EYrkr+hXPcv3qdCziyl23YrY+KIvGGSHc/A3CW3nhYSYGxsWXTGyzkUL9Ls1epXH7wP
+frWCSAGVGXELU5u9wSeuxE8MXrPlWMPAAvh2nTozW0WEqLpQgXUyxc4XvnyjU4iob9XRfRWN1q4
o3O6UgOgQKTOYLIeVR/x/6ga4QqHIXw2vvU1sPcRVkbZ01PfNsmphFYN/iw7UspCzpnPBxXiUHQC
nlCJWxNBK0CMwSEdEfDdAmmgUvyWzSkLyBlVW+Vr0ZqmlGLtBDRjiyP8TCCyDSCxY//STC7EQ94x
qG7QJecFLiNH6I+zeYfKbuyfc+TEfXipui9sMM3ePBiIs2GiosqNYfHRLnWLbBcJGuK6LaZmOI9h
emdgG1OdQDyHw143t23u0LlX3sdwoR/niz25FDs5PebtbqidUgRT4yDli9i+Cqwh2uE27B9qCehX
LEqTdodWzBFfmidT2E+0c38S5H3M126kU966QrYNNE8n6gnZF9k5izM8JYfJ8sabMHalx+4Uu4T1
hPAqkBUqlIV3s76bFL+KqMTbWvMNv2rJ6BOdzNSR4i3KfX0h3vAjWZhHMkyutLmjaN2Wglvqvglw
cdk3xiXtDwkROAvHhWJPlL2S9KcMn9T2FLIfHUiFYXuzqBVDP+F/023hBzG+obmMYQK76RTtq5Cy
swecWh38hTyoH1jLKtIjZBqTi4ff7PbST9ncFukOfYSCnL522E4CLkzoUOyddBRrc5cIHshU8KdA
73iz7o2YKo3q4LQpC3hWDpIajdjQBBmLB9NghKJlHqhKSJMrHqs7TYBSAb9qv9Azjtx2h3Y1oKQJ
tK48ZIs3woHvjghOsBuBVoHPYKvHJZ1tb3qbHqOGxolkeZl228m7MYLrNxyR7YBWx7GYoLpFxpyh
L9mNy0Fn1f6dvFHI1AEhUZ+TRdLD7sb8aNBtekCVpwqviGFi4yZ+QS2uLPDy9pLODNzJXy2FVN1j
EOI+vVRrvEV8R8IqOG1cWOKFLAgxJnQ5wiC9UXs6KQ6+oBEfT+hiwaA036R7rksgBaCYQMoSjknz
0eV+GlLZlx5684a2d0PLxLJBruhfqF+sRwBsmqec4bxARF5FiZYdkEKJMppM1FfEKbqB5RtbxWYt
QDVO+YLLA9ZDjyCYrOTa5V1a5KF47DKXbX5mZ0Y3cFYOWKu2JVLNbrNChXob9gY8UkJknclw+CYx
yvfSG7pHFk7IB6pD/6IpL3W/peLXbfs7+StQvLTZ8tVAelUU1WE+NZXPdwpg8eRHWbF19ApO+Fg9
U/lVYwAwh+wgguwBCyPf05PtCMhkKJbG4zAedXETffTxebFc/C7Ce8bPVXeiPQt+G58payEpI+g7
fiye81O9j27UB8HrlrsoBvBNCehNUW4iZFxlb+uIsIjOTtyh9pXsJE1HQT01wSGsaXMQ9bSpTWqq
B3jYKNEmeua3MY0JdYtpEM/GjCnmYj1TELM+yyc0Wsi5t+iM7glYqNRdeLscUtVeKBo+W1ikZh8T
0Jh6aLypZEGGTF5EAD+LF8PqGqxtm3GuQ4CPG8BNV4WhTdEsOlbCg0Yay/KgLhTFbkcWpe27JR47
ICPkgCS2ovEjU6zFT7kJSeFAUlreP/TRw7zsTZMyaefE2AIyYipwVd+Hyc84vw6g81lP4kJ4zlsy
kLuTHGJ3AzvHDREomyPSAzDvoPZnwNeDoz5tB0aWeF9BH6/fx+ooCdDMfbYQrLnGtIELxFCYqR1G
NllcFqZTrkv28AX2LbFvopdYPfDu6YEFTaRg9EJeaEcPulP7410JQlEmKx7KP1BVcjv8zEXdS7O9
+wALWfpR4xPP8iAiGXL0PXJDO9kYiGzcTy1xqmcsEfol9cAk3yoo5jaJWxzmi954yluw7ZD7o5rx
2NMMD6+m+EVHNXkKoVM74r1xHhOPby45HAzRM1jmAI04RoNH9WJ+VVuaTKfv5hnBrHZOcAqE0Ggc
2pECeyw3BE9wQHrdte7kBNvcYZvakSPZ0Ua7+7S/K6//BOjo7iLRli/KudjKl5lBgQnAI84wjpji
OXkWFRsBQfOs3eF+oMifq3SzvQC/HIYNL8pOPHUsN+2w0+H0+AoV60tgoJZ5zGjCJT7FZi3AJUwG
sx1OTuSSk2KULixTIuR3yLOQjUbgm95av7qJvYnkONEP2zuWS2tJfnHCZjN78V51BwdzmkxJF7tF
cV72ioFtyf1A1O2AcZNpEm2k552K5+AN7bZyJIZkS/piexY+xScJMBVOz/eQwwCVx622zW/Fx3Cf
njCJIqghziFIzrRLy8fST/hWfnxrvtLi4DEJ7xQyVWf5MPjWHhJtrHRRuQP0FELUZNpGFAHblo7o
LdIIWigE52jPIkcYZSJWT4/Sgwyf815+Qm7uFpvhoiE8todLetAdhX6QvekJe2KjOdpRObbn4dLs
Av8NaN1yXI71WdlARwu3iNWOOMhPHN5Y+1JMZceJSJ6HLuCcYSPbIkyquOcZpQ0J4bwctU302u00
0tvfZ8/cB/u39n065ufJJb7H9Jl9HOV9ccTbvmzoDDipI3iZi9jb7u3kFDgU1F1khqdsY21gm126
nW461UN6rh6El/hucvv35IHMgwc6IT/10+hVO82uILXb3Wv4jBgZs/oD3GqU3Fricpl3duNKG84a
z4xk7DpsYdzDGe5nBCRU4tcxfLwsd82RsJFql56FreYaR+2hctGNO4VvXQon3hivpKILnRudcBIs
r70jO5C2HUYoYKCIuV8FZYsYjJPLKxHojh/6TEp22YHd4Sl56I7jT3o2/eFYv2fMeqh8vYg/L/k5
vpu94Cd6Lb6g1bAlGGO0AwzkEz6IFel7X9z3p0J2Nv2b+BjfwukCq8xuxUEV2w/id0HH0hEnZ35c
E9HtB+ujfwMQrHokCN7mW/NdfWxesTnACWDO8t68Jp+qM57BS0736SE9yI+6M1zqW3JSPRq5tujL
Jy6dxRX4gI8KX4CPAdwpQLLY2tHY6g7Y+Zd1p9sKz/Q4Gd56qhXwlN7gJvQnFJrcOdn5rbQtbjgl
7utv9tXyEcfDbjkkm/ZxOYSMMd1zmXrlibNT+n3d77vn5CbCZs3ZhaPInQ45v1fidkQj6eiKHRI3
KiSsxAWwJv0mx6V75jEOprh3delgskZh08CX5YTFZhJsBOjTx/KR3AuBk6S0dW1wgpJoq7Ov0XtG
yfQofIgnxmXd0TbTjg4yR8tF34fb6X+ydybLbWPrln6XGhduYKPfg5qw79TLkqUJwrZk9H23gaev
D/CpI6cyT+aNO67ICCYlUyRIArv5/7W+dVR8IeO1eqtfsPkQV7XjfM/R2K7NHwj5x3XxpN2QPLML
DgUzUiwOSPf0p8H8ikDvGByjo9oyF/fwKrfmSbsykbxGW/c+e8eqaDebUL4lCE+DVWYwZarb5BnM
riN34d14r+/dm+nSEd14VcPXApCXcK3oL/Rwt/3Bv32P7gY+anDaICAQvLBUPsU30d30rJYBcBkl
UJcwqIBza74U7wEdc7IqVvb3jj9Erg1NnPGDafD7cOUwEDy1x3yjjoKt2rf2pjrJ7xmKNcR79+jL
vW/cq1/Cr/aF7r+aj3q6BPG6ue9bNBe0uVb9g/usf6lvkBwQYpvdzeuDV/G9euUQ6Tnhpqre+/Ey
PTMh9t8nvkZEJPk8GDOwsUQgJ4hhadwCVcDBeRq339FyocZZqXvzGsnuim7MOlwH2/qGsZRp8nXK
roZxj6HuhiEvvRmu+FyTg74m4PXcIey4MU4hVyhLoLV41Y8YZJ2L3HpHLnwLWucaG8AmPyiGG2cv
b/S9fl1g693Yj8FzvSNNlXoVdigu3uDwPdyUWxtNPXOaunMu/apgwotvOG5VbQWDJFFmO3Zjz4g6
gu/u2/TS4hN9Ey/2jcfcHe/kdf5cnp1jew6btbw3Yng02y7eMqUZtywHqcNw0n5RB5PhuT4Oa4Bu
Z/Hg7as9K1SeeX/rbex71hTDuze/e1TUZ0i0h+69Z5w4ZAfacWtxiHfxQ3SX3NlnrMj3uxpn+rPB
KZCslLYxvvRcmXdcs/4TtUW+QOvdpN8cbfWn8dv4rbytH5P77Lq95IyCAGRvwkf3QdzU6Xo6+ifQ
l9fenb6FMf7yPd5o92C2uZzNw/yfo8BqrqJ67TwZ39Jbzd7G5WqY3emrtl9rBNYezGiVsIRa4879
6oVXzDT6U+NfvHbHuvjknMh/3MMXLo/sF+6Ia7pmmclZa3whKQEBB/q24ageg5N1lBP+253hbSf3
XR9n+v1d4ox8i6Ce3cf2ETJncHI4j2qu2OJePnMQ35Gkrro47nfdUm0F6L5yDNdkb8T+aCm7aXMh
ciH9LDe/fkccjOkZDrUC6k/e3FBY7om5RLXc+1WN8oB6FEN8xy6EIpQ1l5OXm6US9fHjci8YB29l
DLQplyrUcjyenp66UJabwRUPoCDUMaTrWvkDOY44SwVU+iOeZmxu0bnRXnuKOWImhab9tsKvd0D3
SouZqxpdK0Au5GduUhxI8L0xqMnv6zRgAzzfsHUhkdg5BhWoL/Q78L7me6jt8NvCFDIUDYYmnqv6
2K7oK9QNwZbL3YQ4BGaBgeEynUloEDeMyKOC6X0JvBp5aoCKFardfTEh88TOwoZ3iuknjSbSYova
YORQcRDzrxS5tacwFMBnx+Q7WlGqL8ZM6mFFXaqABpVS86I8W6skvRpLh2XQfJxUtegI6LFO+zuJ
yEn0S6CRU3FtmCYDbqXdUKM91BjiGTg5JjMwEfcUz6onT6VLUBzbcsa2uXN7ZLnbKYeSRmTBaFxK
ukuNd6nrLvfcpVk3VNU584NsH5uUv5ebce7fGTWF8o/flVoX4aHHvJCPPSUVMcyhQXZ96ueb5cfl
RsdiTPwCO7ClDrrclJpWGfA3qYs6Pua2DvnDUpf9Vas1ZlG9UUXcDqEDqLokkFWfM5rUXBke/33P
7gJqn/PvlptPPy6PW/6MfCHaKMA/XoVXUOhu3hO9QYriAQlwGQASKHGazjzTiuIsWsM4yfo6bUve
l6JIeRqlXp+wz6GEL9D3+UdsNvHG6ECsVhZV8XLu2qiGzt5yL/FQj+RhsokndYscIUeLTgY71Eik
32eIEjcdiIMdim+U7kZZnQDXl9RInSfX8Lrjr5+Wf5CYNDZRQM3+t18uf/fr5+Vur5CMu7iOJmqu
wK6ZVigit0FN/bhBdUlvbLm//Hq5wePFtT3ffPz48a9V41Nx7dP98rCP3/96FrOr62n98U/OkN95
ndtCRcFh1BPSi51Ct68idHaE4KGWo8pA2oGyHD5ersEFvKdZBLVip3wpUrveFxL1/b//bbn3GQuI
iBDG3/JPy021oP0sJPkwyHsDyAZXzPJHVK/baf0BAcTMxNf7mVH46+flD5Y/XZ70L9mDvx65/PvH
k378za+n/3j5Xw9XdpCTmtg/fPqT5QUHt0b9XlPT/niaj8d9PrLffl4O4vNLffxc2ej3DAkN9API
+Ovu53f3G6HRXx67PMlvr/Tr7vLbX29QduwzHQhJv3Ed/+NnsrwZWBCcgMtT/Pa5frzPT2/mr4/g
4yWm16m1vtCme2nmpgZw2+w0zUDP5ebT7z79+FcPoQdAXevT04ilafXx8OXex2OWpy0WOOjHYz7+
+a9+9/lllqf49LS/HuOa031Lv23Xze/PWxqwQTwW+woLRTtP5FBQuJn/9dOP+DdoLjI+/+tfvKWL
ujz8193l8QW1JsOz4c79xVMsj1huPp7m16t8HM1//LtPB/Yfn2Z53McrLc/38Ts1d8H+v/ZoURD9
k/YIBRB6IWRa/0F79Bw1PxD8RPkfBEi//upfAiTP+S8PW7gtbLQ/rid19D3De9P+n/+lSeO/yHx3
DCktIMeuY/NPOU1fVEYWKiPCPS1P8C+G65ocxr8ESGiTUAy5urQdy9A9yRH+v+P7bwiQxB/lR5Yn
pe3apm5YJk8n/iQ/MoQeJqToOWfIbjWWwFbdYHax6eQf7ErBBCOSnhSJeFWKCTdPQLRGrlPrck19
31nD1W8f378O73c9lND/oIb6dTiugezKEkijHMH7/l0NlfChlEaZ2WfTNjwSvcJyF+NQHN3yRs+/
ydKHZuNRoNF6ONS0RE9///ryr17ecvh0oSd5njEf3o9v91EeIN4S/1uCbkE17lrnWvkvhdd3D7Yi
8b5FGjrouIYGpyXNpcSKZhPJ8fevLWal14cSbHnvnCqcK7YNyEC3Pr33OhzCoEuEdYYWa38r/DHZ
z0aCbAR7F9eR8ajFwZmtXYK866TF8ZuTLVj17AzNvt2bDRJNsunDdTY00+EfDs7+i4MTLGIhK+lC
ohD44yczVAnrEQyJZ6L98FM21YudVuWuqvy5gU/JgWRv9twWOYl27tH7yvZpF6QbJOwPKbQYjGBw
T5W3+/vjsrw/HxdXg5AGwHbP8ebr9fdvDGFFk7mK2nhI3vw+qHxFu5QtQe7Ln3qSUIUm5Mk0UvoF
kwUANe3tEwGY9okLEWf7oYkt42A28FjTajyPY+vuyH8n+YL0qBtdnKTsN5bq6gezQBg6urAInCAS
58FRb05YO6TDv7Cocg/kU2D8GyEWRUHx6rTyixYb1j2WilsuMkq4AgdIG4s7R493bAHLUyfHuy7w
fza5Vd/5QOXYvXgmuyMKh47xrBu5vPz9pyXQLX46xVAk4CHQPeE6LpSTP35asQj9Lg18GOyENhEk
3FgbxxbUxPkYaSbPHmRVUR4r6OfRvf9BRCVRfP/DAxGCkUdwpXNBfbrQghiVb0jO6Nn22uHU6SSX
gJy8nzq1L432YZwIby/H5owk8Ui07RHgpnr8+w/jz2eOowvLQ2Dt6iQn2MYfP4uoJdDAQSZMQyX8
qRkH9jC4drvxCFfu1oroBhnlPw1vfx5teU3HEFLyf6aET2er3scoL4wZWaHbB4UTbaM1xkMReLeF
n2lQm/XpnNnxtdEKNISTe6XDSq5n5AjS+H+4dGYZ7Z9OBtNwEbqaFl+E9+lk8DDs9JMmzHORtLCs
BhNwSHsF+pEk81Te6974w3bRuGe5Cy0yGige9DldvmI6gpyj4R6WWE8IsFs1QNpPgzemxKmm9yb8
12MBnhlHKgB6ry3A5zbjLsFVYIt+9sP33ervv0zjzyO3o1vMY/o8eFrG5zPbNwR0DSexzoM1Fmc4
xP5NXZPhaqsw26uYFA1fenQDGxJs7NQ6po1Nh3R0Xs2irO4blBVDqaPj6JIc/Tp7MHOowQqXYX/s
BqQb5H9cp01AUzVE/YGrf6tTHMDnEBDn7NKHah2a5XbZRPsYGdPh798eUuQ/fVUYYqWFJ8B2Xf3T
5ZKk0iFYAgMBHKHqoLQSLYzO4Q55V5xRyHcBYOa/f0kxn/9/nI4cZiPTQ+jMMsT4fH2o0qvJW6rM
c2RLdZ8FwXhbRvWtKCuK9+iRdjJDqhOmpndeblBbWs5bUuXZP0zK4o9zDxO9ZelSRyLMCsX985Va
hm2RVlWpnVoftgKA5Ae4OinOmwCSiYrQGA+xvis9bPFAjs0ro6GyHkAQOHhG05EsFJBZUgcPORuT
f5i07T+OqPOxuR6rMdNxuKQtc17D/T7/lMmEDVBAfKokwZla6m6FTcM06TObiUKOCBxjJEqed6W7
MNlE26EV8L2beV4JhtTYGpWrr4LeJJndRt1Czt6MEzF3QlZYwmwJmZnTOM9t96Co20tWZasoaORW
GfwhWZkWiAP/rERHv67CDSvjSlx7kVMdyOCTG2X5d3rgrcrAk2R429TnymDXxJ5OeVrXoS2y7kvC
LNpnidpVNa5ClkdYdqfI2MRxsRVEwx8stF+3wyESRXH++/OMr/CPZ5rN0tdlDufClbppIvf/dHbn
nootlZmozAIBiMB2vugT6rwicrSdk2c3pvIHJm2Cu2MNye/Esa8Lh2RZVmhImvw6IYEuZh6pdCw+
Ea7ZFcwmwu3MEVMH5q20HY1T1A70vHXrNbOy4xTTyCZ+EEgouTCnMXbMk4SBqIY5FzlJohWsxn4j
FIoiEDGn3Gvi/eAM11UQgxYO6II6swwxtIKRQDE/Xk9LnVHMxdCYGhmRzXPZcPlZxSkNVHCNK32R
Y5au5+18ZCQmuPQjABPyW0qzOEchFW9UjPI0qAOa9PE6H9DfpV12Nsg2Ap6Nx4rlAafQALoUN856
GtFkmZI2X2tq+8qMiZzMn9My6Y8EItwXnn3PuEbWFsuiOu1fx0htxzRsHkIDjRfhnNSPKg09noNN
PrFJj9Qz67ZlDL0ZtLZA2TGFW0cvhyPr/30Vhw2SLi9blci4t4mZolgkp/BCUQtwhITU2dgGWta8
A4wwpWiQFPldeqblhGCLdVwZX10dmEIE3Hht9upbwyT8kKavcR5/Ne1DOomIQEh0Maj21KWxBjra
g/5c9AExM8IGloISo2yIyMRpS9FK+MW+cVM6US7IgjbrzRN6qGq2MWPCtvvrqDMhUskY21jRn/O6
AYcu3Qd0ahLWpY9EpW33cvKd0ziNX3DTDRes3QfD1sOjnjnvuULE14Sy2qZuA3CxgCkLmpM4kRBX
WE/YLOnK0cEkUeI1yccbCxpK5kf9vWvwnQ8mC/m2u3eSHgFemiOftP18W8XElSUAoMgOd+8gGtV0
JFh4ZFm9H5TTHiOvog+apz8bpwnutd7/6evwB0iKyrZ9mMK9bVsWs3Y6XeXBU1JSXSXrcRPBfb0G
rT6ujMnzvg4lzK04v6piKEl+aJUUQfCCJL4LpzPtzdmKWj92fYePuNx39DxNrxnvvSzc2wUxVRo+
fRNCCfmuOg1zTusjUNR63UKW23qkEVQTHrqUgDrONXNT1B3rmTm+1JTosUMDKmaazLDYAB7HcobX
OdXHzOdMldwTlf9TRnVzBuDxJgPmYElk1e3gFdeMZMamxOGI8pNGrN2QVQkYUWya5rvGpfHFN1/i
fO41RsYFCi7oFnbSyP2gcQ55D14xBcs/Vg+NGewDa/BvW6QfMRwChg8UGdJ5j0gn3doZAUOArgT5
cn1xzILp3KTuQBc5DlEIxsHdGFffLMKaDjWRgYcmSL/56LcYMMjdtazqljdY0Caq3aNv+N8s6Y/n
Nit+UpodroJO6NRUTSrkfKu4n7voMbA5w3ICIQUATst/qI2IswK88Ft7sac+vCdjTV+VHgtvCzff
TZMnm8nJslNKzi2t/J9yEBpIyIZkqdl46JLK0E3fAz0fTiSTIHRNTDACUf01oocJye6ZoJbXSPib
ZgYfkHEDpZ+8REIHZXKF+Bs+iGue7IYXVCCN1m3FEDhVFACSLgULX6O80vi2dPyfK6mjHs1dLb4U
lfZUsx3e2wCN1nXakNAjix8ZSwpUH/QJhChvSzCFx95DB0p22hVOP5zUU/6gqxCpgzSPvTa9hjYQ
qLgCYCI0Nz1WPVD/qn+tQSt0WbOXOfHK7I3qANcwuMhOOBf05Yex8a9iqZo7U+5IFocw3ELBsew6
5rJDcVc3LdvQwhCPuXsIWjd47ASiKQK/v9RWjFRNJP5TZVnvgQ65mODehG00R9LnnXmXlrg4F88U
hr/imr4UPVk3Rcsd6vaKyTo/RAAMVJ3iZ/SrZ1pOEmVbUGOm6hCv9PIxnD1WFVEcphLWzRz6rKyM
ZAOMyuC27PExuCi9Z3VtoepyA/06KiQ4uKAiVyAOdsJiT50p+9g0lXbsW3Fb+dUcjNBd/KbxrrTp
qu69YbdsznJ2xjujnWkUdR0SvehFxb7ucnc9AARivfgwNZADlbIqIpR8+r24YYtckcfs2WdIsrc5
XbttbeT9bPiGFhY3j5S5iJHMvGJbJfKVtMjiPpsk8GnQ11tnGICQGMp87i0kEvjpwb4zOJkE6F0y
o3mfxibYQEbsj7mPplJjNwQ0qEKbWsBYgakVhta4LbB1cpIYd4EGV96x2UtIwka5dBMbwR0i9TJP
H4mlTi9mcxn7WjvIouo2wDOC8dxNJbvFUt02HlApC6Ft2Pj2pTS0L7IW1Ng19KftHFenupJtfFIz
59cu8qGOMcWpoYJpWobc2DVvjCEBVeqCUa8G+bVqxq99GtUHlVkdzYDqBSBx/5XEw2ntC8I69SDJ
Nnml+4dkQphQzpsLzxqaN8JmSXME2XtOaGoiuaBqVFn5z6wxw42n2ealCt271qmyG1IzcFa3JUIA
HHh939Z3rMMnXk4GW+nPEWB1eE4bC5KHqIsTWJTSVfmJsELraI5bW5/MHRhBIMU54N4d7LUtcdyE
7o6K3aXZbiypgY+fhL5TyCw0hYrJaJW69HUcb9s4rvkeO5t1EPrBxqJ+IyqvvlRIsG2lynPUI2Ot
p34gvwf1JVtiUoVc9uP9gAAeL7iQzk1dVPAkAA+uYiucZdeCiPY+vZZd/VYZ5vgaIX5JWwPaEhgx
1Vho0ePuuvEdwhBFIrFYy+u4IhUhBpKC8dmEidlS8jKopTL5G/GuVdh+E9htrJMT7wC/XGFhBzbt
NcacY2cZq9jM/F1mRjG6MwoOdEkRFCyvGFdhty8dcgwS+yUNEMHGPgIsKnnWZjJiG14+ojtmXuMC
Y9LMWkJK8tGGfpd7W79zEnz5BNeZDmneqgYjU6fajplRbIcJ23br/QyLfjg2nvXa58iJy5jtrqUT
CheT4iT174nmR2xJshCbU3/bZ629g0bA+W9I2rVmvfVrlOdmf00AMBsVq30xNHkEagTaoUQFXb5b
tng1pcHVZQB491W8Fypi7rB+FCWB9Vaffe2KJDz0CchR2vqrRjj3KlNq53u2s6ny8NVxznMxTIVm
uHfJ+2GX8lPlEKR7I/uOAfzZbpKjqzs7J0LBWRYZqonc3gH7RK85Ycvgkt0S90BCX/naeGWyz3Dn
bMesh2Ou2iOcU2B3Vo5lGkeGH4orq0LnSc7mlWaAENXzXd4JrOGP/QAmqFbmk8f/R8HXNrTjK4Il
ZxeF6ujZaIVSm8yGoC++6dn4rRPxoRvFD5sYJLjkoZ4+9OMQbEovxrZdWhAvnuiiw79LpFxHdmOu
a/vNSG3gywkAKBjQ6Djglyu+jMLCHgQgqKLfiT+iVPb12IcFFC3iXMc0sddm2ZSrHLW9X1fTmtgL
CwN+ftfrFSSOkXhl0pVJkhAbD+ESWhI+nngV1lGyDd3qUilSi5KYZNJmAEWepxWrX4d05q4gmMZq
SPAurovYareIS11Sbfgo2oeunBKEwiBUN1JGxFBa4I0a0aA7HFKCpvp010/qIBzsElNfsvcIQPnY
JZudtjmMRsIkC95M66EzlnPoRRYM/moqAfuJuK3XlfI3IoJayaavaKOBtSwezlgC7nAmQpyvCeR+
6RL9NQszb2c5MIBbkFSmnd9obo0dh3TnXjKgs1PbsEaEPd8gofMsgTQsemfHe7DysN3Wlp9v+tp6
YmK4ZS36Zk1OwZjEzB24JUmTw4D2373ztAjSamPtzNqudgCz79Mc6w0urmqbeOGOFToQveSYFbia
O9AiVOyJI6reR5sthlkke4bN59ofrJWklGSbGcvKANxxERgPeshokWUd+n6sDVacNVC6kgd2Fadp
aIqtWxJfxIESVGAiey4crE5lRFijCWC5gWuQdm6295M3L7TfB2UzZ5i6u2vGmJwQ95FA6ZE0zZCJ
IPaxZITmxgmCiy7Mame2KFJw/VQg6Py7rEyuI2+4L1kEM360WHU0+aPXGCr7mjI9bZ9gJxUIIO2H
qhyCk+0HcyB5UocYMtTmm1lmxMWACK0yUpPqKurxi+yUTOAkOATyFAUrx4Lpp2lJJxHddzO/ndIQ
yZfUSP5wtwGWbZIjqe/aaJ6zHqNSUYCfHhEz0PI4JMZb0g8QLwq8E0S2r12ID2LMiV/1kLi24qU3
bBRabXoJWAiuSSo95C5wOcsuXUZaFT5P+7Zqrj1o46glZbBOrebOMHhOzS8R6UntaPu8iwb9xqpH
uq7xdMiQEqusrzMHzb7n3uU9TGTHRH+ti/RkOy92PSsPrULdjKgXYwPgUmzj0epDDSLdrPqRkcfn
n1wbfZBho2I7Tr6zu7Uy6+TNOMBefI9gsqNDt5T6lkYI+zTJStkDBOx1plwRs9E2rPPtLF7rSI1W
Hsxn+kD3lgOYrJzZOf4YAsENHAwkzK7A9/dJ6j6bol6rihgHzFsGBHHX6b/V9tfUaN80mbA8aU/z
FGaQUrQJGuvcmBE5FFFtEoUiLlGNiiLUkQ0SbX+yhpBo7eAp18ufImB47hQg70GyHba9deul1wGz
nG9k4TqRzi1JNtCKU3I9KU8fiMQABq7L+4FA0rTJ+wsl0OEBgqXYsrcgAVNSJTKnqt7a3kwV05J4
K2ZZncD6vjZHufal9UrFUwf0ghCLdoG/AUmbHkQAFYvEMh3pW65tUuzT66pyR7LUImMPHOvdlp64
cpziAtwqPomIhfZGuju9r5F46YWz9SwVX/M88fVyL1V5fB0G2a05htPx4/dNO+urp1Ew6hTYTyzd
Qz/PdbH8uNywKUHE684sytJsQJNYs8izgWjVpxVQMNMEJtAW5HYhfju28+/q5XcjuO8wR7pfqDq4
HgztEOjYWt0qDK6XG/vf9xzTR5AZIP9TgffFHJyvVmr2h44YA5KbmkEirtMu9Hz40R2qS4KLeQVU
s5SCPgEaq20ZpaCQdkWJC4IYpuxAwBg4yHiE0uz2kG60BB5Rpr+yK1YblwCbnSQvOCEaSCchK8rK
tyaPMwIySORr/P7OGw4yZ//jFlayQ+pFeQXSfhLCuRkb5m8d2xpviUjrXWcjDKa0fTVzUcO+jeHA
g9fqWLxuXEd7s+36Mlkh5pGA+pjNNJPY3UMcBzddGup7qwjxBIobijKzqY3dnCR3arWiS5vsotiA
9NKPj01lfhujxiHyLP7Zzdoyx6q4gOYa4xwGoOGEzmyq1Mh5+U7L2q2PDbiIe0/0l8Yww9sO04aI
wqsBzKKKqIjCxe0v80g5gKth5g5Y1uaxedYCUnA8LMhHO2E3WEyI+ih6eKS7E4vjEWqHDTK/aSac
nDBwij2TFDY0k4vHjyPt3u7EwTIGrHVhZRwbXdnnNJveRrMIH+heXLlGG148r9IONSGviNN8eQNp
Mreb+k5PXHmoWVoA3hRoWW0mEz8g6U0Lk+zc2NkNYjAm6yAdDnE2ZockGSUjdqvwBUtWNMDUzLAK
Tki44qMqAG5DT2aERgzfN2G0r42+uNUpla2UW6zdTJJJFk9b1xiesxB2Ee0N+0IE6INTVTd2FCeX
ogYWWLnO1VCCLfcMDpmkAm/PvDmAu77N9cbdQjsQd3Z4n6ReRapYFDz3DerbUoTfoZsBqKPo5kTu
pqzIKtYMWJ5cLS8FmQyHLIUPlqpKg8yW1ofCxYvWMrwParritWBxFztwvTV776h+SONjaljF2Q6L
H3VVNzekbEeHqfegHI7MroatXmXvPk2GAXKrFtmZtx7uy8zot0oFyGXNEwtV6Kue5bBDsZyzyvOd
y+Y2IR4KifatMWGbUcEQbGlJypUsHXKVGuGv6QgOiPHq8b5ked+SqX4uguLZKDKwziq1D9BmtYtX
4S8Zk53UimrnOcz/MO2zS5FRPwl6Nj5Kotgu/W+aZ0QA3bz7cbDqC4KLL0BsxVkoA/YlNToYAyRq
APe8F6Z5ZLvtbYpKWOtl82kUJF+3vXNFpSi47ZogRBrpM1CbARJs6odXpd5jFbBicdXoCOzox8pd
0+jTuFp+uTxmyO3+ynvIMW5oltPchZYePgwDVKaIHjAFK5YA6wF/z0haxx3sIohbMVLZQqUEEsFy
sS8F7DXw8+ZI1LKV96te0Qkwu4HqSB7sXe+RZJf6BP3+2pyI+iryAucz25/DMDiP5LLKQ1Vn48Yt
0LtTFt2XQyVJJaAHzqHT1zIGfMgx2+fUN9aok4F2NOF9OImvuvoaD34HHyoiGRxQV6MDQ3ddaKhj
qTSY9j5I+ZylJwOWzj50CxzZjLgaOVoGOSNDUu6zsvOiwxATNpkV5IWb0AtdyAdWfkU7H4hgBI41
s7Ar1jeSDdlqUCMWd1jPP0wnBAKraeMpjgixCh1JFKVmnCyjc4568FT2Hay/+Ybr6B4Q5Q9L8xhJ
PVUx7FJqmWYMSTdQs1/uFQs9pIyxi8N7o3baBsVZZ9O/kaaP8N91RtblNp9K6lHShKI/nPpUW7Ma
O02iic59Pzfl2PeDkbU7vMS9J0DhEgxI9ht5L30es8GgfuKZFwSt2VlnaNYDTe1kKI4ZiZmrVqbp
sanZhBij8zAOzo8mcO01DLR5fBWPQ6XsfS/Ku6Ee5zhQt9oqW91EcUBNCoe13/Axm30M+Az6OghQ
/OPmwO6/i0+h2bDGM4kiC7v3rLLU0QVArBGmxmA+ORsns5HxUo2uguKnXSfamdH/QBUOm2tnzXmf
+6hkyzc65oAZssYWX8ov5eRGdxH0XQ8OX2dVzqkYOWJla8QutoyObMlWeloHV8IBSFpmslzHWswq
K8c+lxW+eWAXG5B6sqoYOVdlBCg2rBRg0Tq9otCEz6jFJrrgt/VEPpk9oW5Dqj2oWp8rIAAWA4fY
FYr7XtBixRmwZyQUqGRav5LhMR6hl5Hrg/7Z7Tm549Hvca9vO2VXKwizya5LMz5vAPfjkFSIWiiD
jcaIVFBg/YmnW1McibHC19SAInCs+5KWFrEhHdaRDmFJV2CoiyT+DPx0seWE+4xwX2GX1iZmTaKP
4LuFCxLB18yXSBj6Xkvrq9aqs2OqxIbmLUjPEqRrG3jrMCudraF+UJojl4atU+2wDKW+6AbsdyC+
vukUibIUbspYzSUflbXbsPzmJkZ4Haq7KRytA9mntyIo2z3KGZJhc+86yqAxF8Zs3dU64CBDNxNI
aGOLeFsadbClGIJfKco24aQX597peG8eVkg3Z74pnffKyrqdKxMcolKy8YnXqVY8O0wMuCTZ9WDs
9W3/JZP6sK0EuTkUBzArJdNMuZujGkqFddIlh4R9NU9GMwUY5cYui7ueyMOdKL83FMMPjhwORYiv
I3PuA6vHT234b7VDRlYAE7v3Z/RKWr1G6HlWmmRxbaW00iqXfVAUuicI3daOAeJLKLIH3fCCbeD4
L0NGOk7ce/lO1VQJIP5GVJQGa19DqybBzT2kOsD33HzygwDYMWkkpTmW69zxgg0MLLEpZMSowG41
jIBrJz7NVJPMBA1VtperdDuxb28a07h2x/ipDU06Hkl9H9fdj0m1nIrQ5lktVLSdjGgoz35euowU
uE8pimDZn/SvUx1Rwo9wAoP+SmkBjLtJAq/QCmfjBllyZgPvqOGHLOcSBx3pzWDBda+hOhJ8wTI9
WjuxvqcjzIyXKsRZYrwIShQ7ZGRfbJWnkI7TJ9upZ3sViOPMZtEsS8j/EfGUmyR17ibNeh11opUc
yzNOUM3Ae1vFFpJqvabuPGxGH2qhM2dXC+2nHY/6piYpZeuMlk3OaUfJQ5wBcJt7mq+M8WP1hkSM
y8Nr3nS/MTaqVcOqxbWB8F/skpkZTVgI8UoswKeeQgbRZNUwfdGy4k5O3l5qMAyadtBPVdlX29Ia
1W2vn+N5IUnxi4TcKKJHSlWbRpwi7ScQ8YNiC38eio2Jdm4zsvQm/C1mTepgTUNZExOU4dhrjAPW
yY4wK1nV9OIGLSZ8qGk3TtjPOOTgzmhwMttDQpCgR2O19mvnMqSMCb5WxntDo588YMxYZ9bYg3Gn
pAHQetdlR4SW5aWp9rm0v+Se982BMHvwoI9USUtwF9Z5SZ1+N5GnBsCajUVmsH0STXoTTf0560z1
kNEyxMzUPk5kz55DK/cuVheyvoKWZEp/P3WW3JcuC6WS+EtKTib7YIPdUVYanIvVtmgc2vkjnjT6
Bpx/nfgCmI2MWEDheVKetN4KHuwpeu80wjnZNEM/LtS1DQAGKgfmcb3MfuRTzxYjbpqDqXkkymDC
DUpTfzICQkbbyFwZedIcyoigy4R4icxUtzkLrlOYU3mx5HMxNzt8I3g1VfGcDZB5aa4FB1alP4yC
d1P0Xb/2soyW0TQ1+zZ2823RtiatWXGrB6UOvC5ThEmzXIkgG4t+S95ctMsl6d9eAC8iB8FB5hlG
u6jQaQXTJep5oUecA2//l73zWnIbybboF6EjkfCvJOhZhmVUJb0gSmoVTMJ74OvvAntmWqru24p5
n1AEgypHkADSnLP32oXTfTMroXYk59xYhe2eAQ3vCV9ID7UL4biA/poSUr6TejpsDIsZmh4SjPmo
xPoTleE+59dJq4UAnncgGwbhNtSsOn2HLuYr/WhyyJPq4jIW7wwXmvtkVyUMgBr9Yd5ip7Sn2yzV
yLLDKLapqV7GVkmHazQvoZ7tbIOdaFYpxAu1b8WMbp3J4mcKMlZbJt6eEOIqi14wKLH30NUWTKbQ
ALI+uvYGYeq6qbKb3BrAqExkGjlVuOk1h/TovKMtST9cjzK58kIm3SCanK0Ry89Bz5mLEEekwFTR
GagDKXMJAUI0RSnoKqtND3PP1Q5lAHInVUjW0FQE/SZp9kGlRUdjA8ZKkK63SsYq+lQu5lDBUqSg
c7MW6FI3/Uw4WOXA4u402zhYeahvpai7dT8jj/Jmuzx5UXJSDhbSvn6tnSzf9Utv0BS4Za0geZ9i
vJnlYHwlvkLsO3fGGzexQ6/C0G+baUcUSHquFxw3DHOS4+MoPGia0h6Dijhky69jTPWUo7M723Hq
df59SfMJx9I8E4hq+0hUzFWuof+0Lbkvi23OWbojVNuHc83kjXoG3E691zonpntG1mw0eJuJzlrb
NLhK7ZIrNMJPTBkUGIEGSmUkAhFpDrEgdrA3CgxIiWJDpbEtCiUtcQ2d0praOBsEB5QGgHQ8Z465
kbXyji4F43tEVE8CVdqqiOVtOpja1m1ZwSWyCnY6kT/2qxwzsqxYq5zhtvIXk8/ssl1mV09sg9p6
r1w8UomLZBDCTRYTbVdH8TJtEKxXesORCfS2T6Ehsy2Fsd7TH9Wbs6zx0aR2iIS2K8+9Xd/0VdBu
jQIOUV+kt9VMlBXsRIfKAX7nFi05kTpj70N3qViUNBGT16QTJVI9OxO3CrlKz6Xoym0UDNTLRXOa
m0j6BboM3+qt+bbjk0NP08I846XLpq9Xs+fOfjCFNNXijhAauBGy3RteJdnhwqaiIIHZp2TvmtTk
TTomJBEvRHa1qOYxY9JBmcj8TvSs2EyJM90PFlAIZhx343bVGdUCbAxzvtfsvNkY7MLWEmA2dtAW
c3hjZiBV9GnXE8uwqqUDAioBGDQabnBUkIbWdiPA7xZa4o+BAJkzoiCJeodU4MrYSpOy+zTSySl7
eiZu1j+ESAUfM0+eVM3nVpFWdwwEDuKx2zRa/xLz8a1FaAF0mYkgCb3TMHrP1px81btoz7qwY+pN
fny4fq3/+RvXrxGaUDEjGCPBNErbmCXN6IV+Fi/u08RZfGvXp9cvXh/AuWPEbmzoz3WOawyJZlA1
Nei2pD5qs07+2/X/f34RLjbGPeYuEJfL0+tPNgHXWdTSZM8ch/33wGixCtRCm1/+WpbPp6BgmlRk
py71Oo4puh7O9anI8uyA94AJBFvsnw9VP2Gz/PP/zsQ6NLaTb1oS4fDj7eFUEg81uLGtaRXWTpPN
7vq9P39AVAEmOVm664aWzB9Hq4cEPK2uB359iJY363T9ua/ihGW93R4zOfKwfOwDt3+aqYk0RNy7
tFUfK0XYwpXS6Sm0ewD+t9fvXb80uCQ3NqH5SN5cxggKII10xOIQU2FtKcLP2a4wpnjfB7RZqyx8
s2fr9+uvXwmfpQltSs+fGgJRHDmyONY8JA9Xld3/8MFPUwkE+I3Y+tyPm7aOv7U/mXEsIZEb/v8W
nk/f66zI/+53/mXgcfTf0NkYkHkXJLCHUPo/Bh7H+A00tCMcm/RVAcOUV/q3gceCIMyXkZc7wlgo
wT/4dxxJAXURnru6sEznv/Hv/KzhtoAXW4jJ6RQZpuEgk/0gKKe22s0xKr99aHvfMJBSXrnM+jDS
cEME98MHc/+H9PdHc85iOvpBEWyZ+HEM3imwZIPeuyE+CMaDrq+kUYTBfqp1hZt+SVzoESHqFQEZ
XLe1+J2R9dABohHTjZe7r0gLD2lGYHvcZ18ISDoWKRG+9cBGYkDApsYpRJZBz83N42fi755Kci7X
SIhOMXFSfokYg7IPebMmmc7jyGSXWPEZvfx+YETeaOQqseSp7//5jTo/y63/eKPUWV1BHo/ucHp/
FvVGODQJeHW9/RQCpWqJ6TASV/kdzeUVChClk4VsxfKbKdL3NDb25ZJcFedop9jWbeKyxVqR7SOR
vaM1PacpeglXBSmSE2ujcpmxTmSFLllHyYKKZp2RC8bi/iiBNKHtkLhAeptd3ByakvWwceOE6iZN
WHWwSdUX1KhGkwU1RvLpapBP54hdMb0Odq00K9kRR35aE/qtOR5HanLYbc/MPKAsX3lKy5m229ep
soEqh9U+cvXnHNo+8ZlRtoSW7ROX3jPcaotfid/1ZNrn5XDf25yAqDGUL1f6NH+vUuRvInwnRBFV
roofy4663cDcxtvCvWWqz0W1ZJt7/Rt+9gQKNWrAX5yrn20cf5wrnCyeDjfW4g79cFHSuysRbcze
nlg7ekdV8JQY6ovXIm3IWdDnKkcblHdkDJtEhvas51VRD0jqrH2jsUoMOookabQPFTI9h/7Kvnbs
TTCwI2Ojfiwjwn6syn0dG6KHpSlRyPYT2AFU3YEd7oikgN+VtgQ8TRf9pUcO6Uvy0S1cAESosELF
0I0uq+C6r3ptUw+sJGfT+5qyvD4adfWaRvnZJDhzpcXwh6gFrCiynjJZfuqG/D4ruPAcyAZq6s+x
rr40Vn4fNFOzxcKE7mSSts/25TYJtDsSSM6Ws07H7GiIBkZgTwuWHxjJBYjfzRzpWuR6F6EP0FQm
lKtRkiBEp/Zrpk9jo95JHFjAAw+ZxxXzi/P0N2OH69geNhMk8/ZHZx2TW9dNzuDtY+gUfi0AQLqh
NaFzg/0oH1tTvf7zC+p/dxNjVjO4RCyXfuSHC8NCmkvYDq9ojAR62PY9Jd5sbS43A2XIF7Ipbw1N
RcBqiX6euIJxPVEdLaTadDmBhXH4Tik1rMJ9333+52P7u2sWQwPWTgZT6RnMGz+aBqROfyfTUlKT
5dlrwJuyJVjophxEhl2T9AUIjzlWv//6ZU0sTwbceggkIOd/flnIftJNB83dZ1b6PlrukygXA0CR
vDdVF2zCURH16j7984vqYvmzfxpJrneohcWNaXKZpv4yRyWhLr2BG3cvYFOv4/AuHFgqRgPUFlok
a6fE62T2ClHGc9A4TyphYVmNYGoLR7zruncia4/oNKYlbrvsxk6wvCQMMoFQxD7zZ9Ch7SaPtO08
QdnAgaTrMgUzn9rZPXofzEtT/JLX2iU37SM8FMZfZ7Emok2peF2Qr4BJUtPeJuXQcm3e2wbMeccm
+kOl2cGzmQBC45TT114VX8KJ3qeTh/iYIvoILORWFZWEle3W31rxrEo1+CiU6VVUBNIFY0o+lfMF
8wECNI5sUPBVFW50hkUFR8k132nYnHTw0n4Sg74pUbe5CthMuepsvP/TMvCk43w2QyYDYVL0nzht
5LVoFCehBlLKQoj/ZPTFM+JYfpapdeVN04PTMudUWi9W1A+esHBwYB4frlUZrzZ8L1Uts8PkUCCu
qhzB3Va4kdrXKIRJTRGr0QwpdZLs94srQpofXDOkWAr8b1yI0nHtxYL885WIUjrtorke96En+9Vg
bJOcmts0zzstIICx9y7uosqN9PLGMAJAy/Qj52HWEEmFh2mkGUQhqAfJSropuw5X7HUX1k2aEaqe
JUxErFWIcUTb3IGT0kQXnlECP3cJJgSZoX5Itx0Dut92Se5HZu+RTAmhULO+xU5aUbmeUTNnkO5c
hGb0R2ndOBaqG5CJBvAoVRDpHmXTe5vbR0fGwjct72shDnh4H7xiCeimQ7MqmnYnlVnfkM73O8Fl
1joIpqexDDSgvdZmke80xLWX86MhIqLO8weXLTwWoNpYlYWCUqfLV69LB7aYztbCh4c2CfVPm2i+
BVloPXcssagkHdqZ7minT1tqGB0SAO3FRik4IoAEEWo8E+b0OShQepIN9VKjnF5laYwAAGZsRYK8
HeCODZyzm6IStRuNLX93GNEJ+33rXHjdZh3QFQ+7mnRPd6JLMzwaSbmXFKddkcWw9IabGsOfj+10
7aR8VOandkASDgDlIa+sd7TQJCQRdJyXNeGsJVlztsNxB0mE/QGbgWMhj7IVFWEvKdfpLPndaFqP
AVF+zjxSPLCRoRAKKjSLT48gT0R48I4JdCshDY9jxpXM766JuntjaeZSUcjo3000XioDdQn694kU
GniiaI/RBRy70O7vmqaMkdZBmlaU4KrEKA6jQxc/r7gkQJfDkyKDdTskBktAI0PxpxIKOkqSx2jR
Fl0mZ4NShJuifnPNEvSonr0SsfRHbYyQz8fEAm6ekBpqR3JdqYmuYhztCcXYpxWdh6DcDo61i0wu
hik3feFQHU6QQ3LZ7StBpk/gFqADJ+/ihTbIIa1/JKeJWoJeP2PAI3tWNy7R4CASb6j1NHJ+y7uj
rfgzTCX2DmTsJ6uybm1RqU2jo6BCDLbLBbNLhcvCVzKUOxENa9eaIC7CfVUj5fW+IY5dUOZKy+cR
j5o/eylCsRG4crbUPzNZ703FXIoswl57mjNuwXlpIc4pN4d+N0xRRL3PuSvi8jRHBkquDm2i9kaR
+cKilSImneTYQCRQj/D39KBHbJY/hILzn9VCnKx6PDaOOMieFarFaqWwygwVqfZoBIzMxIXfeSZN
zwZxV5rEl8TFXtOgt6PCQhxuR5qKqWEOqRsiS3Tu6hYh6aRimk+rkaxHiKGjwskUIKqklH+jkoQh
OttVVfG5NhZFdEy4gU209aoIiLQfU+PNa49B1P1eMdoc6oH7GAPCrrGCW/yJj7lrHS7bwaMxMRFe
7Gr5DR2JrY0OuHSiTyrrv1cOzZYe1Tgj220DUtyuPrdV9+Q18gt5W6qaj9Uk6cd4RbJRk0PGUE3L
eHaGl9Sy/K4NWHS3O0sBzhzh88y5A4qVpG/Sswsg5HgbUspSpFS+UY+HyazGx5Sgv1WGo9U2MnsJ
hO+3KUN9jvrhrsXA4COApdSsSJhQo05BBb2RsOGLp+m5z4OnQcvWA7IZMPiknJcyxXjDpxOZnzDM
Zlh76YdpdilIth5egCeQyZEIdSk1LwfKuLBsdWCRIV6+gt2BIsddG6EodNM6YN+4olgHTU1SeEtN
Sub8zWd3aBp2H/1DRb8hQZbGaIgKqTLbZ8fLL1pb3ikDlVPu9j5oMJherrupGtjYzew8IwHJD3Oe
mah7Y8bIme51lgVqRxgUZuQo3eBJz1dUoN+C+AlXT4vKl0EzMi55SNrwHMJ5M3btCHBdj8CGVoyk
NGGPymttBoWgpWLskfSlEJ32VeFbjglLtjNA8rk1sK3hufQma9XIjtri3B1J6oqHgukWxHKM9Wel
vOmrFn/hLm82QTIkvuV5n7rGu4w6c3XoqWdscVRpdU4/QLbVRdRZeLAbINZV7GyMaCr8qKwonfbd
VmTiLFx2fqwj0ZB0xLLNxmvpmZ+RHYHSQNlYMG/GfXey7PxYGuE3Q/p9Gn6jIQx0s6I3zWrquS2z
mLZhmfilNRxl0LwI1KpBRkOWPhtNCe2Tsudh5eiFz16fXlwxqn0nzFfCzJ8yhheIzu4diVz5qnXS
vdd7vhrYRio4dZ7zniToNi0XC0bTFy+DZ2ho+hDR41grjOg1CF8beUpREa+EMonmNbydXqJaIuF+
f/3dYYpDFJrdtpmpxaP2wWbG0mDQrQlZypoQUKIlw+Elsge5qjU3WfWJRunAAZCP6vJ5sYRhYo/2
OQoLf+T7uWDMbdW71dvxykkVDLxJfynmiAQ5YW1kZUK3NpvjzBhHLULUnGBEaLX3Pi4vNrsFt1qY
forKlj5kGa6mKnym0u2MRrIGWve51QqS5pxXGerWq1ZfSAB/IGK03pBJCLdSmxdOO0N8XmfZZ1Vo
O505d5iSBCC6O25I5IF56enfo4Sqaze95a19PwxUoR2qCAetHF/xNZ3bKDj2OHe8XIsgNWvP06Sb
h1G0m2ko+9XIggf2O+oDpoHU7xzzXpUn2eYHc2HRaexcUWIHtgXRUouaZQP4L/ycNVuY1gq6US0x
ICxX8eRSaSa/fMpAamvUdcjhWxGxVR14u90fjL7rsz8fkEt0xyyBPi06FJGjE8zH3qVlRWjL7krN
MxZqIL1Ye9uC5bvGiERVS5YIxVh46jPV/+WPu610dh056pUFIBk4XOhmcDzT9jbS8T9iPP9Uuxm9
wSWpJA4kM8dAOGzkRGA+E3pohrwpkWVho8OYJIFVt/ImkbheVPbMJc60ayoDvxCo9S5cglx6ELUa
kTVCtqcZG2jV0AkJNfW9q+P7YaZryZzz3dLTGye6lDF7j3kK74NgvGGZNNLTju6HonnOG0UBOaav
W3yvh/EUS9PXXfnmdvYX5MrL9rOHhttlxXeZhvcSXLsuhyXFy/HoaMToldRN39nM6x0S4fQ7a6gT
OhaWKZD8EzEz9VEMcwW9iwkisTYpBtOWV5njDLq5l31h3zcdLYEQajC6fNNDFVtarIhqLIvbVeYm
Vry0P5YkD17xWAsEy5ZjsEHF9Oka4tL2UAIVJ1o1FrYwblEtLghMn+iRXB9yFDmoHtUt6+5gGyyN
grljGEsHa0eRpjrWaHdmooGRCFd18ZSo9lvTsla5nt3rs+u1Es+W7sdTwDrbCLtoh9/qX1E312eu
2UH7ruxsEy2ZErX3ZMsa1Gk2f0UHqKOojQ5xLT6HCdWfoc8/BW6wNOKRB5DdkJBpw4Zpj2iRQLLc
Oss2fPbI7NxNtsfxguWIFzdULoAM6R2EzIn6TtgObFz7tkMxjaM8YxFH3mFLZC+bddMgfAHkBe0x
4mwnnNJLDbNNXHfVw98NIU64hc6GLcZPU3ev7NpYHglNbOz5xkYbkfANg3ETuhDbE0QGq7pN3nuT
gpxlad/HpRsL/oMaHokfVjnqpGwTQmnSfj06bC9rJ1gIixMsSPtdLdP6Uvq7bhIDQthLm+xpk7gH
t8Cvcd1yz7B86BHa0yrr20Mp8SWOy8vFgfGs69PGc7FLLSW8a5lLy7ynSqRfqnlmXatQSok0+dYE
6t0cEa7SMLZH3l9S30ZCo0keYvCWgviVuBUPiSTJJRj4IWe60/q+WHkFsyvCvRwGMn4lsl60Mtbp
jYXztsvLNV7H2ddtMP62vA/I/WZ6ZgmXxOWb2waPVp3vk8l0UMAoQhK6t8wGCI9V7ZBSIj/L+Jx2
KU2pgFQAFwx2ZMth71BPbd+agh3UcsWMc4Qtaqlj2rPcZNG216ke1G1Wbixr9LG8xutQuBZlBE4l
+Z3EE+ciPYwW93i3lBUHFEq8rfHSOqRb2lQE8mE6lYj4V0FPocJOmpfALXdkHbMRFcUnvZvRSFYB
NQw1nGpTBj7B4WxQa3NTGCyaqLnnflY7cq00DsrW2vuxPxTNCQ+xxDvK6YkYaeIobtd2kHxpORF0
2vNPUjCVJVQGB6u4SzzoyErMg68FA4pHxDbBXHJ7KAOTDzBei8JJXLGahvT0oMXIb0ayjNYtn4qT
UMUgzfdz3MUXLaDWe73q1BhtMl0s8ElWJ8MoINqL93lm/QDt+FoIoeuHJJv4dC4v4riX+iJ65Kc0
MRsuC77Hrq3igsLdRd4LL2VEy5Z6qcQ4mXWpa/JrS2pDXoB3VYjvsSZuc/Mxwla4miJve/1I46RC
pBGTJqveyWFc4mdjCOb8tUK9sbZFZIR9+uxkSx1Xw1BF0xYOct9uhlY94oa7TYju3fQFe7ksNsn8
Fan003luyfDUb2Am7HOKDeg2DRQ0XPCrEVQPm1KqcjnFOCrb2AvwH4GV4uO1M6QqhE5Duc9YLxCC
IEcKw0Vpxnt6qC1FJ+D3IYrKrh0qJJHJl9CkCqNr516nKFEnwEMz8yFwSS+nfM90HDmnCnfchkjd
GrMLLqssbvzGzNu9FzxGDeKJKEA+vPTC2H7Bfsl8KynUNh3YKcweNO54OtSa9RrSemBXALE6D45t
qL4OIUQI1ZEpk7rzeyae2+UCtvA+0m1UX+IhmNA3sT2GdocqIrvXa3EZSmeXGVTnREJZaUaMTl2I
kgUXHvULHDTqdO3JpFryTnmF0zy4T3GKemG2Lg3Egg0LqCZFnuiUHcsdqO/Xa2w288GHskAEcjVx
69YSmE51aRrgplGh3sXMSNvVNwZDJfkvGVzSyaIapsuTlKbmU7AXWbWTMvbWIwLBTCBrJfzuMIFZ
WOFQTxlkmm9BENwsVdxAndtqeoiIXxKIKtejTQRNigjV6xenfcUqOOzdgx1YkQ//q+YdNt+rEtDB
FEcni9BZdiUGqGyTAik6sj1mbsYVFNDUH2i1QQNpVjVsus0QPyh7fKur/sgU6wfmdGDDf/aGAvQH
FUPwu6wSR7Y5jTkFO9lqdyHZz0V8KKp9LVBDAq5U5rALy7I40Cl4ic32IhoEkVSkdJmAUXcx7aFi
LWgZkwvC5Iw0dt2FZMAP9udaT2l0pNOzPTt7PXPeerxlcGzjda1r5lqygquMg62zLIyTmFKUhZKQ
/U0pk5cSZRWZy+MXxxpIlurVoTfSs8p09jWQcxDTgtfu7eY28OTeauVTVecAYeNbUaW39LchoYl4
k2bxefYIbwqwEni1CE9VYSNrSF/bkM1i7MKI6kWySVKuR4dIl0DMPXOR9aoHc7gdmuoWQ2+1o2Sb
nLKZqC0NlYDZdgTaYcU/of0mcKq9xCb1zFXc7ac5mzbSMr4Hs6wALQTVDOCWQw0ICT5eH0JRdWBi
/vP/GgdbWqHd1prCPYHXqneGFj7UHAHRfCmRVwAb1/2oTacG9SpjSeUbjEvEmAlxLCJjQqRl1+J4
/b8XBXf4touV6tyM6qKRn7Hd7ufBzenVOQhskd9FsQw3+SB29pAaZO0Y+rFViAoYGXkKTUUer8+u
D0ph6Y6ZuzdXcM31AW5bxB6XfO02Usbxz2/MUXym5j9uwoQ6YV242yQ0HsPOiM8Q26uhyrjzVIFB
jrLIPg/oT1IyZWvcHDqmI+skPF6oYNYmKCFBYfafB8sr45VhduMmKqr8pJn1H2Cn/4kSfilKwBn7
Q83c/5hp/PKGEygPQTD8rGW4/tq/k411+zePEjqFXNczrEVH8G+wqC7N3xzDNuQ1nvg/kgSSkNFm
uQ57C1vnka7Uv5mi1m80gXXDQ6mAikDn6P4bpujPogSGfjoiS2qysHGhSf3KbPyBojkDPui0prMv
SlikBdRqOjQtZplQLPwO5s2MxjL6Yswlng7kcgDYJuhnX1H0JDZWGOS9fZJ24kZL1fsPn+TfqBjk
RwYfR+ehv6DVjbcIZcaH5ltojWYKvMe82OTtVHNh3qQehXAIg9YhTvVLYQYPlk45Ni+oaE9YpNYU
KvR9h5uT5Yobb1TI+imY6WG5VnIOZipQYnKilaEP0V0XxDA04OrP9PCMIvj6i8P/uXd4/XBhkwoh
wJk5mGI/AMfAoKihLnTzwnxffq7nIqFcnxCL46BoLWdTAouIvPuIpo8xfJ5C0d63TJyZ7URnIzLj
MxWLY9W6+a1TLFo92gluqz97ZU2Gu+b6eRZk21hW9aHvmwfpAC3D/0YJNMP6XQrnTOPy8ov3tHzk
f3YIl/eE4JIFAmtO3hv1/p/bQdKIw9wDknXhQs93dQOrv6+JixQD1CeJfNWhSXBWXB/bUpFCGACf
OVp6NJ2hmw07aEnPLraCE2u/rbfgz0z3ScYxZfNEmQ92WpMdl+usdMP2F5S8axf5L4fOvWNyR3FX
fWzl5mUedGHpyYuO3kzYWvKAXHfIqppmFNVHJ+wjaIQVbeZp2cSn45cSdT7gFrZ2/T6JCdW7kkjZ
/YxbgxUdwZFDvENduK54CycgojdaH8a0LAFQyDqP7lzN2LTFIFCFe5RpHcgpSYyKNCgcoEc1SzTb
jOYlhIKYML0ZN20mvU0Vz2DphijakooQ77ShLPZwT6yQElVqFuF+DmaqGEHgo/5ksUXd6VBN4W0c
2R67Dh4UdafeBvhjR926VuJmGqv4YMUEROgZwpgA88sQFtMXdni4rIf4pdeK7ibRzHTDUDHuGhCf
KzfBMmuKtr+7PhsUCVNJi8XH0JoHQ8qC9URwKGjpuhWieExqq8FWT/aM/7welb7RdLPFWFtXh7ER
Nbbm8vfJHr0Da+VXmWNFmUfXpKtU7q3slyDGRTz2l0vVvsLqpKWLv/TQXcR+3ehE8qLJ7tw7HRUo
t653AerCq3bHdeQtQR0uAMzmOYotwvsydwZMUITrWaJDjwpQWyQw6QrsR9rpl0HzQ0WRwfCm2Z9r
78azcu/lF3fYzz34P+4wxGseCp2FRu19uMNsTTgJTh39MlvamoE7egiVfWc4FDalDfOhymXCiV+U
WI6b32AWJhNEPTbeG2RGebJF/H4FBQ4uLqKG7ETNjOCRVDntg4jqyT8f7l/YkwwIho5IwcFjzLDw
cYzuPS9XlFj1C6jE6l5MS/7fsktJzxHBgwSRIiVOcpf8EvOsz7k662HyHCu3PfzzgXyQvF0/NxC1
ghqx4GisjyKSYEIgLARnqct7ini6ea4JJErsc4H5gXJH9ynrqdyyWY1ndRPKEckn0qG760c5Ne02
nob0ts4X2MzE0pxKUSIPZZVTq2t0y48T7czJYYGY5/t+zJyDhB3XUwG/zRHpD4HuoSXTlzJ2Jc6a
lk+Qn9PXREXaL7ryVwXOh5HMMITJkmLh8v5lJGNjVXgAjcSlGeNvZjcAUqOsuJprw/HTxHqY2Hdj
lr2QOoJjDF3DF6CJN/rU41aLjRkGFJicyZ3rQ+SwUWszSgazNu5gRml+pRGL+s/nxv7rRO44LC6Y
M/jnWPKDSk8vExFrRi8vdYMKWWYEAjNI72ZcHyX7uDvXMo1VBfsB+RM4qc7B1pbViXnApeV3yrrX
2cJtoEx8s9zePeuRUrTViy9oaFBnC06K4RrqgFT4bphpV0i7Nw6u+WLj0tuLyKDmXGAJyHmFfdcY
x8izTT8rm2iLLZGAK93Jzh0W8TOFWQO8+gl174MS0j23FHw3bgJBQhvxa6geBorb31Zuf2BWoIky
kkskcnmfN6H1rpGjzV5ev2BHOBoJRcki0R91LzSes1Ej11MW+JgWOGGejTcB5qxjFtVs0XlTEivo
9p8/d3MZKz5cKDA2YDbrpmV4DCg/z9YJAOnOnTz94nklsGBn7h+AOhSnGTX/3tbs8QHUxgAtp0jP
0zSjZxumg11MRJFpWb3PhBlsu8bEcqvvzFy77ToqqJaJliYRYX9IMLqGLu6DMnzuaEMHhgsoqeog
EFKnJROXtWE+mY9hTvhZj4KNfp/95LraOs3laTY6eeMWJcDfKRhukF8AMVJYjAuwQdVsrL3W3GYR
Sa4gV4rVkDjlJkM5cJDgC39xhX4A115HDwfFk4vmic/LuiqjflgIa6Psejsw9QsUzBezCumNd9Er
1hyAKBjJfdfWJqqIdYV7KctO1oSVocuGlTLH8jQFMLmNcrrJDezQ/3wOr6rIH88hEAHGNDYOyJaB
gX88sqzFlIJ8qqHGA3g0wXB+j9SYrqh6xuTjnqGknUeNNim1WcIQ7TTfsbG2SNcpyetcLt/SUP3e
mmoSUiXMXdz88Mu7XpyhKdzMkoi7MLDTnSmxbZktni3VzMpvu2jCOImWxBQPg/Ey2MyL2jDr0Ips
c48l6E3L02GJlcu1GSZtatFoNPNwPablDueot4qqEr0YDg6rWS5+gxRa0ZfGOgODMtKdX+HEjbY6
fvZ1jkJhHYUeSIZMjP6AfQT4yXSr1Fuipu6M77JMGZpZexSs1SU9ep1EIdeoV32J2MALh3odoTJY
NyGKFKswieaLi9AHhJX+avxFsPbhxmK7JLihwNmbCHrsjyz72VUe+oApvGhqKG4zDU6OCVF4beWR
sy60s2VVv8fBSJTwPLmHlmBqz8ijp3bWCIAjtWYdOV/dsaYDM3UmzV9nnn0aLywbdXHAB0VvCNZW
S0w52uLE/opJhb0NLZHN5A2k2TXxtqMqcS/0z21b6Q8qGJ8hHIibrrhPPHUnevgUfGBiFyX1t7gj
3201CpwnxCM9DL20H7NWOwJAoNiXgHvIzc0IxhWPK+tfyKnEUk68pd7UWauC0e08qlbMOMmJmLXQ
H9MHJ6Y1O0esknq8/Mjb1omLOb+M8DvZ7pTvRA3bPxtNuW5yZzgb8AOBZSzPZHeBd3J0FhpCGAfB
GerARqhR3VnUjbNCVStDq53dAostIUfAkRD5pnRHHemvfPDmIbhMa8Puzrk9YOytkhd9cGpCWwnH
omK0mRUwgnqGVJKleBVRW1NEcuK7EE3tqkrKfuckjYMaBNVMiFvOb4eAzRiGeBQ3cLNEgaeNtrN+
W6WvKOj1QweCaD03ItzYo6Tvqk1nr4QsDoqx8VgP1EuDgS5CSAO0S24nlJqrMfDsjTFm3+YOg0pe
R7xPy7wd4UJqFkeTrrMurO+MOALcrxrd742B5HIH/FIm2mIz6u4a3+/3RA6ERA/NbdanVKVcAME1
kgx71rqLOXD1cHpTqB3O73qiBX/A++ahwp0n+tuk94x7ODNfUMO95W4ebZPFPDzlExBMS4f4ad+b
dfBaJ9F8HxfDliZy7Nc6F0SCr00rm2JfKTvdWkXzu5lKieoKihqEDfFEtZKuBxx8Tlu81twC7+6k
7w3LAC7VQNTSaDolJfIlodLylE72fcmtsh9L4PWk4dV46b0cvkvRfXd1ymFe3SQkdqJ3BITfYEpr
KGFCsrlNa8+fM0Rtru5CWEbSQTkDaWDAfOtV3gQaYMhugrK56WKH4rbpjhensaEvS23d57wtO26n
OzeFJocSq9zGcZRvC6sAMzBkNRKozvb74P/YO5PlxpUty/5LzfEMcPSDGpTY91QboZjApGjQA47W
AXx9LiDuy7h1rdLScl4TGkmRlESC8OPn7L02u7BwOri6kV5V9qsELn0fMuR0hl5dff7mgJKrDJvh
MppBuO5sqCixwGaCsxn6Cs41bHqmc2qdvtupGl4Yd9W3aAob0CsMLyZyZDYJTe9TnclwU9qWRNLo
cKjpw5vFs86arhe0BjTvy6Dx//fTXqJ6wXJr6fesbfU76GN1TzBqMs2PW96kJqHp3eWomIA1II4j
0+Iqe0YJpWWf88j56II03tjutI/xU96ACdOxLRvmP7Zmr0JvQkfoYoEXtf99jKwVsOFvQ+BpO7zE
Ab1/KM7EmRNFRmYfIclTyLk2an+6bTJc/fnClTqx5B5NIfZ2M7wY/U4/ZD9GOPT3qVXtQRPBvfQC
cu8n64WQnktdB+EldkyYdH7d742ofsNbK56dUJwiWIrXWN+59B4eelOgCeWw/YwnqECB5oLmYiJj
tH5/nqTxQDFGBLVRDydpv0aSvVCKBGSVMz61/Mm9L7VMmMS3ZtDia+DW1zAKcBCAMtqFKZhvWhnU
d31lrTgROJsIxctRESeI0tK9d+XwrcJvllVD9Gyl1iawnWbTm9NXO8LVllcuKNmuStdV75YvyrrJ
hATvtDJunKeidSeTfSPID3aBnRIq369N6MCr1nF4Wj/Ue9SfP6PWMA9dHdzNElVQ43cWc13xqkUT
nFaPmfMY20iVCP6rj3+7yu6d2zsUI8WR3Wx17GMiC9kWyd83BcFayz63wrJK2KfHPGHBnNuFN+mb
aeBc/fu2jqI6IM5khXW7PFZzauRyEQ3aBYmYux1mqUk3S03+XAA+12NpH9zC4vgYOMtuXE/8wDkJ
v8akLnLIJ1qjoobnMl+44TQeAzgKmiP6fWXEYCXQGUSq7xkO5Yck1MZNPvYfv++mUc7gJt3JWXRQ
zxf5HDjZMWCiY4L3glyY5phbwdplS48OgFkDrfquOS4XkWE2R03nos2i7w4mczJjMCsGPnQbUerj
VhXZa2iFrzUIuZ3X06uH4AWA0iNzMRszFiAkC2uzN+KTW/BlmWoGqnIan0XEiZpY34xSCIgz1N9+
8XDaKUbO+eIfNyeFbHnSGNy4fkMyrCWJrW0YBWsKktJsWlwuJreXv68tN+tRs/Y9BDV/9lIufknW
Ynlcbi7XQmUWzM7mHydMopgZkbHrFrd6MJ6TzMJj3bIkI/DVdoqT/VpETA3hmK7BpE47sgNfDIs+
aB92zbpPRzxRqGo1r2XGUmob1/ipSyhWCp0l+SfE1ro9eg3PAQhRTeCuwf2gQ3CQ1VUK7BrybU+B
Lcr8lxbj3zZ0g3SjiexD+c0OMqkNInD2tvSpsyb2dOuiY36IJELoyB4fGsidRNrEBeL2nDeKfsVR
1fovzdc+fLT2seby9QSA/4Cv9VDD5KlndEyTWuuwVxuXEueM0Kk4gEI/eDOICLBstY+LD4zjW4Y7
3boFTEYZEXbwqfuzGLJlr47iGDSNY8fpOgpa2pmhtNewxPrVaDYnWkN7lE8cEEvaXDyrbdL5guXr
4Id1s1vuQppNOt/8uOXact+fx/5+7n/54z+vYEc0B9seXdg/f2e+JOP9+TVypn774wApbU7BWx6e
Lo8RFSGWRuEe5QgHkD4mf+zyPDlXRQQE/QRWJKbN8oOS0xMGub7lE5nY6y2vsPzkz/OW115upqEU
1Pzh2ghHJO01kTFZMWwTRE8nTI3zoIwNkle2P5Ik2GmDiXsNGwBOhWA2XAQxQuf5AtZYjZpEN1d2
0nLCBycoRpKmC8MDau4bAnEzov8Er+ZJd1JIYz5IJnrlNMOk+B5BjzrEemRjDqnsY6rsOWIav9lW
a6FxeR7f5OXHy0XHPujoAcJZCVAziIjM2FotP2EVtImSSE7glafd8rjlruViuZnbhbXXUPI284ss
99uZ99c1iZUbcTAjzz9PoJIn0Zjd8iqXRD3A0kRzprWHPEUgB6GJCaemNwLFPCqjfLL3yVfQr892
bnsb2k/khIY2OuHlKpajZgJe5i2mEn623KscXRLRPNvFS0kRhqPdB8zMCrBcgAb969ofHZZrWxwi
fx7j/eej/9y3PG8JRP7Hywxhwwi4mSX4SkeU2LmCJoKYD/WUses01+wvCK7irWAGQAGUY2f7c1Es
uZF/bpM89Pcf/+Pm8rh2zl7884xwjLyRRPh/v+z/6ymUA0hbwGSuo45ex+9H5zmy399XJ3MAV/Hn
mU2cospmybEhiZqRCPaBF//7j//zsD+/dEmO/nNzufaPxy3TsD/3/e0fX37yj6cov9I2k3nxTXmH
cETD8fc7N3R0WuVqeR0ZTE37TIJSfgzyNM/3yztDVkiR7ycdaVTu2vvlM/vziS43/VawAcvLjMvf
15e7/zx0ubZ80DFRHRNNlvkJfW9o4wqCy7QzE/zvuqDuV5MvNzMOuWIjviRZ16OyoZXOR8AwiaT5
ukgQ/eXUwZQ9JCdCsfFBE25jmzukDcUT6Pm/LurGm9VX/3k7sEPIc000u2ccuXHx2i8Z2suL4qws
j5jVQvoSwSnT8vjB1uptrHtqtbyry+dSU/huRVW+SHZ1h2CuYMT8AU/taxa3m+UN/Mfbv9z3t49I
Lofp73f9z9UglRw2cdd987rwO9laTLHsuDyN5TQ8YOYhZb5yi0eg8ach0BTiJHt4KlPI3Q+SHRdo
JE8DvoydxN0R+dwhZWGGaaUQ0kidjjaybZtdDw5nVVJKgjuY6gsjiMtQieqLDfwiMM9e8RgYdnhA
hH4I9dAFI4xorYuMTwh21rUq9ReAdfFBtFfIsPUJqOAjVHixp9HyCbikscer5abZxuIUzJrHlKgB
MVuKyrnEXfQy1drsAbJeElWhY668z5KTFQDuBH0h8uuNFrPWD7H/Df2IcS07BWjDMoOZkka4oKQ1
5ujf/Mhztr1Ipn3rGe92GsIaB5nZiVxbleFsAJiqbd0VChdgMGwLxYZes8aPeBq+FVpPlk5CB0rX
2TwxYRLUBr6zrRs4qWbqiofBLIcDwcnfJwbAW5Vr/i4Im/CuQ8Zz180cyJeEI6is0j2MhfujIFNl
qzedD+IMrhwBSU9VEcZPbjNVO9knr30O0pvhcLY2RhmuzbH0Nskc4yh6GmamMYW7JowPii/DLSzp
VsVRhqA4Lolr0r/YMz3LILIQdewQrnnbr8XoAb2si+9EbxSXXg4ot4pkTx/0zgmpOoHriw5ZjPE3
cfoDbsdHKDD5S0d0FGWR9TmIUX+rsz3+2PJUaq4LDlMv154Ydx3icmqXPjkE0NHUmLIUJhUoFZOe
AZ/H98mFE+NL+xQDFS+CId0yHfqVl/QpU2jmAI4KYwWnPXs45syBzsQXFG8Y3FeaiY249j6ykPCK
UCCOM8qQoC542O3QnVOHkwJOnuoumhF7UmNA3jD8c4X52Wu1gTo7mDZV2d/6EX+UawzjUwyGx8aL
qLl29yhaiDODOTKjzL30FLZwJ90sYaPHQqd57nWygvBQJAwxE6BDQGN3XfuIyQ/vfm9556yXb2Hv
GgcLyVXVB7gAR3qIuo1Csg5SvO/9aJ8GpX3r9llqPaJF989ZhIdCz6P+FBufmqapldYzTgAVPgID
aKEoO5V9MB17599xjU2C+AQRy6tPE3sTlIDPcj+Mr4lvvDG/oYJlh741DCDsk10SdMOBNaL2NvO6
OBm1+xxJU5zzj4mR81vrfwo5Po1xETwasfXNhNl4D4cA7/c4Xhjh5VfbhSdOrdIf6hJt5lg2b/VQ
28+iAhkg6gQo5/C9qOlRIaZ2LqOWg1RQzJF8vV1PDNdf4PVslE6CR5GnqAqb8k2ZnjywP51jF/UZ
rHtGjcz8Iu4PkrmJUxb1qTewYQiR8NfxBiMetLR9Nk6viczql3R4SAIx3FNzGzph84guf1WXzhGL
e0armKmokbmUSJlYJdM47OrY0ncMbYYVxWb4AAdXP3uRU+7KjPlBVYzhyQfKUtho9QTrKgwge20i
PQEu638ZyKk4W2T4rXrRTWuduKL1iMN8bQaWeaLwIrM2F8keJyAMIZcEj6JbAf7+Oir+cnb7yKrr
9itMRPwcfRZcNLf4ObbFVzhgWx5SbE3CBRnddfJUDV33hPTgWdRgHF1urhHYmkxbtJZZ/OfsV7gW
0rt2ETC70dXe8YDJaytbPFo4AKXpxMc0m/IzY9fvQi9fsJC9tOHobUPp7kt7uiS5/Fpq9dWxoRrr
AHA1f3jX2xQGIVKaTeLXwXoePxrmTz05KMwPH8ZXERTQeiMAA/VBup3xEpO84YKtLXvrmxKds++S
/qm1k182Vsf9kDE3sUu6ueRSLMC0hgn1A5OG+pCPT15c6Zt+cMBgOcX0rHo6jGbBB2A6EKnZtWZO
or0CsoT2ehZZIl4iEw0544CzXQksR57vYlXUsMR40PrGUD+UUb3t7fHLZFXNRoZNe7WhoWKCrXzQ
nc/6jOANoa7i+xwQh/YeVmB2gKPmhruEfhS2WIwyxHMhxNYudrdGEyifRePR0jLlLepUDjzB6M4Y
AUo11o8e7bpOqGdKOWejmB4MmRq/mk2KpTg7N2YSPeOoXDxekIWaWiLzVdGrZgLfdnUaYZOP/Gdy
usd+/I5no/7UGiiJsprihzbloKUbSRhLgtvIdQdS4PpQ0QNK5ePYsqZ5WSOh4s2TkoxuQjc99i1O
mOWewAzrkzkUP9PEz/aO1a3ysXR2pNcRImNr+6mhhhJTHK3Js8kuskzgrvJ7rKSXF4wN3VbZiu8F
5mZaw2nyOuJMq8MyWo1entzaoKs5rAHnqTlpRA3FbcDyf6zjrN5wTKwaR5y6hoXBdWSzlu34w7Hb
61gaWAvG+APrhnsIi/m0TXDnBlsq32+KSkqv2t9m7UDrfkT00LX7iRrq7jrtDuJEaR8GT0Pw2EOt
03WLYLfUeSDc8VcxdupN2skx1XFaWUEWPzUZ3vImDnd6CV818tOP2dZ2afpCf2iYUx/bR+gc48mp
LASNRPUydmErb7m7aixC+t14Flq6osI59KWjXmmtcPhqkKxrNK2lGeKsIcGIWkl90JzXd1nCFt6r
lH+xEh/x0AQZb0iHa60eQ/nOr5wOindhOxrT18iprYdRj/D7an3D5B5ccWDRMg14Z1aycJFPp5QX
mk3SRB2QXJWmX8KsDZjoCfj+SjTb2hlpzenMdmUAv1lvIgxjIvtqWdlrrywqWFqsMALa9Rgrh3pg
eEntQiAuw3+pVHgbarqfuIZnWC6YR5Sze2WO3o62MM0VzDi688HwzrjqbrfjjTTzXL2bBcwKBw5v
iHYfMpywHocBm2oF8dz170PYgwspMiJnOZT7GANlY3D6p4ThqBinmzGZydFnr6xat7lNht1sIBe/
xeya6SBP8UvgdJcwDGxSVMdpN4G48gJrT+7gj7gasp3e83VtERBtEre5amlbr4c53qux3C+69Yuq
DmegUO66sAmJJZbpJ8OcJ7sT+g+YojSSfecLq5ecza9rA3jGo8zc12jKp48IjitBa5CyG7OiZiQK
6GSlDlpWUWk738XKoNmQ+pvwyBKqv+lV8elKuYHbqo5BjCUGkLNGmy3ozlMY+Wfp5DfDcanrUY9s
4owYvyZlp1FTS5/ZimO1dx+1Zq68gmzfBR14DMN7XKLR2rldok8xUzZDllty1vBxQxaMQqujLYyF
LMoVAogkZaNMHsy7H2bfvGg2XGVOdVYA5ZUawpPejtEDfgJ930JjwDtj3r0i9+52oXaBSwcjU/GJ
keCeVjZ9FWt6r3ziNCpOBg3jmLXR0YYrESdDw2uDY9WZTwmamVVmQ8ysNLxHRGxlB4ZVPHtgYJdR
7EMaHFawj85L5ntk4WdJXqW7wP3abNO6OkIk37vLwR+PqdDfcdcTMWGwoMwwxWLoz5QKLX+BxH7v
Dj8q27iRFS8VQJwkd4NTlfp3VKA3YdBsIbXnQJYx6NW8WeNIc+9VUr5LIz3FndR2uoHBQpvgRydM
33YNDpMHyqoETUTbHyIjf0pGrT/4XpeuB837RcFDREANxKD2rekwGOrgsLbdgHcdatCxuw7fDy3c
4cNpGMBYZAO92np6y3FyDkNA2eQ00zauscNDY6W7ZNp86a0W86tzLSI02V76zZaj+7NoCPQr32NT
H54g696yznwnhcG/ub78UvgpGm5h5Rshm5F6k8SdKrHtvWZ0JCor8OAxUr8IyvfFqdgBs7Agt+zz
K1osSNy8Zg5sc0WYT+UbL30m96YW5EzaJu/YRuBpPd17Sjn/ZiN8kKxs8YSMaOcQF+Y7XfZiZ1iD
t0Ft+4ve+BN5VbxZpcvHB1vEkc64n0LjvVTBhfKoAWPn7OoknK56jNqghqKbnqEKv1eWMu4i8nHe
VJWEAFBON7wZzoM062DjkZ4akIVSGq25C8b2TqZsR3xEcCytZ6fKrIvRtlgqQqMk3q9/zFD+p6UT
X/wAHb1ENbXNDHkMfYO8G4+84EWeGWIS2VjkmG05v4JREQ1DDrtmGoTNo4x6ua7nYjzVhutnbzK/
6Wbng8sympPVBFvEveIJ+2545cpiQH0mCG+ve8106JyyXPEujIyAp4JXjtfLMY5Mdp2GuTyoWP1C
hriLjIrnphbTfoY1D4NgXB0P1JS6daqwWFYhjEpkODrFUZkeYbXTbsyNJ+Crb5GnnZnSlNdw+KYR
EL3yaELeEUQn6O1Z75eLFLHrpcrHL/BeMClEIj9Pub3PvYr92YzZImGSFGqvXUUWXGi2Ny8NTrk2
/drUFlJJH8h84Mhga6Eb2SjFHmQZO5WiPwLdNy9JUL391RrINPMQAmsvuXNIzzyu347ITSdb+ueC
/QhJirD2Uxabfep7P5j47zkZdCf8BI9VmhqnMHGwACfjaTRdPnDd1i6Wr4g4qsBLGYP2ZKnxJ/vr
Zq+N9qeYUdKJVkRw20vjgT3RCTrBVwZ83sFLIx9Brv6jnKRCG1RoWx3k0qnrcHbzvdnLviQqq9Ga
ebRC1JVoUelaHeFPFn2hkh68VWdwcYgAfMj8vILrOopD1XIzkjDh4ZLqR7hmGBSttNw0RYk5j8HH
jh1x/ZDz5VrRtslORYnLBJDL3clybT0Lbbqa2Q187fLB8AfESPisBndDFjnEr978Ypc/dKzZhFio
c8tuDJ+n/MIx05wa86mlq/GYpv5Vk3RpcOXn2y7Sh/uIw5jcRWfFYRo/hKFlPdq+dqK/gMUnKS5Z
a24x/ph7R4dPzpYQ6rPEBRsFxKQJOq9HkWiAcbOGeh5Z1zYk5wHLV/wFt1d6wewYrGzI1HODC3NN
5Pq7aNTTFTpMRewJdaZE9XvixUaL8Al3rMa90zio3WqBsXJukGRt80PGfXAZZHgXYX+L4sB/G1oD
iXJBmgzrLihfiSkVHPVZRxh4LCyDkjSz8j25zebGdDN0cnaHVxPwRE7yxK5Nsbhro8w3mpmAZxkf
MCyKJ2D5P0vFjDVsimFHfHV39oll29sMyghcMn5pjQ7Nrsk3U1dXN9j+BD/F8XHiKF0NtYdBxWF8
ns7D7SjIjKtGwApgg7Nk5IUQEkMf86HhWLq+ukdTcnToz2iRuqnGeZVSuxAsQT6va7TrztcPiDvG
S5v4FsnAYQdFL7tpVa2vnHlDEkKku+ZT92Xqoq3bk4WlQGfkUFsfAqsTr4pTIsSH+KWvWwa/vXut
GlF98/N+W1vZdyF8sNaVeK5sLd5D99N3kL6IXjO7/LFzqEhwTGODxhZW+ng/Rw9SNeKTO/JL8xDU
fBsyGW0oxvBItk6ygZeM4bQCjYOWct4yKOJWGHk2AgGd21/EAE+qKMXGDUAMk19i0cticK7qYuKI
HNmtz0VJYhjJMYQ0u2V8yaRd1vsqQnxJWM4coKReTBvgScCYn4FBgLM0wYvRpsdgIORKBN6a8Ixg
l3RGxwQDC0PTWjHzO/3Dp4Kyq5r3OJVfezxKx84WyZNhMgyRwG/qcbVYEjyPzYtuZXj5ZEgcXBh+
AsjtGTM+hZwurpFGGuYIW8lkS+6lA1KeyM834xyd0XRAFL0pAybCVm/FHEXbksN5DJMmXbmFSs4e
LuIxwnpZjoSlR4RSe82rlhT+JvVi7cAI3kTNNJGjEYiWLDBm9k1uuce0HSnT8GtuccOBug6tLd9o
0qGw+1k1szz4eaIYGF1hyA0TvTvpqYdBEnXTnMA3RNi6Oc2q0SIf0o3kruyrZ/LAPETgF5MR/h6d
N0ziwtr+7q/pzVPiU1HXwEBu48R2odayZDsVwZdR1nJDgg/xfplsbqa6sxrFZ61xvy4tGBjp1sqO
hLFP380yM5jhIggqVy1ft8kaGCL2+roJ026n1T/j2s5opyrrXvT9Dzt3Tj6c902T6Cj18d6v3MF+
tptCW1WljWyiwi3tlD5ZMgbuRFmzZyVfnS6p/MW//WhW8WtOvNC6oWVKAiCJLYWEc972dFHULOGI
Av0bKB1QhWGqI7uF5QL3nWMHUuJNdPoxHq3tQJjBTiLiXjtTMW21KKj2wi1p/7lU1qYpsyeoha9e
Hz/5A7lPYUgwudVTgDh6n291v7S2ZW5fBwKrT5Ihgn61SmJBbGn+7JBYnI3cXgNIaQlMRD0R6zWH
mw/TOMk17JwpK1xMpQIBwSWFqDPSFV4dCowejWMj7UuU9vkpSYObKvSt55b2h5IXAUbzbOb0kfIE
94mdTFC7oErnOmDVtp6qQxeT8mDAcVjE8MHgfZKM0Xx5oFdFCKQNaQB+E8sbX/ibo+ApiVd7GNSv
ySxXIzsmxHFWv++NTwqu+NZOoEDNesguplfeeyem2VhmwNBK5Kkp3+YV3eZVrrDClso726FRPNG3
FSus++6aauq1TaoYeiVplHlse2cER++WlPWpCvFIdFCyNzWpPQ9JkwEDqRoUD97A6IMcAydwVqOe
o0kCpxf0nc5km/g+1w+jl5GRBFLd2epezqHtjr1GVdztG904T5m0LgGy6AGnijU+EyYvD3ZUh1va
SgDG5tYj7FnQo+1dpANdenAUW8g+Xys2w+fE0d76gPmLh+bzFKby1sSzeNHX1mQOMIBVRnhU/pN0
E/e0XGSaxTHX5E+ZG5goN62fEXtUhMOo5x6UVnyMyZUquTwXWG+/pLGL7hQLtRFhbyhS/0Va/nPG
F+EUkoZHiOv8rU5pxg0ZLa40am8o4ZqbkERNBDq0c0SDHm1XDZMN8NRfld/r2JcnFrIGGF2a6yeG
LOTcTqRyRUAgjjaafyPVzhXcgdd4SNLH+lPM4Q9xmb6yOhvnYiSSs6524KiSZx1lPX76kZGNYY0X
nzhBDKbNbmgygBFNTaDi3Fsw6ie2KNpeV5I07hiFYcT8Q/fqeK//GCItOlU9Z/vU1J6LlluC7PWx
NfzLmKcHrSTpq9Lq6ogB7ltcdd7GyGu+UR4GcOXR5Y0HQe6GgSyiGPZ4HOhhRcJcpaJa0bCJ92NC
7pRNMv0ehQhyoRFw/Zh7uGIdKPlsRhwAA9Wz3pjDThkkdkam+1S4485s0eqVnnHNi/RbO80Kml42
TwWwr0IpuD7s1U6ytL1DUtAoNOKyPZEqsCsHod+IjXjjLcBePlGCj6ZxNyP+/YIJ5Qpxe76tvISc
p4IQDJOKeIdGtz4CZpHRAGmjcsR5zLRPTfXOrvDktHXLutjK+A3r8bCHRj8Se+n0NFbjS1CkEU7p
vj1nHkbiYOhgwKeffglm2hP5B0DCHupvvcbxE15k2qoNSTHJ1gaGSypMDPZpwMShKcP8avc0h9P2
S1pmwTFrtBdTtuC9Qs5bLuC5HSlo62jwp8d66IG3Dr8KhvKbPmJ3QctnvDtRkNyGFJKOW3ytddkc
SyxjSPN0ZDQkgqCRLdoLbAyx6WE3PgDEMlRvXzAd2RcyTb7nxCEcSm/Ubgz7n31Sjle06+rroKDC
EwRLM+iZNccHUJS7p0ZsggYmu4ZLc9/7T/S902dN+5WNbbljZtiTjspWR8n0PNAZuWR6hhInjDna
QNedndS8JQBrb6CT82vWvP6+IXqOCyTZYGEQ7DlW4Z40E8GqVihr89utzebsJRaKg8QI+7PZQhci
m0s+qBq3+mK4EIoKSjTsKBkVlTtPR96YkNtR9YysRKiVZ+hIXzpFJ0839HvJwKqJOgeC55xeJ42a
TpTYLztF/gVUv4m2d5t2zgXkfO/ZLQJbx92JeOpWrj4G7NFp3g3JcIfannPmeKwjY7jxF1Chk7+T
KZFt0qAcNmh+dyUf1oqaxlijDnUvzlR9THnSb4cOCQccRmdr1el7OJ9PXDcoVlWrPYZNT8BoPw57
dIzamjLS3fdjBb2we8wKU12YG2i7Sg0RYw7GjrJh2Vc+mj1LPjDEomItKIuRxMBG61gcaHZ5Dxr+
i4eiJTGjb0go0xyaT6zDcD3QZJGhkgTNqbI7f9NIZHN9j9+M/wlNYtvvvI6GXDgYb/0MF6nUdxqY
6X60xmgbqNxbGbJ2ISwi5zdFa56lMk5Sn5Ib+2TJViAGiBJB6IGlUWIWDWm4trbxQkO/p9NNj3Vv
u2p8sRIreQw5ZYXjiKjFHZ9VY/MIPfbQlRmrXs7lWWxssO2faS5gNEo0RiTl6K2DukOXg4VmNCLx
4pr8p0h4c5qZVBq0eZUnfzpmapHJ5RKbTbgZjbh1qsXONxOPousAAsNTwomp807GfPLMXb3b63xu
WiVWtRwdij8jXdfkgu1F6dK/y0m8Yo9COIeNRnq2T8a0CBliHcuwSu49/YyVM9DqbYiGOErkFsw0
nasko2M9seE6k9L1JXC+DaHTvvFhvcbKU8wravVgmx3qAmdg36lH1jayxGtvlp+WqNQ18HaCCEj2
z2yAlhR51JxPU4Qheah3hd3Jd0Fgvcrj51yoYqN1TnufyvxgVQmsryhbLZO5NOOrDuzY27fGyKcn
YnA2lTCuwkpO7vjSWQjQxzLzOUFm462MBgRajnq3oc6cEz9Yi9Lca+yUzpn1qSHH3ZEFumYoUbFs
du6aCWa4GjMnOrUldA3NSIO3fEZeRrhHCqNlTFxNahPXMd2QEAVzNlkhbChT7gpoIX6rTt3Yq/sL
CaziZFtkJSZvlE7VGjFzwoJcAwJypr0XmIxK5tAYonVfkUoPJx+GzWlkUjQ0tklWX1pdagQrOwJD
Pl2QMyddmPlpuQYgsjip1HgLK1Cjv9EP1r8hEMNk4gwF6dAlWXNxNRrbDkbb1kYnAPlhXAmBbMyL
Q5TTXfmksA8xSeZjJp0YWWLizwzYAr9COhkvZI3MkWPY2OsQzN5QRMOlZny/2MsKxqvPU/IdIdaN
KCznvWG/EvnGuxzc7omwRHlyFXDGVkkiqTT3ZKazqSCmGdiQTir6Vj2ayTdkifYzXOydNfowe/QO
8M6plE23NkoBJaj9Vcb514jKf8f4ga4u6nUW5cndUtseGZlRf+UxQSDDV0vPOc1FBM+C9mcTmScf
iz5iCImJDVRcXYhsDckohMbpK4DplQe7yIv6l8hPxFmLOFPShvro+EMStHoPqCl+GS1MH9vma1zr
ZHgGWnvqLestN4anOVWSaMfyexITfmGAlx2FbRzhyV0scKbrpsW961tE58UjG0OvP9WMi07g/M6y
C9O1kth4rZKq22w77Bo+KRy2+Rriez9SJjnrlik33VNWh9adHn5LZGtxjQFvbuNZuAzdUjIOnDE8
HQGgEh/dBn23t21yuiexMrXVWJA+4sqXbk5MDT3OEoUeYDxnOgXtaWxXaZeHD81Aw7z2DdqKqiXQ
viZEucmhC3dpaT/GsZOhT7UPyQUNZPBqNvA9SVUD/uagSAEmTG+0GD+Qhld73T6GmuZcaGVR9gtt
Eze6eCU8iihGdFGsm7sZTZx3TYXq3YtxXdLTnWybdWAs9wir1F4hQSgiGs9VvzeVru+1/BOjS7nr
y/gW0ZB9wFnS7JvG2ZDwsku7xP2u9k1Zb9SkuqdS1DcvUvW6tjXS4Dr6n4AloFqmvbmOUt+g0hbG
rerbS2JhW87LrzktNcISSVmShiQkUbrtVgXs8lxEE6NPYvvez1p8Lw4I2CH0BxR9eXYZiu77kBj0
JYP0YI7ua2UwIqmAc4KVTnCLA7/atNKmocq4kkparB3PNy5sUB7rwKhhotTvoalfRdnk99YWWzNW
4aXxjPvYRRON2ixYcyIkKTLEUK8XOvMw5k/s/2bNo7pqlguPeWqeFj9BaxkvCDzLQ9tSF1lW8pzU
Zb+fCuettWb+lSTd2irJSlasFHmUkuw4+j52G4VNj6nTyskM81y07UdYV+0p7omBm1DtLL68/09E
+W+IKIY+w+j/65SW/5N9NOnH32Eov5/xbxaK8P8FQsJz8AHToXdmm7b62bT/+38ZrvgXyHmDaRZh
KcJ38Nz9FdHiGv9CbM3DMULamJ5n6sRfPBSbH9ngQTzTJFWFBcT6n/BQTPcf7nv+HkMYtgUgwuMf
ZdLyfztmPVp7ed7p1k/0l79qQk/O0WSTdt7hdvOB9XE2ZmxitMmPqiBUhbaW+VhzBj8YrtvvyrpE
FIEVLIz6adN18OF92y6f6/8g7Eyb28axtv2LWMUVJN+P1mZtliwvsfOFlcQZ7vvOX/9chNKtxNPz
dtUMijgAaHckk8A591J19WMbksxzkuJJNn7L1hmDMASl/bF48ksO663lnCFSI6vczDKTdax2u+tk
dpE7dgZ4dyBUvXCKBJ5k2PnHif1yneTz+eJXY5O1PzpBQzpsDPGzq8HUL2/D8krOkVddB3vUQyJl
Xi/Dme69Vjb+oaYPrLEOSu0tsbUH0ontT42X/Ki17ftYDaQLB0s8JD6isbFqsA3BV/XJVLsJGw1K
NNQT0GVR8+pIGbc8mshnIwbivdxCMi6bW6xEdKouLReLJxaxTawPffvI6UR4Cwq3wz6bmxp39L3s
8k2jSl2l/xV3dFiEfV5A5ZCzZXPt50PMmLxROItDJ317D3mFmHVdRdl0C34JLZOq7u6qvK7ZHrOr
Mslfy1z7Hn0mK0dPm5NKPPqQkz9fSpKwWSjJlsycHa+qzOmPYiZ9y6upz2PQ8nUd7edROdDgv8I2
snHWaoQgdhVX5Xs4wUv0us6Hq+M7b0W88GF5vSO+528GEj622w4YyabjXT/axbumIbOWVWa9d6LW
fIVtvrD7onwfdIHAs0HmR07rQ2hsuWlc7Ej0vy0v/c4EGOhjAW63FoV/RQsRPS3P164XxuYDxA0o
dJ7oNiJTFXAuzkkI3eMPpOj4RpToB+D+cEJ62D0hzePiwKXhVgf86xZvA6TubN1/lCHZtNPkwpGD
IhWmqGzIWOByYsn9IV3XWdQf2rnpVAviF0TIlTLMGuJ/Dsgpt1gdphwOgjpfyfRUbcwy0XX5Rfba
yUQK+Ja8+q0fKAlDLa/KPacNsiGtaSxvM5EAhtxldfqvtJccgV648kr8xLombC6yUZH/hpxtk19p
m0tbaJBrsvCxTN3oA8eTB1Ar6TcDQc27pHD9l7FOjWWY2zoZrmDaINSZ7pGcZgfKvnBj5W6799VC
6V+CpvWqFZbcykNQw70jT6zdD90YokI5NwkiGxmp6N9Cc1xxSgvhfd8ltfrX3LBzw/OHPgzBr7Xz
SArxbxVliUmxDpEb6nkAZDX3GcMc/svmhvOQApEoMFe3WOhNBxf4yzFth+ZC2QVghqNcF3lYXm/t
EKmlMdfNg9tOGWp1G9nBHBgv7N8ug7E2D6NbOCsfRYTrSD8vo3SIiqUZeMOKfJN9h/hQ8OBgRIiA
gHmMWp577CeDh2aOk4El7jm4+mRjbG6u89rJ+zWe1sBYUm2HonqzURoo7nWV4MOxlNfXpteLjV+P
kAGRE7nIGNiH1wrb7UM+hwY/zQ6NHb/dFjUBqdVPN/WuN8gp6JF6MPgYg+zskOedVL09ouWTna+h
uK3XEQdlFE2JJXjPnN1RT29zb3FrzOo1sD1q8vxN79IJsfLJpHTYR7q7CAYr/cHuXVGS6bvacHhT
AKAdnRHEZG/9eiv8+wSIdjmCd/+mtSAlC36TNBCu6oL4FA7/t0xD//ySxe9Wyxv0+n4Kl4p7w7/+
YTAq7YAaTifW7MTFpkybFwUyfHuXmgXCV+GUb4r537x1OKIMunWCrq1etI6NogrsjTM0gzIW+BoV
Ow56u5l5dtTSaJuS7XE4I0bfQfIiu6xWm2Lyv8UU3J9h8AyPxUgaf+7Jpp9h2m36q1OEBzWYwnMT
9Mqz1ViIbLouEOl5epH6PTAbkJyyC5DprqZkg3imk52SxFJgzI4K2RY1+jLhweUHafShqeFbHLfa
C+gLas5hbINqcSDrdmJR9JF6DiPAc1VihDuv7rSjmU7FSnhq9qJl7OuDGnHLMQk5k7V6vCPXgBZF
15kXBeT0xXYQgOSp5WG+Es3dLqF06h9kT05z6qRcJgU/eqxt83Kdtm21kCw5B3SourW5GUCNUhcN
7RfKQCdR+d13zwd+zrdrOk9lNe2RBABElw75d++ht7WWvHWN90RSsP1pYvHw2ybyn7Tg9E+SC3wV
bJzD0OZwLIGOiPZpZ2ZH+pDmdeV/9BC04V1V8aXztenR8FcxEgbY2HYwrqemPCM/kK5Hr25WFLzT
Z7VIm4ONKzCSV9GwN8qEbwDw8z3PE2XPXhR54JS6DGh2b38bkFcyJufJ7qfYbe2ngX+afIuxw0Tx
eLAhBejoGoSmdSzMWNlqc1Uq7szunCroYwamYr6NdvvkGr35n4pTf1FjCdAGqVZluBxZhz5AX9Ky
EbSBLklJU/YDtggpOFei10sZFY1Vb3R4tdfp80IZB+E33MUcxA89zrb3pa7W28JLi5MbGci1xob7
BqnvNGq59zNUso1G4W+buiLF5xUhigQU96qP0H6pu5RukwLWlJcUbU4RHJqdnCdDo4eNE2BuXnOx
nfJqsL4PwM+AcPC3xgExAFTSGfgs4ElBwTJ+VItGJcauoDLz+NHolPjRgR26oXZULmRMzjMVyi+p
0yEPPC+TTe8gPNdG49stZA5derQnYwsNEOu3qofRqMaz23hsvMQVZibAqPeyMQ2UKEA1UFKdy1u3
AXklY3XYzhXXfxhuqxjeih6AYPz7hvKq0f0anEBtfJuSvjoI1/9pJoP2MDit9WoDpfGBpjzDQOmf
QNiu0shSLoVKKh1KEcoSTaB9F7Z57/mO/sUGo4R9kJ9se6ixoES7H3KCHqM6b1n1k2uF5dYcTXVd
KIbypWqdjUmG+Lvr+RE5Dbc/Qa8sDrx9ZukRBpKNn8Ubf650ZqYhFjkqr8eY3MtxFBztl5S5t32t
+w9sjYMnpOfQiwjUI24AwZOWK8hA2l0AVoBB2cxuj6Q41KPs3WZgJcLyedXf95AzsJL1rvdoIkT9
ez1FJh0pG+zDY8/ZXS+jXHN2yGMT/e1yOE89lh2kklFetVrl1aNks+QYZ90bYMBeVcPI2KryNpCj
Aqi1YjvKUxBnymUuT1nzrI5Szr/Io30WobNVXnRwLF1Hxf1TcK798zzpBfGANkQCflx3uzOQMGoo
pPy/F3Gw7xDjBlL6oIVpNVOxu0PU2KSZWkSiGtTGAgSg0wWcDnXpFUm+lm83/MaMXT0GyS5E2MJd
R00/roFszvLXWf8vmonGn+5f5F0sQziWZiF0A5zI+uxDp2g+0O7ENn74hrIXFbTCu4IM1IygAOYv
+24YBOe6RD98iJr8/hrEHas4gixY2c1IGRfHluA8qZNYjiNPWrkEloQH02RC67jqI9KvmFdkFSZS
aElHJxmTjQBovKnDWZlrHrDmxq50f9PhqzX2/7I5+awSyQeGVyaG98KaVe343P78wMYkLbE9H7yP
2WiodClzDiP694ljvNVG0W6z3neQtzLMt0jljN51lAbmFMFzSap/8grzDSmy8D7MDQCfc9dr84/E
qKuz4SjKo235T9fVYNMptgcB1BruXbr5Y60eTSjSWf81HKZ6JwFtKv8i2FjN2LZrH8zo9Sq2SnSP
rGKsyfS3yiofsw7zrRx8beC2i9pC1yFqMc4GIrWNHaur7oYZiB0mtn1toqHuMUqZ+33klMup0LW7
LoUIKt/3ELTwBWicN1MDbzToMw8vL6onnhofckLF8wyCneJcpimxtx6cl3U9uPV7YjkLM4QoUNdB
vI4HHurW1Ogvk6uq66yGg6N24veuOQrMtiiQp7bpH+GUB0d5JZsAVic0FaddfxoIqX5cdY5/DP/P
/5n/wzZD+sX+tjWdP35O+QZaWw74SWTg/vz4NcMfVXeIxEdXO5V4sPD49Gej9SFVwT+E48VwGxrb
NZdBqAdra+7KgURpVhGeZtdpft1728DHGxAZaXyV1C21GKi2j5ESe49xFbh7tU0p7DneoykFjbQi
3ligb0EY5jaFyKynyC8iYGLzCjlx8v0vvFEsKIVIIMm4APjGXWUg801H3lX25IpxvmtKbQ5mwl93
CcbKgGAPHEXOC+HZln69NmZQhxY3MWA1eTk38ko2PaXEHahxDnHykkTrUq0M676N42z9/9/saVIQ
8M+PgVSfqbl4NmOhS8Lwz49BDzMM7kJL/wB1VS1Cr4xPaZVccLtIdgizxyfZkNmNT1EIvjEH67mW
MTlXXlUNgEg4V7NvJStuA0OJKE0XjG+f4uMsyFX0T5/CgHHjk+5HhyYfA4iW9OQM2dRKRJU/MZTr
T78N2EaHiVvbzMXuv37fXyuy6V4H5Xj3aQAFQXQpOdHd4rcfpmhUeTJN2ctBGQ9JzO8CfKw2KSZ4
HHYCmiZ2k7tr//OlnOAJjQmfL39bRpmw1Bb/dbP55o1SAM8tFEREqoGiupo4R3llA5BFfPxoRe1T
OPhPcKYAAsyGYk7f5msraMYO/+QZsjWPCBKvB9kdycitERCYbX9mwjr40BeqGl8mt/Yv5NxQF8pt
9Q6PCPU9ofi60LoYYJPvZM9Fou9lnPQBSPvGKagFhNq7Li4jcgRvAEfFFpiBspSz/uGuGoXQfxHr
0z+r9fH8QOlbVx2ByCUp7M9qfZgHazH6aukHaR4+YeEN013b6s4RKeh141Ux8Gp6OW5G6hKoebIi
x9wsZPC3kT66H7ykPMpQM6qzb6XugF5yTTih8x1kM0y+e72qizg9jJGH5rzXbtSe55YO6jDUhuZB
Q+D+ESFwdny2vXDtzH2UoazJ6h2Az+jOzBznUZ+bAmg2vpxKupQxOS8GnodgMowPGesTf5+yA9k6
OCtSUu6tvby6NTImoDmseUT7d3LA1sukul7+07rfhq24H+8Vl+N76Jmf7/8/f9ztp5dYLu9Hsfyn
qW7T2LuEf6P9pA7KgTKxcpBXYVi/whVWNp/iiOb9miHnGhV7fhCP82aMzPlt/ad5PZYHuOwBx/s0
kOfl7N0x37X2EaZx+G0XvwXlHQVJwXuXzGHQWubei3tzT1Iu2k84adUg6BA7IS4HnSEGepwaoXWd
d1tBvvERwbJxcwvdlsl7BuYm9J7AjsPg5XdZqUrTvza69W7MyX5oB8uGzMo30UUdliJBia6k6UJM
S1aVcMqvDgqyOH1WnKna0j4EtW0tlbmI7pKakokOAeLwTkHv7GnQUfa0y6i5z6Jg2Seld9I9xM3A
I78qde2fiqR5T728fI1AGh7aEn8W2W3DwEZCpYKOK+emrb7BIg7LxXlyX20VZM7DvIS90/ZnA/e/
7aiKaVMA9X7qc5L4GSJIH6r7HjlDTQ1BowiDrgH+rZOz7SKnJdNuzG/0droUpm3fiahS7mXMiurp
PIbOdYEMUd5o11lQtkvfj6aLvJPno4aOAelRzuiGnP9Aknor3yv7hXAj8uIzCAHgBg/AcbAG9Eo8
8l6jVpK84HkoGzl6ezLeBsANrtHBCHe3UC9vcnug3n7SLSZna3/f3rvXtvK97U/I2fSNi1COfK9f
+/PLfdQsqjiad7yFbq9/7R92A3LebXPw6Xa3tfwToIwj+ya6+/+yWZC67X/sFSwOV2L+n+5YVBZn
Gf7fpFuNKoHrGsX1D7PytzoOaIek8PQ1Djo/UYOc1LVV1sXheum7X5pCsZH+8dQfvuI95zzFXzU4
XitvsNx97dr1kQ0u8KWKOncVl8EeirYA6Sa64zQY7rNI9XUYqM5bps1C0LYpVoMduG9Qhr8VXi3O
CUIKj77rv5PW/xf5/bkG+rugL+cxR7NcE/6Vqama+Jw51cDE6sAvsx8iGkxA94O4eDGwwTgQZ9nD
jEDfZGQuFokyltkiFfmjr3EYk6NpL6pdoqN46Lm2uY7LKFjE3oSGyVh6e3kF7+DUqROJqDlOxROq
jryUjTXCApmg9fS+5VGUEBAZla7aN3GjAmxoGigrA69cshDP6AbNwqGFCZ0nCxZB7SDg4Fmhf/AF
DZlUZS+vZAyJp2jb2sjyzYOfpsm58LF9bJrmYaWa7xWG3QMk6PKFTZi1tp0wW6OOobw2YzoL5XvY
Qc5d09C+KIprnWRP1Zclms2v7qAaZwQHHmsFsY5/2b9+LiPzObl8IdkeQIk0de1zstJTNHUoQG58
DxULEflM+WokXfYoG88aEgo00ZlfExw3p3/1GKrZfTuK7DG0ouyxav0Uzn+KWS/q5IvG88U5BNAb
duFIVfkbrj/eSd4LOceMlFhLKcGsHm4/wwr5TB2eN/J+Mq6E1Quw9GUT69Nji64qH7/n7lvP0vZ5
1EzrBHO0SxIBH0b8pf/WAw+GQGT+ByP6TZYI55veI1zoW67/NEZTs+6QQYF6YYOPrRBvMUX+cCsH
mVPJr2po8e8lokpccBg3UCGhRAQgpUXss/zHRWHbqAmiKuJizwvkfRVnaI/zT8EYVsM3fkRh4fYT
LKU8hyi+LIoyby5pWrY4SlUPYaw2Fxnij2JclYERr2RX61wUK4PEH9A3Gm1xML3qZxYX+RlgK/6u
hvPU81f1Vs0U1Hbg7Yd9hHgrg/YISDN6GtIgOVU9JuA4mIu3LoX0ZY5Oss08YJSIrIZLMnf53hyT
tWh6uDh/N4EqfnWrZnjx4o4c+1Ogd8aePPavRp/1MJLWcss75G6gH+IHKmNyytikxj6oA20DTR/Q
EzSEL/oPyY1TMdA6piWEZtlVsB5dVwYwSlGFxpeKF+QdVov+w681QCbNi+YHYhP0QfngIFuCHZqT
/KjFcYL09jXEra0XSnfoqjZ/EiOHfTXKvpbj7EEdKsj49s34AvjhPqXm8hXQJ74PgO+3OQyMtwgY
gpyfBprNX2dhssFiuYsiIIvfM2MWzwU/9i8SzUhiqp9zV/zV2ZbMWrkO/jqft+KW3xcVmrH5d6fm
RGMUjjjh/CFO5RQMEJzVaC1jfTujaCtVv68c3hO3eYFT9Hsv8Q5lbzR7zLxmnsagbfyxdb+A8FpF
HQ7ekQtVulcd/yBZLwYyhL6iV+fMEryQMrG1g7A+y1BjRu6mQ0sHBP9fMTlgTYI/4KRDYJaVZQVj
skpzAF+qztEoNYBdUC7o9+ACsYbtwJHIru8XUUkWboQxIS9lVIhaB/02z/8tWhTUfKJo2MqBZh69
zp5Xu1U1oQITC2CBColSxSuezCGYSfYOub4xUy9+JWA2TvDcLWyg19HM9JONx8TDWGSAbEMzW95i
8sqZR/9nzEAOa++J59ssOZUa2Qh1GFfioKhVSpBYc2FloEYL7IAg+wtPRwCXw4o3H2VE0axrTwOi
ModGO8lPSgrqbO7JEEIVyY7CBEZdugfU0u557XMswzh8fC+rBBqrb5TrFh72e4CNnM526tlDVIiy
H0bVchofjHWXOXH4AObSuMA8u8g4aBjUKEfb38quzgknmtJ3K3LuADChz5nH+8hCD63DZP0ZBYHg
udMowLvN0zUSYE2LC2exC0RlnWIguPvAavb60FZ8BDSKyWeTBH20mzRRPdWBr+6qCFcjOYorIOgG
dSy2ChuH5RghXwRMpdrVQ5JvmixuL/qkYnoE8fl7j9hH2JjeTyHKL9S0qy993VtLdV5UBgiICl9E
axSh2uxOr2IOSvLSzjgzXRuFOjzkPvqG6nmbIsIMhRx2aSx1y3SoQrn30JliBIL8DN9KKKGytpN1
VBwtcE4bWfhR06zfAoDZOaByIPPiWDhMbnL0Amd6IqEJtZ+DvO9h1Bo3CiafkxPB3UHONzAb96BZ
ylb2Sig7Z3mF+vDCVXPx4CQhVQlnWMdQBqY7+cx1QK7eN3r4Lp+7FtpdvwZkP50GVEMKjFP+fD4j
xnbp0XcF/oxCVKemMBDcvH+08yhf+pUeviQuhV68PYN3MxcfdqwWP4Z83HVwNX2wuUjDw89oZ7N2
0XTeg2ycUqRA1cVKtTtEM2VMUXClzzPtLYR7tr0OKK2rPxRlt3EzVz1440TjpNpBdp1mllqS/aoW
9X1pF+frvHnKdVT2+fNQr0vkPL5iZ3mroU5OYZXkS0zTzcUUqR0gaBqN1DywrwtK//2TF5XgTkVc
beQYkjX5sdC6F9lrvdlkpYq+W0mAB7JBCrBwLO8kG7dEUh2bTN60f8daESun3kN2Na3F4Ra3Y3s+
w3U/+UnQOtWSExjPckjSg6WtZVBOVjNE0Kooe4jtvNkCBEGY3XDvGyul9kWK9dy20XcZjkKA2HHa
tFAZmdXxRb+LeJidRIbRqdsoSxlvHBtZzQTpV11zkjesU7XFGIf92tF8jn0i177mCjzgvOBBkA2j
ey6yFEjZrOGEOGAxi874j2CfgC0Yvcfv2yGePnYhzgbgq2UTI2NeAEz9qz8oKB34AMrRGieWymE/
Ktp9LDCu1go72SK0paxKKPtn21XSRV0p4QeyoPbQDD+o8Q4wfsL2lEe1oLLa8g6D2fo6pMOjnBnq
6mvUu86LpY3jWkENZecG6qd7gYOPSS0XZ3tm9vWJZpdreYlrJlQOeTmYkEJBeG/RUtf2ovvR2nwy
tYuCnY0gzUuZQtwWSJ7cd5R5XlRYyqueN8iabWv1AjWEf0ikkldy1E1Bvk+eNZOoGEWzOd7WIjMX
slunPNJMpAsQ32c06NTs0HbsU2QXytzSTkxx8SesCUwg/j/hS921Xo9hPY4EByoD9tfIw3ci1BzQ
/HWtrCxP8w6A9/Kd4gQ+UOyF3qL1G0MMH2Fy926uP+PVqt01djF+qxt1j+KA8jXWTdTfDf9Z1IFz
noxxRYUsqjF0iN89UadHHSnmZ7wzO8y2sZrATCjbUoId97nFG2ZMD7LRqPddr2S3hXyFjAzNbYri
iWGlWRmpIATF1hqkCXWmC8uGPHCzN4OIwk/jCMo7KVxepTLbe2O2rZNNjuHstsuab7eQvMJgQlub
YY5fTYo8QWga41c8xU4AceLnxg7LvYz7czxSlZMSj09DVxn7HsjOsgIDvgjGIH8gvZo/yCvVrhB2
7sZfo+PclTE56iZAYXqvmt7MGv0jpAytB0MM9bGiALTAPqD83lXKYkLB533022pd62m3tQrY+IXh
f9MndsDARe8Dt6kecN7FmXq+0sl+LTlkiwWZIz4nlKl/jTgCzX84AhWPY2K3Abl4rGE6II2WbeSA
jF3vYOnhk80WDU5tfXB5jYHQDU9RX1CzLh3j2kUpsL92PRLXCCUUh74aUFCZqnHfFH1JfsSOz1PR
9eRjVX51jst3oh3ac93Y0TLWkLouwsh4yRyrJEOHnHX1Z1epRL/28H1HOBCCBV/iMjWeVT0P3zvD
HBZpBqLYROAG15vG3OeJWu/ddgw3iaMWj8A1jMVUCtLBYYCxrF0mp841X7MwU7fG3JMhHCuTU2K3
0QIOZ7WGnIThmxyWeHlcFPiHrcqjU4jgAkERJquwVazFwPYGaQKcTLTPWtjZh0JNcpxSy+69sRMI
AW04HEO8uJ8a3Ty6qdO+Y4CQrocQhQC5HPzOnYJc3GOpRBtZuCdB4exksV42dpC5164cyGWF/zbH
TLwAyalypSmt+QQpClWBrvmS8Pe5T4Fboe4VNF8iAxXxPlCc6ygfJeIBeLwf5Kia1ejfpc6z2ZTe
OcNR2I5G9Zgj7AEUK/fOFCmjYy6o5s49GZJNlr2PgzBOJkDB86S4xTZO3LMaZ+Gy1NN865V1/aqn
1qxSUeF1MHcTffjWoIv7IHuZp8OPLKOL7DnKyreH9gkpTpgqJd60hRCHeuzFYa5YdXflfCn7sgn7
AUZPhezybaIc+NRt7dwAG1b8dr/bTT7N/ad7NiUVQbVHh1YFbXdqdT+8NyrERUISK/EqYd+8CM0o
Xanxl1G04qPp+LMyMX+8I5l2KsNEea9dq1pMhuFfsIxHAbZX0aRJCvLQyPOuNaRP7r2BrO+gZfgl
FRSnK54iX30rOlW+UjzLOB7pv+KZlkCJ7byL3n1r0jA4lwNpt6IYqu+wlx7saPBfLa9ms55xBqtH
Z3xFcWUvJygimZ/+5nAKx0g7iAkHKjP06++ZBXscbNrXVBHmqoqwKNGCpL+IAWF7udSJog9fT4sn
xK6Nrdniy1jzHX+f0KqRE4xK8RZDM6HmB0/locA+eJHNv1WfmPdBHmI91lFBUWbWqkSBy0biv2dZ
lr28ug18mvepKyeXIQ4WDhqK0Hy46e0Gn+53+xk6G/pZQrhYhkKNsWqBw1qXY/PuVOu8a+OvtTCA
wCZ8TJGGZBZJHshT9kguFC29rC8xbpqnpTmsW5Ioz9hBhbvMgE4UNmOFzKpd7UM8ava3bjfHYkdp
2eDMl7J/nfj3klusyGE95jFymP80OcAz4L6y8JjXcqypYoNvgY7SVltHP4LCwuRw7lWjY2GLaSE0
rOBOqYS8soK7vEnRr5wTSvzzWEtLhN5vKSdnCPdlKIJrkslxybxFdfjlmkG6Lbj2I8Xf1/Pkqyxp
bwU7pVMX1LtaTEFRC7xezTHFjMr/mEaxABLg4m1kcyyZG9m9NbkP8L3Rft4in2ahEWItpiZBBYTj
YlHl9SWesXEjWCLgfE27k12tUUw2l7GLy2aWPYsK48fSVN6jHkBOaUyoESM+clQ0ZD7wBszek7La
BbEnPsbBfjWE379mPlJDZgWnE9k3fKKQDV3WyQgosoCHpdspCG1PC+/QDVVOwux+NQOeaXc9p5aN
0BL/LAcapW9OaruWnTEyodoiRtpD52t2tRuhHuRXd4avxj81+LcB0gxdGPxEuZtajxJzKgim6Yg2
ybirpj7dTE5fXIAmorrIC/p7MiByOC9ij3RuCle8qegzLd3MGk+tAEhuDOZKCyvscfBUDZSp+V52
a4l4DksHtcG0DB/EjOrToOWg150/Ys3V3+lmpn9vJuUUNLH3ojWhubFU9BOoKFcvpuNd6kwUXwfb
epnUNL/YKBlcVNtho1AaCCPPXTmAnt19CifjQYYUlKQPlILPjfGF0zIoAK340OL6S5V6kF1sfCUx
FBx26hRPJ46GwyIKh+yHme8dvMo/0g6loAZr5cfEU8otv3q9cSkfPwd4ht3JKfUoZqmG/h0qh0C2
zPZwbdedQ8/rDq3kqXm3uvRe/lwS4nxR2aNeoORBK8y8/mEQ068mB+y0T/0OOsVfcdcZIpJJEQj/
kmMTIuV/Tb7NGXvKBfmIzRtGjI8hHmCbaCiDV7Z66rIYgvT+2nWwkEkC/iNkd9KibBF5yYQ9CZOt
GEOIrlZd9BANug3V/hJf1aMcDRvvjYS0/cCjNHzlGPww82/P1xtRdvZTP77IhRpqd17fINsEcfP6
3k4BnfWxgu7T/NKWMXQ7qCFW4ngLyTggub4km9wIRNWHIILJULXBBrjmN63pgI+WY1JuETL+AXB4
um/VOj3lJX8oZW6Ur+0IsT+Oa/djpOSqjzkQjtKoH1oyyV9DVDIXKm7aF8+bD4IKUFvh9dneJXmx
KbSseSSrriK2ijdvMjneUngjyJYSrHXhWtFFNm6bbFVwQQ/XXliTpxXKVkxJfJ3gKNas0N+hidDg
lNzqO8WKh6NsUFFKRoQ16Y/uWzehYFT73mvu2cG+R5YXEb3JfQ310V3rmR2s9bnr9hBp+Xq5Wzla
GclHkZnOg1xqJd1dq5IuI/FRQIe2rpOEU+iHwogn9Oy5BQKlyX2GEtFKbfyVZ7I1mWaJ4B4fSW09
Fna5wotIQ6IDSiinwrA+qFEOK00O5S66dHK+IT+CdCy0pZ+kaE2xETqhC4CKnpE+yl6OwNrpz7iq
96PF3o+5epL0cq4xyxTKEJjV3+4h4zI0YPZ6IFX1kqvpSh6GqGKh2dFSUbbxJ/0yTMk1jhuhvkIO
o9q6c/zP+TLeVYhlVD5HDmF4+7ZrQZHPV3oKvFxP4OooMcnyYcT6LId7f3f93s47T6zejcPUl3sZ
cmzHPcuvbIV/FxW+bVkgDUN5pf/yP7d3ckBvrJ9FrQXsi/7YT962gm3ca+SeMWuqxRtJk/6dDHiH
Rn7kIoZPF3b6ifwoG6Ek0o9+TalHxo3Y5YtdTbzbVJE9I/RPvp63iW7gUZWGe7MwYZekqvIe68rX
yuusR8zrMX9zKw4Cc1w4bOQ4mhcktNxupeedwE/E9XZ89Waxnb94G7UGuzeJx+ZqOcl+Qzl7GLZJ
2KvkfmAjW62nXh9mrz71ktqWvpqitl5pZbcCmqGfr6JGiY06pjvL+MAmfSJpru5LVCju/EIxn+SU
vxcMgBs5KkcAFmdR/kGvV5Nuh4/63Isrnol5Gj1H+F7e1bW968RE2i5rBu8htVMPmlF6HqzZdzAP
MAFKINajSsD+oTmOMzhNNvp8Lost+83rO4TGJWhtPqCh9ZZAreBBCf4xpkBjcp6dcEaaFH90l1ne
ajvDG47XrswVmnFxDAuh72SvmnQeqI6DoULpbdgEeU+yAeD4xRhECa3A9Z6mWMML0zTsVTV3W48d
i1koX000VauFXxRrdlfjWc7NQ9dF571VrneDyE3e2Y4suKSl8mTonf40/Rh6VSCFNOYqZlxhtxua
3sK7zxVbE6kI0Cr/QQXnRXOt5s1HWG5pZ+JDhLW51PFZoLoYNxQxTPGgalH9WM1SKlrQXkMZWj7X
Gc3Q2LgxMyinzYscT9vB7SjuOQECKIMO7BxsgVr5MtTCJxURZmTt/Qmo2Qx7kMPXmaWGveZgGPXi
t5VykuX7H3GPhgnu9OGlqo3H1DTHt0nlqE/6qFvLLnyBr8nMZ6/D6ToLHY2z7aDv0YccFOeGPQ1f
xqkDRvt3LPOzYEuFtITG2JjKnZpMCKyAdB0itqV9He499If3sisbDD5QhAEAelfmBVthGUQ0DCt4
eRmDSBELeSlXYlpN2hlzGFHeJ0FXX/wSPZTStLsPgEJc6N13NVEBAyCoOYuN9ztf4/Xk9ehw153y
ldJE94ED6M6Ltcc0UdVd6uNKiTCvRQk9pNrvYFx5JFfHhqprpzNKBv0Kb3sDZezqgOerigCyarwM
9OK5J8d6GDdyTJ1nzmNFFWvXsf9eJ8e0GRH89zoToYK7LkD4qY6R5kWAnYra6LVbMNf9htdA8ZQb
bo3OB+AegXi9SU4wEs2qTUPzew9K6G5sU/2sTFWOzkiZrzQQ7F9L9mbFZHxv/fkjV8ll/B9n57Hk
uK5s7SdiBL2ZyttSqXz1hNGW3pOgefr/I9S7tW//557BnSCITADyFJC5ci0houQB0CVMbbNDM8Kl
rXEUqnt+NHUTGqi6tXxBK4e/wnntNO4vQ6BEb6FG2ETvtWKntXCKAelJ2PSa1iFGxAzuC/H7arCL
HQox4c4oshkGMw+5e+XVfVpolir1ZH78wHZ9MVSG/RE4CIGU8KtsB+gCP4ZMQ4HczL7yN9WudS2D
8pbb8wtvE/ypDlhx2DgXVTyJF78OgWolnbrxoGV+UeJkIHLewHY0e4XaUI9IOMLI0eojBtYs+85I
nizKa1+okycQrJrT8b5S44DehgJevDB+QXlafUSJAxZ/zzOWgYghApLdxuHDnxu0RY12IS9vA2dj
osRvGt+krbTfm2oKrmDPKLUv6zdu+82veo45UNnwgy2vWIjIS19ghILsL+zKE8rn6tGM4nhZQj2c
1M5wFU42Xoe0ZksEUECaZGMN1VIPm+4ie0Swh+vNKyeENTsEocIh8meN2uP2jabG4b5GZLrj0Qvr
N2nKuJU8aGUPSGguBQau7RzFXC7czs29mynBe6TCiB/IimLpAOWuthtzrh6Wfdk0UG9QrFRBbM0C
f6/6r34cBU+VbroUpFsZki0hnN2Oor6ZOjAMu9UE4jgtfFEQRAO9GeC6mrR0P87B9UAHqRRCdbdJ
ITV+hZ922qadDd+ZjRhinFf63g5r2E97Fdp7KwlPdo668q0bUqWke8Wr7FUKWFavqltYRJMKCTWj
Osqre6NELikS2Yc013NvI5ugq45x26LYUHaQ3yvdi+9Z2SJDROw1auLmUA8u6p1zN7YtmIH13FpU
aja8opIEKshEs0t6HejFT6iMpshbWP1rH7nWGUqJ7/ncywl3ILYzvklfW6XGxYvKRzkxCXzjcQzC
o/SlZmRdK0fZSF9Rls6TH8A0MK8CX4ry3OY/pWsww+QVYuwGLdFxGSc71IHMFzkOxYRFXBMRlY8N
H+iKNLuLGlkDR0Nn56+Q2UHDTaoS7HzxOoXtu1p4zYP0uTGgWD2GClo6+Zlny8yr44P0Kg7kdSY7
6p3sFoI4QT4M6saMIbmuS/eY+2V0Lv9nM44rofbaSZoh7y2JUJvT72GxRv0UFA6rLoh0BCXmqWqs
MGZqp2mHDM31d1dOlH45G1ljdeOHZgZXLPwMpd1DiAwAolzxlw2kx0qNk9G5w1IhmQ5Hq+HxUc3G
vqphjbkNciNwxepEcLHXp/O9mYZAPcMtnUIepO+1uSed0p6MxL+pA/fqbT/BRyWNuUYVOypVLHOb
XETRuqm7eUOj/BIl6DZSvuBWe8jDisFOT7IJ4Y47iVu1kmzdrs1urqzKn6LRmfk4/oyRl4oSZyco
dPi9jsMlcUaxhLSrPFRm3LxFFf/ug2cFxGPo1nr1NCVq/Ch7aKOuJkOMz+xeOGoUpySooGpAYnPl
6yTIo0kx5juWeQ2rZNyMURasYjQ9Y5QaQGoZoig2icl3bpk5ZNoDlbzZra/V3iXM3Ok0U61d5Tpu
yR94bjxO83pFHKHaMvoAsHkIaaL8aDqMcFFJ080+pXCWhEiMyychbcItKOtFF3QdCq3YaB4Et+Z8
ipJMzwHqZ4npGzAj1c2lnhtpV6CggNXKOMuhZtX31oJ36ma7D5Oz/oyV9swdq5MG/9WyKxHC8dGx
UrRC/Rgip90NndduYmr7pB2V+unDrad2Z6lVt/FMGJzYqIQnGNb6ZVtV5rbLhHganQySfW0Xuq15
lRZ2KPqOOKeClPFMDxfnqkpOyWr2SuCIJxMQ36PG+f/mBRBEKQ6kcks5OcySnwJg7cruxuStG6r9
gEbR1ejShMJCmzIObhRaFrmv4VdpbCK3e66FQ/KFCflAuKKw26P02ez3L54yvktfQLj2rOsIzHZt
pD+5wnoLpvqH7hfiJa4C+7m0N43Seu2S5V4Vz4fsffbZaYNsTVK0OzlUuMa0hayk4WaBN5t87/Rn
HX1s5Dpxwn61R6ds0Wj6xZhPRtVMAVvmxrMW98ZZ9gK1JRbUDv1aKTgseZFfP8zjpbOYx6uN9fd4
4rf9Wjp9Y6ofnNG8OFkIaAmB7sXkDu7BLq1kUfal+cSflPkEXQFUWaMHyVMdWk+5pgeXsYx20imH
hdpgQpxMOP4+y+qfC0q3rnKOXhrddkog4r5PGqBidX09Pss5vlK4B3d+YHN+zL8eWHaDOD4ldfRq
20K71FbdwBkX+m/QpfzyamP6GRovhWIgc1VSeay5+vTZRmjIQlAH+Ii/mU1VW9MxKXwCawqHoAKE
5DVyYCTrHdd688tsF+QC+oche27mpg7ggfcUEDJ5kWbPcLw1D3pknWRPjnCqxll4ntnu5SxPZPGp
Hr1vjulYBcsWHJmTqgOp5aCm4UA9qSdh8iDcQd9njriAiECVo5Yt7PHBWVM/5YibiULE5EH2K7JM
IOPUozabpN2eOJzkcTWs1KITl8JoOIKkSfU5NUa9qlRtPDSN4b/39Yub6eXn1Kv+rhdtt0ZCFxW4
MqVEJJkabqGKuqy8snwq5sb0W3URTtAPS5uhaQR8OQZ1bvBEWVrx5BOEBd1RwOM6++SoEqIHyhSq
s9ULA+ZtGoRoxLK3Wrhd526jwW8KmYRxcULnysFFP9xNldGZD5F21Rv2BQs5vQQqzg8+W/KLpsDk
x2Qn1kk2iusR6pKXkIVzWZjBuMo4HS3vg5qh+z2cfK/FDvSfbhh0+4HM7N704+/cN34OkPUQ95ym
k+aHEb/gQjxT8AszNRyvX3NoTTXdUH5ZwtsogVp9G23bWMDObT2PMLutJ8WxT7HRaAe01sQMqw6u
UC4cYisAp4XyBVTbn2GauRsttoatNndnZQBYkqx3WAOdfSw05OUTkuzwruaLdPINiP0V490L8lcK
7qxHhCHil4nsqjQ3SRgflRBSddkNDN9bZSIz/+sko0zypTXVoLcITpda+M0OLR2Nqtbg1zAGlwAu
ezrlB+fKT1MFVSNMy3qqKv8kzbVGJTHqVM26i9LqY2aFXpRDb5NgHqI3MjG32Sh+EEZ0su4xdbPD
QDLmk1AMDB7ghDZpOQafxhg++j2YPIXb6IUwfgWlDnbYbrQVP4w5uBmEn9W06WOr/AhzzWajMcWr
sBh8ji6mtgZveUKe0n8WnBjPQtOjpTJnt+ueENAojPgMcjZ54e/lKNPcdRSKzeS21lYmx6n2WvZk
ed5aUO/HsayDlRxmUAtDFVidX0yYPK7jaH3IZasiydZQIAFlmh+lW7udX31CmNjvkeiK1zKzLib/
k8x2T+yzabijThXEs2Top1KJVhbogH0zfrOQIR4XmjE+x0mIxg+5yWIb6m64y6kAOk0WeYSka72t
2oYmZQ2taB9aZDajIYbp0xUIif22FdG5RSiymEdYphAb9sMQVNuIfdZlAY9Wn3kvUTVTF3uoss29
xDCnl5nzZO64okdOp8iQqBhiamsoWDsVNXn6qKOaz9dMlW9XEX5krve9FJbyw/ebJcmKCF0ONjpu
X4/f4RlBtT7qrTe4Y6IZYFQBzR3Euo+G+nlShhEqrQrKibkrqNN99NRwNWpaS3jbAK2ZU7CwDg3f
fyh1VzwHQKu4kT9FQ08HPZ5VAtX4VvqUsBzOoVlRsogzbBJGJNoP1FaTU0JJwYbHJamVGO2yFJwv
piozL2WnajcQmD5Uv3J1zOAPIKnmsMFdSXCYJhA55dD/rtVNuTNMC8zbYNifdUHItWm+8isekAeh
uJpb6y/dD0cq2WGDhMuhNlaNMXIHTiI2QYNzkA3lGwAy5SUDuSxG2zlUc/O3/19D7/Mh5hS/50uj
nH5z1/AtB1WuX12IGhcD+sJfHRVYiKMWMzGBW8EtAVA7vESeEn7VA8jHK2F6L3VF/TNIGPVCeFzb
etSPwsBWN0clbsKFAb3joc4s/wrllNiGHsI7+tDC2DzbeqohlnyXjY3IVQLDqeB7mMK/k5dTte2A
PH+Mtf3VLarksaaE4TnPjG3IDYLTaoc01mSDROa+Z6+7gSARKIbu5OtN756Rc412XtivrJEEZA72
46kFJLFTQ73YgbtRnsKe31DJvunVQB+MX02TkVvz6/epHJCrtK3kbM1dlOchVi2iVyh/gJgK50ma
23xAWa9Eh9Fnr/DOfzx0vL4hdtLretYvilS9B+mUJtlti/5oUv/+irzAtPP6xF2bfad9EhE7d8JH
/zPXgrMTNmhxus6iUEU8gxx4cB0Nqa5AAAe5i2jG2NW7GjZ0SjPpUpigHBSfTDgEV9GrEZXBgxYS
11esz7wI31VrRKioyfUNWDHUd3gDXgx/RtI6dbgUjWK9uCQnHswyfk37xlvobT9slNo4dRakM2JG
eOYQ1ADwjZPjOONDYZMK9kh+JKAH8MpxcYteKBvAq+z1ow47Agpo6Pd5V0DC5QGcnf0YAgXge9sM
37Wu4niRZ198Mw7X7O3Z3uiu+tCVlr6UI0pY5ZQi/t4StVo2Lvl4fwLV4dSOjtYZtE0NbLO9Mj3Y
VXTy6yb/cGItBC2WdAfL8LOP3nQRD+XE1Tm2eOjLkBwCb8SHSC1/zU5U3xr1WC/CgPgIpF8IrmhA
XAoEj1P47b9GOsQUjmkoDzHIzsNQ8jfD79960QOUnoyqLK9mGsa7zFCUs9drvxs1rZ4sODn2dztc
p4+pOSBBkPc6FQjD8KlMxaUD4/wLWe9Vbavp9zwiomfXgJ2oQUw2ouOcqA5qf7QnHljVM/uphbB2
oUPc8s0p9U2sW+MvI/API9GYL41e1Et1DLyTZSG9pSQ1ErgUG79FRh4foOYZl7Jbh7a9BbNClm72
6gn8FGHmWxvwafUbidti5WiOuxtnr60TMLLNiuDO7GUzRBVvyyehEJx4m3QN/rMyucqVSthz7aLp
X4DpjC8jckpyjm7o+Q6NaPvSDcNXAF3dL9/dm2rb/CQZnC2GRCtfbcpp1s1o5udMI7hvhVm+HYnz
EvOnpnyEBfZr4tY7avTaXxnSvT2Bli9xCKMzdN3TNdEjSpyVrD3kZTieTRWVqcnv9FdjTtW6lG7+
tLsl+7/2F7eAH5mdqG9tmjqACbyCbxwV4sgB+tsBHoNHywMBrMfOxmp4H4Hxi4OSvwAa1RAgdlqU
Ovy2IaY1OjEpEjOpj7KRrnvX1iNAVS68Zf+ak6dUVWiVp+z4+yge6rlpwJystLoXK5gniwfiS0DY
pFtr3ORfnogzHTt2xkgvVS2vHieJdrjJCEgtgcIqAnZHfbup+hS86qwv0Fc+wIy80T8hzPL3newi
0+PCQghgdR6iWpMJPaYvSL5o0ZGMeF0s5OUYaPPllDfbwhcPNw8yzNFRCL8KN/LyX+ND9zISYLl6
ZrOJiI68T6qRn8kpAimbu1EbNDvD4Oag+SJ4VzvdWBE0mXbSyz91tZiKrj9LL0l1mLsU9dkaq+p5
XnJoNeVNLhl1U7uQXblkT/YL5SS8Adub25KyC1fC1jIrZyf5hpuWaBWaBKQBMhVN2JmDWNrkVe/4
08Hqa3RSZP/e3Mf8Jxsbll3jtWcyPCal9a+I/lAebQj3sQsc99Glliu1i+l0t5sDYh4ZMtU7OYLz
rfuYzqjElkgsGap/puo1b41ui34hxw0HE7GEM/fnZNuHnXuu5yvNjX9fSRtHpd/ev8b9Jy+gBPe2
XpEGZx821yTRnUM7UE8IExEVsq5nop8kL01zYtchL28D5FiSechduYiuyq5sEMhhvrz81yTSJc6h
1Cz0U0Mno1BAQdUEeQzeiTp4nLIgoGZDY1tZA9Opco/k4x/HmDjBA8XkSznsbvcSOGa5XwC3J1Tt
LqS7NfUzqOL+eB+nxHp0aKLxY7AsZ9/6nrpxGmTJ9MQbDsIyc6jS5v7kpuMhUgvfXN/9Zpnjl0Ol
8Tb+1tfNQAcXCAgU1qcFkpO5m09fg8Ku12qat4cwivpnXWs/pN2vy4U1jkOjU6jONi/Vg+CaIej6
iGTEtObL3q7qxlbYdoRGsyP1qMJWB6E5YF+0c0FZ3kbLKWwuvUtSvsgOuT9m9ZayQYcQ9s15TdkY
KdhiILzcVdTQXwhEFwmezlWyi77JTYI8iccvK1cOok8oTQ3GV9/I2mup6tU1LZM35InGDxgEYCfc
VGGpvrav6E+I18YXBtd6IsSrxDr/vrYNiCdRmbhQpu2iHlPom94odc5X0CYBWfpZG51z0qN0eIlq
EJqhyukpQgfxha1usOvYga+kV2mK9NxM3jfpTCtDY4t0BJeQdstoqjeaEVyMUYBoNCvvLJusI8m9
sJC93ArFixe3/t0vr5wKZQkz1Q9dl6jdtlVQiCpzoqteXIqjJYhVLHxf6Y6y78xGefWXzU11yK+I
TLIRMyDU0E3wPq4RnVrhBJfORRBYNpYDXfAQo6v0l4OCAVifKldd3B3E9wJ0T/P4zPdl+ZddLueH
xfMIc8Ve9gZb70+1TyB5rg2S1T6T1hd7yyyo1fqn7EfaLQ5plKLdC4kYszcYdzfdrlyqh+7LSZtc
889YafprdT0MjppdNTtzmJXTtAjqCsvvdl6SxSWVCN1Imq4vir1wk/mSvrzKYUpdoLBw0sOSu8+s
GAWhlflg6lMAo8640oRSPtijDxGxFiHkEiMdB+h+9prsH3qB8srEFwWsMq+uHqP3UedrlJsiW8tu
7qOaDpVJtQc3HL8bWvxTn6FN0plYT/xKnFfG+I8kGB8rTYnewTJ6B1tAZygHBUNVc7uqdNANrM/P
Ol2Ch2yOcvAQ+ueadPTVtW3yaXwnpLnJrBpaWtSz5STd5CynfLlBH8r8s0rs5FFCGtijNFcsVPCk
j3ekAxj0vyyF9hknInkELNzc8BL/+zq3x2msj/sa/UCxGOXKhw5tAnRLoa061qo/2ksA9EDD5obK
xnaVTyn3ibzsKFdUuviUUbB6kletNE6TzeFcb0NObvMg6Y8avf09/jZKTkgyMuoQfwHN/WsR6b5N
ip0wOXUHNI3cY+J1zVZ03gsBXuUYmoNVn+Vl1OcBFVYYR36Q3DQoagDt5wgwdhQ68j2IfKIhsa8c
I6IjiyJ/GLwfrevHqzmMWC5k0lFmIv9zUlK6AARURzlSMZDIQqjxYHoDdCEUqFb6jCatOZ/fSMlu
/T/uRu2V/uFPd4jgpF5IpjINNqBmlSao8VVWcpw18ILtndesRapcPkBskWV5+NO9rQCfzwB5TNZT
1Dn1V+3TtizjKhv0azpEH0Lg9iF3LxE2yj5y6ozPrjOueZOa16QKqBhRfHV5t3ncg1dN4syq4ywl
HYVT+4tRJ8N4t6mq/eElU3uUK0k799VVA36cMiJmGsifPipOfXs8aapdMyc92z3JObFDwa1o9X3E
GYvi/XJAQor7lfA9wQ4VZbMcwo6OB+5jWrW2SHbNA0Y/WCllPByCeWIpB8lLPyDxqMVus75vxOp5
F3fvyqv/vmH770OapGkXALqQ4xQcfCbwDUjr1BcfODNsw3Nj94/BaA2Hjr95C2Aatqpw3ojAoos4
95ykri+5oVUIT1c/BqsCVf3HJEeMuoFaH4y+u9GCijgRpXKGZTVa+KEY39OJcsqh89unoc8QyyoV
/4w6qbYztSY96BA4nxp3QkEejelHxbT6VZxF2es0VRyaheW+pd0gjkqngo8iQeIC06RBUw25luqo
5ZF30v0AJ1TBv51yhK6P8clEIVflYKymVvxYzInFOIqdB9cWa9mTjcJd4JAa7Q8xBkkMDDXqt6VX
NbO0sr1q7NQ8NAHF5kEUKltznNwXodQcWnP92FpgCklpP3rRg2NZCWSINAn/xtcW6t7MddqL7N3s
gXfgLKicSEBMc61d88W3I+sgR6io1F5dyJcXpK6tnekEarCkQANIQlOH2/vqagYRaI82+/puK5pU
WU9Gmq3kMnLBrurGLWl1XtH8pKy5GfKk3ZdhWCxuT8FTDfYGtvZiNtMYLG2YKc5hK5Bu4RXIaZ1t
5I8F4dP/+er6YYRAJgM0Pz9tORwe9turu5v+vML7M0DZZZa2C+zd7SFzjhsAVdg+3B8zdhw4M3My
cPdHFZHirymF+/0K5YJ1lP9+hbd3KwpdqH7nV3dbW7cC9ju8Ojlari9fYQON2P1J9vMrzNrb53d7
W/qSIvBk+P3q5GzVsQ5K4IKKmt8IObvI8i+xXluH+/IOaUe0s5R4BQyvegZ3NNe7quW5tDv3iVTZ
c6M73ifFNzDO5T4AS82v3gstX5a2kj0UumeuvQkpgdYpLtyYrGe0if1VOPncZaKErGdqIomkGV+l
UzYVYAzDQudV9mpB0XxLAHQj86F9HHYnt0x+3Md7GvFD/vPZcLrqqjMU9nrVTNOeDcOqiV10xoNC
f4JR6uQOrXKO595YOf0hjHlrpVMOs30o69lth7BCMsRHifqiuVAez2vIRm9LxOsECr13m580Gw9h
4cvtUca4IebvIxM6ryGHtWaEKohdZgfZHbSxeQDcfOvJWUMLnVFlV5Bz/nm+od6DPtDcR2mKIXzY
wSCBctKfdeEM/4WAGJLa86S0jcOzoze3x5QmuN2Jgw5JSLbvnydjfCaB6G5vCWD/chb5AcZvfBk8
lHfz/KFRNApYxyC6yCsrzSid6utyJ7uOlcLkXukgECKzjVd/jfYSddjXVDveF5AjZMMj+Pn4+xHu
ZhSQEfP+8wh3R1ohaS4fpaAIBf549kOqgCNZDbM1UGZC22w6NrqlGJTUB8me7Txk1ugmH8k6u6Tb
6+rB85BKGNSwvRqgC1bkc+wXJXQDNMbz4cNq+hDJQmP8FhftuXaF/8ubyNUgQcaeUJBVZmsWLFJX
Bz6lht9RoPzZOoHyEWaeC19Wl7/q1PWsMthGr5QucTQ1kFni6WpbOxTO0VGEu/dyt94PCt9co3Ck
DAs7L83/zo9rPAHVKrtFI1uNLX9riGwvPYPhzRVH6P7CFCiy8XSzOgZKSvwRrEFU5HwELZ9yvoyQ
ll5pipZuOo3tybLK53S2ds2Txnyq4B/aRk25j2otImbqBRfVAw8CvliBjlEg1adn7XlqbPUpVptX
aXeDxFjFU90euLtr1FQaq7x0lE/wrNrG032bRDLTh/5c6B0UtL0Z7vlpIG4+mzkhHvtqUF/iqzWF
LmVgdtpChepRZ7lhm0gQkoxveuwHMz02TdlSozxfTjqsFa6lHdCuReY3DFEQFeV6GpGw82zSZ92A
OILr2OlrqSCrYBfgO2RXdJRcxYX6S/YmpXVhSPfOciacL9YTLOlLmIL5L54bN9+BLGlfZKdPyi3M
7e1Vzs3i6dUMIvVB9ngl8PL6YXySQ9MeEGBHqH5P+EB5yTh/7vmSlurCLJuIWD2NMWjREv1RYz1F
0W/blFHPBcN1A1DYIuwnB8aD/o97Hmh3U3nwxwK88R97ac2BBqEm3EintwS1FWDVVfoulFGH/p9/
ftk1SmKeRmwGyHub6Tt7gDfVQmuRcvXpDTlbOUjLvfRilILvMSu4ekw9k62xE5inpK5FOh8h2p30
IhcJrZAzuWfpnch/g0MKXkfQVVfLaB/qNs3eTc2NjlMb1YTjWbIQU7GxwVhs5CSrVBVQvhGHBxRW
jrD3+5tgrpiUTSx1ebwoy47pXIcpjQZYQqKjUMFIodWYsNaYdPq1S4wa7uEoWaPaF22ksx9dNKej
4daTprrrg2WejvyEgrp+9khpH7UWYTRjKElAQgv6qnQB+pfzSgSCvX1McQEI5l+a1XyD2QHYTzSX
iZtO+ZiYlbW1/WmumRsgAVT4y/Y6u5krqxG4IxjxtXEon9LmNLrWIRYFdOm77VflIskK9bUMbVIt
pq4TyDa9XQ9D1N5TphlPUkZrmFWL1yblaMaXsv9OfG11W6nKk33ZC/NrYlKpYFMY/ty1RL3aNMrO
hlqQuUuGYBepjn8JHaNYuVqSvUe28iNzHOtnOlxv6yB6dVWQWvnsrB7N8UooVw/Wh5U/Tag0Denr
hKzVS4QexItoUIJKHOrnZlPcmBMKoh3I6tlZdVm1KQinr6WXe2NyEmYPRHT2lrALv7TH+1rk4+ao
VtKepN/xsmzdOXzJlM/c68TLKNBWhc74HS0tDfhFZCxk1ygtZ2OHXQWRddu8cxJDyikZKJ+YBxuZ
vyHxAQOKn9VPlFbdzIOdhce8mNHR86i04DdH+ciwHdXOOvZKmy5MS+nPMz/FSm3Cfmna03CWNtkA
RRjO6dxMMTrMSDoxZJ7RQ2Q7gl3FI/u6CmHp3S1t0gsdHOip3D6qTRovu37yHxo7cM5t4QzL0Zjc
r4TgDsHgT2/lhIBD4aNnTU1m9BGYE9oSqftVoaB5leuTeYqEFj/mpG8o69Wdr3k8vmuITwRkNhah
n/fgGvvo8d44rX9u2OgcKWas3EXiesl+UmzEGOdxaeT8HhxEcBCban5ObKqaFjahukVltQ2/f9nn
dLGpMt6eyEJDuYHQ7DD1QHlkdYAY0+/1BLOSrBxo6QHpCWFzoqpg9KLvqt1FD7I6YPa188j/wzy5
imkNe1ero4s6USqgNCTifSvxnkILHXO3AT7i2ldpGVWCPtDktCvpkzbbbTeD104X2UutJNk1Pcxl
ISJw+dL2m0dIa4dzPC9W+Lq7mVCRinTLfgrRWIH0PuNgYrT2k15M7jV1gLngkxZUaZW1Tz07et0N
rI0x0pUGBSBnDVS2W9fxMo6T+k0r8t9X0kaZVfc8DuUSDEX0xet/GXZRfzilne8dCtzW0uwH0dFz
OpNkL3crpGOgMsj66Es8qd8p2RfXMOmKhxHdx4Uc3+QGVBGF0z94hppdfd38Ke2WV/rsAyob2hp+
Z55bnaSde2sLd2bW7WMrCz5i1OylXemVdJtCwbaVXZ6d9efZ9b07rIv5WcAwc6w65/ezE2yllr3u
bxqoVOKqL35WjnYhIlt8THFhrexkUM9+61XHqoDsse+j5HUSQBQIoxQ/qQZfJu1gXjpDz1adaaDw
jRD1QV7dm6xTxq0tkpNnd/6/nHKsqZpvgemGr0KYRy219Q9/qOAhQ4L8XGkd5fGqX6z1zHfeBz29
+JGr/YiN4glUXPZuBLysvi6UY2xM/Rl2CipHzbD5BCu/D9hG/9D88gvSXOarWiv5xi0JvhtRqz70
wRTNpJn+l0QJ1nIodEgoOnll81JQ/b0RZhccVErZL7BHDUtdG/kRj6aAinv0QbVNprM3Ym/HASOR
ZEHvU163i34a0y9WGX0rs8b/RiThoYCg42elT2uV23648MQZ0hPEvzsb+hsqRhaUfiCvmdU/vVB9
REyt+2aI6OckQmun2F6/UVEeefYB7xXlM3QRxbOoKw6go69tpE1MZn2hcGyXF31xGwFdYbD0UpMw
BgpzYxE9hej1XsrIAsU8X1GJ36y6tIjWrQudyDqEYYxPwDvWOklp/l45N1pV8nTztj51STFyzuvE
gbyIdHfHOv9Mudl4V29T5PqhVmjreIjaTeoKZRErqXLx3V4/piNAuSQo6q8ifgN/7HxL685fQr2t
nfnA7LMJ7fCynh3d+D2jDvlrbPfxOqg5B9gjEJVSRQKcol7n22SWVGR04UfZJ2ITubG6V0pLfXJj
FNzliEHYLwY1mK9RbgY7+EFdwHt2/dpl2rMcACVRtoDUD8hZ09RbXYl03gLyRUAxgdc1Hw6Y7J2S
ZuWmRgjG6ZLwDf57fZ+aXr92B9X6Yo/dKnLy8d2vB3Pn6uiGSHutfmuHKP3skHPbdsCPtpqHCnea
ZdYXwyWiMKSqs626Pv0c02/Sl1DjvOFYbeyQbJneR6NZSbtmcVCNm0wn5jWEbwSUd/IhiO84q0iJ
toadotRshUidcZY4yiv0Y43blbTJxgzr/29Ib3om9RSdufpr7gDS/gCrO4qWUPzJpo7BKVdRafzL
lmd9ceFJxFsyBWgR/Rmczg7Y+l1Yp60ff9n1lpLbMGjPf9n9oMjP6GEvRWKPy4aq5WXf9++51dRX
KQLvwuFz/GOi6r25Ik5zM5FlqwkiURWrcKwNzVFblSjqXYPCMtatOUB4IjxvUxpmefY46e2oih2O
asvnSVrc3we2Vx6zIhS7BpbPs+XDqNMmJRkMBRW/BC7kxzBu4ATw6+A50wQMsTGb0VhXH4ABFJfa
NtSNrQlkpHMLuXdpbLjp7+BI4GRq2/lF2uSVjzjygcqgB9kzvDiAyigLK4R8OQCmfX652eI6Q0Iw
U9NVOI7qM8XgwaGdagCsvjlWnPXCJQDo/iq9VtpWKydCHlR2jcTtT+VYfCvqTH1uzLp7gGzxlAY+
rL16HJHRtZKd7Jqm1i/yMvZv3qiftqaX+E9kT4OXVu9WcpQ7sX+pTfbxKtWKAL/gmhmtiTxh78en
sDbbt8isl6h2Q8fsECmcTNGtZbdrkx/Uxo+PbiaSa87Z02pTQKKeaayRO2/hvWRShlpVQcZkpxbo
uzq21TzVLlFgM43OnYoWYtJa0Vnw5y99sgn6tl53+v9j7byW5MaVbv1EjKA3t+VtV7VXzw1DGrXo
vefT/x9Rkti7Y7RNnHODIBIJsNSqIoHMlWv55do0lTEGCN1cdcOUtx4Ikn0auMlFNIpeRCu5MBG0
07L0ZgvqMaFayfNRATWBM07OwiauqOAsd3JDgnO2uRKi57C9KAuQh/m4buOe3MjEwZM4DeriFDVt
Y/pX5kFn1zYNDyjn2VE190cQI7/t2+9h4f5Qm15+SUppBJZU+Rd0u+0d/OgBXIumftcp1O/mWl68
KGEekN8o2newvIamOT+0MnwKn1KEwXlDDeatqRMLhro2uS+iDEnTf7W30+AnG7EN9EeaRWz4PwrD
q9Q7BzwzJRnyuNYBFpyzUVPARobvSBINsLoMw1FczY1lKGiYRw1V1Mi7OVPjsw+h6nG6DLXyqVXJ
EM9Cb8KuStTpC9vN+befGJ2d+1Ip1rGsuzuJarQtYqsDaCMzeFUVCY3ySEZbvPKCVz9KvgamU114
cQev+pQFj6sXz7V6QsPJo5gyFpV6IGXYLYVTzAkW5BfVHkRheacMvDbGjsoio7e0ZzPUlVUSDdUl
VtR4p8hFAn5BM09FGMcbv+yVB4sisWVHOclbN1oPBNknID/bL5JWC5dK9sBlG+LrWrmk3LF+0Cve
IEmhyCcFrtpDakvebizk8ZL76bAaEDJ96TpOyfkXnjnJSTdyUgBh1aEATsXKCnhrfPKmMimnoRRy
IfqiAZIXgnBoRjQao18jYg3hLnxuc0RflWBs7dq3odKTe3+ivlb6Ljv1aXERpnAygUAwzmFXb4VJ
NJ2uNhdiBQsxZ7aLK3XixL7Z8Li5/l4farDtbUE5IU6XRBUq62l2Ev7yGEgb1xgrgFiaszUIbB3H
IiwOddY5hOAb/2xXGrr1QMGvKFnZKw4uw2M2GDUJY62Y3rk5UkWahxA5dWd6pCtHGFsgMUgmthCl
rKONMIZKahe3S9uDodklmjYc5UEFgqZwns68pnpsuxgkuO4SrE7kZCs3HcSIfa7vh6Qs9ukUmQxh
ZNyMThlfc0mEslXvSZezZGnKVfEFHWEfnlBCiy3EpFRzpmyVh607HaIWAAvXbVdANeZm1tayh4Ux
AT7aQgoOHMDRe5u6lt+4C+olpFMYJ+3Lb7fGAl1o91TMZL72082tTBfRMtwcVhN2sZo5uYFr+ejG
LsQEJzDGp6iuy60U2yT3o0F9DEyzvPd5gpu1bxRLV6UooIWR4FA6sfpomam6yzyDSv7J2Ubq5TGl
tGdy1fMkWypg3XbCVZHr+NBIwLVFV7dqBC+dQt11FikhaIPkx8SHWdNwjOgl9zj1NKNqfqlDNsP8
9ytfo9F4DP1a+S6lLXuuGKJtYhULmzBXuPDKLccMRFfB06yrKCnuJanSl1VDqXkZtnA0NQmhQ5IA
XykiP2d+Q9witHdemdk/yM89u31YvOWJkS8tqdAfNFBymxoe1bMZRtq+GRJth2haeydWhOonhZTL
hTW77f2vZcbulHfXFDu+rVgkoHemFfXWyZfDRFKoA4vaizPOP52CPtnIiBUHPyG0PRo7nyLFMNP7
FL2ZIVkn8A/B0i1peXIf1Hn2XDTFc9Zp6t3gtukznzID3GgQkZkGRymD6s7WyoMYtZoqhL/TaHdi
lKxHAbuTa6LPyVzCsMamItbdV80dGJoC/LsWv9mBfDImDRLT4njiuc6XVDcnutGguXPCCmBmq7gc
z2sKwqKiXVSaVb+PG9eT8vcyjnsAIlBiyXn3RmmHc3Kl8mdTN9WwjrNYW3wa+NQ1y4rTFsWRwj4G
GdwhDhKCyag7J78mDA35OofW0OCEXwT9d3ZkEDL33Q+YD18QFPe/OAk8wdQVdZcw7o1dRV0OtS52
fklICK+g2Ta3pj44S15v/NmnpqHA4GgqNjxyvYa8uDBmqKIiLD1EZKYNl/fXGCwC3dNPXVW5T67X
TT8UtUaYkW7SOuW6bAwkLyZnVALM7ajp0G1MXb9x4HFGDPm2lJU7zZ0vNc9i6sip+AHCo6U1uZp1
0y3Z+gSbmPMEdZHeGK3ymINnpkm99tokPH6qFeeG3l8ASe5RfgggHTBWeTR073KuPKZkGb+6rVkt
VMt0XtDzGpZo7iaPciMHa4inj05iwRPoD3C2hmO270HiwHyiSNmyLtsDWw0bPDujiqXHW8mw41UW
ueljMjUDmQUyDffCIrveybHGvczQ2fdN56wqmTGi2035tGy6yQqIUCevxHg5EBHOWviKq8Y9h8Tl
l4Xe24vUl58ii+ors+L/fSD9tDHdtFwKGiFBHBSOHhwaWT5JxwNrlccKRcRYfbF0/nl2pF5ETyaE
DvL6CU3V6qrAOXwos7RceallvA1t9t1KjOQ+dyrpDnpokt5Gx+8InYcpGnlPNrn6lvjNd4O/2Rsv
lwbtS2ABodYESxibr6jNd3cZRUzrwLZBEjsWkplKV+1Lj3JrF77JAe0c5Hbk8cSv5S9l5AGJDgj6
b3XrbUwHhCV8b8F3h/8YrZSUXaSE0o4A4LehhNg80SEgL+BD/1nLAkNkqubWKzqi7hapk3RrFnlz
75v5OXYHFVEujaN/mfwt1zC7EHT2r1ZY3HeSH+77PjCPkHjDCDk1Rnzx8q9Z4dfewuuoF82C9ken
bmRN3vZB4XzxM7db15pcHm0OEBePj7gMGzZZGgwOG1S39Us5Nt6yIxZJtVARwhTt+NGibiKLsk/5
oinN+FWZJFYhT0kXrpXnfKOGTSbbrz5cu99sO4BZpaPgjBdKuDVLmFFc2eheHRO4Vqn77d+eMWxL
ryBx12hPbao7VOlJ956Z7modsoXBgnRkiNRlXSMy3SW+vY3gJD9mfdXvTFs6uGOWrpXBOY5x1S5k
gh4EYpp+0waaucnc5otvpTUK73awqNIh+AYv09U2Cus958cDlTMasNCgbxyprg9Qvx4c6pvvcJjE
zKlQuEsHcOkRMJDe88N70UBQphylCFb6yRRJErRiiW2sye0o584alLPc5V96O78WZko0PiufKB+P
LxA7y8+ZpEDgpVh3aphX58Eor10IlCdPwvAYOO+h3KQnGdIJJ+yHvWfBgAK8P9NP0p3bUKnom8lb
BypjCzYdaqapKw3mZYpsPZhq2901Zk3hugSoTZfCYFXKjX9Uneas1I0NZ/2EOJyAib7DFVuE71Hu
g5EaoC8QdtFQjAWeXriIvuNXf7HpT2HRHp57tIUuRRw+10pW3RFo5Zc0dmT4uqp9ke00XFBkkWzL
oP1ukwm5RyZYO/e9RWmj7gdLdhvZiat7MQhpfHff9hZw5TH6Rlgfj04xhr0TRPni1g9Uq18MlRoD
qkvbdd7bxUuhhc0aUch8K7qmZvL6cRT4Zb2R+jcnH5ZdTRkoUTYtPd4uLU6tR1en0m85gSqOkac/
kAqWln6HCKHvHNJquBZDaFzsBFRrV691R/vOua5YyGH9rdON9jrWCWmnDJrPMngbS36HoaQuhyas
fnT6Y2dbsPxEvnMqSDMtYKFqV31E8UwTIkUeSI27QyiOgBM/52sCk+c1na5IQ18TNS4o4sQkBtuM
Qqmu41kpurKqJ3eSUn6LQPVk6H49lZHc8g6CFkp0rcAbz4NNsIz33BOYz+4habIlZRDmU57JySIA
JkDivP+orTZO3TjSeOv65td/klYTHmLA4fWw1wbu/lvBzYIpewjiH4Wb24e+gPvRbtC3oeom2QU6
FVbUZ1KZXMJNxpF72Gi5VlxGu7QotpQbYjje1amLbJexVT+mNnk5n5//jncIybkMKgUID8cLpMzZ
2g0C+aEZIwuVoU5+yuP7smQDOsn13rdtGO5aHUX40HPqyxBMyRcnLt9UNz3LBb/0KO5RWwfORJRL
W5qWlly1xtB3jTvKO7DSKJlnarxWDKvYKyarAe6eXhldQWaafSlVy2tVLs13O08elQGZoCqTZWRr
pHVnhPkPTnl3Ps/CN6/lE3Z+lEHRFDS7cqjvbH5K20i1u21v2MNVtmxvBQe0+iqToFTNJPyRmmcy
WUDH+TFfzb623iwfntOiVaoHEkzNpojrDKxLCTaaMBZ7ruqaVXqzTCsr+lZk/dLPyvhd9ktEENIg
fjaBBm5aqE+O46jB0mKA5fWdTiGnP5zVWrefbMdReGRviHIVXwPfoLzTlouDq3cWeMLuXfEiHpS2
BRTfqEyA8E14hIo4XBO5Ge4Sx8wXrWF8C5Xce6IUcdgpEKduIT11njmjQxWZen9DYwGAME2GhyHR
O8p+SnlTpm3zCi/qQXgEZj1StUZ8Tu2qbNv01U62vHgPJ4S5V8g/nPi/jEj91eYF6glnFUDkv256
gu6DGgynlLDvog8c98nQdcJBZX+YsCedBkNw0YMW7Ov4HADUo6KmrNelgUy1x99yZaJ/ueflIr00
4egv7NYm/T2NVo2N4oyhP8ky5KMkHtgU1bxISyAVmt52+6Yhej3aSvrmxNZ7B9L0Wjihfs00/zti
7SkF0M4iB0e9pI4PhgVHNveISA3bvo3SB0+dItdZU/1tQp6VBI3yzinnvZAD67mA+mmtKNGbPZT5
irync02mBswyTKrkjnauKakS/B6VshpLMEu+WzpX4eg4JtD8kCT2bMul3iT6y4NlWkW4xcSVrvZt
7dtisYm4TnPp245gs+T5azvL07PkVQgQjDHET60Wn0Bd/GUBmDwHmrHO/OoRCupgqY7qaayco54Q
x7UcWznniLovx8FXVkZd9zsnrtQ9OiTDJZ+aYJcOhFxAGQS73HOClW426qs5wKdf9v0PiuFGv+PE
Dq3Vc0m8fVHVTrbuIEjicRl744EMwtLXJQOhqFzbyQMgtrgwFWI1nrVzIyld8pXn96rEX3xHhQbG
RgRGk/PhNFKsukw00tGhqfWrzoiI0MuDRUld07SLqG4eIQtKdsI2N1SF/XKpbLVbd1anLdiNnHVS
Ba921RGGsfTgZWKjXLWJoV0jx3c2PsXZbmJsyUiNJwqM0p1noHjTqQWMP0F97koteYRRgX01Kntg
r/R+L2xKAvQFdlngoJJ95ShgvSsqYahxkiOzHzyNXTJqE19lSRoOvp6NB/DY/HVcMhgBRf2nBuwR
G8Hoi1SRdugowl23EDDvkqK372XkPWVLbTn0oDRP3Sux0oAzjh80y9hLghOY4XQfjAQsbGAeq8Ia
1ZXmOy7kLt2DRzTcMUxS+GMomecahKJLvdq9lHnZPXvpqdoZ2YjRZNfkgd59NhECQI7cZ5MX1+Uz
Kl8E0SP9ie+PCUZnCcN7erWbSae3ebYoRr4S+UxuTUFeelXAELYeJi8xEBaVe1fnf4sOQqfymoRp
tLKscrzCMOUsNKXuybJo4/Vmkw1zq8a2Dv4VFzHAaUG/GEAkJ0vehdFSNhBwr6WmPPWOVZyaJv55
FUO1AEM3NIyQXgNSFj63S55EfK9iud3EvAnPpYG6ryQbOaLPjktVJQ1fA2ff1Bbx+3Q8G6XJCyAJ
7+tCivj581hkB2uhCAtDN8ImlJCUhnUvbLWdEWisoC0NbZVjUuWSpCOqC+pvO8ppusqK4a6BDugq
w2yw1Fzfu/f51FtCczHZwg7WfG+82oCJTvzoqk5ZwSuo85p29aOTq8m2DvW31m+js99+Jwhe3sXN
kG8c24UtJkCBqHIh3RRXcCpDkyMu56a27vqiHwidIj/Sm7KJ0IQFX7UUv7mwovxlIG+xMHSpfuF5
ryzr0PUeC7tEqS0s3Ysp86UIIkh7guhoNmjzqo3Bq2XqiqaD1IMqSCfrs4UYUnvi1mm3krpYvWrV
QyDImWQzRp6HP/CNu0kmHLenKoz0xUhRCadedQr1IeAmCJZEU/gK2wLfbDaKJ2s3AqeybhAj7VX4
hSYKJ+HXoWsFX7R5ijJ4BPLQi1eNpeiHOqBe3wHM9aT4ZvXAcXoh90n2BPPjGpikdD9t1N2mUl61
2ClOZRK4t66RJ8kyHLpwA4ELGitp20trxEulbQxM96HSs78pnQAjlnbdgd9asOjIVN0bWQRezonH
reG4AK5K6cVH2+qhG5Kl3pTVkzcM5VOW2NccMuG73JPKJ0frjGU7DA1PWLq2rbhbUhThyq3dOyPL
u3ObD+5ditg6/Jzhq5eE5T6Q/ZzCDS96NSNik8Qhg50YjaijBiNPqkyMuhLCVWkkPcq2Lj/w/tgJ
c2+16Sn2M5BNHDQBSI4+5A1kMA2tilfUQ5jPRhxB4K3CHU5FlfmcVMS+AZrJK3vqGoOsbPOM17sU
WcZzQpUSkFAlXou5qtN6Wxi+m/VtbgNymLe9BsMvzuzwqk02uh48aSwVtX0AaTv1X6KrIlK5hplf
3gjntAOTrkM7ehuVvSgldOPn29vcvndXEP7IW+GsUUyxKn3bvY3GZtWsLMrsd8JZDjpAT+2UhhX3
HX1pqdd1tAU3ujMsp7203mBtkmDMT3Z0zIjQPaH21Spy9zRV0jwlZf9Cfs45ZzAL7GB4gF1f67tL
U8d7Stqdo6VJsLEIW618LUYqs26mVuuiOx2kgivnagB1aaofyY4c7M7uLsI/LYN4xfk5QL4cdRMr
7djiBeSJ5TBGoI7cRaL0f6e50X7Nc19FJlwzLtSlh7sA3qiadNi1MaLnRkYqzHRS9UBMvV2GTu+9
loSONxo8BxsxqlTIfsD2h7rINJrpQPqqrL16ga29NF+rIvF2qp9BWt4RtgsTs1xVUlFuQTPz3rK9
cTg4yFQY69Cwfl3G06WuJIW6/ODw4VJPlHwTTdVenvHgDp33YvLPo2h5WEnQAL1ofNvu3Rghoqkn
GZ1+Cb3hQfTCMc3uCtB5ogfGyjhpKPQsgokxfSwhebL7Hr7zaVUEOrXNxK61Ck1Juwyu/LPRpb0l
UXI4m9nw54fYBUw5Oc32WIdz0R8Cc/lpIPNCeVG4ybCdnYUL8QjOOiZc879v57YcGI1SUZ4RJthQ
3z282aPprsba6U6DkspnWSXc1agAB0POyP4A2UQwKQqJpphkhcRVrBkTDwbCsKOFopCwKb+v4mxK
MrfI034aEM5iFNZeRD+mlcU0NH89eBQgsliPgKhvq1bEloE9kZRqFiCZV9EwpoesCn421AamByLf
6UFczQOz3zzwye+/cJmXB24G4b1Yf54nurPPfKf/wuXTUvPcP37KP95t/gSzy6flK0/69fH/eKd5
mdnl0zKzy//29/jjMv/+TmKa+Hso7YC+ox88CNP8MebuH2/xR5d54NOf/H9fav5nfFrqnz7pJ5d/
utsn2//HT/rHpf79J7U9v2R3qGWI9g5s7YLpZyiaf9P/MBRVPrNScoS3Wbd+o0fZx/5twodp/3gH
YRRL3Vb5T/7zXedPLXeo0KznkY8r/af1/tP9Ocxw9O70kN35fMfbqp//Dh+t/6/3vd3x479E3L0e
xqtRdO1m/tfOn+qTbe5+/qB/nCIGPnz0eQkxEk//5Z9sYuC/sP0XLv/7UrZTQp1bal8HyQiOjdRO
DImAzY7x70aMRMNQHFTtKszCIq4qMWH2Nd0yPIrhkgTS3omRZdM67yHTGn3pVQa1VbUh3WdBDIFa
3T9xCobIdurFOZWELfiWaVzMGQPdPJB9/yHGhd2FJ2ozljBiCZtoqh62DFMHBFZDtn+CLvoCqUd8
KWwp3ne2g+BzR52vbUa3BobK+JynMJBOXloUoSQnRgNLAs7myaebTQyrkf6OHB0BEauBWkYslfs9
dc65Kq9vji6skqvKCGx4kg3qS7IRiR1O9uAwEVPd+BFarjZ8Nwb1811x0QkakLcPqe6ZukNgFZdC
iYuLojTa1tMLoOtidqtVw84tQDZ8mG31DsDktHmDXJAVxcTKzJElMur7eS2xtN9pFUFN73hbL0iK
5hSmMbS8v24p3NK+688qG4ubmz5yRLPUnSOXPUXM6AV5k0L9TaweemRK1D8I1zcy9Vfj0G0N/t+O
gHK9k19NWvZC8F4YxfR5uAAn4kiOfki6BlSFnRcUnaYwfWTWPi8s/9ZxlMABDTPZc+C4EFwRvLrN
EMZ5mmSN0ZKkR73+MOfmWQ3luouT9Ph54qgM/r4JpftPa4mukZlnIt3GXqkMtOpjhNZGufPugibx
7sQVYC8P3dbS27pAZslrMzoPCL/OGaPzSGXp5DrPvC2ktQ+2HcXETQP9IJqR0NkBZWT9IK4QTBv2
iZQsxGDy2010XV33UgpOmJFRHI3YrLRoHRl4GWpjPsRjTaHetZKk3Alri5jcGkytthQDt9HJXVx1
o0zIW/VOwnf2IONkbqQcSg/wGj9959FI8R8RGVIJ2P7LoDZm+k5X7a+z3QRPqMKnlWZkeVx5K0bm
mzloGIKq66AwmT71789166aU6lFqaK/FhzAsT+UvUiYwbNnuQTRGlqFYf2tnaxeZWDNqQogWTr4J
yBaErweU78a4kz4soBc5AYO4i6XbgrdJHxYse7heJRgaVirM6Ed9asIwb46iK67m5pONOj1oYzmI
LeeB/2mBedrtHmrvbDKo7VIOPmV/SjgiooCsJldf9tNraKScrkIEJcQA8bYIDWpEajM40uGltQ+U
AozwGU19sKc/jZbhPyG0IG+EHfSYc5hnzL6lELYUy4i5s8+nbu71VGM49X6UozepSclk5AZMbnoY
PQYA1Pa2RdBA5hv2WrTaTnhQwOVw5nb8qzXB2NOM6rrcjEsgVRYU/hOcpJ3gJM0AqCcfc5PU43Qp
jPU0Iq5mHzGl6jdWj3zT7CrM/9QNBERlXimWxzu3rYf70TGuep10TwUH7kOuq+V6KOP0q6cbpJQA
WBE6GyB5m1JQcuR+KQyAq1EB/VpY1+5Cqoe9ABsLFLJo6sp2l4bhJOvZJmDLKVV16wT81lIM3ODJ
ruOGW83mq/8B9OzVbbSHefHbzbGhirsKYMxF4Mo9OIXjHDi56ulCXIoGLnYDCEGFpv3NWlIF3Req
sdFmT8hOXWQ4Jx/yRsjETo2Ybhd1AMCSsEBuVj2MoSmE6vLo1cjmBNVdmcP7LK5Ekw8J1bapDqrD
rX4ORL+vYg+QA0zO+lY4y5qGHHTkw4laW9WlT+OX0HUsyIdjIKdSPKAb8ssWksq6iAF/uvqTPenT
l/j3GlH7RNgyP9VOHp3h/o/OTWmtKofQJ6ReP01icCy6ETxJpeR7SGhP8mgP3UL4VB0IavKeKMOn
TkR94LRW0tZVsBWXcWO824GabT/YxK3CHzm84CdxLREy7XstgehOdw7J1PSmAiPl3BdX6ASjS2JW
u892qXUO/2TrDd89SIg+oek++dxWFVbRF3NE0w6UnizFSFEM8o6scmuYylXX/fylJt7sywDZzdjX
n4l61GaTv3heKqOg3oHrl7MXBQn5i9GZj2JGmNvxuczZNOY60Vqz4cGiU3J99FPfPYqrpMv/Gjzb
3IheNxTu0auAJPNy/+US/r6abR0wU9RwXNQnptF54DZZrCNW/HS7mmqdVVonEyf+v8ybnX/ODWRU
KKxgI/tBti1G3buX5BIW+sKJvxC9ezN6XfmBuLZj6KR+bS98jK2ofnPaiJRO2PoPfmjzzDRC6WjW
Znz8tE4D6dfR70r4bvgSnxS5svadlBN/gnZgUSOecwqQlxjODayAmzYEegkWwSxfw0hy1jFsXQuL
QDkJ0yRawzvWnJqpIVn3sZltwkWRlXVU2tJ+tosJc1e4CVuaa+ZujBy02v5lSSMfP95hnq+FpCPq
JLm6hkEhVIy4gwUr+VZ0YzlP7pwkvgNgG+XLJkXNwvNR2/K1Gp6vHgUuRQv6BaRaHYnzf2ky9HrR
ezXg9l6IobBT4LEWl7mXoAJbEFb7YHSLzFxrXQjKzamaTaBEylRy4D+KptEhkEDr/l70vAICnNmj
m9w6PAJr/OXBrgn8o4K8t1Kk1Yq0o3cuBUlSUcds292sXwsj1Jn+eRCESPHkJIx/9pnnzD7VRLsk
BsJQ83YyWD0YhHLtGa6QyFXy57ZCie5X59dIIRXSJqU6imKY6bmnedk6hMphKR6D81MxG2DG9aeB
2XZ7jk4D+uASSJ8eq6KZl5oH5mnzUrNzhmAT8dok5blej4/U+vcLm4z7YYzQi1ETyyPXSklRbLlN
sazgKvEb9aGfBiHGsJeNAjJb+PaSaRyDatK7zbS2IK0SHO1SDS5iNMj5H0kTaMxF1yIzf6d7/SQk
JD+Ww7qlPqYCSQdkYZI7tzNt5Tamv08RujglFixcnInyaCUuIRYfqoWdgeykDLXc1EPaV4tCk3+6
3sbnqeKqCyYOhoGziugSZaeaqQeEF0nZg0218Z1ba8rTQNJzqUWWvgc1pTz5pWXDdu+5KE7nUIXJ
erc0p+yrgeTr3tCKv4tRtjmuTjYwjR4gsKbcj1MeVjS6p+j7oK7/Fr1mytkK34DSnX/0ndacp4sr
sa6SSeUelq742EddQf06+ymFv8NFLwHMCFurUK1ZO66zHYtMusup010PdYvaXO/ly75KlMMomrgC
4JRNcoILYfgwNI1ncH0cvKT9eSVcPnhrUfAlzeRyB3qnPKgyxJK/1QaF5KDoZkF2JC3iH4WpFqqE
VULqzJTTiYL/lz6hcC5NKuekXgV6jGThhxm9kh8N0/KOtwXEyLzKmEJ3vfr9MYa2IlE+evHSCPJ3
Uqn5Ixmo4lGS4r/I9bcnfeopstHvgEwiZTV55IVaPGZBs4L6fLwKf6UYESLuKZESg5JhVvdqTeh+
mi4muW6sADhC6/t2AztOzklqUNuv5fmyI1SyMCMnOwpnUATjXh2oFBL3RyFC3g82aUmIq61We22q
UjtbEvBY0bU8SJXHmqoc0S0cq1rIemSdU0+SX3/OaVtFO0sJPONu4Wiv8xw2seFVVVH78+G0DKz4
WwIG55JNDSlM5eKribHuJ/XS2SYGEj1DJyFC5Ud0RSNcfD147EEnHmaTuKJmtDcJzszrkDu0D24q
fTDdPFVqzd3eAes6fQTR9JYOg3rqbztXqo8GZ88ctgG1Pqp9uTM7b9jZSl1DT4spVk2NqhXRF5fC
epsjppsVSUSguEW19kfwz02d/cOETKbmMwqkndJwhBBN3HouqKupX8mSejNS7vJzeHb8ZBunGY3Z
OD8ni2Fdi9WtAi7/89JG7NgJ2p7/smxO6ctOG+BvhBckXkUoznxRGqfjTasj0ml62RfFfoYU2XqB
6Kw8VyGSgVYfp19Sd8jXtkd5OUdsiJ5LeWFlsrJyJmQ+UtDp0ZiQm+JK2EaA6MCKpxHRZL+vRBea
NIYdI4aWp5tevFm3l9kzn+Clbq6Kn7RXVTHcVdeheDPbTLnwzlXuboWpo+gSltmJ0lUb7H4vjKIJ
IYbYmgA6Jp7r5jo35mNYu9kVdKbFUdGgiDOrSgfAPTcsQlM+JwZoNkpMVyH0mrucbPVLU/EXqkID
yeFJiZn6X6qr3aY+6lO3q0GwUiHsnsSoaftfu8EZ7sRUELCXpFSLqxiz9Xzb6Gb8IMYCqV6AwImf
FEdxnjvkh2F4cUzpKYAp7wpgszpmLojUqZdAbXC7apwYEQKlrfZioDe88uqUdrODSYv9yOQ8DzS+
tJcVvUHwAjfhC47N2zQewJTZV6yOiFwR+f5t9m3ML4FjSJqyljzP3TidDw9B7GUX0cgG0lBjjYCu
6CJo/HOgyiuoaWTZ28zO6TSK5ES38qMc6rnfq0S9kl08X3XWXZMjEPR7QMwwOqJ2oWRBxqRLGxOm
7T33MfepgmrMRE4pT1J7yHKhFSxoLef+PIxwIYSXoj/UdbGrdIqX/WjcZuT/YXny2qurqXzfpist
OodoAF7IKf+0hG7WTVEf/oOEwzTQ5nVJBQNgUqLFa1eKqdMPHXgCIaDdd05tXYepoSoXFeCS6Fis
BNbVTwzraiiuta37yFrMNl2RlBMVTkdhElOFLzQ2izpVfTCKrCYGFc8LbreZbfNtnJaK4xZumqPj
W+2ewmyK0+N8fDXZcq8SvSEeOXVt2Kgo29fv+1aqHiPd2nqyOoI1ab1jDMJ0GYiubkXruPGqnRgN
iv5r6E6petA5zwXfXuEFtwrE9xwIEa1g6aJS0g20HMFWdMewAEWp+M5ZdJUSxKeUvqaa39zxpopv
k9BngXkYpoa18Mo1Q1qUJXh+0U0tCDtVBLf1gq+tmWcoLUAHtK9yK93y0NUeSTbwJIdI4HtgQr8N
If43OAL7pYXU9+WTrw5PAFos+KYxKu9sH1cU7zqrWh61Yzs14ko0AVJUR6vw3QIOdEYk4FaLVotq
CDfpRmX1oDl1+NpFtRM+5WlTv+Zy8640wca2iuI+72T1ibJ04JFlxU4x8LWnHrTHyjM6dytGA53z
PqolGgAMnAeUv4+RC0wqmpxLYohXSsAPYlDMD4u/Y5vTkLD4efjmlRIM15O3lEPsP0IsLxuGvIr5
qT2IhuIr2fAfOqPNHyjmHIklyZBdjm4UL+2Y42qq6xCj/vav22yr+YZxp1rqu5sgSNZ3SnzpMp6U
bCdhxweNeGmmRgz0aWruvT55rs3il2makKZ2fi7NcHnzb0zvEPrjuREUpRP5vLiam/ofbENi/Ce/
eVoY8v3PpLpf6bEXgZV2YdwZdCqGp5pTtfJVGINoxFWbkydZiP6nYbCgwc4P3JOw31YQUz75zbYP
PjlcHRt+D++KXKhsMrjxhzvNU8TV50+T6sSGerZ1iz86ihXntYWf9n+knceW2zq0pp+Ia5FgnipL
pVDZVZ5wVTkw58yn74+Qj2Wfe273oD3AIjaCZJVEAht/CBRzXXJXQakbj4Bl76Aqzbc2LjbmrC0t
60ibhICHATTeYv2g42H0R30e2MqgHHMrKseODkXRKw8AB82nrs6+KbnZH2WNlKvYsDczVx3fmyeM
Q3ZhnA/HrHU0XHJgaoxWJPA3zcRFxmTRZSYil47I17JaKBPY3bKb9uRs+f63VfAKGjqEoaa1eAXm
2cZwx/YUx7ULTyX0D8qs/MqkJK4BCAVT5YNB94OLvDIFT5tca1FH/rsBlzGyx575RcatKY2QoZi7
aMnPuucgSc6R5k6AOMQguM0pFg6ycEOvE8u+1ciBgfctwZjkLm2S/M4eoofQMNNt9Dsk46VVBcXi
35cDjHaifNDX0bL9j06/Z5Ox/33KwnP/mb0p/C0gJ2et9W52qpOwQ2gBpkEBx2QRWl3wIwPmCYno
J3+ZNx1trC+TljcrT3OSS56jJIi4n9iNVqldLNZoK6triyXUfZfDh2Y6Bgbw7E0VQCWya3tY/RGU
l7LQfQDqXaN7wLXAbIPtFtPx1jwicd8uWo+PCd/kj1tDiDwsTmx4Xqpp/sjTltsxcqSyBlPCuKvz
6V3WZNEXxvyl6au1qMf8UcbUECGYanL4cRPyMM3mqDZcyzZjDiF/IraTorfLWyxNG2cxdoDVbxMN
8aen4V1+nRU62AGaXLSQc8hY5qIt6yVDtJExFkfhshRhs0Nn5JIXIxYf2Cw9dq41nNDNPEVzDZp8
+Tiiwr9BNG1ayaosyOH/ACgfkZ2kW1Kb7sXjxFsOkqEGtvUWZYNuWSEMDU94GEGSeVgzDoW4JKDj
jWIKz81ck3ERWMYda4eDrDnqZIBSFGO5tbHcWsjgtahVcfEEVmF6i9KcjAW9qp+NMVrUaRWtLVcp
z2FhcjqLNO8usTX9zP/bAfBsay+dxQGK2hnB97HQliliKJC5O+OQGWH+EZQQVx1UqRA7UpR1PJX2
0UCh5ODWqrG1SYrcd/AhV0iwqF/MPPzkhKv6aUdbHDX8DfeZamvDnrtvXWEt89InZrWtu8hZmx/b
xj3IVkuJUbxPRr7ieI1aOxUs5D7B4mali8o6Qpv/gaRCAIFCw9J7Dt2KW8xCo32Xqy18c3rIOJ5q
RYeW9T/D4G7+/0z3X68qY/M7ZN8l1j5I+Wo+vmzmop1PXmUB2WgVAfg93kKyhy9GbdMKlT/o3FfG
5HhZhQj6CN7d3MvabV5YMhlaINscutShBVY+2yynz2WXQBa1vyJl715qTtjGOit3uVDDc9Y3sH9N
3XogG4TzlOshroQP6QJbDPPrYLZPfcw3WBnqpdlzxsku/+6qr/qH1Kq8HN1UrKvSgCozK6sK3aSQ
V3Mhu0yzOms7Z63DKf05iWK8cEdD5noIuk/IKocSWuUXH3GjLfzybleGXoRljfpp8h3bZY6N/E5u
568DBKSt60zjWlbroenWGDVlW1n1pj5aqaYe7WXVFbP4FUYXdyO3ylcfJSvoRkhvlaqqnPB/Btec
Ib9Wqo54GbTsV7Wa862y6sauhxRZ96tVVtP7wliPvvqjmyYX5VdLxXUoMcD6NlkMOrpnB2NpOJbw
n1mlSqeeZE0WaZDOQhbiR9TrWboe7L2wSPSTNtChw6j69WperEOMKXsOgSCayQZDZMa1lZ+aAUVp
7p1UplgXokd79nezW5p6sZIzXqeFWbsYM09ZN1jFLLukyw9mnOITiF3sagJ//qmaiDAI96sy9eZ6
0oLw0FZO9qTH+icmnum28H1wOq2fn2TheENz7J2LrIx1WbarW6Ou+NrSrLBYGtqy3yFo+OplJWRC
txILV9jKuZkNQzgN8C9ZgtqSqel/xIsy841F7yA+GTYteQO6yVEo0Hb7qcPpkuOL6L0VaFRapvPR
9D4PurhAJ76Dl9H2TYdmRO5+IBP0oRVd9WToY3xgqaStkXjuP2KWx4nufhhk6jipLVSwsEJ7NCbn
hxzHPoDHN7SThwHGI+cRrcFzNzSvkmTq8GRolvYVRinenUBE9nLrKIuUrVBgFzym5t2kLMIS2qfa
lBiEZ7aD0nAx2afCtVZyE+pEs11b5i81r1EvdRypl7z23qvQ1/ayJgvZGMXeoocbd7rFdSGMY1vo
U4lVpVq7r9akTyfLC8dFp2IqOCEyt3bF4GxlNVXMl07kS9xY8cSYZWsMLQr41ERwlFfxFKT1Ql76
vhPXi1uT6jRsWioNZDhD/uj46xLbv4XRWC5qjtNwjObCJwuTrSq9f7Nzq93KBty3PKxPwvyLZWQw
DosqqPlb96CH5GUwy+5Es6nF/MA5XotZyedav3ZqOXLT8PpCEGvGTEtUdI2em8b2M7DxGEWXWiFV
jJ/rJHbN7N1TA5fnqR7puyYV4kXtvF+tSN9Fh7HHGY51grOAS+d/Tna8rSLD+InC/r6OWpJ8iDSw
ffT2Vm3n9zKRn4hyWqh+FtzJqq8FwbpUkSZzYvulHib8keLpq+U5xSZpBpKPrl29zfG8FONXKLPI
svIV5nhnWYKQOuTqEL4ZToyYsVs/tyMqkGnY/ZBhJ+2DbaEPCzPdWezRDih3o9Q8Xxl/V0dl6Gf7
Qpqvl9fuAXArrMMRz/095l/zXHtr2Atki9ucvms/2PAgtlVm90fFz3sM77GyMnvt0uJlbmDmS0y2
xurQH2WRV9mzMvj2Nq4jyzvJGNIgYGhEUS3kCEAmIenpedYym+KdxvlPgfkrXt9wkoqk38S/yVz8
Ae1pIVvNMHrPa7XdTY0mYDXMI8Kg4SSosEJYer87ShYYkj7W0Ww+2MbGMdKWHQuagkVI1XCIsVWq
2NoU6Jmhdi00deX7zc+iIJWvJCU+gfBeYFb8Y/bO/xXb97b/1SAN4K+xWSHjXw1OZkN+vU0je0uX
+Ktx/N/z/9c0t9jVPv73iMxEWYXfLu8mnN9NONtDy96392oG4tE3Mn2hKXW5IseQ3+Mwlt3b8xX4
AghM1kVGZDEFuMhVvWX/0dVNmpH90O465PcMQzmm3Ma8di1HyqkNR+3OI7ksGTLSLsDxwjRII4dB
tJki03cXGs/VU+H0a01W5bi0SHKOM1Vjo/rQxqH5de0xBBF6e2fy1eH72tzwp257a3CbtrurSTpe
34ahziZgygojZ/shJe3UuiRKhVk6D0ntGidwLwfZps6hvLcR6tBHVkdzVTY0RduvK811VyJiHb5k
B+ctatpnN2j72oc/6sVCvOcoZ+Gu0D7gZnNrB/vX7FF1OdlOvHPC1jw3Zp7wfE05AtVqFYgOygbn
aDLMs7xy/Erf+03zdO0nh/h98j3zsmmX8k8n8c0Im5/Erqn1cGHNs8p+t6lmXOhoF/nh+pIaWhkh
rKxVP5829l3rQ8Erip2s4nWOEbAJFUlWnRSpj6p9wjDAucNfwr4W/6rKBhnr3CjcFGMQoTwI9k+P
+mSBv031gMdc9RBGnHkZhYDx1Y8VHzMFPJM/Y7IzT8FmlfSodciq7CfHNhFrD4ME83Xsv+ar66DZ
FjVcbA3X8zsj734Vbmvf9SwaoMCjtASZ6p+G2bK8xAgBOU4zqvNqg3Y5mhPIDJZa6a/kDH9cymll
b9nioSDCDw1rpEnFPArzTSwxixRP+CZyj1CmSbL1Jm7pRZ+qq2sdFqpzvPYaXR8FCyv4/KPFlIPy
eTyq52y/4QmyDE9YrxiVp9xNsApZX1GYcaFgw8ypH4I+QjvEQxEeQ3iuqM/rhyhNNj45zl1kQ6ua
itI8cGZr7Xyjf1T0HpY1qsgLfeqaDRuo8WtMFgH+6fgmfDQR+IY0myrprvHMqqZrvE/FH3HZfwJO
cu1vJK1ywlURSZYB+aS+LM/V7K6bxGyPm2IMD9PsvdvbWAtoGOht6tlsV2fjsuMXFaxkq48069Gz
Yh5Q89gyG617VQl37dwXjwPn4PjeKxKm00NtdfqirlDtQQtugWK3/qFrLfYYfhciZ25AcRW1WCSR
G5+7sEiecFy6lKiJvwOzyjaWXysIrLnFuwuTmfxRAdkPj3YO/HFNTE9QNKsT0tUYCJWYAPVOdQ35
VoBAESf51UmrFHJpKfBs2Vn2kQ2yKovChsfu+Tjy+MGs+XLrKK+UWdI577/dppdhOckt1gfh19Z+
T4Z82lR67WubcrIgLSps11YYkZZL7qM1y6i5yYzi8ji0Onfx1I2SDQmkdPE/RoGlig66q6+uk8j5
rp2MuPuiKXq1i/QoPN8KKwdF3Y/LWwR5pPCMjiVeCVNoPpOS9Pcydusir+rCmZaepimrW4M2Ogwj
a+pvzS6Fdzi/2DUoL/MKZAfqTSs9Mf58F7pNKq4t2g+nivuD743dwVXtX4WMyapsuFX/6BKVSrL4
o/57GmXyjKWHrdZStt4G/69z2fMLK00R7PBs3iPtMW3DwQ4W1Syh1aDsjxSAU6wKxdXvssBFektK
bcWIRp1izneWoxmS7PWqUcXlkjFqzh9lnMSd7IL8QIiyEgZMvl+YuyGxbVaPlfLe99oe5hxq3Gow
cPg1a5fP8XIqf+gxSh1hFIhz0RiHOmg3vdIdotrMP4PUqXlK6spLGBnlaqiV/t5SzXBro61x52A9
sWyTscDaTiB+3zQfaW1HL3qh2Pc5ROIMubcXj/OY59w/yCZZIP0ApFmt8Q2kN+uKh7o2Fnjufivx
Cn6OdcHzU1eWsmZiZvRsD/zInLhdjay1V7a+sJQwfvKDtnuKhzRaOanXbJPU6p7UPI9O3AFfZaMs
Bt/76rBaPMoachz2tjbgbkYqaaElkznzZK4d/JpsqpN2SyL4NLYNB35TzhpmFvHpUMgGczJXUT5Z
243YlglqQGGo9DyE/3HikcY4WlIj7GyCL701lHXxgc2LjcQyWQAlDThlGuJ7ibQCZXgpmzS+lyCs
ua2ea7LNj6JLrSbqYmxYddhmU3BcGKsLsPrFo50b+SNracgS2ZRtZVU26Dk84SiyzzJUm111FI39
fO0/D/KV2S7VZ9OTjF2ULHuj+Yxcv72TXTjJcC7NZC1vAzS1WarcJI+1Zixim0VwXISdiVRw4u3d
VLlEla+wWQL4ecayrDunfc35v5pAWvGQ8tzqNpwFPIqqredpOh+iVy9LM+CIbH6YJiJG2zjC9meu
yUI25nOPW7f/e2zscOEbasi9sbLOLQd1QvbUDnIj6zFKnbthCMoLHiXlEpfW9Nv/u0fKHMPfc7Ra
iSeJnvu7Mk6ap3pU3jze4zGfa1XWBrupH7Slohj1k54PzVOcvAkjiR9lxMRjBCdDs9/ItnB07bMx
oJPk181DEglgzaVxZm+KM3fadZ89j+zAVKK3xnb1Te3q4T6PVevccjOwese7q3jMVdB1uRwmV1k7
BQBIXN8d5DAnzJamRryMSC9dq6KzxEvbefYf1Vur7PxfYzNyfzs0b9NJNEdZuCrKBzx0c6Qc/4nJ
K7VF8YJUsMcpSDYDPMcUW10VZcnVNdjOaNKotXeppU+HqUAdW4qytzgg8UyynzttUnZj1wLVz0T4
rpb6EtHP4BPgJHCw0HkRdoRFYgEGJ+4QdtXDs9kr4hyjIAO5iZ/JMfWL9bXRihp7b/nqlwBKA0c9
3mtec4twranddhjYrHJ30p/LwKjvOP7oFrIqEAe/D+sYk55KaZe6/kUTRfsk2yoEFmKlDM6yphVj
sXTOU8it/B4NHOdujJV4CQAAe5HRGk9dOelL7JaCT1u3N6yUzC9dU6AqIlDIskYleC1mQ7C5gxwZ
z8Yk1YCikxzJ0jr8nEpzk422+aXv+2LbxevAR/p7AjFcfQ9LfA7HRlNera7/rMwqvsiaKl7rtlFf
gNS1DxyunZIkx/m79TjJFIm/lFWR9ekWKLC1Bqf3lsKP35eVlU2g7JVpV4C6FgmpIXUuzGBAc+r3
1ZCilMFmoN/IBlloRWJd+9kIftwhGra8jU9qDlGwP2prFCC8YGNnuGgNTsvOuBrjs9uqgjtmoj2i
1Nwv46J2+NAnf1HblYEclz4sC8fP76y2LJ3rZeoV+Z3mmKSg7QJFRuVbq6POTcItx2poAAY+8pTK
9R5bnLbpn4Q3e4anRvQt8bwlqcf2Zxp19wZiVO/TyA/G0MvivnHjYtf1FjlCLRVnPSrVVaBxYI9m
94ccNDr7AhWiH7bZp4tAzaqXrMNovbK9blH5OIBzPtihKMpvrh6NatfEVvtMTmL2GgPbLlurPPA5
5DG+yUY7990nPhjZJAvszl/x73ZPsqZbtbPUnR7E2Tw10sX/OZdsLJXJ+XuuEMMTQ9fckzEPlnNF
4tlPUmMl026d2Sa4G4XNr3zdH/VuUJxl2qI4VM9r60ag/TGhB7NDK8J8TrTI3pRdFq+bea3dRRXS
twp34G6uqoM+nclac+5LTdEK8TTED3KgnMw2iz0OHj3PPNoxCCpha6XunZxL1Yf/fiX/pfBDHj26
710LXzQm0NEgDjdtV7cL2eJ25a9mWb32UdNa24Pz2N8GRwU7Cx/9oIU26txGKzBud8LC2wwYK2eB
CffXOeTNsudqoI0htkxcXnunIeBaRYsOExJ5qqO9m2oAzLhpvU3v5+NXfUJ76p9wW6K0K8Oq/Z/h
v3rLSbI5p/dXbxkOoui7m6NtPKhOt2PnZG5j1OifjdH/1lnV+A2RkEcFAaJXQ0Qm5CpThblZsf1p
p2kheyCzuOk7FzanFxQA2tsveqQNS50T+BOrSZRXVaXJT7LeghvvZ10ot//G0hrbrtz4mfnFGV8Z
570XFW5HJVltm3zqtkJn52DXrXLsOlesp7yvnxE279GVq4dveaXPNx7jJ4mhLarDizZzp+cOYAv6
JCoYr/lTMyvgHv8Rx0Pt1BiF+uw7aMH2pvmrf4hR1K3/LT737+b+nk1/Ob/8QP/uf3tdn3n+1V++
n7/7/8f88v1X8/u3x3w9cIDyrLvmj0Bv+28tKtBTnOAP4yxg0oUI/pvZjpSB+IZ/+vchMuwDIrcd
C07T3KEeFG08xxu/oteGFFulfLEFmsflHMe8ePyKIs/S+B3PINpd43P/yTG6HdmTZpFiuHJXG3FV
LZJUse7KXrcx8OjESrbIQjbcqvKqqnWG/Ks5j9pDGwzD7hYftd4kUxaoT9g6o8uUxuK96OoXh1PV
n+jtpoqN3lg79bsBj5rlgAzLJincCmk/Cvy0qqOsyitZKD3H5b7R1Cih8EhSoGgVU3OSRVy4zSmc
C1n1zMFcIvHSrG6xymjJY8u6r0zRRjf8aSHHySGyYSxQlYXTWSHvb6vv3aRj9Vb5L7ljhseut7Vr
fIyQOBkSCztNFUcS9gbGueuRf4mT9FDaLS7qCWiurZth3I12u3Ik0QtvzoaKPOmz/l02PQ0h2xs3
Z7tlj0+4g0xPDt4FUEo7zBfnGLSbEWNXFhyhBc3PEveQ28anZnCRwAWWgfKxW5VLf3BgFCTiLFut
cOZZgRJba3owPbUIcc27YRaTzVJXdfctCsYvGrqEP5P43kbJ0F9YFviIaeYJIqu/bhPWLSIHdtCp
7VcBw63f4jwXnJGAmreYeo+VL0pcw061A5ABGsJualkcZG0gNXKRV+Wl7srheq3wjF2ZIuEzGwAC
weGHNZT6UM9LmImnKiuGfFt1I0tmBPWWHE4OJxPaVoYWFEo/evfp1flyKEYDvdtCWftqGh5irZ8e
azNCchZhud2gmu7aaYJ64ww4xmqKP7w28Sz42GTBXkTt8Do6kbZgA5jhw0DrVMY8UTDAM9JwwKWk
5Inxu8AE8leV/VF0UNwSPXq0gM7QoLqX2m6XrEU4NYk0bhuxjyfOXIVnj+hdl62iQee/pNuzumYO
lpgU/NoqavFWKLOHeB27Fw7cqjsDdAneUEoHXzIINkzeLMoGdkTmOOJBFizuL7qqIWXoo112jSM7
YCjFfQ1y+yFPIKaEYkJ2+58hRlj25A2Dt1toQqRzp+oktG/TcE6KsQ1PxuvQGmHKZTK12UrzMEKu
AOOc4knoX5DiL321+ZKbwj87iHkuZFiNBQ4ahvWmoWrJeb+zwYId3FRMQnGliBmurGb7Kq5cZdVG
FXukPDM2U6elFyf2s2uRYnWCMTQS2BZQlHMOsnKr6viwmXU7XlK/s2DfaPZXJJo3heHnP/K+ecsr
bXg1bLVfKyKqjzi89ce8yctVL9rmuStTb8URebirtXB6Jb8AjMavIF/02vgaOO1XBawJNEFqqm+y
vkn7JyNrjGcV7BR/3uk1w5nnPpjcR9mpnL8ycB60hR2itCyydquoQ7wpDfT74L4ML3rnHhWeux+W
gw6mPgDOCUNcJ6Fkoks39M1HOUKhy+3EeRhQFrvrNXAAI0jtj5Lkm+7axReU95Odb/vhtm7M5n0+
MpIdcOlFA3fMukPVCfEkwvK1Je+69ckF7KpZ+LVxNe15Rhxt4soOD5j+QoJEzGqJ2Zf4HJSfpVDG
7wBKufvBF38MXDvc6UWo75zaUx8aH21vhMem7+CHENBSvlW+k4C7qcW9b2NbXXc2lrNAHbK8ju7c
WUFaFt44qUewP+lmnKEVt9j1ykFk2mn4Ql1bzLljoPER27pB0P49D5+NhREq9mplkQ0Hf7JJLf77
UtZlIQxjOKjQSP5nJ7VRVI6d/X44mFHJLAAYAzBCSCWogMz0UOvOfhWaD0U1dPeR+xEZOrbqSRpk
R3/0HmWb7TbmQ1B06q7KwKT2UAqiZWwGxrrLLY0zrLnuozK75NacI/tGd9dA47FwtmmJyt9YCG03
VRxJQ2a3WQdrnPjUE/hvDCy79r6uQ2D/an+WNQRv2/vCcsgwZ7FYy5gsZj0FvAq0M0YmTCVjjSfe
Uk1pDtce5ptI/QMZigkt0Q7uVg7WAu+YGf9YCvuB0/vokqguJjOB85Dqpf2QpWZzwFM7XMiqbw/i
gpsiKbzOmT5qrT8MAqSL4sbTrlEMY8OiQ30HgIj8qbKvB+WBzFP3MNhlfHBM4S58z/9pFPG85Js9
rM0nq2Rt0nButhhQUH4RcZSsaq+sef0EIwBQgie7ZsFi21DW1bRy7tpArTmxzbuLN9sVIBE7PrUt
KMHRUNI338e22bYRqrMs1AXgeT8UXh1/4uLnL7rUwNijR1ItdmqBGUQENMPu0mfkYvHCaiP7oSXx
tx4H4IfQxrVNU9awMQAe7KxM6Hcdi9693/ExOup8j1CtZmdMfXyC/s2tyBriC1aLPBbZBTyMs5lJ
6RfTE/ZmKukRDNkG2zHRXhm0N/wTYhiH/KhthGybwC6/G+q4L7JZhN8zYQy3ExYHaTAurE6zXyYL
e9ywrdhU+xUMaRGv3Nqv3kAg4Qyh54gP63b1ViQL9kL+26ha+REpkWQpeyU2nG89cbAdmQch+bJy
kgxZVFF3Z7P2Kn7TVoUVaqm8OoELKdIlO5GL7sn0laU6HgPz3CVFiGfNkB0EFkrf9CL7bqpm9K5q
wBfDyMFXVrM4d02SCaCshdRF6ldnadcjEO23Lacs9IXa193FmWlkkkkrGbdgMTvk8LtHZ6bjylAf
+6izJJ04uE5SPE1wFw+YTHeLsoq73QAmboM9knqJmzBEv0I7yxpIWYApc4FyYbON0SfmCekb0brU
e7FQitR6RI5FLMbB8r52bXnBBcLxFzxqrVnQllc9hVkMc6TMwk2m5zwpez1WAEcleLqKyIaY0dgn
0lT6tPIhXLFObI/Xatl5YtOYCDI5HEvzZ4iijRNrqnpQ4xqfLWRGF4nwypMs0vnwpuKTH67BONuh
XmMcZaOaGqiPkCNblyZmHokDKqQx/Oic6OnGUpC+H8GB8TPOjfuoc/X7IO/KMwRDVF3/CdXzVYPC
pDeM9t0tPsSKsbTqrthoYeyjE41h5+46HXdEsDujeZ1KTozlaHusq/6nVk9o6w9B/iM9173T/FBi
s10YTjk+OdXk8j81+gM7W3fVN/knKwALFw2OkDs1CzgJg2Inq7eGa5XDq9its9O/4oPRqqsIXe2V
7HYr8pwUhpHdy4jhpIWzGkatXQrDzdaDd1CF3z3KInD4aD3RqXtZRalcQ/EXJZ6h7h4VvoWPyFxm
W99xcJefR8kYapqw17XIPch+fQPxJZ68zXXA3C0XQbapJ29cyVF9ZXSPVaW+YkmaH2VocPCa7ero
LAeB3ctxGwl2BScUZ60nETdqOFfqVU8yFll+7p7iXfFTf2NYun8graw9ahPyrrLHYNefZLfUp1p1
qn1l1v3Ga/AKVvNoX+eFqWPyIrxz2cD3b13ziCoJEq54CaxMYxapwppwhQxstSdv6bxZPFzCwjZe
g1CLjj0YtGXhWc6bHtTcCtUqYpedm6+mh/1J6gTLJgcxr2lOvK9TXTuCTwu3URT1l7xpijVqo+oj
2XpradR19FqWoYa+TIouvTV+VTCE+FZ30b6IdZ1nmzNuQ2/y4JVQtAE3ZzcbBbsbsvGWh7B+Mr57
ZuIsm8md7sq4s1/CxFoHxUQc/ZWtNqGbamb68J4JstIdsq4emQhcyHWOQObhYw4sLCiG4tIWU/Xg
Bf2HHF44wlqlJrLsgtPrOExPJJv1vesCNW+LoTvrtp2tA9x2n81SM6GwZuFHbeEeLbc8Vb8Pu976
icjBi2nF+XuY5+VSrTXxmA2jv5Ez9mw9rjPa6LaelbTHfGqw8udyGEyg/Vr4YQbdScSCTRQzZqAq
vmuceI3fZu8ZXQTOuxXq/D16Sz/qaWA8BT0wjD6x33sdKIuC+sDeQEX6SfUTdpEIFEyFmmHolV1R
dH5mtHfcOdqlRNGBam2XY/bpOWWIAZXnLCutEjvfpdp3CWJJfY9rMvkaMNSNsQ0VLMJl6xCzQwuA
ZC9lq15CarehFuLtZ94prnBWaBb7n0mw5uGvfZat1mDalapHM6yTy6gY2UxVG55nhFmRi31VW+ML
e/3i4IsoWEtg2d/xcI5LINrf8YL1wn/FZX9lKCpOJFNzpyaRv0ldLcCCXo9egk5Xtm2M/oHtRfFL
L5TiYAnML2VrriUK+46RJ9Lc6roCN/UhOU3afIjT1J8S7mEoXXLoe2QKbugPGeO8k+P43+gPZTCS
g4xJgIhsqE3OBWrAobaO0LGLQ9vJmXSOkZVIvJcOd/ZaWFieFO8Njtev1SygTxIQhbO5a/LDjDdt
DqpRZgqMsTXO8krMVwj6XwZlSg4ydIvnmdVs+9+jZAMH4r+Geo35xygRTN+rqTZ2QtOiS5vG9iqH
7rMyC1TWZUwWPtSGnShcXK0g8VzqqmtZ4ML9g+dlLLsp7vgf/h6CO9jWLVvn7tpPzuV5kCabmbjy
R1BRPWtlT+AdWrMOlVVn5NWuQuh2kbh1gOHm/AoxryDnlvNcR8+vYBSdvUo9jbyT3roP1qTBtNOG
6rur/yjyaPg0i0xf8jGkF46WzUOAQdhGYLd7CbTYxCOtttdK6rKz1Lrs1VI72DmlaHfDXM3MCunl
2KkOshUxhw4oU9AfRzXMXs02/epGvXWG0529GhFbeX5Vhybga6MmvGo9qcU7GD7kjQIjOkeKmz7B
HLrIuOnkOQgNSMMTjkrvdl+sRtfKXrF9N+6KPvw13EuRGAtRUT/rVvKfw31ALe/WlF+HI8Ju3Pm2
K5Z2qoPG0ENvGbtke2J9ZC/gtNGXun1zETV6aapaufcTDtJTJ/rS6oFzIMXT4GlTxF8Gdq0b1a5B
S/E3WbiKVW/F6OEwp1fBeWhwZx/Qh97VIxZJij92qyYozNcptH4WCe4UZfIANZkl9kzCgK+xiKz8
7OjGcJROu9KPdw7xfceOw/zHovd3qCrxLOzTyAPCWrX7KikfI9Sp1S2cgOaPKt4x7R6rqMeyVfNz
EFcwDD03XemGgQLiXKRp+zVBLmU/diXGgWMTpRcNxfFlZNvtRlZlP3VuSEfBIWKlZ9cJqqFauXoC
Cq/Tx+fBI4sQ6fUbDoQlJ+SjuQKNNCcUENxGkzs5DTzUXs0mWcRm3LwZuqUevMFRlnKU74t2mZrY
RMtW9W1E3u+NREt4TBOc1OB4N6zeo3Q11l5xqEPVWpHWDDZdwhMcjYHOgsfIDsw2rpc5Qt01gNwj
+CGyJB2n/3FQp3t9lslZsfZ2Fk1f8XxHo2xJ9jF6cZoYZBZeqT/SGqSeZ32PgCGQNranJz3DhnYY
DP/OMOGzIRURrhUbzr1Z5fgVTaSbOU1HH9H87LkLczToI22JbcJ28Ap7D3fbOtehW67cMRFvlTAv
8oWMMNjFcCGxhuNBWqgTUIPciy7yyqrL74oS2BwE/hUvq8bFwB538ZTU525Q2HB2qtkdO6vuj/Kq
zaJfV3ZvKndqCFScDrfwv7rijt5fW9tu1lWxChKTMcdmcRukOxcrq+uxWc8f6FSK6E02FjNcJA8X
Y+Ikz/Lwy1aMD5ZK2Uk24R+QrQT+FlvZyBIkuc5Vhq5ySAeOk4NY+PeY2JkrjJqANoWw2WXMm6/I
u68V9f9wdl5Ljhtpm76ViTlexMIlzB87e0DPIotk+ao+QXSrW/De4+r3QVISW6UJKWJ1AKUD2EUQ
iczve41OuhiXwmt76en1riN7u5AjbickIdJSrj2UoDR/v0iY8k9xQkR+5o+R7fKsuHPMlRtjRy47
fro6H2iew0gtHthKtC915tyHYwcSZK45WvqiqKF7kjW7zr976azJMabdi42jO16TxXQUc7UAz7wo
TacHOsGZKqI1S913u7u2nrqXuAvGZYpP3l6eS8Qba8nInHby3EFlwh77wNxe/w0aCiNeh2uCPNch
ybVpDTXZyN4+9gTQx9lfr8SCs0otLBS7vnj1rGg3qbr9xTIVa5UAfoA8FBTP8Acv13ZUOVYx+/mj
OmTNo2PqX2W7vE441qhzus10sTK4110zOV+G1tSYbZvqHISxe7J0YRGG0NAQbNJhVQ/YSpZO0F9g
YfYXZabnV7wmJ9UFcvZHu9BFsCJxKVihMUJ2+ELDrCJDgWVu8gtVcRF2Hc8ZZiUH2ZaacbRgxhSr
ct9EgL81VvHr0tXHfUxi87nPp4em6vEJaogFjnbdPVs2ZEQcAo79XLs2BaiZVGjOyloEXw0v86Q/
yOroRdnaT4Jx48VgEJ22tTaZZO6ogdcuirmIefzGrLpgXsLQ1s7sHg1cb7FqogAQzozD1aZ4m7rT
XVbYykfDlCpSVuRsrXeIjPLrAhH50aTuDhO1/IWXRH1AIXZ22KUdjaBfRlxvVO1J9FkerMZLUJba
IWSZfTDgyTgtEXKdSXsh+qF6zJTM3QVjNGyHKBmfU334hdC/9UtkMY+gl/CWF2aycUBe3BFMDy9I
4CInY8XWL072aKlD+63Rsfi1PSs5uRqggLoG9arYqXlAG6FeeKx7mOaoyoMX9+ZhDswA958bfyq6
stVoy3RDfhjNx7m/EVq8dOetJsv7JYYE3pH4temselsNV6Gi2Ks2bewTDt4te56IpyUoyl1nGDb4
Gjp8UQMY7cQASZHJeicbyWg5124RBJBNXKtbDCh1rVoNvRPVsKZHvHPFdjaWwsJrbFJm4+EH5i4V
Ng3R9Oi7bDgRWTnJmjyB7KG6GuatqqoUbcrCtl2WSV1d5BCPd9h+yjVrYaAG/Cjmg68jvuFnsbuX
VaPzk1Og7mA8X6DcE9avXgXqC/4C4vyjyj/5I/DjGLukMH9S4a6s1RSLgQJVlr3tTcGe3ZJ/StwQ
PyRiL0+BXyoLHvzmS1cmv11RJwfy+xVrdLO27pSpa6xC9Z2pxWhaVJX3jhDzj8oyqksAkwC7R/dV
No+GSnglndytM48qbGMr9FB7Zrc9YfquC+417R36uKsBLPcdzlT1e5au5P/D5NgPlsGWFzqdnRdw
sZPh5yrulsqCJJS1TMcJo6XerI6RAuF0M87FbrYCkodaK228QxhTIIDSLGTjbYyBcu9WFKm6DDPC
jtIZWNPHXdaQqIp4JhcCjObLaCc6eaAJHrCf++u+apzXxpp/QfkbxmLuye/DX681QJu7mtXeKjDb
/G0s04ap1cv2vqeEK8fzuo1SgrvWXZy60o43ldd3W36y+XuG6Ek7B25NKDCruIix/0SI9kH4drzA
2mz62oIk5Q2WJg96HCekT33Yin9INcqSFFy8qjJee9hos8r1NrdxXdSny9BKjWWGN1/fZv1lnA9J
6RBH94sfbYoGiKzJdsMPYZGWI2tR9Jevw9ykKs+FeJejbs3NyAJH6Hm6u3WUBQGsyAbAKK8mP69W
Ow28q5HFX4veX5tMDaekHvC5asfwMQPLs9QtUKhjBYChD/Lyi6Y1r5hehj8yg2yo3jLruto2a7WC
LaDp3+lOjamUIn4YY2C8u+UYEMFJh2e9j4dVVpTmpUMCZqPXUX3f6jBK9N6cCZ19t7rh5btgaJdO
4ULRI2FGhqUP6nvZXcMHxRmm/1GzQdyWhIOR4sljbOLyh6m18NHRgHFlSkHsPdYxf8NokrsdNnct
eLx3mHlyeEScZR93dbCs6j7fMUshu1hH5iqYJ1x5aJqoCK71WFRZtTBqmOT//tf//r//55fhf/wf
+YVQip9n/8ra9JKHWVP/59+W8+9/Fdfm/ff//Nu0NVab5IddQ3V1W2imSv8vXx9DQIf/+bf2vxxW
xr2Ho+23RGN1M2TMT/IgHKQVdaXe+3k13CvCMPuVlmvDvZZHp9rNmv1trGxXC/2FHyqxe8fjvohS
hXg22M94oiQ7EsjJSlZbTeiHCvMdvnJ6QSZ4Z8OLjrLW1579DO0dvNG112BlieTlWXbk+gC1qszR
NXMQ6jK7ZN02RvHuO6Gzd6akWckqWoPZsnLS6DiYRfHerkBUp++xQTIombRkKQepcdetXEKhezML
XzInO03NUF000yt2rp93C83IoY/Lxqx0oKsF3lHWCKlWl0pTxnVWu/HKKdPqktvd17+/L/J7/3xf
HGQ+HcfUdMe29T/fl7FADYXQbPOtQTkHTF3+UIxV99Ar+Ys0hTcyMEXZJKyNtJiPOvVVjmI3kbCZ
Zkfga9mPYubMyIPotBZPn/gH0LzqgVtOexS3d3+MEnOk5I8m1bdMVHnVdln40fCaoFsxeaQLZA1s
MGSU8DVokvYxmxzIvIzxFa8+RcIkKnL5hy/D+PwjNQxd1UxXUw1Tg4dn/vnLGCovbfzeFl8Hz1sb
sxq2Nh/YP7Us3igJJIo8EAa/N5bOEKwqkhw/tcnRLTn+Q5wrJpzx+WxZl6VgQBxYnVJCiJOBQFTT
bohhJCwErPhUBUlyPXRDFqF6Lhsgx6oqcgqMknW/csGG+91BniPbr0NIBL+gSuKji1Br6iIXGawE
A7vSv/+eLPvz98RezdF113A0XXMMdX7Yf3qYdcChU8eW+ttU1c1GM9t0Y7KG3hPuTV6iPj87ZqR+
zZyURFQrQuL+QXQO3ERZyI7CMV/QIPaeoGVHd13qjut4KLEjrJonTFqx9pyS4LFromR/rQZzikXm
WVQC19tWiTDoCZIWruofPTIXM6J7H/dYut0yM7KkK4Z9fztXnnW76E+DOV9+rhxxa/cGYL9ILDIv
AHk5FNnoH2wY+fm1HhjYffJtbWWvNQ+5jUNIMLie4cozbt1JlGbWsjd0/x9mW12fp9M/P9auYWuG
0O05yOAY1p/vUK1qNbrvkOA7JSw3faq6uCyhk+S4EE8Jx7B/x0LuFHlVdywaFzGDLm/e7VoPD0bS
ZQ+hiLIHLcElNeldcy/brocOhowfFBi3zuNkGyLAKTGert3Kajta2UNf6A7B5qTZjPLDPa8g+Z2X
3RrqjIdcCHTu2DSyZjFUCvrVRkyxhHlAKNmpl7GtFUc3KeAL/VRsEGbeRZN38dQaVkCU8Y33idgx
h1nHaSjj7dAb4TmPEn0NvLZ/iJg5VhhWxs9+RyiPaIb3qhQ9VLxhUj6SIPimqID0Fd05oss9PcNZ
e6xMrdlNAMgIB7fxRScmfJElOEXfuQAKln805Q1ikFGTvpruNDjXE4rSh8Gagp+9nd900C89wpWh
wqyVz8J4k5WX8VfCTxC4bcSofLW0l6bo8UPWBfTouRTbE5L2slhPoXttlFUA+eZd86uIyZH7SzDt
8Rw2TdZuEwD1lgc/3pnOqOxJAscofSu1sdScAKsExAaOWAV4x0RpugNxeYQCqMl2y6/Ya/xUBPy9
RrV+uruNyV0WtytZt3TrW2T69dbLm32oFsFLoLbFSpCjOOaT6Zxc8uhLY04KtOlsvJmId17F+YYs
q7nHuJw8steS162s8UpnkAyGwfOxMnSgvM6Eh7FziUfXwLJkJyDl6NxX6CIIbyqWZpWOi1GNsAmb
BxuNSzo6C7/Yht0cJ7dXT6BKfztkGUY9xATsLfv5SV/UXaqeIg34IvL2GznO0n6oYxOc7SZ27scM
C/vBs4Ivbg87Jh4F27KuFhd7QO/OzY3wS9XlELQ8JwFHZCpPpONOZud5L8SuuoUb3ZFLG0+KV6n+
usNjk/QvcDu3LM6GAr8C6V4sxtOpPMi2DMwrmqBacSai89IXaGxU7NT9NVthAmBgYHcjYs7+uhAs
bpUM/Ig8T54iS24QQThK+Gtu15ochPMTHpZ1EiR8sREYvLU5ecHKZlux1hqdFQ7q+ifYIPlBeJV1
rm3dOo8RqMO/f3PI5cSf5iXDsg3XEZbjarrpyGXiT28OUUa4GytW8VUxo2xpExXa5mWBtyhApo9O
oGCHrt1r7jjtgXgy+gVzuxOhlKgWYjonk+JdfGF+7wtrxKeW/QvLifpO6IP6FpXFQrYHnhHuiIYW
G1nVMixCQXA8E7UzjmYwVNfLllrBgrxR09MkgnST6FqP8UISbnTHd5hTYvutR94onkGxn9pTf2kW
bf7FH2Nn3WMMtE/QXXwL1fwKMI7QKr2242beviXEkyXQ99P4jHYJGHZDJULH4RBWTv405yVXRRaa
G1lVxiY/w0rdxcS7CoSXdRjeQZfvozYvnjDIJsPS1D/GUdHWf3+3nL+853mH2CTCBPdL6KQx/vwW
qcracMhiBl+7oMUJWsvfJqv2HqK0tE99XvWLRrT9x9AG4Ad814Kt7GgvaORssMTuP0Q3JFun1cOt
MNNmXQcgXQzwJQdtPjhk1g6yKkuyLRA6uRrbvov0OLvwHkfSRWXBVeKFfEEsELvYgYemL9Xi6Glj
fywwy3hpRnEOqmg6I0qUv7i6+EG+o7mXtWAOUjZFUB9kNW3Dflm5dr+v5jNLn62aPxn2VvaG4MbX
RlrVG9/V07tghpyBgWyP3cwnsmbt+HbZ1H19BLUH1FK2yL7bqLLXkRF32C1kNUpTbdR/ZzKz5vxe
qlvkx4htPjI/F7s4qgmmJCohjFhlqBF389C68Xe2Bzmzdkf73kbKbVoIM7fv88o8VbkY9+XcIXtl
u9ZY9j/ceHljf35MdWKUQlNtQzXZrGmfF3g9UtRd7/rGl1H3q1VuFSBqhdJfDzE/eNRI3Ne8iqwN
W4ro3iod6yGdEN61EViUNfLgyVl0JnBQtsCzqVS3zj0zXGQ1uJqxR8pMHtCKyk6OzZzmN6bCIgvP
cQfVKUItw6ljqbf/+x+1+XmRrwtD5edsqDBhDcPQPi2NYlOUjqFF2hdb895qSM33DbPMT4ehR50P
vqPGAmWyFyni0vegRvqVmXnupUz1fBOzvcdICQ1SkeXeXemE1p0KhGbXJdN073VDtSmwZr5AP+sX
vTE2hyLUiMWbRb0DdA1KKJnWjpd6exP83p0sFWrUXUvZH6X/1ntru40jsRb/w1T9l4dfF66lO5rp
GMKdN++fNkMsTCb27GP1JUrTH1l2Jjzv3Q9RZJ3CGcsj8TlCT+MVikdidWuTpbh19KOGwdb1hBKN
moUsRtMMIjbKcSMvIAfLDpRs5uiHdxhJWo+/Qb07FAbKYAzQWnH6+yv8WxbVoZ6lmsZk3RMDBXcA
YVQH0AM3TK/PttQxmdvssNXur0NAfV2rxjzER3NlgdbsiAxsnV2qOn3WHWHeSbMhnIizi6+KZicQ
0YWARVUe5Ng8ja9jU/D+zkKUQbvzlWHTR3oN3ddptUU7lPcg5Z0vgZpgT+8AxiNCYrOJFe9m47tf
rN5uljAXUBfReudSJYix6nMHYkOEg/MgO4Os8c/F5CG6OXdkI2uXxhsxAxdBft8O6hweoiOaijcT
QOTfPya2fA7+NAdY7IZdgK227QBCND5HBpCsTDS0bL9YA8jxsg4JfuEusI6U3n4tTa9fibq2dsFc
VXow3KrRZPeyl1c37r1EhcdCiOeMpZNsHi2wU7zcvqEGar+2GvgPJzfVpex0dWxYPB4VDnOvkz8E
ff+MO1F5EqWw74Uf6ssWZeVvwNxhVBnj+1QXoP5wTdlnoV88V0r1Jgd0SlYvrHZsHpB7jA+BPyXr
xBuUr024kANyPXNXhRuMB6/IXHziPV7986Xx03tmfWs9s4oxdoOh4EYmiZdOahH283vuLzJHW1WL
6odxPkD/+a2tyszqQR6QSvm5TQ6+natEXX0dd2vTI5SSWFP86Vqfr1/aoILYJulkz59sWz0FcEI+
EgN7obgcsn1eK/Z7H6EbX9sfXQOHLunUCrUmz/qwS+zAoSyyMO3AlWAwgsgZ7dAroSbUmXXpsgHN
6wRqqOuW+64g8YdQSMJjYvjYRUP3j6DPVWN/YOHRB69u3jw5OtgXPa9fXQgC95PZOE/A2Yx17yLu
FuJG/DT6VYfNHb5HEdIVSxYuIMyH9izHDhMOXkmleLBWGetrJMOqfEoWsvd6yJul6UbTQ8KG6CgG
zdjqfwilSL2TT/InN5EVjLSnLVbMl1uTPOHT+Z+qny7XwuhblUK3FvJcKbNyu16K5didWmBplNvN
uutz4yIKrSHBwccac2mY22SvWrj6tfT343I0wzeuSo7NmzHuloS7y6Kfey9Ga5nXDmLT2tGVCHnZ
68yjZakYfMApjIvJEU0GJIiJtRgoajV6kIfcaxAz8MJ0OaNprm2NMKe9nc1w4XlcOx/UpoXfEuvn
26mR3SonfWqXfTTqa9SNXkzHHR9sdaqXWt/VW1mVhyHT2kXfOem+a4rpQbZpKfBgBdKTrMn2YnT3
uVOM97emVkTo57fRJTNEcxHZD08jVVwnOBoRah3fsfX6Qb7Rv7iKZj4OWnBqRnt4F6VlgKZBvQmH
lJ9H9TEzDdTK05gW4PJhDC6j0UjLZeKfPKTNHl1VGZ5qP2IXTcpw63fT8KSXo3Gc+YeO22Ul8Uk8
oMC5gBRkbJcrDmQUXk5a/KTzjkCXf3xgG1g8qUPari2t19eyOrpx+JCN5VLWriPGUluavq5sYSwT
OvPZIyPsZVcbwzONQ6h3rP76bIdNpL0TptXXe9khD0kP7HPjCmPWsuqrhRwtexpbvQ+SonzUXMSz
y0b097HtaCevBZAEiLT8liBAliLr+JanabbN0FPcCTUvXrD+epADvoS6b98Fdq2EqNHB63Ab835w
nIGYyjicocCmJ8gAi+sIjZXMQYnN422EHOYXGS5qVgMy2VQdFsuVw+44wJp8EMP8nSXVQfMRkQ9S
qonVePss6401ag0lypoEKuzBS78ZCOiUsTV8x6gIYDGWmo/d5COPkzbWzovUkbnXsa9DEp4517J/
sUgqS3bFJcvScc/7OEWx4q2F6YVJ34AAYJ3/dnDn6q2tSE1u40y03IBwcxcBudx3rPqWUjkgrWx0
91SAmFGZ2+dA5bUsFQOmMXm001I/Fj3f8lT0KD6j2vhlcmbKkqYMp1QlVGViJqKbbFJBfi+LRiu/
wBsCfRS4OVyatv2AmmslWfllAuS/9eqp2Mpqot8Vgwc8bBjL3TSa9UaejCTkMofn9tYrCvJOXjyu
ZXtQh7sm0sRLMandXdKbYiUvo1X2SU0Ig3lZj3RAi+5kIiwTtqA3fJjYGC9KWxoUTeMDRu5fZLvm
g90G3y2NDYb3eDgE83C9UdSdi2HfWo4qVHE2a4uULwjoe8MqFBQ7++FjFA0SAOUixm9t2ceOeLHU
1l4MTT29N34d4/YUjl9F5MNbr/TvRpTtSJP4gDCVX3O4kRGBinPJjj1YkObe9Hla/Yj99EEZOuNh
8sMMxrQYLhmw+SWECW8Tx/qs7au03m7Um5y13hDUay9KFhX6iWdXKJm3MDQYghVf6SbOfFTyow89
UF12WGWl3Hu9ptwPNjpgsV4eZNOtXZbU3uv5o1hwfuowA0NZT3zYthosHLqm+OwkIbI9puK9jJmR
gGh2lYubF/4DOxxnYUDhIBNLm+X32UnowQMpymOkGv3BGDTzrDa+OOMXEs+ybGvZJA8pQBtsWob2
jlQkkdmWJYOrasFLHwO4BfoSgyJpwxeUOuxz3JXMV3RaXjw8+caPvAzDl0LVq5UzpngeuUNzP8yH
Qo+Qd8iqneplzb3q2BzmkuyUw0rTKJYCEt9atn0aVyYDtpfWM6Qd7Vjp6nTo3bTEQKeOnqeBNLgP
+OJHiG9GY3o/OhGECw/pKfKt/rT2QYxdT4LAV26iRFsIoNIHW0c4VoOR1iFYaXQ7xWwu1yqq8uZx
rFGHWdhrE77dS5NhYFAVPCaRSKuXEqLgGmOwYOv4VvmSGchZMqvbuMVQ1UsTI1EnR/Ryroa2be8C
tKSXsuq0XXnHAjO6VlFUdA/wEsEfzYPTyVLv9cL/nujPXjypX4GC/xIB0fwY6tJb+JWwn5NKr1e5
YwUPsP/yTdQP6v2glAPB61G9S0ZuUmIVSKzg57O0VL29wLCNdyr/7S1tbE6Q8sTKr0aNTXb3XdOC
/lceDaVKkl8jVnaLGGuE1zIcg3VVABH+1cn0dBVbCU+AGlnusS/1HTaLPACFab1mZWbcFd44XuZa
2RR8U36QvYACThaKZkyImKrpi+2bQKJ9pbqTva6WobmIrj2QeHr1buhRuXOnjaySNY62PQG99TRm
6Qt6VOYibZX46OZ1cNZ17Vcmw+4tDNJ8V8CzWVsIU775uasR9itUVFnodbvgqAdN/thkzCDCR9hm
brZLszrAZpYTavfWoHe7LoZa3cpefiyo3CdVAj6LS/b9qgKm9Goio3e2e/Onz4UUmK7lOUY7bHTs
GS21qx9xHMuBJpdYdsVWePKRWlw5VVq/IZf+BjOJ32fUL8l4u9+cyQOoNZ8k4J5sh0BgFT6fFDgg
tQxsjd+mILmeZDn90qkK55vfpwhU2FH96M+flOrBz58ECK5+yyr/zVJ85Udadj99Eqze3aRYC+ZS
AUp0TsbLFL08VGmz+YdN3hzryGWy/pqVJz2km6pF4AwA0l/jPG3mFYGiwqewo8BA+LOND3qV6a+p
Hn1MflSfEf7TXwMjBsFaV89DydKnH72VHAQXG1tjoNbXU4JmvItMUEWyOgMmt6jQGdw4LuEMSr9C
m8TYySsiEQnKoohJPs29YxidYyxoLhq78juiP+Epz71sFyT4LLBaQ/hDTOHRd5N8EURsKfNwgF2a
DjhjJdazHOEPb2i+dU+yP8B2hM9uTrIWaryK0lFN7kY3eHVq10IwxWA3rlpbrzKUGUjoHOGWQg+a
q7WSRbs4jiLwRlTdpByQ13TtnayajQUztGj0Q+CMT0zEr7pjZY923GWPMVsOkJhE6LuCZ2HpRzy8
YZYeZC+Ikfb+7++gZvwlnEWGz3VVQazGgiUkPoWzIpvZpKydnh3eMG4JEE4GWcmJidFLEcdqMNOO
7luhmgeryvhR8bdCtPNIoFqjuHjZN111oseiyuPHEhPrvROLhvRYBLHcRUtURZh4W6uhsh7zontX
O17MbWo0Z792UFsppn2i6N371PXTbhLAOAPE4d5LA+WNiRDYyTJxyAEffj0dekizd2oenX6+WtHC
kHUdq7zvsSd5HYFny9PrYsrvCrLDGHAxrJzhFJmZVscU9Omb89tnum4dHxw3M5dylC8Q9NOYHQ/y
GmgikawbV4oTDcuBSOBFR2HuUmC+4DO9nW5NrgATYwyItsk2efCw4tmYqOteT0XOWTuapfWmYqJ7
9PFX3OVGit7bXLq1/bfS34+zI/e367l/lD5dJQ5dsQU6TQ5Rfag7xdtGQRgu2aBN8y5tetDSINmI
tstXtzZfa6dV12rGWp4mOzpTL5dmanfbW5stHATTRr3ciH76Dg4cecxaEzx5vroXBmGsSfQoVdeh
84j+e760sqD90DvxDH4sAISjrGmAwKQ65ckou/rL3/++/5LINgz2CAAyLFjohG1l/08Jo8xikxPq
TfCBUE0Y31n2rjayZwhezQ/LabdirLUvqu+IZaDbxrlEU39fBZO1heyfH3PU7xc5wMEFCCt+5PNB
QdZ/ZcUgQWVVr5vT3/+Tjc9ZE8N2hW0Q3LQMx3RM8SlwZmmqHwZkpb5M47CK3KkG+sDBTAo8n227
2bFNjhe96v3Wpg42Ft/42S301Ow+7Kw+QO0Dbq5BsSKNAHkqTfsPH7z+IhWpet+jGfakjOnZStX+
o6i4QTqWMrs0WEGbLvxMvx+bitDmYOKvnSe85C3X0bBNpEeW5EEOJAPf41sV5v8AQTCcTxMTf7hj
W4goW7YJngaEyp+TR7DoQRhks/2AxYQpkjI/kp/xZyNvivZ8SHU/P3oFnHMC2PtP7bIqR9zGyrZE
5Gi1JiZef/NFPo27VW/n5i7EHVhNEZqwZv9oIG5+CIT7AXGAGEhtjhg02L7YOGZN7zwEJuhygDl/
kU2gtYY9M+mENi2d8iK9io1T7YTmDjm64VEtyh4xjYuIci6pdPw2/apFtWU+QV5E8cpgASzAP8iL
wDAbTzHWcbJT1G289orelImSQ0KMkCUn6fl4PshSU5v5Apnldv2pI0vRal/IgRaPylLXEJKt2sJG
Ti+eloERds92Yo0nvpDHNu1Q95oP5fABYyp+uvZbhEZZJNdH2Qc4Q8+y5pgneN5YZYOWqx9oeDYY
6jHRyt9Ksk0e4rn302DZJnvrxrT3wkedpp/84qC6LcGHMXkQWlEQF//9IDsnB8H7TW6OxUHWb91q
hKQxSYOBJK2L364yKRtjfvNq80EFlxFpbXpy5vcw8JD4fmqyc399DQOS32DW2pJ/n3tnNx8kODMy
iaAF5EW6MlUfRLuRfXJUmE7VHtXVkYXK/C7/b5+qdeM+9MzfPjVKB3XpDAIoQjpNKOhi0JggufdR
g2SBlVa4Z4ibzllWe31UPvSeKL6BAMOxG/TsnGbNV/yFjROq8uZJlizPZAeIS4ZVFibbxAlwieyI
2OdjI1GXa1m9HeQZFbqutyaV5MOi1WJkUppeuQfgghibnjmbQLWUe9l2OwSWHyz9IkzuiB7HBzS8
cACcS/JQK96YL2SRrFWyQRv1HLVBcoz8DAUsp8jWDrdhVUVFtU6R2UBVAj1oglwDxLf2V7/M0c/o
u+ypbohb96Ourq/Vum0fXGyDdMP08qXIKkIvZdHhR8fgwO3bUxZNR4I/yb1PDg/ZU+EsvMY03oZB
t9atqKetrOaYAy7MaYzPZVD7rxUrFs1NzLdkGjsIy386y+ouKSQZlptNRFxAr7/xNN+NgNbePCuv
tnnP9ifPgwJFy/BRDkDpbVzYgWddhtDtDqLIkRAe3OIbaND5Ak6hOKsMQNABYSH90o7mtJAdQKAe
iJQ0L53nF6jLICgbZ6DXQ0e/kwNEiSa1QtClc/BTLZZx6pndc++yafXQaGPnXG1mEs7XYYVwIuCh
GAIbS2Zj54W6+WrWQI7m7siJQXNb7FfSvrLWTiCGuxlcDO8L6TklUA6lVJwb1FVmI54liRl+Ee+D
ukjh5brNYcj93wgb+tB9J59QPOCBNp6qsiQ9BQTzozantRY2yhm9hfFxdIkrFWBId3GmD486KosP
rXmUfbKl0uwC1E1gLWWV2MWDaZrWHZ6Kwb4ODWMTq1r+Pmb1Rn4X1tB2y6CZ6lOalKTwRiGuXy9C
zKssy7MPzeChxpVH3Q/BUD4JDJ/kmZkWI4FWCDgJNQAcxfTdtTuMwRe4GtcboXuI7PUOGp0GXh1n
NSmzpVUhjKB0SF5mJtqmdQlPDnJr6V4LoyzgJHQt/NE1qv8/Y/76EVwnq9tqXhbcPkLxdfEPr2X9
r29lnKkMFfCmaRuW+/mtLITfuKnVDi+mOTnnOGnP2HeUH1qLP2aHRstWVjNkO6xKJ2BWkRlc9i0h
yLFfebmvdDFfj10sMwTxIAkqEZD430uKabusMsZoK0vX3tL6h9QkMiV/3rbOKyvSkpaNQS4QIuPz
noe9Q10WYKifzapHeBPVXbUytJ1tIsYpS7c297+0yXFufsY1dDEqKVkpNGOSfUhw+q6bSiKPievd
dXqxH7MpMrba4NmbseXNc63jTrNBzxhNlCH56NomWRl1Zd+VLoKion6KbCVhVWZl+zAIU6ZnqtHY
fcd9UbtAZTIg/YXf5SgiAOnacHAyk9XKe7aBtLwVwAU3Xe1U1ikZshKtubB401vWH3XQ4P84V8Mi
X/mGVz376WQ+8Pyx5psBOqON81Lu4rgZsNNzYi/ZBig5nXuyvEfbGzayNsate5alqnVUVMbw04tt
5KcXslGx0g8UtLz9bbA8nyjVRp1PvY6V5yYtb2PZ2A24joe+AUvW0LytH6ola5W+eCMEbIMEKJI7
+ZdErvtI5tIkeBt2L12TEeHlL7LwK1jCKR9Q3Mps8VGk4dcgmtJfwin6MKvcZNk/ePxAHZCNmEM+
zwNC3hMvoSiZ6noXsPW8XLoW5RpKH2PurDa29dI0+EfcFlaV1hbe8raUQqEUzwXYcdupNdONE07l
nvW480ya+MEwQuNrIbwYxUTfOBlGUJz8suYlNHe0wXQqeLBeXDXz93ZYdZuyZ8Kpo19kP6nnYD0l
WNKbjTp7M3j9/2PsvJbcRrJu/Sp/9D3mwJuIM/8FAHqyvJF0g1CVSkDCu4R7+vOB6plpqSe6T4Si
olhkGZFg5s691/rWxqD8v8lz6opR8+qvupe+4vIawPrp1pFBrhJev86zHqTEA39aWaq7UTrdzqk9
5VMCvOb6gJz8qI0+Gu0Rvnr6VAoaNOsPVGOzDdx5cS+4h43brh4Yyax3yIiBLyQr5V6Puui0FEUT
2oXl3aUjDhe4pC9dW3Xgy+r42eJsUMfa/Do4Tn2eWxN+0lzOr9g8xLYXRokin3tFDVhVIfrp5npv
i+fJMctXKEvTTUtsAkcSHpWJZdnNsQIMSYrltU9lFqjE35yu3+R48UaCbntSulG5c0qSZK+/GN/L
wfGSIbx+E6GLedhHrn0AadZd2hQ2yzIvCDu69dQkUuP5PzfJifr9ZlNH7YnW0h9vXu8VLS2H6/f2
a7qSaGJaugWzR89k8G8l0VHEg/X7p2x9w5pP3URHDRu3svnTfdfvUCJrY2S2iibkkJVRZH1qpq4F
2QFwDgEmLfuMAc2g24e8WtF0Ua2SK+Wkp3qOrMdscR9+fD33bLpuKGTdforuqaY/rl/vKEmCogMI
gGkpvyv6uveTVWqizMS1FIlr3tpLM96g/yQPIgWrO0iENcB5N07ZO8cfn5JX4xyvtyOGMTtiN2Hk
sMkCwzEv5QzGsmuI6vnxtaaxL0JdlOMfxDXr12LtfkaqHbFYUL6ichtS8daO8YOTRuJjGJsdScVV
4tfFW0FAeOrX8paTsZX4VZZCtIiXj26Obu3WHd9I3/m2tJX2WV/MCSoYgLuJtrcPJR7MbuQ4IAVz
ThAY2Dz2ITWCpzm4NLnWT68Pun7WGT1ZUa5bBNevKS2WGV9J+BnF9WcwQRA7+J3fr3f/5/vckeix
JFmqzRAVk++BOcdrmsUbxW7MG864Km5WTTuUXiov6LbAxFlJ96gk1Mru0g5fIMXdRjFqRV8J43IY
fribxGpqujqbri6mOC60U7Kg/Fn9T/1MNIVtFJU/tJODAI0PNPuwP9Rk1nlxSiGCmVXnx99BUBuO
cdJ90tZ8tusHb3USy7i4EBCvnK5fuj7UToBCRnBOw/881klIHtSsZJ+nrRXq+hzf6kW/kF5lzyTT
5ealT9Vho3tV+UQulo731ojfjAkJTEcN7Q9ZHWZgfd6rKVsJfJr57Angh9ef1Mba7z+pWgNaDVvR
d7bSWhdaW5Ulkou73sgpQy/FuOSA3cZGbDtHWXMRuMfJzRQfIvmcAUpIuiZpv+eT4jytn6VaU5zj
uu33FQmEPz5L/v21X+6t4m7cqFj5UQeoR4/eKK6S9dPEVtWjYvHhevP6wTLc0t78eBBkQ0snaIOH
upmtBZVWi7sB9GbuGvkrkh/96JqyC3UbqzO8DMhgCd0B7GrFnZsb5LCud8BDq8PRk+6xiRPvpc1l
kNvmREYK0v9yHObt9Sa6rwNJctYT2T4p42IMYDn0bUmeK0811XcluugLoe0iKKoVUKYY7bbMRXkG
y4uWGezurlni4V7zljlIEtzras7wwVg7TPHaa+pHYR7csn39z5eun7nNaIZiTTNUCfzRssI9k0ju
cujHNwdpzgr09eb1a9cPS03l4uM5JCLSBc4HMei+pQEWaMzDAOnWoBSut5f19tTFqJiut9nF/3U7
LtpXUy1hfpXqJxX9cNGq5XcOiEA7S4vzEkKDJDPtB7TC9jZxa3GynSK+SHcdOCl9+yyrEvoFZN8P
+ZbnWfW91NGQtq3uPissewgH8v4Sj61+rJwi2+WNbB44dYL4KJr8bSBw8/pd2lDfxjOrFcK9KGBp
3f1150+3frbdMCU0PUdXaQt7lmWoXE4/97zoUSaDq9bRu1Wt+IPFiE8FvT68Hd/1Lu7eimzZfLIk
mOuUgPUgE5dZJxpP67AVK5YmbqU+HUhCIvKviQwqsupGpG13kF5oOLXYFXWVPCTlQ571t5URm0dV
sYwj3QICXao6D8QgUcCYmA04NZlhpc5Qv6ZcZengx+GghfG5la+aqZhhP8Nvo2/X77BV0E42Wqwi
fUKshXa0V/GNo+IKAij9SdeAa5XGp/QD5axxt1TPhNF5KH0gGOvMN0mOcsuzqkXarmjls+ItBBXF
DDDx2lt7pqlFgLFSOTnpI00PqN762N1aM0lc0YDNRkCRPimqw8gdQqpfktO6LVCmhmNEPpWb5EFk
adUWC5e6HaPc2C7WuzT18jDQatk49McDC5Dplg74FDhtTe1tyUO0iHyPFxetzIJuKLMqH0Qvhk4y
1BTBn9xVzHgyC4Zz0fiTKpbHEWh0qpDeOCfs+dh7YYrombNBx6RsEN7V29lwdT9LRkb3Wd+EKkA2
kh9gySij/jWrQPYNdtlsyjgqfUVpirCI9fohRQ2IpEC/ALHWLz0ep0wTkkSGJIBwMx0RHHsnEgwB
n3cYpJgZJo8Zpskgn3RajuS6IUJs2gMcvhAeJsP8tD8scOyBNdS+PdExSBf5XqiNcUY+8xYnxs5J
qJnspkpLPxrm5kg3PO7j4lwY5suU2sYx7lUnzCzwvVQtcZBqXk92pN0xY3niVFecMfMX54ZFek6A
vkocGW0a1Y+JWT9ZVl8cLcGoOjJPtK9vwWLZn1h7D4lLuDu5425SXirDTl9bJd9pzjgSaiW6oGIc
eW8iphta088TB/VDnRAAR4IeTtnUH4ahv0j7uCCD2Kw0zy2hvheZu8slqRCoKA5TcaxZ5zoiZVbF
kbV1JtM61k36UhXReIlmmrIZzAxXa6O9nPV7l/Ooz5LsHsCWAoXWp0ctbeXN9YPuQE6cmpIIvqRF
dNWoxsmYO6RyhnOumcbejihRwtlOwPc7xNAitg3GaPF79RI3rvWC/dB3k+TU0MU+KoUyHWZv+Fzg
H7+Y+oQ22uBlNBC4BrpBsDAnesSN6CfDoQWQEC2uvpuoZMNCdwKhGO/q2Gx0obO9zNN0UcvirseT
Rzo9+lpM8uAxZqMPs1IShF4kGxoW3i6PnSoEohzaU/zV1o3hb5Y17efjNquapVmOhd2TrgERML8q
gSGRlY7XeuU3ZEf6azWjpyI7xhkUDDm9o3DowrQMQ2pTRynW+sGqv5Ob4ewSdjRyUjLi07PsmDFl
l2KYcQ3z3v6blffnQTZ/omPSDUCurOlMIhzzF6eKpup5WzR1+jGRDAXSm8zBUa3um1yryKydx73u
kKJS0wcKas6O21zrfGNEaXXFCNcLVI50Bipu5FtDs7stAxeOLaIv7iu19DbqkujbZV1ry2wUgWfn
xsYsLDKAquS1n9W/e8Z/7tJcn3GE15qF/B5TyJ/sm/QyvSrD2fatAGh2hLlon1DshOTIp4Qy5fCw
CGuJ/BK/q0+7NiL5PCfSXHdxHlpu8NdPrqf91G65/jXksoPI9TyNYfOv3v0Jkb8+sKB88ziFwD2R
LQHe1cfgJqtpae7DxfQy304htbiT+91QsnfZ99NZjt5yqEx316gOZxbahntqw+kYKQmCs144Wy1p
4Mov0CTlkHxCA6bedEtyk3WOhrhjEJdC6vlOksRhba7tD6IqX5VKRL5ep09CNo/sYt4mrseCRLPc
2rWq8Spygh5TE2qbaWdQ49YBQyo9ydMFhEg2trrR4uFQFJ0eJJY6BHOstWR1OdiI1putbeebbnRO
MdYvch8Kv5hIgwTU+d3rRbKzRP9ZLxfQinX1ULmmd9Rj7TgK5RE2WPqS8a71Ndd7KypggcYs1RO6
HHNfxmwglZKnOyvS2xPvlHbVNUv53ZrNW9YDXHBtvplH+LFtlMmzrvY9mlqP0Aa1PvWN7C95QRyz
HVcygFec+ZnqCvpE2h3hCQrzG0FSaTcv3//69df+VNVwJTLCs3jnm7rjuL9UNRWkVKex4vJb6ajT
3dB6NfFakTkGzHUeu0TnWFTTVdfXq7NuquTeYi34679B/9M1uM5+0ahwIRqMVH+dA2uK003YWZdv
WpW/k+rWn1Fv5NDlihiVKqSY63Baz9oLQo8dJ7D4kMzatKGljfx5rNytsPQ3ggnkZSIsFzTMrJxy
mALpXKrhOA76eRmJBf3rP1v7pVV5XZiIGTA9V9e8dRb6izxDyzhOomtyvomWi0/NrK+eHPWQ4EEg
IVHcHErHRiKz9C9WsqF5fwCebnyp3OnA1o1ZlRxCipB6vFGG2qf76h07Z8791CWbgDCDQOM1oxR2
tSfRaOpmTqo9fCg17Lv4pLmwJyIiDO2uCMlPsQ9TvHQhnVN3N7r0+sY+h7NSkBdKONOK+c5fI2Uq
t84IjTlhVn1qkI9umiiCxBKL4ezYM/McxshYcYkklVXa+U06v5Ums80ER2SQKbPczPHkbCvLTTiH
VkPYpUODG3L2trE0tklltffG2Bd453NnM5HbtY1MM6Ui8ahWrXiku7f0+N2MJmzNuA+imsLVS79i
DEy65k0xTevCym6FikJ8r+YSHNpgU/edVMz0wqInrHLeYTTFd0ndh2vpWjtP8wEEb72vux41MV2X
HRWDdoShK4AGv6sGsb4AQox2IFer6pODvc7aTI7bpF8KEiYT89CN8bQZQZixBVjloweVfe8N8sMC
pVhQ1OjaXsMQd1d3VKq3CJA436noZo/RfPb0Otsnzaj582CKhW5JGVhNHsxEn98ZjkKsbAPLclS9
pPSZXCj3ovxUmggYSKLQihN5m9SGpRbG43dg48VjV5n23hy6JehpQauWdgfgfo05wk1YLX33N9vA
L4agH5eyCfbBof3ugd37xRAm1cjjfelE3+xWJFRTQ+lnjuJtMxRIW00VkqHzMNzYtjXcmLFGvmca
n6ocazvFw3Yyh8dhDRzEufhU8KL89TvtzwsEFYBneQgONFt3/gSYMfRxWbJpzD5GIW+RDWuPmofc
vUVhHESs2+Es2/yuh4aGTmIINH3Gkaa5WtBblDCKQap312nVl8mVKGgzx0AEmQ6PzvjkVe7bHM/1
U8zM/+/EIt6veyu1iqEziTEM1zN55/18YrQ10RUdkQUfSgz4ZgGpOFbOc5+nbFzgS7f2pE9+okTV
Ac8O4yFksY/Qhu+c3DuWmm0droepQTUuSjeh1ysP+khaViU572jkU/gx6kqnH7uLodWHlMbhTnPj
FcSBsQZimndsx0X1jajbEQ30PqMU+2xkLsKVvr2kRdTu6A1nT8XQ0jZj9enl9PrXr9wvCrbrdeWa
HN5c1dLRunq/6GWWQkIEmLL0wy30buNldsx+EmH77tx7Q9TZyZ40e4NX6mNWCIqS01GZO+tUTO0G
9xIA4jG5GJPanq0iqeFba58cguvvDFc5kFg4KL35gtmXNEjMGiHqReE3XT4ENFVgeqRxc7OU0Rep
Sha1iEMVPtfnCF/PqZWwyP/6/8r186fXG/0PW6jucpHamv3Lm6gdC6tz47L8yC1LDVHSjje4gT2C
tofYOQiKnttCZCE6mfLiLfGj2Sffo2bRg0zVrW1uevHl+qHyaO1C7gFiYKGsxG6VSpnds1RFh9rt
PhPBPJ0V2r1uX2yE0t4QqDwBYKA9irvxxuRvuzMBDgmurb1nxmTa54p5NzHuu8nKz8I5EKmRk2ZJ
jgM8nNIzfKt2sbuqxnNjy03EjN7ITO1EKDla/n5QIe2SEibRzZTY42uHvYS+1z6K0ySQhIb4XVyu
ww+OWMuDVZT+bNoKoSYFCBAMOrfgDMpzv1KP4sJriLAHCI6Whj/MksqLMudNyIjiFv1idaNPT32/
iD1Hzpg+vY2puyhrUoaHPEAIrgeL8UyBgsSzGz+kLU9e05Llw2oNDNxnqJjd5hR1/oKgdZOSeOIX
K4fftlqiipvyhgrSO7l2JU4MsSq/z0xrryXRdJzd+fskpM7UodSO0ZroGunlRyIbEA70MX1CA6Zz
TUpH1JBL2cP2m1gKtxZlChY5Gh4q0Jq1FWpaawduGByf6JnTNLRAxdL8xTZbMi3XBF7dpeeGZghv
jHbqkrm7mMN3BvT9bU714IPHOMB6G3dm1GYvCP2PUUuPuJrf3FyJzxx6mu0UQ/Vukdb56Qx1iN64
erLWDzikfRJa63Mc1W+wdz5afOB7rbJuADubD6aU096BpjrCpb3VBZLKySreS9leTBsqfe/GdyM5
W3fAUoNOKx5Ijqi+OzF7oX1Db995LbXF9mdGD6dS1W8mS9MfZy3ZzW6d3Y2ceGCezf2eZYn+9piM
RAglOGnR6+1tQesfPCmbcV14m5St/ITifb7EklbV4nrdXUz+2d/Ul86falzH1izD4vzoeBp6w1/W
4YFkSq46U37YxMcEWTJT9hT4slxPsoZSMty6bsMF2W11stxrP40BedhaHCYEM+5ssbwXk7B2eQZw
PrUAj3+h6+H4YLK8Q5auHSrqePa/MwmRmEFA4bHExRe8GX5mlyPpL5Ht6wY26Xic3VCLZ/D9xTif
1e5Llpd7A9HnA4iAigDBUl6gV1nbtNK+X2kwuEZ2ZJcYB2tiBgS+LPtcdEMeYh1jF5EJB3N+11gI
a4snRt9hHsAbGovqNALVyta8z7Jr5aNMdS1YhqeCyRfctSndqCVooGQpPyYXpZE9Df0ujhgoZesl
HLXiZkiH+SJs665f6vbHqf7//ESN664UufcKrBhisP6Xm//7VBX8+7/r9/z7MT9/x/9exDsTyep7
/5eP2n1UN1+Lj+7XB/30k/ntv/914df+6083NmUv+vlefrTzw0cn8/5f9Lv1kf+/d/7Px/WnPM31
xz9/+/qtEGUour4V7/1vv9+16vI1w14lDf/m662/4fe71//CP3/bfx2/CvFfvuXja9f/8zdFs8x/
cNgAcWewsVq//Q+UwOvXbfUfumlTZqBOtRzVYHcqq7ZP/vmbrv+D0xU9FEtlYUdMTqHSkVnKXZr7
D4+GNnsWzAQgcfQH/vV//5389+NF++8kQM1Yt7g/mA48F0GDCRKZzR7qnOny9/2RHobUN19SK9Yf
1TpV9vmcy72CztBPSw3Me6a85uRM+/VYnrRems8usgBf99r5mBW1tyO69wUaigbmu2Q8IFQtVBkZ
HuG4hH3WQIJWZUVTRGt3g9dFwdRjBKr7/jBKo6C5bFFhuUp5NrLuSeDcVXuBcKRXjjNdrKMa5WOo
MADqPaXGAkn2j9ToW7Bud5t47PacKe0vroftGbEEegKP/cQleW8v1tE+zjdUl2VUbjzq8rtlaktf
tas+rBISvzJX3jfxkAYL+/ZWwufy+y51L72MN0tnPzdlEupe99hU0960o3qzKL1FF8LaTDLeo0RZ
YAY6nV86PmxXgmnZMLZcS22gEr+AWQGPYuQMKiOl0SRAb3zv2hp1d23S2a0l0wNCNkfFfuut+dXF
rX5DTOG9brb17dBjV8wZpYxNVtzj3cuR6TvEJqee6UO5sh7GOg3NxulfOzf63tQI9ezMK7YT4z5f
Rdu8EcwwmkILs1Uyp3ty3gAhI8MmpYk7oN6zTHICpmhA6tKE2DZMetLT94px9u0olU+KUO864nUe
Cosmncy6+LEU7bZ37ClIGrO+DMwZafswQKdN9B129HgSifqe9p590zp5EkYoTMKYpsm+WRbkrQ5V
SJ+gUaic5o42pPibA5G9Fqa/XMi27Tq8OVQV/fS11vuDNh3djZkCI7Qfy4aILzWSe8uQ1mZV9m4I
MIoOllb3G35vUuTpF9VaAxWY9rrUCT9G6YNX1aGCCiC0x2o3ZoN273ASD7tlQCSEQ8OLn7SqBpgx
u/HRqYd7kanDDpoeE60JtqgGAX6U2k2uZfWBxiYUNjrz00y42Ng4gHAXTgGNI0KDkMrz4HH4BAGt
Kl13QzLKLpkpf5j1iMDu83enzr46A+akjhk5Q5OXIZfWQ1Jrm2EZv+hFGYek38YEpNlAxIzqNtXm
h8506eBJZMJOPOpPbV416IhVSAEQYh7/sMj9vpT8ESKqqz+3eemimDBbWIRcl4Q20/r1tFSjBosj
tS4fHXDgYTKjZ6A02IxDYlyMmFN5ZL2WcRLf5mcG1cMpnZW7qR6+9CqCmkzUU4ipO0aH0L5bEnMV
eB22Vg1nybwWdZl+EZogB9XVCZ9YP8SrJJPNeNl09agd02lEhhjJQJHIuAgsPJBb4x7F9BaXZnbM
6+G1yxR3n+YCkReMLlU4CfyP4gXIgU/zQDzrdaWdeJbKs6Ib4JHwW+fk2xpxM91ZbvQSm5O+I/1A
HG3QIKglxyFwxKL5i1NDvOrOeV6Xu0Iuys4EJVYv0H5Z4jeNNxEN6dafhdq5d/ZoHhHPFXt1Mb6V
tjwzHEUgx+I2k+ewKwatIT0zxXMTj2e40SG+AmfTM20NDfxDjF7rLSgxQolSRFmYKbzTTNdDjuRO
iaRCg0weDZgmjVRiRGrqInxtpoVk9NYu0cdDIZxAI/AOMefARCb1PjmWfK8wcWWJEZ1r87noKoFo
czhkfacGeccxPTayXcKAs3eJhCZxg6T6MaX5LmN1X3hyl5pl2PUlGa9q14ZprtwMGJ5hIi/Wqba1
Z0JQb6VJFreK8iiE+KUzVxfj1mMqtReiQ9+VOAVX83xSl1YPdIjUYV03+ybPzBsJJXylWyiJy04y
8JZeaG6fGsHpuNaro2PXoTvG8mCS1RB5zNvJzJm2jaO4xxJxuR9rteQwYlqPLny/epDzcZ7jyzBY
xY43+rfeznS/1QfFl7on4AFk72XSkcOAW/RIyy7vmSpxXUEYAX+kL9m5YcKQQOo/SRYTvV7KC3SN
cjtr2jYifWHbdPiMp/neSArzLpICAnlk7ahDl42cLSzkAEExfPABsAOtWdkcOZI0K9S73hMkUfqe
1V/MHJvUMrpfDF3EWyiZoPBqe8+bINvT/SbPwep2hDeZfjnqWFhVw2MuHGdHoyNWQo8JYVnWPMqF
XlicxedkXKEgbn3X2927bJPxb/SftDB/WngZq7soP+lIGxoUFoZSxs8VBKFbEfM/R3lI8xYcGBgU
Xy+pzj3G0iFWwcPigWLJGvc4TyNjE0d6AciKRHHEgTcL1rbMm0+TWCzOa7y9inJ4iduuDjS298MQ
T9+IObUeRXGEdYA7n9ASrHA53k8XeN1OaWtrU9R1f1SwOxYJPsPGrT9NnpmFzTLJw2hxJWN6E8HY
z/oZVaHY2MzDMHU7zgakFqN4HcOEkCkniq7fFLoGN98oP+zIkPBqpOvTVu/9qo6G06JjEkaMOwdx
eW7QOm8h/E++mUT8/EmkG0vV6SUH5Ba9TYUR75HdF6e2Y9xWTfmeXt5RzR1CLUgE3ozKIAIOQvMZ
SDas8V7RNzNvrDO0Ei/oVbojKYpW9p7c3PUw7kM5AXKAz5kSGKxYp2ZWX4Yi+TLU4g0Hq7fThxgD
uo3SQQN5ztwfKT6xUJ0Dmr63ly0ppu7GoacfeKIcjy39yrTmBLXwBj7ZtBT9eDCGrYj6EV1ib17G
0qh9d4YXCRmWuszK4pOIeXn7KaXVMeUpC0C248CC6UsQQePV2aVHLhO2VV4GVTxmZzfOvlU0YHbN
/CAUL9lyviW20FC6Bz1V5Tlv7CejDGhPF2cNjOgKITzLxYnvrh/20yD/Zopirxflf6qF9aI1VsKy
6to2cDVQyz9ftGOjdUq8tNFDF01e6A2xd4rs2iOtDCC2auovdVvsaatPD4P1ni4eQBSLIGJkIoz5
m69qZOyUMs82ippTBcP4CYVe6VviPaYz08oeef8DjbH0OPW2siMC5l6xiEBzS4LcXA/qXF04ZSA8
VexMsFqi6YqN5epDgE3TCzy3HQCcEZ3ckHjrAw1dtouYwFrGyJMKe4x2/Blvthg1Qg+QsUzdsulJ
0Bim+zJy3DOYzA53IIgHGm6EwEV5SxHNi2YThecxolycRdsDxukDKkH7bI0bkpL6O0wzRVhFubNz
CDZshFS2f101mOt54pcn3lzPNvSFVcMB//bzE18CQ261JHYecnsByJNq001Ts3p+MiUo2XLylp1q
ohkjpXs79j1ZR8mp6oQ815aGt9RU0oeiukEcpWyaPp+3+BDtUGb1ixqp1mloyMMk8s+7WVH57CuG
X7madVO2KpPxJAchbWYHlPM5PY8ad1bVOftKhyJeWRAfSSbKnjQYGnnmfob+XR2XIUmCUo9KUiRd
HxBo99jHUUfKCKlgVMkHxeyi418/R7S+/8uTRAedvgENEN389Ukai1a0WNWsB2pEdswU6I/Q7kmq
ksc2GdQdv/OTradZYA+gJ1S5TBxX0iGAs2AeCqIaSC0EN511sqf2ncaArCjKWrOJw9qpmw0xEhoR
ItoJUORyUb1S0nMuWtbt0j4g+RqOBHdenCZ9raRq7qvunBTDWXXqatvViXYYydiCvyC3vV14O69z
3uYEcRGr4vLkkOPRToZ3qA3C/7AXk1lYhFrtzn6rpssWqhYhPS4JLpqbzje5ySKXiTV4RcCUJZbc
r7zKPDZ96Z7BiQgISKNE+z+PvpvdpLg5P3HkBjMsXq9hDkKa2AEyQLvEM4ZyTswnVUNeYGQLauaO
Hg6FBAvJMWZmFqSMl27REQ0gZdDB6NPWVFSyFTtNCbw6JaOpsT7ZI2/LkbPOZhpLi3keghOz6uL9
WBAanJa2dqoO6M6IYPBsZa9QNN1p5khCk9e2odLnxWVs5wAclwi7yj5XMpcPYlG3Sh+ByOkb+2Yh
aiJMhZqcPUt8kkbHstFNBPNlb/o09V/dTA9Ev2YBW5G7L6gJkSw7d6imvxEoO5MH5/dMCMOyMC1f
k625u+5AJmy8VSx/Jsb9RpA2no+ae9s2SrtFulVtTD1cyrwjrXg8NKpiH1cCRAUR+JjHQYUBk+xv
RzmSXX5QoSK8GBmET3sW8z3o4WNrM8sXs/pKPrX2PE400/K2C8tJmTl1KmTG6qhdhwHbUK+45Sl1
nbu+fi50bGlNwykH6/AW0iFp1h0rT1zsrrykjt4v5AV5YkiI8SEfPxxNOqFa0d2sRYsHB83DkyGO
iVCSc+PG1bbucoEamZsugmmnQNtfFYSKTVRxvKU49upkxblewzXD025CNKFayultAyU2ZsKrCeXw
HYh9hKbGmHjBqv/NdIHF7Nd3sWeYHEc1YnGvDZt1+vCHE6lbaoXs6AU/WDbFwVR4aVhb0jl2dFRu
2JQeFpulH66EeetkyqOerHTBBkxAPk7NbqbbHGjwAjYWp7vJsNqTkZr4TaM7pSjRbaXlk4VHQO+X
eyKrkr0wZkBJpNM/e25nBsK1kfSS77qr9PoJgKS1Uzv27es6a7RMfEW+asQigj2IZR7JcI++IeJ+
UHPDe4rjclvxMt8MWYSuEH0WGYiwetkz3Q0uuzrQB3faUeEy3fYUiQ1Jy7fQWAktVuxoHxHMEUyJ
vbCARz3ccmfbKrN7UhbXpa1dxXtZAJmvcZT/CI+3pHEipnkNWVoJQGUsPzvwDNI0W/Ber6TyWE02
JAhbQVnfD2UPjVapkmdjaZp9Jvi9uTKlT0X0aOMv3nAIgh4E4OvgmV1+kIJU4SZidVOd+B4ajXqJ
oLoBkYIhFdnok9yWzodlvHY2eINk1rOzTWLwYUjMIowhWm886bwXTNsfaH3boPME0HlDyf262jOP
GU844ECMpBi98xlEdj1MzaqFUB56jZkwPYRdB9rHF6BbN6KUGA840E3aQjUvlGab58OupNjzC6eI
bvSm8nwFVkiQkCSyc5O28PteKW+6KaOvMSovYqgIcV8H53BpWONsyTGDoqOqdOtU6k+qmiDhrAaC
diK5BBFB4htpJ6EwsIcsxYjqT3oEWyJTKcCDtVw6TdNv3FrSjPbi0k/i9DVJY4LZIU6GuWQAVNJm
96vc4wzbIflP7fme5wHyZPY+4jF8rOw1AhYp7FHUZXdr57kPYiIN+rEp3qEoseNGX7HzzWHU846M
tTE/ZJUwaChGJ4y72Y1wxRHHaP6MoOCNho2GtIBbfeOdvHh5aJrcOMLK0p/yss82sUamuS1eik6B
iod04S5KCJut24wQqk5FbKkWLi+hlz0wAJzI9+H4bWbfo3Z8u2Jx0xfdUGJ0DOOynWB1GdW9UL6J
PiHmtiXMPMmJNomd0tjNg8UcQK3cZ3PJix1dxGajpHm1ywCiMFO3X3AH2CH0nO6cxYYdRghZjIT9
d+qKGTVOIZ7yWa+DfirTQ2yVzyDs5E6S1nSs1afBaCl5EMp9dodi37SXfsGMv0DR2PZV/00zUvc0
F/rqOJ1heWRiG2uJuFFpcN+PcX+wlMHexqZSsrzW80sWcdlRHCV4Nj9BIuHiwWodFpZWBjOrOBGH
Jbat/8fduTW1jSxx/KvwBVBpdNfLVh1ICOTCppJszuaJUsCxha9ItsF8+vMbzRgk2WTZNLU7dbT7
kkDamnZPX//dPfu2uJsy5z5h4FJwHb9fRwtq2Xfz+6NDpkV/XETV5xXVpZNJfnMIgiRnC+uK3v38
gvTkurzDJzusN2+HbLGc0Sj1msGq6+NVlk/fTGd0Ts6G69FRHKjRn1OV3hyD6kk/XscLcg7VFXmK
4JzFFYw0K0uaO8ej+xOw/0yKWEf18ZKFQ+VwmX05neEbfdJLrw5n9+p9Fo3+uL5YHr5eDOmdWFan
NxsmZzICfvouWWxwA4mfjlaH0cXp9DCrT1TFuOTwWq0/qcUJg9/mr/1lzTI4djzeH02ri493MYnT
aD2bnE2HaxbJROHF22g8rWAUK8VSxZLnWV0GaB3WBC1vbj8P55PJhyDb3L0JgU5OgXUfNW7zJi6W
k0V1RvD+mcFr4+PNJqcV85CRPGX5apJv3ixW15cTtgWf0Bvgvw9u/KN7xhK8uk0vRsfzOXtbks3F
+8Pbm/vz2/V4eJQvdGdvFOHM+io7vVchkyhSoOn1t1TdB6f+dHN3liuchPHymi7eMr0FQ8vAOpLF
rCSb+kfrjLkJQZjDtPwjl6V6e+2vbs8nTG4i1xT+mNww6mt8RytYtJn9PqxGwVHEsoR3KfjvT+Mq
Ocnzr4rV339m5M7ZGh/7R3ejVX2a4LsbS/l/U1lqFaF2SksPxRZdFmr2LX2Z/9ovbas4+wk9r1YV
+LGesN2pVTUv1VTKfkZjUlBQW11RzooCj8pTyJR5QrfJfDa0f3+YKi/RXRR0++bNQ1WWT2px56nz
//xouwW8XTqdV7+cr2ZLXfijJjpr192CiOrWcw7fo/B4+DD3Yj1kmQlO3cPnucdFCwMKb+bwhs3/
/OGfrlPyzTzv9D0SrdMHXpokgJx1DUU/EGxLQJZ4WcT3D/bTMIGy5L8iAb0TmDquLtamaW6k0lS1
H+7S35F/5YGvB34A/qB5cNvbTEhhEo0lLFvifjh2+kSvFnrOBegxsCUClJfZCMIEsmDv6Ul+eHGU
AoJ37wLkOtkkO33kNY0VIP2NgJMWbH/3SqEDk4hZ/HGylQ23RCCkBvpMJfikDESRB6aUocXoAfN0
uZDl3ACwCTH7A5vHOVEgwajLFFJZYKRcmCq2T25P2ZEFP/FAJoW5r0vNbkmBymPzTr+uBkNAK2gC
UCmP1r59/Dzw6D4h0YZFbB7ntCHyaeyTgAmpFzDSG0yeNYg9W6BU7iV4S6AOrMJwTRIy6hzSi4Dr
w4jhBJ9wrzpIYy8CpBkxZM/83DlJUNgyqVIMAw8kZJABtTen7JmGLPQYkUSzG8jprbpwSynkKqTO
INOJGnwW6R60/UxIU7xk4GpZakXFPVGgUC21DEHmkdAFJRuiX9o6MUMnZmkY0dnnqAwoikrSKAH3
gO4IPw0iZW4CHnebC0rhP+AbpPiQrqnDgNyg+Pw+lhGbYO+57/eMApcAUGWWs/PlgT9uaQIaWzSk
WqQKIt9TSADA+MdTtqUAJ5GPScKYcRzmcU4WwkR3Tcm4kKL1meCWgX3ZnrLNBeX7GEcNi7F3xbmI
mS8pkypEsiZ4SHSjb+OFvl5MPOJlcrrgmZvHsN2l5AloRgy6TBYCD7Q249uj6EH7t2UhD8kt+QDB
fftzE6u7xIUcyyXkQuh7oG9xGDVooXN8hdrUi6q3GTT3hCBhgbb0+BkugJ5+gPZvnp5xyDOMJ5lE
koxGXxipc0kIcHPFfmLqseyaZme9UrYtBFmMJoA1KE1zfPeEQMOahUIQxV5I1Eht6vFLbnMhyb2A
lj7g0zZqdI4LgDnlyTSF6dND15kVv/cq5F5ILpmbYoMJ45I4dBUCH3deKAshIZO+C3HPJqaJl9Lf
ljPBw9wEo3hdOn3UYHlFNjEkW8y0eKyiEYG+r5yjKMih+T6Je/M07HaJC+R4pEl1IqZMN8Sz380c
clcr0kiB/6S9KP045xmwnVVJvcQoQSs2M2ts5NQ3jZHHVI6Q+Ny9sFGB2pYqAupGAXm0h3iopxAI
mKgqoHIY29A8zgkBNi2QXgVCBQYs0HLv7zeNTYUlxUsMEufOz6oG8SXAHIQJe1z8yBpFxKrtGui0
esoscOJmR1UBQwht5VOQV48pJGP18Q/NKfsKUasKiu0smzF3wUGNwJYuoUaIyJZSZVY5SePm6UVM
ykclRMhcort2scMOmUVmpARS1wikibZ1Aa3Re6WA0RweaVZaC+nobB7XuEAwm4ilALwB00fCNLV1
xr5GyD3iae0jW7PpXE6dTvTQvJRAI2AX2HGKf2BT5z3nQKkE8xiHOu/e3BUTqDt0I+BCLr4RoZdk
caLyLfakpxGAYMXICZMVndWLLC4Uc4HUMmV1AAj7bWRKfQE3KvC3OVXntCMtO4kR0F+/EVHo5Sw7
IoVuUyU9f5GiJtqR4NoWeJ26CmQ3pMYR4xDqPZg6Am97SJSb8ZKJzDGczWPEzanjJ0p6fB04006b
Mrj64ZQdLlBeYXAHfXTWKrjnIdHmJ06kUT0BYkLYaLOpPX1IwZUiG76ys+WVQAMqpVcB0BkTyugh
MqKgIY4dWcAq6CEMGpjWPM6lkqi0iQuORE5AU1mOS9KseXp6IfOB4oQphsNaDfe4QBJFeiNCrAIt
/SDTHk/ZlgW4wORC6pGkrZrHuSiazLIymV6BbYwAn5FAxxnaKwvwhgFKYLKakX6ORU6kkoyyFp2f
AcgB//UUIuBkGtoThonYerRzwQKDi8UKMSQuRAv4WtL3Bc4pqiLHTeaWmJ87FyxgsiKpi0D6IML7
QyM+cQkaB1FX82yu6W9w4Rne1EPnC8t7JldNz0s5qFsj2f7yF7ZtIbsEbLuHRvTrno7OL+pxbYa0
gf3rP//WwTI3eZLWD7d5k+Zz7D+3B9z96M5nbU+1/cvTclAV1SVDjJrJcfY1zRi4/0yK78W0aPej
IH3cz8c32Zky91Bb+QvC9bhHV5coxXSr8n4+6xJuIPRywuNiVhf19hWbKXoNIllK+biYlD/m1azs
vLUB+oppsxG3Kq7m7bdmZAD2U06ZCbKXy5I5+1tij70qUuKvBhPmD1aDNmUD+hVTtsMQD+Y/Do5p
up1+77Ld4Emln8L+kaq86nyfuDYaoymlzIzJath9ZQsEllJ+euLj0wMln3XVz66KUUcALV5T+sJn
E/ZRsadqy9TmRhoQoJg0i0aKnhYxkDIx5fltVywMRktK9t2ubjK4HzFhCKwux5sOkw2YRkqaCSFl
vcNmg9aS0v7AVs6O9qAI+xLm5UNRbSbF7KrNDguokL9yXReXdBsPlsuOTNv+VzH98pLxDUW3t9Tg
AOSksQUsLOhItq2uy2nXdcn/i0XZYbopXr8E9fmq6pPWFVEx6Tmr1Ls6JFBNfU1K+XzwvSp63pMt
2shJr4uu3bJ1EDnh24PTYrqoR2XXrNsKw0vQfzuo6kFHU5Fp1Yn7lyD+YXBXXnbMmO3Hewni3+bV
ePuaTXzABii1/Yu9o5yfZXnP9eDlg+OCoXRlTxJJNLzYB7xi71zv7hsUupQ1v4/KLsdN9lVMdjzB
I+lGNYTVesajmHQ1GPbb95uqiZTwx8FsVm8m66IXJtjeDyn5T6P51eDgrN6xbSbTKyX/WY/53iuI
OnH2AmGf+YBdQbR5Oen7f4H7g7oedFwKixmR077rRpUWpiql+8eyGG0FWusUC3SSkv06qKZYtg5l
k/wTUy6JbHribRNrUtL/LbA7bD/rXk2brxITZ/L9wdd9L28KBGL6ZX05ZyRPx3OzLfFi2ps5GwKG
nW/TgGB+TnlfpukByrObf9pOQ9n3z7rJNf0bl5NBUf32PwAAAP//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chartData>
  <cx:chart>
    <cx:title pos="t" align="ctr" overlay="0"/>
    <cx:plotArea>
      <cx:plotAreaRegion>
        <cx:series layoutId="waterfall" uniqueId="{9C951878-B00A-48ED-856C-B94D07C49575}">
          <cx:tx>
            <cx:txData>
              <cx:f>_xlchart.v1.12</cx:f>
              <cx:v> Profit</cx:v>
            </cx:txData>
          </cx:tx>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microsoft.com/office/2014/relationships/chartEx" Target="../charts/chartEx2.xml"/><Relationship Id="rId3" Type="http://schemas.openxmlformats.org/officeDocument/2006/relationships/image" Target="../media/image3.emf"/><Relationship Id="rId7" Type="http://schemas.openxmlformats.org/officeDocument/2006/relationships/chart" Target="../charts/chart2.xml"/><Relationship Id="rId12" Type="http://schemas.microsoft.com/office/2014/relationships/chartEx" Target="../charts/chartEx1.xml"/><Relationship Id="rId17" Type="http://schemas.openxmlformats.org/officeDocument/2006/relationships/chart" Target="../charts/chart11.xml"/><Relationship Id="rId2" Type="http://schemas.openxmlformats.org/officeDocument/2006/relationships/image" Target="../media/image2.emf"/><Relationship Id="rId16"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image" Target="../media/image6.emf"/><Relationship Id="rId11" Type="http://schemas.openxmlformats.org/officeDocument/2006/relationships/chart" Target="../charts/chart6.xml"/><Relationship Id="rId5" Type="http://schemas.openxmlformats.org/officeDocument/2006/relationships/image" Target="../media/image5.emf"/><Relationship Id="rId15" Type="http://schemas.openxmlformats.org/officeDocument/2006/relationships/chart" Target="../charts/chart9.xml"/><Relationship Id="rId10" Type="http://schemas.openxmlformats.org/officeDocument/2006/relationships/chart" Target="../charts/chart5.xml"/><Relationship Id="rId19" Type="http://schemas.openxmlformats.org/officeDocument/2006/relationships/chart" Target="../charts/chart12.xml"/><Relationship Id="rId4" Type="http://schemas.openxmlformats.org/officeDocument/2006/relationships/image" Target="../media/image4.emf"/><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0</xdr:col>
      <xdr:colOff>86592</xdr:colOff>
      <xdr:row>0</xdr:row>
      <xdr:rowOff>60614</xdr:rowOff>
    </xdr:from>
    <xdr:to>
      <xdr:col>31</xdr:col>
      <xdr:colOff>254000</xdr:colOff>
      <xdr:row>3</xdr:row>
      <xdr:rowOff>143741</xdr:rowOff>
    </xdr:to>
    <xdr:sp macro="" textlink="">
      <xdr:nvSpPr>
        <xdr:cNvPr id="2" name="Rectangle: Rounded Corners 1">
          <a:extLst>
            <a:ext uri="{FF2B5EF4-FFF2-40B4-BE49-F238E27FC236}">
              <a16:creationId xmlns:a16="http://schemas.microsoft.com/office/drawing/2014/main" id="{D7126DF8-BF70-FF73-D542-2D348D60FA55}"/>
            </a:ext>
          </a:extLst>
        </xdr:cNvPr>
        <xdr:cNvSpPr/>
      </xdr:nvSpPr>
      <xdr:spPr>
        <a:xfrm>
          <a:off x="86592" y="60614"/>
          <a:ext cx="19065008" cy="631767"/>
        </a:xfrm>
        <a:prstGeom prst="roundRect">
          <a:avLst/>
        </a:prstGeom>
        <a:solidFill>
          <a:schemeClr val="dk2"/>
        </a:solidFill>
        <a:ln>
          <a:noFill/>
        </a:ln>
      </xdr:spPr>
      <xdr:style>
        <a:lnRef idx="1">
          <a:schemeClr val="dk1"/>
        </a:lnRef>
        <a:fillRef idx="1001">
          <a:schemeClr val="dk2"/>
        </a:fillRef>
        <a:effectRef idx="1">
          <a:schemeClr val="dk1"/>
        </a:effectRef>
        <a:fontRef idx="minor">
          <a:schemeClr val="dk1"/>
        </a:fontRef>
      </xdr:style>
      <xdr:txBody>
        <a:bodyPr vertOverflow="clip" horzOverflow="clip" rtlCol="0" anchor="ctr"/>
        <a:lstStyle/>
        <a:p>
          <a:pPr algn="ctr"/>
          <a:r>
            <a:rPr lang="en-IN" sz="2400">
              <a:solidFill>
                <a:schemeClr val="bg1"/>
              </a:solidFill>
              <a:latin typeface="Lato Black" panose="020F0A02020204030203" pitchFamily="34" charset="0"/>
            </a:rPr>
            <a:t>Ecommerce Sales Dashboard</a:t>
          </a:r>
        </a:p>
      </xdr:txBody>
    </xdr:sp>
    <xdr:clientData/>
  </xdr:twoCellAnchor>
  <xdr:twoCellAnchor>
    <xdr:from>
      <xdr:col>0</xdr:col>
      <xdr:colOff>95250</xdr:colOff>
      <xdr:row>4</xdr:row>
      <xdr:rowOff>43295</xdr:rowOff>
    </xdr:from>
    <xdr:to>
      <xdr:col>3</xdr:col>
      <xdr:colOff>528205</xdr:colOff>
      <xdr:row>7</xdr:row>
      <xdr:rowOff>17318</xdr:rowOff>
    </xdr:to>
    <xdr:sp macro="" textlink="">
      <xdr:nvSpPr>
        <xdr:cNvPr id="3" name="Rectangle: Rounded Corners 2">
          <a:extLst>
            <a:ext uri="{FF2B5EF4-FFF2-40B4-BE49-F238E27FC236}">
              <a16:creationId xmlns:a16="http://schemas.microsoft.com/office/drawing/2014/main" id="{D351CC20-4A95-6ECA-2493-363DC618BDE8}"/>
            </a:ext>
          </a:extLst>
        </xdr:cNvPr>
        <xdr:cNvSpPr/>
      </xdr:nvSpPr>
      <xdr:spPr>
        <a:xfrm>
          <a:off x="95250" y="770659"/>
          <a:ext cx="2251364" cy="519545"/>
        </a:xfrm>
        <a:prstGeom prst="roundRect">
          <a:avLst/>
        </a:prstGeom>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Sales</a:t>
          </a:r>
        </a:p>
      </xdr:txBody>
    </xdr:sp>
    <xdr:clientData/>
  </xdr:twoCellAnchor>
  <xdr:twoCellAnchor>
    <xdr:from>
      <xdr:col>4</xdr:col>
      <xdr:colOff>83560</xdr:colOff>
      <xdr:row>4</xdr:row>
      <xdr:rowOff>60613</xdr:rowOff>
    </xdr:from>
    <xdr:to>
      <xdr:col>7</xdr:col>
      <xdr:colOff>516514</xdr:colOff>
      <xdr:row>7</xdr:row>
      <xdr:rowOff>34636</xdr:rowOff>
    </xdr:to>
    <xdr:sp macro="" textlink="">
      <xdr:nvSpPr>
        <xdr:cNvPr id="19" name="Rectangle: Rounded Corners 18">
          <a:extLst>
            <a:ext uri="{FF2B5EF4-FFF2-40B4-BE49-F238E27FC236}">
              <a16:creationId xmlns:a16="http://schemas.microsoft.com/office/drawing/2014/main" id="{A3F8AFF7-5133-D34C-4B7F-E4EFF4357C9A}"/>
            </a:ext>
          </a:extLst>
        </xdr:cNvPr>
        <xdr:cNvSpPr/>
      </xdr:nvSpPr>
      <xdr:spPr>
        <a:xfrm>
          <a:off x="2508105" y="787977"/>
          <a:ext cx="2251364" cy="519545"/>
        </a:xfrm>
        <a:prstGeom prst="roundRect">
          <a:avLst/>
        </a:prstGeom>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Profit</a:t>
          </a:r>
        </a:p>
      </xdr:txBody>
    </xdr:sp>
    <xdr:clientData/>
  </xdr:twoCellAnchor>
  <xdr:twoCellAnchor>
    <xdr:from>
      <xdr:col>8</xdr:col>
      <xdr:colOff>106506</xdr:colOff>
      <xdr:row>4</xdr:row>
      <xdr:rowOff>60613</xdr:rowOff>
    </xdr:from>
    <xdr:to>
      <xdr:col>11</xdr:col>
      <xdr:colOff>539461</xdr:colOff>
      <xdr:row>7</xdr:row>
      <xdr:rowOff>34636</xdr:rowOff>
    </xdr:to>
    <xdr:sp macro="" textlink="">
      <xdr:nvSpPr>
        <xdr:cNvPr id="22" name="Rectangle: Rounded Corners 21">
          <a:extLst>
            <a:ext uri="{FF2B5EF4-FFF2-40B4-BE49-F238E27FC236}">
              <a16:creationId xmlns:a16="http://schemas.microsoft.com/office/drawing/2014/main" id="{6B0A4772-489C-A332-E262-48EEBCBBDFA5}"/>
            </a:ext>
          </a:extLst>
        </xdr:cNvPr>
        <xdr:cNvSpPr/>
      </xdr:nvSpPr>
      <xdr:spPr>
        <a:xfrm>
          <a:off x="4955597" y="787977"/>
          <a:ext cx="2251364" cy="519545"/>
        </a:xfrm>
        <a:prstGeom prst="roundRect">
          <a:avLst/>
        </a:prstGeom>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Quantity</a:t>
          </a:r>
          <a:r>
            <a:rPr lang="en-IN" sz="1400" baseline="0">
              <a:latin typeface="Lato Black" panose="020F0A02020204030203" pitchFamily="34" charset="0"/>
            </a:rPr>
            <a:t> ordered</a:t>
          </a:r>
          <a:endParaRPr lang="en-IN" sz="1400">
            <a:latin typeface="Lato Black" panose="020F0A02020204030203" pitchFamily="34" charset="0"/>
          </a:endParaRPr>
        </a:p>
      </xdr:txBody>
    </xdr:sp>
    <xdr:clientData/>
  </xdr:twoCellAnchor>
  <xdr:twoCellAnchor>
    <xdr:from>
      <xdr:col>16</xdr:col>
      <xdr:colOff>143740</xdr:colOff>
      <xdr:row>4</xdr:row>
      <xdr:rowOff>48489</xdr:rowOff>
    </xdr:from>
    <xdr:to>
      <xdr:col>19</xdr:col>
      <xdr:colOff>562841</xdr:colOff>
      <xdr:row>7</xdr:row>
      <xdr:rowOff>22512</xdr:rowOff>
    </xdr:to>
    <xdr:sp macro="" textlink="">
      <xdr:nvSpPr>
        <xdr:cNvPr id="34" name="Rectangle: Rounded Corners 33">
          <a:extLst>
            <a:ext uri="{FF2B5EF4-FFF2-40B4-BE49-F238E27FC236}">
              <a16:creationId xmlns:a16="http://schemas.microsoft.com/office/drawing/2014/main" id="{6F6AD3AB-084D-020E-51CA-3996771BE847}"/>
            </a:ext>
          </a:extLst>
        </xdr:cNvPr>
        <xdr:cNvSpPr/>
      </xdr:nvSpPr>
      <xdr:spPr>
        <a:xfrm>
          <a:off x="9841922" y="775853"/>
          <a:ext cx="2237510" cy="519545"/>
        </a:xfrm>
        <a:prstGeom prst="roundRect">
          <a:avLst/>
        </a:prstGeom>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Profit</a:t>
          </a:r>
          <a:r>
            <a:rPr lang="en-IN" sz="1400" baseline="0">
              <a:latin typeface="Lato Black" panose="020F0A02020204030203" pitchFamily="34" charset="0"/>
            </a:rPr>
            <a:t> Margin</a:t>
          </a:r>
          <a:endParaRPr lang="en-IN" sz="1400">
            <a:latin typeface="Lato Black" panose="020F0A02020204030203" pitchFamily="34" charset="0"/>
          </a:endParaRPr>
        </a:p>
      </xdr:txBody>
    </xdr:sp>
    <xdr:clientData/>
  </xdr:twoCellAnchor>
  <xdr:twoCellAnchor>
    <xdr:from>
      <xdr:col>0</xdr:col>
      <xdr:colOff>60613</xdr:colOff>
      <xdr:row>8</xdr:row>
      <xdr:rowOff>51956</xdr:rowOff>
    </xdr:from>
    <xdr:to>
      <xdr:col>3</xdr:col>
      <xdr:colOff>502227</xdr:colOff>
      <xdr:row>16</xdr:row>
      <xdr:rowOff>132080</xdr:rowOff>
    </xdr:to>
    <xdr:grpSp>
      <xdr:nvGrpSpPr>
        <xdr:cNvPr id="46" name="Group 45">
          <a:extLst>
            <a:ext uri="{FF2B5EF4-FFF2-40B4-BE49-F238E27FC236}">
              <a16:creationId xmlns:a16="http://schemas.microsoft.com/office/drawing/2014/main" id="{1A160CB9-E4B7-59E4-31A3-040B8A109816}"/>
            </a:ext>
          </a:extLst>
        </xdr:cNvPr>
        <xdr:cNvGrpSpPr/>
      </xdr:nvGrpSpPr>
      <xdr:grpSpPr>
        <a:xfrm>
          <a:off x="60613" y="1514996"/>
          <a:ext cx="2270414" cy="1543164"/>
          <a:chOff x="95249" y="1368137"/>
          <a:chExt cx="2260023" cy="1714499"/>
        </a:xfrm>
      </xdr:grpSpPr>
      <xdr:sp macro="" textlink="">
        <xdr:nvSpPr>
          <xdr:cNvPr id="5" name="Rectangle: Rounded Corners 4">
            <a:extLst>
              <a:ext uri="{FF2B5EF4-FFF2-40B4-BE49-F238E27FC236}">
                <a16:creationId xmlns:a16="http://schemas.microsoft.com/office/drawing/2014/main" id="{5A134C24-9604-2826-552F-D1E25AFEFB37}"/>
              </a:ext>
            </a:extLst>
          </xdr:cNvPr>
          <xdr:cNvSpPr/>
        </xdr:nvSpPr>
        <xdr:spPr>
          <a:xfrm>
            <a:off x="95249" y="1368137"/>
            <a:ext cx="2260023" cy="1714499"/>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p>
        </xdr:txBody>
      </xdr:sp>
      <xdr:sp macro="" textlink="KPI!B12">
        <xdr:nvSpPr>
          <xdr:cNvPr id="10" name="Rectangle: Rounded Corners 9">
            <a:extLst>
              <a:ext uri="{FF2B5EF4-FFF2-40B4-BE49-F238E27FC236}">
                <a16:creationId xmlns:a16="http://schemas.microsoft.com/office/drawing/2014/main" id="{82F6073E-01A1-50B9-244B-37B049BA152B}"/>
              </a:ext>
            </a:extLst>
          </xdr:cNvPr>
          <xdr:cNvSpPr/>
        </xdr:nvSpPr>
        <xdr:spPr>
          <a:xfrm>
            <a:off x="259773" y="1515341"/>
            <a:ext cx="2008909"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BE5140-BB68-470B-9EF3-3D87F68B6ABB}" type="TxLink">
              <a:rPr lang="en-US" sz="1100" b="0" i="0" u="none" strike="noStrike">
                <a:solidFill>
                  <a:schemeClr val="bg1"/>
                </a:solidFill>
                <a:latin typeface="Lato Black" panose="020F0A02020204030203" pitchFamily="34" charset="0"/>
                <a:ea typeface="Calibri"/>
                <a:cs typeface="Calibri"/>
              </a:rPr>
              <a:pPr algn="ctr"/>
              <a:t> $18,81,524.77 </a:t>
            </a:fld>
            <a:endParaRPr lang="en-IN" sz="1100">
              <a:solidFill>
                <a:schemeClr val="bg1"/>
              </a:solidFill>
              <a:latin typeface="Lato Black" panose="020F0A02020204030203" pitchFamily="34" charset="0"/>
            </a:endParaRPr>
          </a:p>
        </xdr:txBody>
      </xdr:sp>
      <xdr:sp macro="" textlink="KPI!B12">
        <xdr:nvSpPr>
          <xdr:cNvPr id="37" name="Rectangle: Rounded Corners 36">
            <a:extLst>
              <a:ext uri="{FF2B5EF4-FFF2-40B4-BE49-F238E27FC236}">
                <a16:creationId xmlns:a16="http://schemas.microsoft.com/office/drawing/2014/main" id="{6E8BC90E-A95D-E302-6CD3-75794F6675D0}"/>
              </a:ext>
            </a:extLst>
          </xdr:cNvPr>
          <xdr:cNvSpPr/>
        </xdr:nvSpPr>
        <xdr:spPr>
          <a:xfrm>
            <a:off x="303069" y="2554433"/>
            <a:ext cx="1956954"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latin typeface="Lato Black" panose="020F0A02020204030203" pitchFamily="34" charset="0"/>
              </a:rPr>
              <a:t>MOM</a:t>
            </a:r>
            <a:r>
              <a:rPr lang="en-IN" sz="1100" baseline="0">
                <a:solidFill>
                  <a:schemeClr val="bg1"/>
                </a:solidFill>
                <a:latin typeface="Lato Black" panose="020F0A02020204030203" pitchFamily="34" charset="0"/>
              </a:rPr>
              <a:t> GROWTH    </a:t>
            </a:r>
            <a:endParaRPr lang="en-IN" sz="1100">
              <a:solidFill>
                <a:schemeClr val="bg1"/>
              </a:solidFill>
              <a:latin typeface="Lato Black" panose="020F0A02020204030203" pitchFamily="34" charset="0"/>
            </a:endParaRPr>
          </a:p>
        </xdr:txBody>
      </xdr:sp>
      <xdr:graphicFrame macro="">
        <xdr:nvGraphicFramePr>
          <xdr:cNvPr id="43" name="Chart 42">
            <a:extLst>
              <a:ext uri="{FF2B5EF4-FFF2-40B4-BE49-F238E27FC236}">
                <a16:creationId xmlns:a16="http://schemas.microsoft.com/office/drawing/2014/main" id="{0ED87C9B-60BF-4F29-ABFE-236309395C9F}"/>
              </a:ext>
            </a:extLst>
          </xdr:cNvPr>
          <xdr:cNvGraphicFramePr>
            <a:graphicFrameLocks/>
          </xdr:cNvGraphicFramePr>
        </xdr:nvGraphicFramePr>
        <xdr:xfrm>
          <a:off x="337705" y="1861704"/>
          <a:ext cx="1783772" cy="7239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73602</xdr:colOff>
      <xdr:row>8</xdr:row>
      <xdr:rowOff>51957</xdr:rowOff>
    </xdr:from>
    <xdr:to>
      <xdr:col>7</xdr:col>
      <xdr:colOff>515215</xdr:colOff>
      <xdr:row>16</xdr:row>
      <xdr:rowOff>132081</xdr:rowOff>
    </xdr:to>
    <xdr:grpSp>
      <xdr:nvGrpSpPr>
        <xdr:cNvPr id="47" name="Group 46">
          <a:extLst>
            <a:ext uri="{FF2B5EF4-FFF2-40B4-BE49-F238E27FC236}">
              <a16:creationId xmlns:a16="http://schemas.microsoft.com/office/drawing/2014/main" id="{20D0BB99-EEAB-5F7F-5483-8CB55A316D7D}"/>
            </a:ext>
          </a:extLst>
        </xdr:cNvPr>
        <xdr:cNvGrpSpPr/>
      </xdr:nvGrpSpPr>
      <xdr:grpSpPr>
        <a:xfrm>
          <a:off x="2512002" y="1514997"/>
          <a:ext cx="2270413" cy="1543164"/>
          <a:chOff x="95249" y="1368137"/>
          <a:chExt cx="2260023" cy="1714499"/>
        </a:xfrm>
      </xdr:grpSpPr>
      <xdr:sp macro="" textlink="">
        <xdr:nvSpPr>
          <xdr:cNvPr id="48" name="Rectangle: Rounded Corners 47">
            <a:extLst>
              <a:ext uri="{FF2B5EF4-FFF2-40B4-BE49-F238E27FC236}">
                <a16:creationId xmlns:a16="http://schemas.microsoft.com/office/drawing/2014/main" id="{E6D3BE72-2E6E-5578-407B-A12EF8D4C9FC}"/>
              </a:ext>
            </a:extLst>
          </xdr:cNvPr>
          <xdr:cNvSpPr/>
        </xdr:nvSpPr>
        <xdr:spPr>
          <a:xfrm>
            <a:off x="95249" y="1368137"/>
            <a:ext cx="2260023" cy="1714499"/>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latin typeface="Lato Black" panose="020F0A02020204030203" pitchFamily="34" charset="0"/>
            </a:endParaRPr>
          </a:p>
        </xdr:txBody>
      </xdr:sp>
      <xdr:sp macro="" textlink="KPI!$E$12">
        <xdr:nvSpPr>
          <xdr:cNvPr id="49" name="Rectangle: Rounded Corners 48">
            <a:extLst>
              <a:ext uri="{FF2B5EF4-FFF2-40B4-BE49-F238E27FC236}">
                <a16:creationId xmlns:a16="http://schemas.microsoft.com/office/drawing/2014/main" id="{F73D380C-2E36-ACD3-8990-C2AA5F36E657}"/>
              </a:ext>
            </a:extLst>
          </xdr:cNvPr>
          <xdr:cNvSpPr/>
        </xdr:nvSpPr>
        <xdr:spPr>
          <a:xfrm>
            <a:off x="259773" y="1515341"/>
            <a:ext cx="2008909"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DE3AC3-1152-4992-AC5A-73DDFBE2ABC2}" type="TxLink">
              <a:rPr lang="en-US" sz="1100" b="0" i="0" u="none" strike="noStrike">
                <a:solidFill>
                  <a:schemeClr val="bg1"/>
                </a:solidFill>
                <a:latin typeface="Lato Black" panose="020F0A02020204030203" pitchFamily="34" charset="0"/>
                <a:ea typeface="Calibri"/>
                <a:cs typeface="Calibri"/>
              </a:rPr>
              <a:pPr algn="ctr"/>
              <a:t> $2,15,023.40 </a:t>
            </a:fld>
            <a:endParaRPr lang="en-IN" sz="1100">
              <a:solidFill>
                <a:schemeClr val="bg1"/>
              </a:solidFill>
              <a:latin typeface="Lato Black" panose="020F0A02020204030203" pitchFamily="34" charset="0"/>
            </a:endParaRPr>
          </a:p>
        </xdr:txBody>
      </xdr:sp>
      <xdr:sp macro="" textlink="KPI!B12">
        <xdr:nvSpPr>
          <xdr:cNvPr id="50" name="Rectangle: Rounded Corners 49">
            <a:extLst>
              <a:ext uri="{FF2B5EF4-FFF2-40B4-BE49-F238E27FC236}">
                <a16:creationId xmlns:a16="http://schemas.microsoft.com/office/drawing/2014/main" id="{09AF3244-D86B-9BB9-9DE3-B266A9E3F735}"/>
              </a:ext>
            </a:extLst>
          </xdr:cNvPr>
          <xdr:cNvSpPr/>
        </xdr:nvSpPr>
        <xdr:spPr>
          <a:xfrm>
            <a:off x="303069" y="2554433"/>
            <a:ext cx="1956954"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latin typeface="Lato Black" panose="020F0A02020204030203" pitchFamily="34" charset="0"/>
              </a:rPr>
              <a:t>MOM</a:t>
            </a:r>
            <a:r>
              <a:rPr lang="en-IN" sz="1100" baseline="0">
                <a:solidFill>
                  <a:schemeClr val="bg1"/>
                </a:solidFill>
                <a:latin typeface="Lato Black" panose="020F0A02020204030203" pitchFamily="34" charset="0"/>
              </a:rPr>
              <a:t> GROWTH    </a:t>
            </a:r>
            <a:endParaRPr lang="en-IN" sz="1100">
              <a:solidFill>
                <a:schemeClr val="bg1"/>
              </a:solidFill>
              <a:latin typeface="Lato Black" panose="020F0A02020204030203" pitchFamily="34" charset="0"/>
            </a:endParaRPr>
          </a:p>
        </xdr:txBody>
      </xdr:sp>
    </xdr:grpSp>
    <xdr:clientData/>
  </xdr:twoCellAnchor>
  <xdr:twoCellAnchor>
    <xdr:from>
      <xdr:col>8</xdr:col>
      <xdr:colOff>86590</xdr:colOff>
      <xdr:row>8</xdr:row>
      <xdr:rowOff>51956</xdr:rowOff>
    </xdr:from>
    <xdr:to>
      <xdr:col>11</xdr:col>
      <xdr:colOff>528204</xdr:colOff>
      <xdr:row>16</xdr:row>
      <xdr:rowOff>152400</xdr:rowOff>
    </xdr:to>
    <xdr:grpSp>
      <xdr:nvGrpSpPr>
        <xdr:cNvPr id="53" name="Group 52">
          <a:extLst>
            <a:ext uri="{FF2B5EF4-FFF2-40B4-BE49-F238E27FC236}">
              <a16:creationId xmlns:a16="http://schemas.microsoft.com/office/drawing/2014/main" id="{0C7FAC06-D0EA-6C9F-EC4A-8B6568FA1707}"/>
            </a:ext>
          </a:extLst>
        </xdr:cNvPr>
        <xdr:cNvGrpSpPr/>
      </xdr:nvGrpSpPr>
      <xdr:grpSpPr>
        <a:xfrm>
          <a:off x="4963390" y="1514996"/>
          <a:ext cx="2270414" cy="1563484"/>
          <a:chOff x="95249" y="1368137"/>
          <a:chExt cx="2260023" cy="1714499"/>
        </a:xfrm>
      </xdr:grpSpPr>
      <xdr:sp macro="" textlink="">
        <xdr:nvSpPr>
          <xdr:cNvPr id="54" name="Rectangle: Rounded Corners 53">
            <a:extLst>
              <a:ext uri="{FF2B5EF4-FFF2-40B4-BE49-F238E27FC236}">
                <a16:creationId xmlns:a16="http://schemas.microsoft.com/office/drawing/2014/main" id="{FB94703A-DDBF-6A4F-4DFD-2A7A3B578C7D}"/>
              </a:ext>
            </a:extLst>
          </xdr:cNvPr>
          <xdr:cNvSpPr/>
        </xdr:nvSpPr>
        <xdr:spPr>
          <a:xfrm>
            <a:off x="95249" y="1368137"/>
            <a:ext cx="2260023" cy="1714499"/>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p>
        </xdr:txBody>
      </xdr:sp>
      <xdr:sp macro="" textlink="KPI!H12">
        <xdr:nvSpPr>
          <xdr:cNvPr id="55" name="Rectangle: Rounded Corners 54">
            <a:extLst>
              <a:ext uri="{FF2B5EF4-FFF2-40B4-BE49-F238E27FC236}">
                <a16:creationId xmlns:a16="http://schemas.microsoft.com/office/drawing/2014/main" id="{F3D8BD10-49E4-9CFC-1250-CD6CBD2539BD}"/>
              </a:ext>
            </a:extLst>
          </xdr:cNvPr>
          <xdr:cNvSpPr/>
        </xdr:nvSpPr>
        <xdr:spPr>
          <a:xfrm>
            <a:off x="259773" y="1515341"/>
            <a:ext cx="2008909"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80DF34-0ECB-4D0F-8488-BDA43B040C1C}" type="TxLink">
              <a:rPr lang="en-US" sz="1200" b="0" i="0" u="none" strike="noStrike">
                <a:solidFill>
                  <a:schemeClr val="bg1"/>
                </a:solidFill>
                <a:latin typeface="Lato Black" panose="020F0A02020204030203" pitchFamily="34" charset="0"/>
                <a:ea typeface="Calibri"/>
                <a:cs typeface="Calibri"/>
              </a:rPr>
              <a:pPr algn="ctr"/>
              <a:t>#25102</a:t>
            </a:fld>
            <a:endParaRPr lang="en-IN" sz="1200">
              <a:solidFill>
                <a:schemeClr val="bg1"/>
              </a:solidFill>
              <a:latin typeface="Lato Black" panose="020F0A02020204030203" pitchFamily="34" charset="0"/>
            </a:endParaRPr>
          </a:p>
        </xdr:txBody>
      </xdr:sp>
      <xdr:sp macro="" textlink="KPI!B12">
        <xdr:nvSpPr>
          <xdr:cNvPr id="56" name="Rectangle: Rounded Corners 55">
            <a:extLst>
              <a:ext uri="{FF2B5EF4-FFF2-40B4-BE49-F238E27FC236}">
                <a16:creationId xmlns:a16="http://schemas.microsoft.com/office/drawing/2014/main" id="{427AD731-F0D0-4658-E051-0710E3F3B3A2}"/>
              </a:ext>
            </a:extLst>
          </xdr:cNvPr>
          <xdr:cNvSpPr/>
        </xdr:nvSpPr>
        <xdr:spPr>
          <a:xfrm>
            <a:off x="303069" y="2554433"/>
            <a:ext cx="1956954"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latin typeface="Lato Black" panose="020F0A02020204030203" pitchFamily="34" charset="0"/>
              </a:rPr>
              <a:t>MOM</a:t>
            </a:r>
            <a:r>
              <a:rPr lang="en-IN" sz="1100" baseline="0">
                <a:solidFill>
                  <a:schemeClr val="bg1"/>
                </a:solidFill>
                <a:latin typeface="Lato Black" panose="020F0A02020204030203" pitchFamily="34" charset="0"/>
              </a:rPr>
              <a:t> GROWTH    </a:t>
            </a:r>
            <a:endParaRPr lang="en-IN" sz="1100">
              <a:solidFill>
                <a:schemeClr val="bg1"/>
              </a:solidFill>
              <a:latin typeface="Lato Black" panose="020F0A02020204030203" pitchFamily="34" charset="0"/>
            </a:endParaRPr>
          </a:p>
        </xdr:txBody>
      </xdr:sp>
    </xdr:grpSp>
    <xdr:clientData/>
  </xdr:twoCellAnchor>
  <xdr:twoCellAnchor>
    <xdr:from>
      <xdr:col>12</xdr:col>
      <xdr:colOff>134216</xdr:colOff>
      <xdr:row>8</xdr:row>
      <xdr:rowOff>34639</xdr:rowOff>
    </xdr:from>
    <xdr:to>
      <xdr:col>15</xdr:col>
      <xdr:colOff>575830</xdr:colOff>
      <xdr:row>16</xdr:row>
      <xdr:rowOff>121920</xdr:rowOff>
    </xdr:to>
    <xdr:grpSp>
      <xdr:nvGrpSpPr>
        <xdr:cNvPr id="59" name="Group 58">
          <a:extLst>
            <a:ext uri="{FF2B5EF4-FFF2-40B4-BE49-F238E27FC236}">
              <a16:creationId xmlns:a16="http://schemas.microsoft.com/office/drawing/2014/main" id="{81BEAAEA-1357-52DB-F1CA-2EF6D1308D9D}"/>
            </a:ext>
          </a:extLst>
        </xdr:cNvPr>
        <xdr:cNvGrpSpPr/>
      </xdr:nvGrpSpPr>
      <xdr:grpSpPr>
        <a:xfrm>
          <a:off x="7449416" y="1497679"/>
          <a:ext cx="2270414" cy="1550321"/>
          <a:chOff x="95249" y="1368137"/>
          <a:chExt cx="2260023" cy="1714499"/>
        </a:xfrm>
      </xdr:grpSpPr>
      <xdr:sp macro="" textlink="">
        <xdr:nvSpPr>
          <xdr:cNvPr id="60" name="Rectangle: Rounded Corners 59">
            <a:extLst>
              <a:ext uri="{FF2B5EF4-FFF2-40B4-BE49-F238E27FC236}">
                <a16:creationId xmlns:a16="http://schemas.microsoft.com/office/drawing/2014/main" id="{5F3BE224-36A0-C711-40F7-EAA24C9BE817}"/>
              </a:ext>
            </a:extLst>
          </xdr:cNvPr>
          <xdr:cNvSpPr/>
        </xdr:nvSpPr>
        <xdr:spPr>
          <a:xfrm>
            <a:off x="95249" y="1368137"/>
            <a:ext cx="2260023" cy="1714499"/>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p>
        </xdr:txBody>
      </xdr:sp>
      <xdr:sp macro="" textlink="KPI!K12">
        <xdr:nvSpPr>
          <xdr:cNvPr id="61" name="Rectangle: Rounded Corners 60">
            <a:extLst>
              <a:ext uri="{FF2B5EF4-FFF2-40B4-BE49-F238E27FC236}">
                <a16:creationId xmlns:a16="http://schemas.microsoft.com/office/drawing/2014/main" id="{28FB5060-33DE-94F2-5F99-384A3CDA3A43}"/>
              </a:ext>
            </a:extLst>
          </xdr:cNvPr>
          <xdr:cNvSpPr/>
        </xdr:nvSpPr>
        <xdr:spPr>
          <a:xfrm>
            <a:off x="259773" y="1515341"/>
            <a:ext cx="2008909"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6A08F2-4289-47F6-B1F5-B6358498668D}" type="TxLink">
              <a:rPr lang="en-US" sz="1100" b="0" i="0" u="none" strike="noStrike">
                <a:solidFill>
                  <a:schemeClr val="bg1"/>
                </a:solidFill>
                <a:latin typeface="Lato Black" panose="020F0A02020204030203" pitchFamily="34" charset="0"/>
                <a:ea typeface="Calibri"/>
                <a:cs typeface="Calibri"/>
              </a:rPr>
              <a:pPr algn="ctr"/>
              <a:t>#1936</a:t>
            </a:fld>
            <a:endParaRPr lang="en-IN" sz="1100">
              <a:solidFill>
                <a:schemeClr val="bg1"/>
              </a:solidFill>
              <a:latin typeface="Lato Black" panose="020F0A02020204030203" pitchFamily="34" charset="0"/>
            </a:endParaRPr>
          </a:p>
        </xdr:txBody>
      </xdr:sp>
      <xdr:sp macro="" textlink="KPI!B12">
        <xdr:nvSpPr>
          <xdr:cNvPr id="62" name="Rectangle: Rounded Corners 61">
            <a:extLst>
              <a:ext uri="{FF2B5EF4-FFF2-40B4-BE49-F238E27FC236}">
                <a16:creationId xmlns:a16="http://schemas.microsoft.com/office/drawing/2014/main" id="{60FFC2BB-ECBD-49D4-D0C0-B0B4FB5F97B4}"/>
              </a:ext>
            </a:extLst>
          </xdr:cNvPr>
          <xdr:cNvSpPr/>
        </xdr:nvSpPr>
        <xdr:spPr>
          <a:xfrm>
            <a:off x="303069" y="2554433"/>
            <a:ext cx="1956954"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latin typeface="Lato Black" panose="020F0A02020204030203" pitchFamily="34" charset="0"/>
              </a:rPr>
              <a:t>MOM</a:t>
            </a:r>
            <a:r>
              <a:rPr lang="en-IN" sz="1100" baseline="0">
                <a:solidFill>
                  <a:schemeClr val="bg1"/>
                </a:solidFill>
                <a:latin typeface="Lato Black" panose="020F0A02020204030203" pitchFamily="34" charset="0"/>
              </a:rPr>
              <a:t> GROWTH    </a:t>
            </a:r>
            <a:endParaRPr lang="en-IN" sz="1100">
              <a:solidFill>
                <a:schemeClr val="bg1"/>
              </a:solidFill>
              <a:latin typeface="Lato Black" panose="020F0A02020204030203" pitchFamily="34" charset="0"/>
            </a:endParaRPr>
          </a:p>
        </xdr:txBody>
      </xdr:sp>
    </xdr:grpSp>
    <xdr:clientData/>
  </xdr:twoCellAnchor>
  <xdr:twoCellAnchor>
    <xdr:from>
      <xdr:col>16</xdr:col>
      <xdr:colOff>138545</xdr:colOff>
      <xdr:row>8</xdr:row>
      <xdr:rowOff>43297</xdr:rowOff>
    </xdr:from>
    <xdr:to>
      <xdr:col>19</xdr:col>
      <xdr:colOff>580159</xdr:colOff>
      <xdr:row>16</xdr:row>
      <xdr:rowOff>91440</xdr:rowOff>
    </xdr:to>
    <xdr:grpSp>
      <xdr:nvGrpSpPr>
        <xdr:cNvPr id="66" name="Group 65">
          <a:extLst>
            <a:ext uri="{FF2B5EF4-FFF2-40B4-BE49-F238E27FC236}">
              <a16:creationId xmlns:a16="http://schemas.microsoft.com/office/drawing/2014/main" id="{8571899B-135B-0A74-633D-B87A9D679AE4}"/>
            </a:ext>
          </a:extLst>
        </xdr:cNvPr>
        <xdr:cNvGrpSpPr/>
      </xdr:nvGrpSpPr>
      <xdr:grpSpPr>
        <a:xfrm>
          <a:off x="9892145" y="1506337"/>
          <a:ext cx="2270414" cy="1511183"/>
          <a:chOff x="95249" y="1368137"/>
          <a:chExt cx="2260023" cy="1714499"/>
        </a:xfrm>
      </xdr:grpSpPr>
      <xdr:sp macro="" textlink="">
        <xdr:nvSpPr>
          <xdr:cNvPr id="67" name="Rectangle: Rounded Corners 66">
            <a:extLst>
              <a:ext uri="{FF2B5EF4-FFF2-40B4-BE49-F238E27FC236}">
                <a16:creationId xmlns:a16="http://schemas.microsoft.com/office/drawing/2014/main" id="{E9EF538D-676B-A210-8248-C73B9857CD10}"/>
              </a:ext>
            </a:extLst>
          </xdr:cNvPr>
          <xdr:cNvSpPr/>
        </xdr:nvSpPr>
        <xdr:spPr>
          <a:xfrm>
            <a:off x="95249" y="1368137"/>
            <a:ext cx="2260023" cy="1714499"/>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p>
        </xdr:txBody>
      </xdr:sp>
      <xdr:sp macro="" textlink="KPI!P12">
        <xdr:nvSpPr>
          <xdr:cNvPr id="68" name="Rectangle: Rounded Corners 67">
            <a:extLst>
              <a:ext uri="{FF2B5EF4-FFF2-40B4-BE49-F238E27FC236}">
                <a16:creationId xmlns:a16="http://schemas.microsoft.com/office/drawing/2014/main" id="{8821680D-251E-66F8-8CF2-F245269A0A5C}"/>
              </a:ext>
            </a:extLst>
          </xdr:cNvPr>
          <xdr:cNvSpPr/>
        </xdr:nvSpPr>
        <xdr:spPr>
          <a:xfrm>
            <a:off x="259773" y="1515341"/>
            <a:ext cx="2008909"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CEFCBC0-90DA-40E5-9B44-CAF4AA697B31}" type="TxLink">
              <a:rPr lang="en-US" sz="1100" b="0" i="0" u="none" strike="noStrike">
                <a:solidFill>
                  <a:schemeClr val="bg1"/>
                </a:solidFill>
                <a:latin typeface="Lato Black" panose="020F0A02020204030203" pitchFamily="34" charset="0"/>
                <a:ea typeface="Calibri"/>
                <a:cs typeface="Calibri"/>
              </a:rPr>
              <a:pPr algn="ctr"/>
              <a:t>11.43%</a:t>
            </a:fld>
            <a:endParaRPr lang="en-IN" sz="1100">
              <a:solidFill>
                <a:schemeClr val="bg1"/>
              </a:solidFill>
              <a:latin typeface="Lato Black" panose="020F0A02020204030203" pitchFamily="34" charset="0"/>
            </a:endParaRPr>
          </a:p>
        </xdr:txBody>
      </xdr:sp>
      <xdr:sp macro="" textlink="KPI!B12">
        <xdr:nvSpPr>
          <xdr:cNvPr id="69" name="Rectangle: Rounded Corners 68">
            <a:extLst>
              <a:ext uri="{FF2B5EF4-FFF2-40B4-BE49-F238E27FC236}">
                <a16:creationId xmlns:a16="http://schemas.microsoft.com/office/drawing/2014/main" id="{E869CE9A-52C1-AE3F-F763-CE4CA1FDDAA7}"/>
              </a:ext>
            </a:extLst>
          </xdr:cNvPr>
          <xdr:cNvSpPr/>
        </xdr:nvSpPr>
        <xdr:spPr>
          <a:xfrm>
            <a:off x="303069" y="2554433"/>
            <a:ext cx="1956954" cy="346363"/>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latin typeface="Lato Black" panose="020F0A02020204030203" pitchFamily="34" charset="0"/>
              </a:rPr>
              <a:t>MOM</a:t>
            </a:r>
            <a:r>
              <a:rPr lang="en-IN" sz="1100" baseline="0">
                <a:solidFill>
                  <a:schemeClr val="bg1"/>
                </a:solidFill>
                <a:latin typeface="Lato Black" panose="020F0A02020204030203" pitchFamily="34" charset="0"/>
              </a:rPr>
              <a:t> GROWTH    </a:t>
            </a:r>
            <a:endParaRPr lang="en-IN" sz="1100">
              <a:solidFill>
                <a:schemeClr val="bg1"/>
              </a:solidFill>
              <a:latin typeface="Lato Black" panose="020F0A02020204030203" pitchFamily="34" charset="0"/>
            </a:endParaRPr>
          </a:p>
        </xdr:txBody>
      </xdr:sp>
    </xdr:grpSp>
    <xdr:clientData/>
  </xdr:twoCellAnchor>
  <xdr:twoCellAnchor>
    <xdr:from>
      <xdr:col>12</xdr:col>
      <xdr:colOff>103477</xdr:colOff>
      <xdr:row>4</xdr:row>
      <xdr:rowOff>57149</xdr:rowOff>
    </xdr:from>
    <xdr:to>
      <xdr:col>15</xdr:col>
      <xdr:colOff>536432</xdr:colOff>
      <xdr:row>7</xdr:row>
      <xdr:rowOff>31172</xdr:rowOff>
    </xdr:to>
    <xdr:sp macro="" textlink="">
      <xdr:nvSpPr>
        <xdr:cNvPr id="72" name="Rectangle: Rounded Corners 71">
          <a:extLst>
            <a:ext uri="{FF2B5EF4-FFF2-40B4-BE49-F238E27FC236}">
              <a16:creationId xmlns:a16="http://schemas.microsoft.com/office/drawing/2014/main" id="{51C6D227-2E07-2C69-F5B2-C5F0254A436B}"/>
            </a:ext>
          </a:extLst>
        </xdr:cNvPr>
        <xdr:cNvSpPr/>
      </xdr:nvSpPr>
      <xdr:spPr>
        <a:xfrm>
          <a:off x="7377113" y="784513"/>
          <a:ext cx="2251364" cy="519545"/>
        </a:xfrm>
        <a:prstGeom prst="roundRect">
          <a:avLst/>
        </a:prstGeom>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No</a:t>
          </a:r>
          <a:r>
            <a:rPr lang="en-IN" sz="1400" baseline="0">
              <a:latin typeface="Lato Black" panose="020F0A02020204030203" pitchFamily="34" charset="0"/>
            </a:rPr>
            <a:t> of Orders</a:t>
          </a:r>
          <a:endParaRPr lang="en-IN" sz="1400">
            <a:latin typeface="Lato Black" panose="020F0A02020204030203"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xdr:col>
          <xdr:colOff>291407</xdr:colOff>
          <xdr:row>14</xdr:row>
          <xdr:rowOff>95596</xdr:rowOff>
        </xdr:from>
        <xdr:to>
          <xdr:col>3</xdr:col>
          <xdr:colOff>367607</xdr:colOff>
          <xdr:row>15</xdr:row>
          <xdr:rowOff>95596</xdr:rowOff>
        </xdr:to>
        <xdr:pic>
          <xdr:nvPicPr>
            <xdr:cNvPr id="80" name="Picture 79">
              <a:extLst>
                <a:ext uri="{FF2B5EF4-FFF2-40B4-BE49-F238E27FC236}">
                  <a16:creationId xmlns:a16="http://schemas.microsoft.com/office/drawing/2014/main" id="{8C7C0BA9-1B5C-80AD-E6C3-C7BEF304E06C}"/>
                </a:ext>
              </a:extLst>
            </xdr:cNvPr>
            <xdr:cNvPicPr>
              <a:picLocks noChangeAspect="1" noChangeArrowheads="1"/>
              <a:extLst>
                <a:ext uri="{84589F7E-364E-4C9E-8A38-B11213B215E9}">
                  <a14:cameraTool cellRange="'kpi MOM'!$B$11" spid="_x0000_s6360"/>
                </a:ext>
              </a:extLst>
            </xdr:cNvPicPr>
          </xdr:nvPicPr>
          <xdr:blipFill>
            <a:blip xmlns:r="http://schemas.openxmlformats.org/officeDocument/2006/relationships" r:embed="rId2"/>
            <a:srcRect/>
            <a:stretch>
              <a:fillRect/>
            </a:stretch>
          </xdr:blipFill>
          <xdr:spPr bwMode="auto">
            <a:xfrm>
              <a:off x="1510607" y="2655916"/>
              <a:ext cx="685800" cy="1828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329045</xdr:colOff>
          <xdr:row>14</xdr:row>
          <xdr:rowOff>81280</xdr:rowOff>
        </xdr:from>
        <xdr:to>
          <xdr:col>15</xdr:col>
          <xdr:colOff>503310</xdr:colOff>
          <xdr:row>15</xdr:row>
          <xdr:rowOff>89939</xdr:rowOff>
        </xdr:to>
        <xdr:pic>
          <xdr:nvPicPr>
            <xdr:cNvPr id="82" name="Picture 81">
              <a:extLst>
                <a:ext uri="{FF2B5EF4-FFF2-40B4-BE49-F238E27FC236}">
                  <a16:creationId xmlns:a16="http://schemas.microsoft.com/office/drawing/2014/main" id="{6D31AAE3-7626-7932-BD9D-2E7382DA791F}"/>
                </a:ext>
              </a:extLst>
            </xdr:cNvPr>
            <xdr:cNvPicPr>
              <a:picLocks noChangeAspect="1" noChangeArrowheads="1"/>
              <a:extLst>
                <a:ext uri="{84589F7E-364E-4C9E-8A38-B11213B215E9}">
                  <a14:cameraTool cellRange="'kpi MOM'!$C$11" spid="_x0000_s6361"/>
                </a:ext>
              </a:extLst>
            </xdr:cNvPicPr>
          </xdr:nvPicPr>
          <xdr:blipFill>
            <a:blip xmlns:r="http://schemas.openxmlformats.org/officeDocument/2006/relationships" r:embed="rId3"/>
            <a:srcRect/>
            <a:stretch>
              <a:fillRect/>
            </a:stretch>
          </xdr:blipFill>
          <xdr:spPr bwMode="auto">
            <a:xfrm>
              <a:off x="8863445" y="2641600"/>
              <a:ext cx="783865" cy="1915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264274</xdr:colOff>
          <xdr:row>14</xdr:row>
          <xdr:rowOff>100098</xdr:rowOff>
        </xdr:from>
        <xdr:to>
          <xdr:col>7</xdr:col>
          <xdr:colOff>420138</xdr:colOff>
          <xdr:row>15</xdr:row>
          <xdr:rowOff>108758</xdr:rowOff>
        </xdr:to>
        <xdr:pic>
          <xdr:nvPicPr>
            <xdr:cNvPr id="84" name="Picture 83">
              <a:extLst>
                <a:ext uri="{FF2B5EF4-FFF2-40B4-BE49-F238E27FC236}">
                  <a16:creationId xmlns:a16="http://schemas.microsoft.com/office/drawing/2014/main" id="{8E4D3E1C-526D-7729-0B45-2FA7E9ABB62E}"/>
                </a:ext>
              </a:extLst>
            </xdr:cNvPr>
            <xdr:cNvPicPr>
              <a:picLocks noChangeAspect="1" noChangeArrowheads="1"/>
              <a:extLst>
                <a:ext uri="{84589F7E-364E-4C9E-8A38-B11213B215E9}">
                  <a14:cameraTool cellRange="'kpi MOM'!$D$11" spid="_x0000_s6362"/>
                </a:ext>
              </a:extLst>
            </xdr:cNvPicPr>
          </xdr:nvPicPr>
          <xdr:blipFill>
            <a:blip xmlns:r="http://schemas.openxmlformats.org/officeDocument/2006/relationships" r:embed="rId4"/>
            <a:srcRect/>
            <a:stretch>
              <a:fillRect/>
            </a:stretch>
          </xdr:blipFill>
          <xdr:spPr bwMode="auto">
            <a:xfrm>
              <a:off x="3921874" y="2660418"/>
              <a:ext cx="765464" cy="1915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293318</xdr:colOff>
          <xdr:row>14</xdr:row>
          <xdr:rowOff>97098</xdr:rowOff>
        </xdr:from>
        <xdr:to>
          <xdr:col>11</xdr:col>
          <xdr:colOff>473595</xdr:colOff>
          <xdr:row>15</xdr:row>
          <xdr:rowOff>131733</xdr:rowOff>
        </xdr:to>
        <xdr:pic>
          <xdr:nvPicPr>
            <xdr:cNvPr id="86" name="Picture 85">
              <a:extLst>
                <a:ext uri="{FF2B5EF4-FFF2-40B4-BE49-F238E27FC236}">
                  <a16:creationId xmlns:a16="http://schemas.microsoft.com/office/drawing/2014/main" id="{8BDAB453-853C-3881-E141-09532E77B576}"/>
                </a:ext>
              </a:extLst>
            </xdr:cNvPr>
            <xdr:cNvPicPr>
              <a:picLocks noChangeAspect="1" noChangeArrowheads="1"/>
              <a:extLst>
                <a:ext uri="{84589F7E-364E-4C9E-8A38-B11213B215E9}">
                  <a14:cameraTool cellRange="'kpi MOM'!$E$11" spid="_x0000_s6363"/>
                </a:ext>
              </a:extLst>
            </xdr:cNvPicPr>
          </xdr:nvPicPr>
          <xdr:blipFill>
            <a:blip xmlns:r="http://schemas.openxmlformats.org/officeDocument/2006/relationships" r:embed="rId5"/>
            <a:srcRect/>
            <a:stretch>
              <a:fillRect/>
            </a:stretch>
          </xdr:blipFill>
          <xdr:spPr bwMode="auto">
            <a:xfrm>
              <a:off x="6389318" y="2657418"/>
              <a:ext cx="789877" cy="21751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453620</xdr:colOff>
          <xdr:row>14</xdr:row>
          <xdr:rowOff>60960</xdr:rowOff>
        </xdr:from>
        <xdr:to>
          <xdr:col>19</xdr:col>
          <xdr:colOff>461241</xdr:colOff>
          <xdr:row>15</xdr:row>
          <xdr:rowOff>68580</xdr:rowOff>
        </xdr:to>
        <xdr:pic>
          <xdr:nvPicPr>
            <xdr:cNvPr id="88" name="Picture 87">
              <a:extLst>
                <a:ext uri="{FF2B5EF4-FFF2-40B4-BE49-F238E27FC236}">
                  <a16:creationId xmlns:a16="http://schemas.microsoft.com/office/drawing/2014/main" id="{447BF630-E80A-3E2B-60D9-4875BABB0F2A}"/>
                </a:ext>
              </a:extLst>
            </xdr:cNvPr>
            <xdr:cNvPicPr>
              <a:picLocks noChangeAspect="1" noChangeArrowheads="1"/>
              <a:extLst>
                <a:ext uri="{84589F7E-364E-4C9E-8A38-B11213B215E9}">
                  <a14:cameraTool cellRange="KPI!$S$12" spid="_x0000_s6364"/>
                </a:ext>
              </a:extLst>
            </xdr:cNvPicPr>
          </xdr:nvPicPr>
          <xdr:blipFill>
            <a:blip xmlns:r="http://schemas.openxmlformats.org/officeDocument/2006/relationships" r:embed="rId6"/>
            <a:srcRect/>
            <a:stretch>
              <a:fillRect/>
            </a:stretch>
          </xdr:blipFill>
          <xdr:spPr bwMode="auto">
            <a:xfrm>
              <a:off x="11426420" y="2621280"/>
              <a:ext cx="617221"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435671</xdr:colOff>
      <xdr:row>10</xdr:row>
      <xdr:rowOff>168918</xdr:rowOff>
    </xdr:from>
    <xdr:to>
      <xdr:col>7</xdr:col>
      <xdr:colOff>240321</xdr:colOff>
      <xdr:row>14</xdr:row>
      <xdr:rowOff>21583</xdr:rowOff>
    </xdr:to>
    <xdr:graphicFrame macro="">
      <xdr:nvGraphicFramePr>
        <xdr:cNvPr id="93" name="Chart 92">
          <a:extLst>
            <a:ext uri="{FF2B5EF4-FFF2-40B4-BE49-F238E27FC236}">
              <a16:creationId xmlns:a16="http://schemas.microsoft.com/office/drawing/2014/main" id="{0001DF17-C0EF-41B8-AE92-5CC5114DA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510887</xdr:colOff>
      <xdr:row>11</xdr:row>
      <xdr:rowOff>34637</xdr:rowOff>
    </xdr:from>
    <xdr:to>
      <xdr:col>11</xdr:col>
      <xdr:colOff>155864</xdr:colOff>
      <xdr:row>14</xdr:row>
      <xdr:rowOff>77932</xdr:rowOff>
    </xdr:to>
    <xdr:graphicFrame macro="">
      <xdr:nvGraphicFramePr>
        <xdr:cNvPr id="94" name="Chart 93">
          <a:extLst>
            <a:ext uri="{FF2B5EF4-FFF2-40B4-BE49-F238E27FC236}">
              <a16:creationId xmlns:a16="http://schemas.microsoft.com/office/drawing/2014/main" id="{34E8A8AD-DD43-4ADC-A28F-A1B3CF512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484909</xdr:colOff>
      <xdr:row>11</xdr:row>
      <xdr:rowOff>69273</xdr:rowOff>
    </xdr:from>
    <xdr:to>
      <xdr:col>15</xdr:col>
      <xdr:colOff>247650</xdr:colOff>
      <xdr:row>14</xdr:row>
      <xdr:rowOff>34636</xdr:rowOff>
    </xdr:to>
    <xdr:graphicFrame macro="">
      <xdr:nvGraphicFramePr>
        <xdr:cNvPr id="95" name="Chart 94">
          <a:extLst>
            <a:ext uri="{FF2B5EF4-FFF2-40B4-BE49-F238E27FC236}">
              <a16:creationId xmlns:a16="http://schemas.microsoft.com/office/drawing/2014/main" id="{8E0B5722-6D82-4A7C-BE59-B4516569C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545522</xdr:colOff>
      <xdr:row>10</xdr:row>
      <xdr:rowOff>155864</xdr:rowOff>
    </xdr:from>
    <xdr:to>
      <xdr:col>19</xdr:col>
      <xdr:colOff>305492</xdr:colOff>
      <xdr:row>14</xdr:row>
      <xdr:rowOff>121920</xdr:rowOff>
    </xdr:to>
    <xdr:graphicFrame macro="">
      <xdr:nvGraphicFramePr>
        <xdr:cNvPr id="96" name="Chart 95">
          <a:extLst>
            <a:ext uri="{FF2B5EF4-FFF2-40B4-BE49-F238E27FC236}">
              <a16:creationId xmlns:a16="http://schemas.microsoft.com/office/drawing/2014/main" id="{78E027C5-A21B-4E3A-93EE-D2599D45F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17</xdr:row>
      <xdr:rowOff>152925</xdr:rowOff>
    </xdr:from>
    <xdr:to>
      <xdr:col>8</xdr:col>
      <xdr:colOff>125105</xdr:colOff>
      <xdr:row>34</xdr:row>
      <xdr:rowOff>60961</xdr:rowOff>
    </xdr:to>
    <xdr:sp macro="" textlink="">
      <xdr:nvSpPr>
        <xdr:cNvPr id="98" name="Rectangle: Rounded Corners 97">
          <a:extLst>
            <a:ext uri="{FF2B5EF4-FFF2-40B4-BE49-F238E27FC236}">
              <a16:creationId xmlns:a16="http://schemas.microsoft.com/office/drawing/2014/main" id="{3A790816-C21A-473B-B64E-FAD6DA6187BE}"/>
            </a:ext>
          </a:extLst>
        </xdr:cNvPr>
        <xdr:cNvSpPr/>
      </xdr:nvSpPr>
      <xdr:spPr>
        <a:xfrm>
          <a:off x="0" y="3261885"/>
          <a:ext cx="5001905" cy="3057636"/>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333546</xdr:colOff>
      <xdr:row>19</xdr:row>
      <xdr:rowOff>38891</xdr:rowOff>
    </xdr:from>
    <xdr:to>
      <xdr:col>7</xdr:col>
      <xdr:colOff>420806</xdr:colOff>
      <xdr:row>21</xdr:row>
      <xdr:rowOff>60961</xdr:rowOff>
    </xdr:to>
    <xdr:sp macro="" textlink="">
      <xdr:nvSpPr>
        <xdr:cNvPr id="101" name="Rectangle: Rounded Corners 100">
          <a:extLst>
            <a:ext uri="{FF2B5EF4-FFF2-40B4-BE49-F238E27FC236}">
              <a16:creationId xmlns:a16="http://schemas.microsoft.com/office/drawing/2014/main" id="{EA712602-8F33-FC4D-4E94-C95CD5E2424E}"/>
            </a:ext>
          </a:extLst>
        </xdr:cNvPr>
        <xdr:cNvSpPr/>
      </xdr:nvSpPr>
      <xdr:spPr>
        <a:xfrm>
          <a:off x="333546" y="3513611"/>
          <a:ext cx="4354460" cy="387830"/>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Sales And Profit analysis</a:t>
          </a:r>
        </a:p>
      </xdr:txBody>
    </xdr:sp>
    <xdr:clientData/>
  </xdr:twoCellAnchor>
  <xdr:twoCellAnchor>
    <xdr:from>
      <xdr:col>0</xdr:col>
      <xdr:colOff>229425</xdr:colOff>
      <xdr:row>21</xdr:row>
      <xdr:rowOff>143536</xdr:rowOff>
    </xdr:from>
    <xdr:to>
      <xdr:col>8</xdr:col>
      <xdr:colOff>0</xdr:colOff>
      <xdr:row>34</xdr:row>
      <xdr:rowOff>0</xdr:rowOff>
    </xdr:to>
    <xdr:graphicFrame macro="">
      <xdr:nvGraphicFramePr>
        <xdr:cNvPr id="103" name="Chart 102">
          <a:extLst>
            <a:ext uri="{FF2B5EF4-FFF2-40B4-BE49-F238E27FC236}">
              <a16:creationId xmlns:a16="http://schemas.microsoft.com/office/drawing/2014/main" id="{52E6A732-46C1-4238-9AF2-556CD2934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157722</xdr:colOff>
      <xdr:row>17</xdr:row>
      <xdr:rowOff>87345</xdr:rowOff>
    </xdr:from>
    <xdr:to>
      <xdr:col>17</xdr:col>
      <xdr:colOff>30480</xdr:colOff>
      <xdr:row>34</xdr:row>
      <xdr:rowOff>10160</xdr:rowOff>
    </xdr:to>
    <xdr:sp macro="" textlink="">
      <xdr:nvSpPr>
        <xdr:cNvPr id="105" name="Rectangle: Rounded Corners 104">
          <a:extLst>
            <a:ext uri="{FF2B5EF4-FFF2-40B4-BE49-F238E27FC236}">
              <a16:creationId xmlns:a16="http://schemas.microsoft.com/office/drawing/2014/main" id="{FB209A7C-B457-1068-FD0A-DB49E6CCEA04}"/>
            </a:ext>
          </a:extLst>
        </xdr:cNvPr>
        <xdr:cNvSpPr/>
      </xdr:nvSpPr>
      <xdr:spPr>
        <a:xfrm>
          <a:off x="5034522" y="3196305"/>
          <a:ext cx="5359158" cy="3072415"/>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36546</xdr:colOff>
      <xdr:row>18</xdr:row>
      <xdr:rowOff>36011</xdr:rowOff>
    </xdr:from>
    <xdr:to>
      <xdr:col>15</xdr:col>
      <xdr:colOff>104785</xdr:colOff>
      <xdr:row>19</xdr:row>
      <xdr:rowOff>81280</xdr:rowOff>
    </xdr:to>
    <xdr:sp macro="" textlink="">
      <xdr:nvSpPr>
        <xdr:cNvPr id="107" name="Rectangle: Rounded Corners 106">
          <a:extLst>
            <a:ext uri="{FF2B5EF4-FFF2-40B4-BE49-F238E27FC236}">
              <a16:creationId xmlns:a16="http://schemas.microsoft.com/office/drawing/2014/main" id="{928409D6-AF7B-83C1-BB6D-D0BDBA2868B2}"/>
            </a:ext>
          </a:extLst>
        </xdr:cNvPr>
        <xdr:cNvSpPr/>
      </xdr:nvSpPr>
      <xdr:spPr>
        <a:xfrm>
          <a:off x="5522946" y="3327851"/>
          <a:ext cx="3725839" cy="228149"/>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Category</a:t>
          </a:r>
          <a:r>
            <a:rPr lang="en-IN" sz="1400" baseline="0">
              <a:latin typeface="Lato Black" panose="020F0A02020204030203" pitchFamily="34" charset="0"/>
            </a:rPr>
            <a:t> Wise Profit</a:t>
          </a:r>
          <a:endParaRPr lang="en-IN" sz="1400">
            <a:latin typeface="Lato Black" panose="020F0A02020204030203" pitchFamily="34" charset="0"/>
          </a:endParaRPr>
        </a:p>
      </xdr:txBody>
    </xdr:sp>
    <xdr:clientData/>
  </xdr:twoCellAnchor>
  <xdr:twoCellAnchor>
    <xdr:from>
      <xdr:col>8</xdr:col>
      <xdr:colOff>216394</xdr:colOff>
      <xdr:row>19</xdr:row>
      <xdr:rowOff>33804</xdr:rowOff>
    </xdr:from>
    <xdr:to>
      <xdr:col>17</xdr:col>
      <xdr:colOff>102663</xdr:colOff>
      <xdr:row>33</xdr:row>
      <xdr:rowOff>52014</xdr:rowOff>
    </xdr:to>
    <mc:AlternateContent xmlns:mc="http://schemas.openxmlformats.org/markup-compatibility/2006">
      <mc:Choice xmlns:cx1="http://schemas.microsoft.com/office/drawing/2015/9/8/chartex" Requires="cx1">
        <xdr:graphicFrame macro="">
          <xdr:nvGraphicFramePr>
            <xdr:cNvPr id="109" name="Chart 108">
              <a:extLst>
                <a:ext uri="{FF2B5EF4-FFF2-40B4-BE49-F238E27FC236}">
                  <a16:creationId xmlns:a16="http://schemas.microsoft.com/office/drawing/2014/main" id="{FEA7EF05-23A7-4E51-A94F-2685350FE4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093194" y="3508524"/>
              <a:ext cx="5372669" cy="2616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111761</xdr:colOff>
      <xdr:row>34</xdr:row>
      <xdr:rowOff>41399</xdr:rowOff>
    </xdr:from>
    <xdr:to>
      <xdr:col>24</xdr:col>
      <xdr:colOff>508000</xdr:colOff>
      <xdr:row>50</xdr:row>
      <xdr:rowOff>111760</xdr:rowOff>
    </xdr:to>
    <xdr:sp macro="" textlink="">
      <xdr:nvSpPr>
        <xdr:cNvPr id="111" name="Rectangle: Rounded Corners 110">
          <a:extLst>
            <a:ext uri="{FF2B5EF4-FFF2-40B4-BE49-F238E27FC236}">
              <a16:creationId xmlns:a16="http://schemas.microsoft.com/office/drawing/2014/main" id="{FA18C353-23BF-4E86-BF08-03073997E5D6}"/>
            </a:ext>
          </a:extLst>
        </xdr:cNvPr>
        <xdr:cNvSpPr/>
      </xdr:nvSpPr>
      <xdr:spPr>
        <a:xfrm>
          <a:off x="10474961" y="6299959"/>
          <a:ext cx="4663439" cy="2996441"/>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356813</xdr:colOff>
      <xdr:row>37</xdr:row>
      <xdr:rowOff>73091</xdr:rowOff>
    </xdr:from>
    <xdr:to>
      <xdr:col>24</xdr:col>
      <xdr:colOff>497840</xdr:colOff>
      <xdr:row>50</xdr:row>
      <xdr:rowOff>132080</xdr:rowOff>
    </xdr:to>
    <xdr:graphicFrame macro="">
      <xdr:nvGraphicFramePr>
        <xdr:cNvPr id="113" name="Chart 112">
          <a:extLst>
            <a:ext uri="{FF2B5EF4-FFF2-40B4-BE49-F238E27FC236}">
              <a16:creationId xmlns:a16="http://schemas.microsoft.com/office/drawing/2014/main" id="{EE8CD2C8-FC15-4BF8-9E12-377D3BA74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317538</xdr:colOff>
      <xdr:row>34</xdr:row>
      <xdr:rowOff>174611</xdr:rowOff>
    </xdr:from>
    <xdr:to>
      <xdr:col>22</xdr:col>
      <xdr:colOff>317538</xdr:colOff>
      <xdr:row>36</xdr:row>
      <xdr:rowOff>121920</xdr:rowOff>
    </xdr:to>
    <xdr:sp macro="" textlink="">
      <xdr:nvSpPr>
        <xdr:cNvPr id="114" name="Rectangle: Rounded Corners 113">
          <a:extLst>
            <a:ext uri="{FF2B5EF4-FFF2-40B4-BE49-F238E27FC236}">
              <a16:creationId xmlns:a16="http://schemas.microsoft.com/office/drawing/2014/main" id="{88BE00E9-88B4-AC94-05C2-23A02F728DC2}"/>
            </a:ext>
          </a:extLst>
        </xdr:cNvPr>
        <xdr:cNvSpPr/>
      </xdr:nvSpPr>
      <xdr:spPr>
        <a:xfrm>
          <a:off x="10680738" y="6433171"/>
          <a:ext cx="3048000" cy="313069"/>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Category</a:t>
          </a:r>
          <a:r>
            <a:rPr lang="en-IN" sz="1400" baseline="0">
              <a:latin typeface="Lato Black" panose="020F0A02020204030203" pitchFamily="34" charset="0"/>
            </a:rPr>
            <a:t> Wise Sales</a:t>
          </a:r>
          <a:endParaRPr lang="en-IN" sz="1400">
            <a:latin typeface="Lato Black" panose="020F0A02020204030203" pitchFamily="34" charset="0"/>
          </a:endParaRPr>
        </a:p>
      </xdr:txBody>
    </xdr:sp>
    <xdr:clientData/>
  </xdr:twoCellAnchor>
  <xdr:twoCellAnchor>
    <xdr:from>
      <xdr:col>0</xdr:col>
      <xdr:colOff>77186</xdr:colOff>
      <xdr:row>34</xdr:row>
      <xdr:rowOff>177118</xdr:rowOff>
    </xdr:from>
    <xdr:to>
      <xdr:col>7</xdr:col>
      <xdr:colOff>579120</xdr:colOff>
      <xdr:row>50</xdr:row>
      <xdr:rowOff>142240</xdr:rowOff>
    </xdr:to>
    <xdr:sp macro="" textlink="">
      <xdr:nvSpPr>
        <xdr:cNvPr id="117" name="Rectangle: Rounded Corners 116">
          <a:extLst>
            <a:ext uri="{FF2B5EF4-FFF2-40B4-BE49-F238E27FC236}">
              <a16:creationId xmlns:a16="http://schemas.microsoft.com/office/drawing/2014/main" id="{C78AC780-B485-4AAF-B211-B897AA0FB655}"/>
            </a:ext>
          </a:extLst>
        </xdr:cNvPr>
        <xdr:cNvSpPr/>
      </xdr:nvSpPr>
      <xdr:spPr>
        <a:xfrm>
          <a:off x="77186" y="6435678"/>
          <a:ext cx="4769134" cy="2891202"/>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272957</xdr:colOff>
      <xdr:row>40</xdr:row>
      <xdr:rowOff>170595</xdr:rowOff>
    </xdr:from>
    <xdr:to>
      <xdr:col>7</xdr:col>
      <xdr:colOff>545912</xdr:colOff>
      <xdr:row>56</xdr:row>
      <xdr:rowOff>33721</xdr:rowOff>
    </xdr:to>
    <xdr:graphicFrame macro="">
      <xdr:nvGraphicFramePr>
        <xdr:cNvPr id="118" name="Chart 117">
          <a:extLst>
            <a:ext uri="{FF2B5EF4-FFF2-40B4-BE49-F238E27FC236}">
              <a16:creationId xmlns:a16="http://schemas.microsoft.com/office/drawing/2014/main" id="{E5922466-5E99-4032-83EA-3FB53F478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409888</xdr:colOff>
      <xdr:row>35</xdr:row>
      <xdr:rowOff>78397</xdr:rowOff>
    </xdr:from>
    <xdr:to>
      <xdr:col>4</xdr:col>
      <xdr:colOff>223520</xdr:colOff>
      <xdr:row>37</xdr:row>
      <xdr:rowOff>89772</xdr:rowOff>
    </xdr:to>
    <xdr:sp macro="" textlink="">
      <xdr:nvSpPr>
        <xdr:cNvPr id="120" name="Rectangle: Rounded Corners 119">
          <a:extLst>
            <a:ext uri="{FF2B5EF4-FFF2-40B4-BE49-F238E27FC236}">
              <a16:creationId xmlns:a16="http://schemas.microsoft.com/office/drawing/2014/main" id="{5EA15C78-3AF0-1CBD-C8E5-828631A53E1B}"/>
            </a:ext>
          </a:extLst>
        </xdr:cNvPr>
        <xdr:cNvSpPr/>
      </xdr:nvSpPr>
      <xdr:spPr>
        <a:xfrm>
          <a:off x="409888" y="6519837"/>
          <a:ext cx="2252032" cy="377135"/>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Most Shipment Mode</a:t>
          </a:r>
        </a:p>
      </xdr:txBody>
    </xdr:sp>
    <xdr:clientData/>
  </xdr:twoCellAnchor>
  <xdr:twoCellAnchor>
    <xdr:from>
      <xdr:col>8</xdr:col>
      <xdr:colOff>65662</xdr:colOff>
      <xdr:row>34</xdr:row>
      <xdr:rowOff>114945</xdr:rowOff>
    </xdr:from>
    <xdr:to>
      <xdr:col>17</xdr:col>
      <xdr:colOff>50800</xdr:colOff>
      <xdr:row>50</xdr:row>
      <xdr:rowOff>142240</xdr:rowOff>
    </xdr:to>
    <xdr:sp macro="" textlink="">
      <xdr:nvSpPr>
        <xdr:cNvPr id="121" name="Rectangle: Rounded Corners 120">
          <a:extLst>
            <a:ext uri="{FF2B5EF4-FFF2-40B4-BE49-F238E27FC236}">
              <a16:creationId xmlns:a16="http://schemas.microsoft.com/office/drawing/2014/main" id="{73929936-7038-C688-713B-8BD5A53701C4}"/>
            </a:ext>
          </a:extLst>
        </xdr:cNvPr>
        <xdr:cNvSpPr/>
      </xdr:nvSpPr>
      <xdr:spPr>
        <a:xfrm>
          <a:off x="4942462" y="6373505"/>
          <a:ext cx="5471538" cy="2953375"/>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295853</xdr:colOff>
      <xdr:row>35</xdr:row>
      <xdr:rowOff>21077</xdr:rowOff>
    </xdr:from>
    <xdr:to>
      <xdr:col>13</xdr:col>
      <xdr:colOff>511942</xdr:colOff>
      <xdr:row>37</xdr:row>
      <xdr:rowOff>43824</xdr:rowOff>
    </xdr:to>
    <xdr:sp macro="" textlink="">
      <xdr:nvSpPr>
        <xdr:cNvPr id="124" name="Rectangle: Rounded Corners 123">
          <a:extLst>
            <a:ext uri="{FF2B5EF4-FFF2-40B4-BE49-F238E27FC236}">
              <a16:creationId xmlns:a16="http://schemas.microsoft.com/office/drawing/2014/main" id="{CA1FB89A-6216-74BD-63AD-8E23E66C3ABB}"/>
            </a:ext>
          </a:extLst>
        </xdr:cNvPr>
        <xdr:cNvSpPr/>
      </xdr:nvSpPr>
      <xdr:spPr>
        <a:xfrm>
          <a:off x="5172653" y="6462517"/>
          <a:ext cx="3264089" cy="388507"/>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r>
            <a:rPr lang="en-IN" sz="1400">
              <a:latin typeface="Lato Black" panose="020F0A02020204030203" pitchFamily="34" charset="0"/>
            </a:rPr>
            <a:t>Top 5 Profitable</a:t>
          </a:r>
          <a:r>
            <a:rPr lang="en-IN" sz="1400" baseline="0">
              <a:latin typeface="Lato Black" panose="020F0A02020204030203" pitchFamily="34" charset="0"/>
            </a:rPr>
            <a:t> States</a:t>
          </a:r>
          <a:endParaRPr lang="en-IN" sz="1400">
            <a:latin typeface="Lato Black" panose="020F0A02020204030203" pitchFamily="34" charset="0"/>
          </a:endParaRPr>
        </a:p>
      </xdr:txBody>
    </xdr:sp>
    <xdr:clientData/>
  </xdr:twoCellAnchor>
  <xdr:twoCellAnchor>
    <xdr:from>
      <xdr:col>17</xdr:col>
      <xdr:colOff>285709</xdr:colOff>
      <xdr:row>17</xdr:row>
      <xdr:rowOff>60961</xdr:rowOff>
    </xdr:from>
    <xdr:to>
      <xdr:col>24</xdr:col>
      <xdr:colOff>568960</xdr:colOff>
      <xdr:row>33</xdr:row>
      <xdr:rowOff>60960</xdr:rowOff>
    </xdr:to>
    <xdr:sp macro="" textlink="">
      <xdr:nvSpPr>
        <xdr:cNvPr id="125" name="Rectangle: Rounded Corners 124">
          <a:extLst>
            <a:ext uri="{FF2B5EF4-FFF2-40B4-BE49-F238E27FC236}">
              <a16:creationId xmlns:a16="http://schemas.microsoft.com/office/drawing/2014/main" id="{D19BC17B-AA4F-F58E-520D-0B0CFE74C373}"/>
            </a:ext>
          </a:extLst>
        </xdr:cNvPr>
        <xdr:cNvSpPr/>
      </xdr:nvSpPr>
      <xdr:spPr>
        <a:xfrm>
          <a:off x="10648909" y="3169921"/>
          <a:ext cx="4550451" cy="2966719"/>
        </a:xfrm>
        <a:prstGeom prst="round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90986</xdr:colOff>
      <xdr:row>38</xdr:row>
      <xdr:rowOff>113731</xdr:rowOff>
    </xdr:from>
    <xdr:to>
      <xdr:col>8</xdr:col>
      <xdr:colOff>102358</xdr:colOff>
      <xdr:row>52</xdr:row>
      <xdr:rowOff>162560</xdr:rowOff>
    </xdr:to>
    <xdr:graphicFrame macro="">
      <xdr:nvGraphicFramePr>
        <xdr:cNvPr id="6" name="Chart 5">
          <a:extLst>
            <a:ext uri="{FF2B5EF4-FFF2-40B4-BE49-F238E27FC236}">
              <a16:creationId xmlns:a16="http://schemas.microsoft.com/office/drawing/2014/main" id="{F1457F74-D10F-47EF-A596-2B8CBAEB2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326486</xdr:colOff>
      <xdr:row>37</xdr:row>
      <xdr:rowOff>16226</xdr:rowOff>
    </xdr:from>
    <xdr:to>
      <xdr:col>16</xdr:col>
      <xdr:colOff>440216</xdr:colOff>
      <xdr:row>50</xdr:row>
      <xdr:rowOff>50800</xdr:rowOff>
    </xdr:to>
    <xdr:graphicFrame macro="">
      <xdr:nvGraphicFramePr>
        <xdr:cNvPr id="7" name="Chart 6">
          <a:extLst>
            <a:ext uri="{FF2B5EF4-FFF2-40B4-BE49-F238E27FC236}">
              <a16:creationId xmlns:a16="http://schemas.microsoft.com/office/drawing/2014/main" id="{DFF90125-F16C-45D3-ABF2-7DA8F38BC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557284</xdr:colOff>
      <xdr:row>19</xdr:row>
      <xdr:rowOff>121920</xdr:rowOff>
    </xdr:from>
    <xdr:to>
      <xdr:col>24</xdr:col>
      <xdr:colOff>406400</xdr:colOff>
      <xdr:row>32</xdr:row>
      <xdr:rowOff>152400</xdr:rowOff>
    </xdr:to>
    <xdr:graphicFrame macro="">
      <xdr:nvGraphicFramePr>
        <xdr:cNvPr id="15" name="Chart 14">
          <a:extLst>
            <a:ext uri="{FF2B5EF4-FFF2-40B4-BE49-F238E27FC236}">
              <a16:creationId xmlns:a16="http://schemas.microsoft.com/office/drawing/2014/main" id="{A50BA34E-9684-4CF9-8B37-FCAB64C9E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43369</xdr:colOff>
      <xdr:row>17</xdr:row>
      <xdr:rowOff>136477</xdr:rowOff>
    </xdr:from>
    <xdr:to>
      <xdr:col>23</xdr:col>
      <xdr:colOff>384563</xdr:colOff>
      <xdr:row>19</xdr:row>
      <xdr:rowOff>121920</xdr:rowOff>
    </xdr:to>
    <xdr:sp macro="" textlink="">
      <xdr:nvSpPr>
        <xdr:cNvPr id="16" name="Rectangle: Rounded Corners 15">
          <a:extLst>
            <a:ext uri="{FF2B5EF4-FFF2-40B4-BE49-F238E27FC236}">
              <a16:creationId xmlns:a16="http://schemas.microsoft.com/office/drawing/2014/main" id="{2F25C5D1-15DD-8ED2-5B8B-B44D5F4D1B21}"/>
            </a:ext>
          </a:extLst>
        </xdr:cNvPr>
        <xdr:cNvSpPr/>
      </xdr:nvSpPr>
      <xdr:spPr>
        <a:xfrm>
          <a:off x="11016169" y="3245437"/>
          <a:ext cx="3389194" cy="351203"/>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r>
            <a:rPr lang="en-IN" sz="1400">
              <a:latin typeface="Lato Black" panose="020F0A02020204030203" pitchFamily="34" charset="0"/>
            </a:rPr>
            <a:t>Manager Wise Profit</a:t>
          </a:r>
        </a:p>
      </xdr:txBody>
    </xdr:sp>
    <xdr:clientData/>
  </xdr:twoCellAnchor>
  <xdr:twoCellAnchor>
    <xdr:from>
      <xdr:col>25</xdr:col>
      <xdr:colOff>20320</xdr:colOff>
      <xdr:row>27</xdr:row>
      <xdr:rowOff>132080</xdr:rowOff>
    </xdr:from>
    <xdr:to>
      <xdr:col>31</xdr:col>
      <xdr:colOff>274320</xdr:colOff>
      <xdr:row>50</xdr:row>
      <xdr:rowOff>101601</xdr:rowOff>
    </xdr:to>
    <xdr:sp macro="" textlink="">
      <xdr:nvSpPr>
        <xdr:cNvPr id="4" name="Rectangle: Rounded Corners 3">
          <a:extLst>
            <a:ext uri="{FF2B5EF4-FFF2-40B4-BE49-F238E27FC236}">
              <a16:creationId xmlns:a16="http://schemas.microsoft.com/office/drawing/2014/main" id="{81A9ABD4-689E-BD92-A515-7602C3DE3221}"/>
            </a:ext>
          </a:extLst>
        </xdr:cNvPr>
        <xdr:cNvSpPr/>
      </xdr:nvSpPr>
      <xdr:spPr>
        <a:xfrm>
          <a:off x="15260320" y="5110480"/>
          <a:ext cx="3911600" cy="4175761"/>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20320</xdr:colOff>
      <xdr:row>29</xdr:row>
      <xdr:rowOff>162560</xdr:rowOff>
    </xdr:from>
    <xdr:to>
      <xdr:col>31</xdr:col>
      <xdr:colOff>172720</xdr:colOff>
      <xdr:row>50</xdr:row>
      <xdr:rowOff>101600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5A893B65-560E-47FC-AAA5-FCE112D0BA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5260320" y="5504180"/>
              <a:ext cx="3810000" cy="3779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264160</xdr:colOff>
      <xdr:row>29</xdr:row>
      <xdr:rowOff>142240</xdr:rowOff>
    </xdr:from>
    <xdr:to>
      <xdr:col>28</xdr:col>
      <xdr:colOff>254000</xdr:colOff>
      <xdr:row>31</xdr:row>
      <xdr:rowOff>152400</xdr:rowOff>
    </xdr:to>
    <xdr:sp macro="" textlink="">
      <xdr:nvSpPr>
        <xdr:cNvPr id="14" name="Rectangle: Rounded Corners 13">
          <a:extLst>
            <a:ext uri="{FF2B5EF4-FFF2-40B4-BE49-F238E27FC236}">
              <a16:creationId xmlns:a16="http://schemas.microsoft.com/office/drawing/2014/main" id="{21180095-8F1C-1A94-0DC7-4F67661378BE}"/>
            </a:ext>
          </a:extLst>
        </xdr:cNvPr>
        <xdr:cNvSpPr/>
      </xdr:nvSpPr>
      <xdr:spPr>
        <a:xfrm>
          <a:off x="15504160" y="5486400"/>
          <a:ext cx="1818640" cy="3759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atin typeface="Lato Black" panose="020F0A02020204030203" pitchFamily="34" charset="0"/>
            </a:rPr>
            <a:t>Sales</a:t>
          </a:r>
          <a:r>
            <a:rPr lang="en-IN" sz="1400" baseline="0">
              <a:latin typeface="Lato Black" panose="020F0A02020204030203" pitchFamily="34" charset="0"/>
            </a:rPr>
            <a:t> By States</a:t>
          </a:r>
          <a:endParaRPr lang="en-IN" sz="1400">
            <a:latin typeface="Lato Black" panose="020F0A02020204030203" pitchFamily="34" charset="0"/>
          </a:endParaRPr>
        </a:p>
      </xdr:txBody>
    </xdr:sp>
    <xdr:clientData/>
  </xdr:twoCellAnchor>
  <xdr:twoCellAnchor>
    <xdr:from>
      <xdr:col>25</xdr:col>
      <xdr:colOff>40640</xdr:colOff>
      <xdr:row>3</xdr:row>
      <xdr:rowOff>172720</xdr:rowOff>
    </xdr:from>
    <xdr:to>
      <xdr:col>31</xdr:col>
      <xdr:colOff>396240</xdr:colOff>
      <xdr:row>27</xdr:row>
      <xdr:rowOff>40641</xdr:rowOff>
    </xdr:to>
    <xdr:sp macro="" textlink="">
      <xdr:nvSpPr>
        <xdr:cNvPr id="17" name="Rectangle: Rounded Corners 16">
          <a:extLst>
            <a:ext uri="{FF2B5EF4-FFF2-40B4-BE49-F238E27FC236}">
              <a16:creationId xmlns:a16="http://schemas.microsoft.com/office/drawing/2014/main" id="{86CBCB4D-BE06-6C67-6CBC-306BDF43FC91}"/>
            </a:ext>
          </a:extLst>
        </xdr:cNvPr>
        <xdr:cNvSpPr/>
      </xdr:nvSpPr>
      <xdr:spPr>
        <a:xfrm>
          <a:off x="15280640" y="721360"/>
          <a:ext cx="4013200" cy="4297681"/>
        </a:xfrm>
        <a:prstGeom prst="roundRect">
          <a:avLst/>
        </a:prstGeom>
        <a:ln>
          <a:noFill/>
        </a:ln>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337157</xdr:colOff>
      <xdr:row>4</xdr:row>
      <xdr:rowOff>158749</xdr:rowOff>
    </xdr:from>
    <xdr:to>
      <xdr:col>30</xdr:col>
      <xdr:colOff>426720</xdr:colOff>
      <xdr:row>7</xdr:row>
      <xdr:rowOff>132772</xdr:rowOff>
    </xdr:to>
    <xdr:sp macro="" textlink="">
      <xdr:nvSpPr>
        <xdr:cNvPr id="20" name="Rectangle: Rounded Corners 19">
          <a:extLst>
            <a:ext uri="{FF2B5EF4-FFF2-40B4-BE49-F238E27FC236}">
              <a16:creationId xmlns:a16="http://schemas.microsoft.com/office/drawing/2014/main" id="{B25F1CD2-53FB-67F1-08A0-27DD21AD13AC}"/>
            </a:ext>
          </a:extLst>
        </xdr:cNvPr>
        <xdr:cNvSpPr/>
      </xdr:nvSpPr>
      <xdr:spPr>
        <a:xfrm>
          <a:off x="15577157" y="890269"/>
          <a:ext cx="3137563" cy="522663"/>
        </a:xfrm>
        <a:prstGeom prst="roundRect">
          <a:avLst/>
        </a:prstGeom>
        <a:no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Filters</a:t>
          </a:r>
        </a:p>
      </xdr:txBody>
    </xdr:sp>
    <xdr:clientData/>
  </xdr:twoCellAnchor>
  <xdr:twoCellAnchor editAs="oneCell">
    <xdr:from>
      <xdr:col>25</xdr:col>
      <xdr:colOff>111760</xdr:colOff>
      <xdr:row>7</xdr:row>
      <xdr:rowOff>111760</xdr:rowOff>
    </xdr:from>
    <xdr:to>
      <xdr:col>31</xdr:col>
      <xdr:colOff>213360</xdr:colOff>
      <xdr:row>11</xdr:row>
      <xdr:rowOff>20320</xdr:rowOff>
    </xdr:to>
    <mc:AlternateContent xmlns:mc="http://schemas.openxmlformats.org/markup-compatibility/2006" xmlns:a14="http://schemas.microsoft.com/office/drawing/2010/main">
      <mc:Choice Requires="a14">
        <xdr:graphicFrame macro="">
          <xdr:nvGraphicFramePr>
            <xdr:cNvPr id="29" name="Customer Segment 1">
              <a:extLst>
                <a:ext uri="{FF2B5EF4-FFF2-40B4-BE49-F238E27FC236}">
                  <a16:creationId xmlns:a16="http://schemas.microsoft.com/office/drawing/2014/main" id="{AAC74903-809B-422D-9273-40E5FFED2CA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5351760" y="1391920"/>
              <a:ext cx="37592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81280</xdr:colOff>
      <xdr:row>12</xdr:row>
      <xdr:rowOff>91440</xdr:rowOff>
    </xdr:from>
    <xdr:to>
      <xdr:col>28</xdr:col>
      <xdr:colOff>81280</xdr:colOff>
      <xdr:row>24</xdr:row>
      <xdr:rowOff>91439</xdr:rowOff>
    </xdr:to>
    <mc:AlternateContent xmlns:mc="http://schemas.openxmlformats.org/markup-compatibility/2006" xmlns:a14="http://schemas.microsoft.com/office/drawing/2010/main">
      <mc:Choice Requires="a14">
        <xdr:graphicFrame macro="">
          <xdr:nvGraphicFramePr>
            <xdr:cNvPr id="30" name="Month 1">
              <a:extLst>
                <a:ext uri="{FF2B5EF4-FFF2-40B4-BE49-F238E27FC236}">
                  <a16:creationId xmlns:a16="http://schemas.microsoft.com/office/drawing/2014/main" id="{6EFDB898-CD5B-4785-B9E8-08335B1CE2F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321280" y="2286000"/>
              <a:ext cx="1828800" cy="2235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274320</xdr:colOff>
      <xdr:row>12</xdr:row>
      <xdr:rowOff>91441</xdr:rowOff>
    </xdr:from>
    <xdr:to>
      <xdr:col>31</xdr:col>
      <xdr:colOff>274320</xdr:colOff>
      <xdr:row>24</xdr:row>
      <xdr:rowOff>60961</xdr:rowOff>
    </xdr:to>
    <mc:AlternateContent xmlns:mc="http://schemas.openxmlformats.org/markup-compatibility/2006" xmlns:a14="http://schemas.microsoft.com/office/drawing/2010/main">
      <mc:Choice Requires="a14">
        <xdr:graphicFrame macro="">
          <xdr:nvGraphicFramePr>
            <xdr:cNvPr id="31" name="Region 2">
              <a:extLst>
                <a:ext uri="{FF2B5EF4-FFF2-40B4-BE49-F238E27FC236}">
                  <a16:creationId xmlns:a16="http://schemas.microsoft.com/office/drawing/2014/main" id="{562CDE03-7AA6-475B-A82E-EF310291592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7343120" y="2286001"/>
              <a:ext cx="1828800" cy="220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xdr:colOff>
      <xdr:row>4</xdr:row>
      <xdr:rowOff>20320</xdr:rowOff>
    </xdr:from>
    <xdr:to>
      <xdr:col>25</xdr:col>
      <xdr:colOff>0</xdr:colOff>
      <xdr:row>16</xdr:row>
      <xdr:rowOff>121920</xdr:rowOff>
    </xdr:to>
    <xdr:sp macro="" textlink="">
      <xdr:nvSpPr>
        <xdr:cNvPr id="24" name="Rectangle: Rounded Corners 23">
          <a:extLst>
            <a:ext uri="{FF2B5EF4-FFF2-40B4-BE49-F238E27FC236}">
              <a16:creationId xmlns:a16="http://schemas.microsoft.com/office/drawing/2014/main" id="{5C864FDC-A85A-7C1E-20DD-552A9CE86072}"/>
            </a:ext>
          </a:extLst>
        </xdr:cNvPr>
        <xdr:cNvSpPr/>
      </xdr:nvSpPr>
      <xdr:spPr>
        <a:xfrm>
          <a:off x="12222480" y="751840"/>
          <a:ext cx="3017520" cy="2296160"/>
        </a:xfrm>
        <a:prstGeom prst="roundRect">
          <a:avLst/>
        </a:prstGeom>
        <a:gradFill>
          <a:gsLst>
            <a:gs pos="0">
              <a:schemeClr val="dk2">
                <a:tint val="93000"/>
                <a:satMod val="150000"/>
                <a:shade val="98000"/>
                <a:lumMod val="102000"/>
              </a:schemeClr>
            </a:gs>
            <a:gs pos="100000">
              <a:schemeClr val="dk2">
                <a:shade val="63000"/>
                <a:satMod val="120000"/>
              </a:schemeClr>
            </a:gs>
          </a:gsLst>
          <a:lin ang="5400000" scaled="0"/>
        </a:grad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0</xdr:colOff>
      <xdr:row>6</xdr:row>
      <xdr:rowOff>111760</xdr:rowOff>
    </xdr:from>
    <xdr:to>
      <xdr:col>24</xdr:col>
      <xdr:colOff>487680</xdr:colOff>
      <xdr:row>16</xdr:row>
      <xdr:rowOff>60960</xdr:rowOff>
    </xdr:to>
    <xdr:graphicFrame macro="">
      <xdr:nvGraphicFramePr>
        <xdr:cNvPr id="28" name="Chart 27">
          <a:extLst>
            <a:ext uri="{FF2B5EF4-FFF2-40B4-BE49-F238E27FC236}">
              <a16:creationId xmlns:a16="http://schemas.microsoft.com/office/drawing/2014/main" id="{C4AC0602-9478-4885-B823-B0EA05A1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519660</xdr:colOff>
      <xdr:row>4</xdr:row>
      <xdr:rowOff>109449</xdr:rowOff>
    </xdr:from>
    <xdr:to>
      <xdr:col>24</xdr:col>
      <xdr:colOff>81280</xdr:colOff>
      <xdr:row>5</xdr:row>
      <xdr:rowOff>152400</xdr:rowOff>
    </xdr:to>
    <xdr:sp macro="" textlink="">
      <xdr:nvSpPr>
        <xdr:cNvPr id="32" name="Rectangle: Rounded Corners 31">
          <a:extLst>
            <a:ext uri="{FF2B5EF4-FFF2-40B4-BE49-F238E27FC236}">
              <a16:creationId xmlns:a16="http://schemas.microsoft.com/office/drawing/2014/main" id="{BD55631B-91F5-5B89-5F91-2AB95B12F48B}"/>
            </a:ext>
          </a:extLst>
        </xdr:cNvPr>
        <xdr:cNvSpPr/>
      </xdr:nvSpPr>
      <xdr:spPr>
        <a:xfrm>
          <a:off x="12102060" y="840969"/>
          <a:ext cx="2609620" cy="225831"/>
        </a:xfrm>
        <a:prstGeom prst="roundRect">
          <a:avLst/>
        </a:prstGeom>
        <a:noFill/>
        <a:ln>
          <a:noFill/>
        </a:ln>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ctr"/>
        <a:lstStyle/>
        <a:p>
          <a:pPr algn="ctr"/>
          <a:r>
            <a:rPr lang="en-IN" sz="1400">
              <a:latin typeface="Lato Black" panose="020F0A02020204030203" pitchFamily="34" charset="0"/>
            </a:rPr>
            <a:t>Top</a:t>
          </a:r>
          <a:r>
            <a:rPr lang="en-IN" sz="1400" baseline="0">
              <a:latin typeface="Lato Black" panose="020F0A02020204030203" pitchFamily="34" charset="0"/>
            </a:rPr>
            <a:t> 5 Sub Category</a:t>
          </a:r>
          <a:endParaRPr lang="en-IN" sz="1400">
            <a:latin typeface="Lato Black" panose="020F0A0202020403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457200</xdr:colOff>
      <xdr:row>1</xdr:row>
      <xdr:rowOff>121920</xdr:rowOff>
    </xdr:from>
    <xdr:to>
      <xdr:col>15</xdr:col>
      <xdr:colOff>167640</xdr:colOff>
      <xdr:row>24</xdr:row>
      <xdr:rowOff>106680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84EF19C-27F7-6D03-A1E1-20A895612F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61960" y="304800"/>
              <a:ext cx="2758440" cy="4191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30480</xdr:colOff>
      <xdr:row>6</xdr:row>
      <xdr:rowOff>41910</xdr:rowOff>
    </xdr:from>
    <xdr:to>
      <xdr:col>14</xdr:col>
      <xdr:colOff>335280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822F84E-7DC1-342F-7D6A-8BE2495781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586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411480</xdr:colOff>
      <xdr:row>0</xdr:row>
      <xdr:rowOff>179070</xdr:rowOff>
    </xdr:from>
    <xdr:to>
      <xdr:col>12</xdr:col>
      <xdr:colOff>106680</xdr:colOff>
      <xdr:row>15</xdr:row>
      <xdr:rowOff>179070</xdr:rowOff>
    </xdr:to>
    <xdr:graphicFrame macro="">
      <xdr:nvGraphicFramePr>
        <xdr:cNvPr id="2" name="Chart 1">
          <a:extLst>
            <a:ext uri="{FF2B5EF4-FFF2-40B4-BE49-F238E27FC236}">
              <a16:creationId xmlns:a16="http://schemas.microsoft.com/office/drawing/2014/main" id="{CB0215C0-13F0-A4F0-5446-FBB15A1DD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6</xdr:row>
      <xdr:rowOff>41910</xdr:rowOff>
    </xdr:from>
    <xdr:to>
      <xdr:col>14</xdr:col>
      <xdr:colOff>289560</xdr:colOff>
      <xdr:row>21</xdr:row>
      <xdr:rowOff>41910</xdr:rowOff>
    </xdr:to>
    <xdr:graphicFrame macro="">
      <xdr:nvGraphicFramePr>
        <xdr:cNvPr id="2" name="Chart 1">
          <a:extLst>
            <a:ext uri="{FF2B5EF4-FFF2-40B4-BE49-F238E27FC236}">
              <a16:creationId xmlns:a16="http://schemas.microsoft.com/office/drawing/2014/main" id="{DDCA8019-9235-BB18-23FF-6DB4C311C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160020</xdr:rowOff>
    </xdr:from>
    <xdr:to>
      <xdr:col>2</xdr:col>
      <xdr:colOff>7620</xdr:colOff>
      <xdr:row>16</xdr:row>
      <xdr:rowOff>152400</xdr:rowOff>
    </xdr:to>
    <xdr:graphicFrame macro="">
      <xdr:nvGraphicFramePr>
        <xdr:cNvPr id="2" name="Chart 1">
          <a:extLst>
            <a:ext uri="{FF2B5EF4-FFF2-40B4-BE49-F238E27FC236}">
              <a16:creationId xmlns:a16="http://schemas.microsoft.com/office/drawing/2014/main" id="{8DE9F23A-F0AF-A35C-3E7B-ECA42A4B6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13</xdr:row>
      <xdr:rowOff>7620</xdr:rowOff>
    </xdr:from>
    <xdr:to>
      <xdr:col>4</xdr:col>
      <xdr:colOff>845820</xdr:colOff>
      <xdr:row>17</xdr:row>
      <xdr:rowOff>0</xdr:rowOff>
    </xdr:to>
    <xdr:graphicFrame macro="">
      <xdr:nvGraphicFramePr>
        <xdr:cNvPr id="3" name="Chart 2">
          <a:extLst>
            <a:ext uri="{FF2B5EF4-FFF2-40B4-BE49-F238E27FC236}">
              <a16:creationId xmlns:a16="http://schemas.microsoft.com/office/drawing/2014/main" id="{8CFCC804-2E73-6F07-6B05-FF637D3E6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731520</xdr:colOff>
      <xdr:row>13</xdr:row>
      <xdr:rowOff>45720</xdr:rowOff>
    </xdr:from>
    <xdr:to>
      <xdr:col>8</xdr:col>
      <xdr:colOff>38100</xdr:colOff>
      <xdr:row>16</xdr:row>
      <xdr:rowOff>160020</xdr:rowOff>
    </xdr:to>
    <xdr:graphicFrame macro="">
      <xdr:nvGraphicFramePr>
        <xdr:cNvPr id="4" name="Chart 3">
          <a:extLst>
            <a:ext uri="{FF2B5EF4-FFF2-40B4-BE49-F238E27FC236}">
              <a16:creationId xmlns:a16="http://schemas.microsoft.com/office/drawing/2014/main" id="{CDF07038-D518-EA14-E42F-B34A1026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601980</xdr:colOff>
      <xdr:row>13</xdr:row>
      <xdr:rowOff>15240</xdr:rowOff>
    </xdr:from>
    <xdr:to>
      <xdr:col>11</xdr:col>
      <xdr:colOff>30480</xdr:colOff>
      <xdr:row>17</xdr:row>
      <xdr:rowOff>0</xdr:rowOff>
    </xdr:to>
    <xdr:graphicFrame macro="">
      <xdr:nvGraphicFramePr>
        <xdr:cNvPr id="5" name="Chart 4">
          <a:extLst>
            <a:ext uri="{FF2B5EF4-FFF2-40B4-BE49-F238E27FC236}">
              <a16:creationId xmlns:a16="http://schemas.microsoft.com/office/drawing/2014/main" id="{CADB9B37-B89D-A268-C467-875CC258F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601980</xdr:colOff>
      <xdr:row>13</xdr:row>
      <xdr:rowOff>38100</xdr:rowOff>
    </xdr:from>
    <xdr:to>
      <xdr:col>15</xdr:col>
      <xdr:colOff>144780</xdr:colOff>
      <xdr:row>17</xdr:row>
      <xdr:rowOff>0</xdr:rowOff>
    </xdr:to>
    <xdr:graphicFrame macro="">
      <xdr:nvGraphicFramePr>
        <xdr:cNvPr id="6" name="Chart 5">
          <a:extLst>
            <a:ext uri="{FF2B5EF4-FFF2-40B4-BE49-F238E27FC236}">
              <a16:creationId xmlns:a16="http://schemas.microsoft.com/office/drawing/2014/main" id="{DE268C38-F83D-9DF6-FC1C-CDAE8AC10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10</xdr:col>
      <xdr:colOff>160020</xdr:colOff>
      <xdr:row>21</xdr:row>
      <xdr:rowOff>41910</xdr:rowOff>
    </xdr:to>
    <xdr:graphicFrame macro="">
      <xdr:nvGraphicFramePr>
        <xdr:cNvPr id="2" name="Chart 1">
          <a:extLst>
            <a:ext uri="{FF2B5EF4-FFF2-40B4-BE49-F238E27FC236}">
              <a16:creationId xmlns:a16="http://schemas.microsoft.com/office/drawing/2014/main" id="{6EAF3CC1-7BC2-1CCE-CACD-DD4DE5AEF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487680</xdr:colOff>
      <xdr:row>6</xdr:row>
      <xdr:rowOff>76200</xdr:rowOff>
    </xdr:from>
    <xdr:to>
      <xdr:col>13</xdr:col>
      <xdr:colOff>487680</xdr:colOff>
      <xdr:row>19</xdr:row>
      <xdr:rowOff>165735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6CCFEF45-92B8-3561-11E2-03AE1E15E61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328660" y="117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0</xdr:row>
      <xdr:rowOff>83821</xdr:rowOff>
    </xdr:from>
    <xdr:to>
      <xdr:col>14</xdr:col>
      <xdr:colOff>418500</xdr:colOff>
      <xdr:row>3</xdr:row>
      <xdr:rowOff>129540</xdr:rowOff>
    </xdr:to>
    <mc:AlternateContent xmlns:mc="http://schemas.openxmlformats.org/markup-compatibility/2006" xmlns:a14="http://schemas.microsoft.com/office/drawing/2010/main">
      <mc:Choice Requires="a14">
        <xdr:graphicFrame macro="">
          <xdr:nvGraphicFramePr>
            <xdr:cNvPr id="10" name="Customer Segment">
              <a:extLst>
                <a:ext uri="{FF2B5EF4-FFF2-40B4-BE49-F238E27FC236}">
                  <a16:creationId xmlns:a16="http://schemas.microsoft.com/office/drawing/2014/main" id="{4FF4AB9A-44A0-7624-0923-CC0BC14BCEB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421880" y="83821"/>
              <a:ext cx="327600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3</xdr:row>
      <xdr:rowOff>60960</xdr:rowOff>
    </xdr:from>
    <xdr:to>
      <xdr:col>19</xdr:col>
      <xdr:colOff>137160</xdr:colOff>
      <xdr:row>16</xdr:row>
      <xdr:rowOff>150495</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444D0693-6CD4-07E7-641C-F153EE74BF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63574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53340</xdr:colOff>
      <xdr:row>0</xdr:row>
      <xdr:rowOff>99060</xdr:rowOff>
    </xdr:from>
    <xdr:to>
      <xdr:col>13</xdr:col>
      <xdr:colOff>373380</xdr:colOff>
      <xdr:row>21</xdr:row>
      <xdr:rowOff>41910</xdr:rowOff>
    </xdr:to>
    <xdr:graphicFrame macro="">
      <xdr:nvGraphicFramePr>
        <xdr:cNvPr id="2" name="Chart 1">
          <a:extLst>
            <a:ext uri="{FF2B5EF4-FFF2-40B4-BE49-F238E27FC236}">
              <a16:creationId xmlns:a16="http://schemas.microsoft.com/office/drawing/2014/main" id="{1E070CE5-4802-16DF-F85F-0D24C907E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8897800924" createdVersion="8" refreshedVersion="8" minRefreshableVersion="3" recordCount="0" supportSubquery="1" supportAdvancedDrill="1" xr:uid="{C7E8B4AA-658D-4DC3-97BE-DB586466BA48}">
  <cacheSource type="external" connectionId="4"/>
  <cacheFields count="3">
    <cacheField name="[Orders].[Month].[Month]" caption="Month" numFmtId="0" hierarchy="25" level="1">
      <sharedItems count="6">
        <s v="Apr"/>
        <s v="Feb"/>
        <s v="Jan"/>
        <s v="Jun"/>
        <s v="Mar"/>
        <s v="May"/>
      </sharedItems>
    </cacheField>
    <cacheField name="[Measures].[Sum of Sales]" caption="Sum of Sales" numFmtId="0" hierarchy="36" level="32767"/>
    <cacheField name="[Orders].[Region].[Region]" caption="Region" numFmtId="0" hierarchy="1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31828703" createdVersion="8" refreshedVersion="8" minRefreshableVersion="3" recordCount="0" supportSubquery="1" supportAdvancedDrill="1" xr:uid="{D8DB65D9-59F0-4178-B03C-21959BB5B67C}">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3310185" createdVersion="5" refreshedVersion="8" minRefreshableVersion="3" recordCount="0" supportSubquery="1" supportAdvancedDrill="1" xr:uid="{26CCA3C5-F1C4-4139-A466-09BC8D478C6A}">
  <cacheSource type="external" connectionId="4"/>
  <cacheFields count="3">
    <cacheField name="[Orders].[Product Category].[Product Category]" caption="Product Category" numFmtId="0" hierarchy="9" level="1">
      <sharedItems count="3">
        <s v="Furniture"/>
        <s v="Office Supplies"/>
        <s v="Technology"/>
      </sharedItems>
    </cacheField>
    <cacheField name="[Measures].[Sum of Profit]" caption="Sum of Profit" numFmtId="0" hierarchy="35"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3414352" createdVersion="8" refreshedVersion="8" minRefreshableVersion="3" recordCount="0" supportSubquery="1" supportAdvancedDrill="1" xr:uid="{AE3819E7-E494-48D0-8B2E-26D6A50660FA}">
  <cacheSource type="external" connectionId="4"/>
  <cacheFields count="5">
    <cacheField name="[Orders].[Month].[Month]" caption="Month" numFmtId="0" hierarchy="25" level="1">
      <sharedItems count="6">
        <s v="Apr"/>
        <s v="Feb"/>
        <s v="Jan"/>
        <s v="Jun"/>
        <s v="Mar"/>
        <s v="May"/>
      </sharedItems>
    </cacheField>
    <cacheField name="[Measures].[Sum of Sales]" caption="Sum of Sales" numFmtId="0" hierarchy="36" level="32767"/>
    <cacheField name="[Measures].[Sum of Profit]" caption="Sum of Profit" numFmtId="0" hierarchy="35" level="32767"/>
    <cacheField name="[Measures].[Sum of Quantity ordered new]" caption="Sum of Quantity ordered new" numFmtId="0" hierarchy="37" level="32767"/>
    <cacheField name="[Measures].[Count of Order ID]" caption="Count of Order ID" numFmtId="0" hierarchy="39"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47325925923" createdVersion="3" refreshedVersion="8" minRefreshableVersion="3" recordCount="0" supportSubquery="1" supportAdvancedDrill="1" xr:uid="{5CE44A3B-FF38-4A4B-91D4-C594B130A53D}">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3116508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8899074071" createdVersion="8" refreshedVersion="8" minRefreshableVersion="3" recordCount="0" supportSubquery="1" supportAdvancedDrill="1" xr:uid="{6749255B-EABC-4D07-A601-4B26DDE7F77F}">
  <cacheSource type="external" connectionId="4"/>
  <cacheFields count="3">
    <cacheField name="[Orders].[Month].[Month]" caption="Month" numFmtId="0" hierarchy="25" level="1">
      <sharedItems count="6">
        <s v="Apr"/>
        <s v="Feb"/>
        <s v="Jan"/>
        <s v="Jun"/>
        <s v="Mar"/>
        <s v="May"/>
      </sharedItems>
    </cacheField>
    <cacheField name="[Measures].[Sum of Profit]" caption="Sum of Profit" numFmtId="0" hierarchy="35" level="32767"/>
    <cacheField name="[Orders].[Region].[Region]" caption="Region" numFmtId="0" hierarchy="1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8900347226" createdVersion="8" refreshedVersion="8" minRefreshableVersion="3" recordCount="0" supportSubquery="1" supportAdvancedDrill="1" xr:uid="{CEBE7F9A-7DC8-4693-BA5B-F81F7617FBE7}">
  <cacheSource type="external" connectionId="4"/>
  <cacheFields count="3">
    <cacheField name="[Orders].[Month].[Month]" caption="Month" numFmtId="0" hierarchy="25" level="1">
      <sharedItems count="6">
        <s v="Apr"/>
        <s v="Feb"/>
        <s v="Jan"/>
        <s v="Jun"/>
        <s v="Mar"/>
        <s v="May"/>
      </sharedItems>
    </cacheField>
    <cacheField name="[Measures].[Sum of Quantity ordered new]" caption="Sum of Quantity ordered new" numFmtId="0" hierarchy="37" level="32767"/>
    <cacheField name="[Orders].[Region].[Region]" caption="Region" numFmtId="0" hierarchy="1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8901388888" createdVersion="8" refreshedVersion="8" minRefreshableVersion="3" recordCount="0" supportSubquery="1" supportAdvancedDrill="1" xr:uid="{030C7CC9-DDDE-4907-9E7B-8C7FD8E3FEA2}">
  <cacheSource type="external" connectionId="4"/>
  <cacheFields count="3">
    <cacheField name="[Orders].[Month].[Month]" caption="Month" numFmtId="0" hierarchy="25" level="1">
      <sharedItems count="6">
        <s v="Apr"/>
        <s v="Feb"/>
        <s v="Jan"/>
        <s v="Jun"/>
        <s v="Mar"/>
        <s v="May"/>
      </sharedItems>
    </cacheField>
    <cacheField name="[Measures].[Count of Order ID]" caption="Count of Order ID" numFmtId="0" hierarchy="39" level="32767"/>
    <cacheField name="[Orders].[Region].[Region]" caption="Region" numFmtId="0" hierarchy="1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25810184" createdVersion="8" refreshedVersion="8" minRefreshableVersion="3" recordCount="0" supportSubquery="1" supportAdvancedDrill="1" xr:uid="{55261AE5-4D25-4B0C-9397-58520C568082}">
  <cacheSource type="external" connectionId="4"/>
  <cacheFields count="3">
    <cacheField name="[Orders].[Ship Mode].[Ship Mode]" caption="Ship Mode" numFmtId="0" hierarchy="7" level="1">
      <sharedItems count="3">
        <s v="Delivery Truck"/>
        <s v="Express Air"/>
        <s v="Regular Air"/>
      </sharedItems>
    </cacheField>
    <cacheField name="[Measures].[Sum of Quantity ordered new]" caption="Sum of Quantity ordered new" numFmtId="0" hierarchy="37"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26851854" createdVersion="8" refreshedVersion="8" minRefreshableVersion="3" recordCount="0" supportSubquery="1" supportAdvancedDrill="1" xr:uid="{DF526450-1D94-4EAF-B7BF-8F47452FCF43}">
  <cacheSource type="external" connectionId="4"/>
  <cacheFields count="4">
    <cacheField name="[Users].[Manager].[Manager]" caption="Manager" numFmtId="0" hierarchy="30" level="1">
      <sharedItems count="4">
        <s v="Chris"/>
        <s v="Erin"/>
        <s v="Sam"/>
        <s v="William"/>
      </sharedItems>
    </cacheField>
    <cacheField name="[Users].[Region].[Region]" caption="Region" numFmtId="0" hierarchy="29" level="1">
      <sharedItems count="4">
        <s v="Central"/>
        <s v="East"/>
        <s v="South"/>
        <s v="West"/>
      </sharedItems>
    </cacheField>
    <cacheField name="[Measures].[Sum of Sales]" caption="Sum of Sales" numFmtId="0" hierarchy="36"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3"/>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2" memberValueDatatype="130" unbalanced="0">
      <fieldsUsage count="2">
        <fieldUsage x="-1"/>
        <fieldUsage x="1"/>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28009262" createdVersion="8" refreshedVersion="8" minRefreshableVersion="3" recordCount="0" supportSubquery="1" supportAdvancedDrill="1" xr:uid="{45E82CA5-BC88-4A9F-B039-7D8E34BA3C71}">
  <cacheSource type="external" connectionId="4"/>
  <cacheFields count="3">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6"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29282409" createdVersion="8" refreshedVersion="8" minRefreshableVersion="3" recordCount="0" supportSubquery="1" supportAdvancedDrill="1" xr:uid="{3A5C5E13-2F21-4867-9DE2-2AAFF0C23057}">
  <cacheSource type="external" connectionId="4"/>
  <cacheFields count="3">
    <cacheField name="[Orders].[Product Category].[Product Category]" caption="Product Category" numFmtId="0" hierarchy="9" level="1">
      <sharedItems count="3">
        <s v="Furniture"/>
        <s v="Office Supplies"/>
        <s v="Technology"/>
      </sharedItems>
    </cacheField>
    <cacheField name="[Measures].[Sum of Sales]" caption="Sum of Sales" numFmtId="0" hierarchy="36"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Nayar" refreshedDate="45235.589130555556" createdVersion="8" refreshedVersion="8" minRefreshableVersion="3" recordCount="0" supportSubquery="1" supportAdvancedDrill="1" xr:uid="{93734928-49AC-491E-9F49-3DE6101DA69A}">
  <cacheSource type="external" connectionId="4"/>
  <cacheFields count="3">
    <cacheField name="[Orders].[Product Sub-Category].[Product Sub-Category]" caption="Product Sub-Category" numFmtId="0" hierarchy="10" level="1">
      <sharedItems count="5">
        <s v="Binders and Binder Accessories"/>
        <s v="Chairs &amp; Chairmats"/>
        <s v="Office Machines"/>
        <s v="Storage &amp; Organization"/>
        <s v="Telephones and Communication"/>
      </sharedItems>
    </cacheField>
    <cacheField name="[Measures].[Sum of Sales]" caption="Sum of Sales" numFmtId="0" hierarchy="36" level="32767"/>
    <cacheField name="[Orders].[Month].[Month]" caption="Month"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Total Orders]" caption="Total Orders" attribute="1" defaultMemberUniqueName="[Orders].[Total Orders].[All]" allUniqueName="[Orders].[Total Orders].[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2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Distinct Count of Status]" caption="Distinct Count of Status" measure="1" displayFolder="" measureGroup="Returns" count="0" hidden="1">
      <extLst>
        <ext xmlns:x15="http://schemas.microsoft.com/office/spreadsheetml/2010/11/main" uri="{B97F6D7D-B522-45F9-BDA1-12C45D357490}">
          <x15:cacheHierarchy aggregatedColumn="28"/>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9"/>
        </ext>
      </extLst>
    </cacheHierarchy>
    <cacheHierarchy uniqueName="[Measures].[Sum of Status]" caption="Sum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Total Orders]" caption="Sum of Total Orders" measure="1" displayFolder="" measureGroup="Orders" count="0" hidden="1">
      <extLst>
        <ext xmlns:x15="http://schemas.microsoft.com/office/spreadsheetml/2010/11/main" uri="{B97F6D7D-B522-45F9-BDA1-12C45D357490}">
          <x15:cacheHierarchy aggregatedColumn="26"/>
        </ext>
      </extLst>
    </cacheHierarchy>
    <cacheHierarchy uniqueName="[Measures].[Min of Status]" caption="Min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CD066-1C4B-4537-ABB4-12793F88EFFC}" name="PivotTable6" cacheId="6" applyNumberFormats="0" applyBorderFormats="0" applyFontFormats="0" applyPatternFormats="0" applyAlignmentFormats="0" applyWidthHeightFormats="1" dataCaption="Values" tag="e6d8552e-5af9-41b3-a772-b5712c5a5cd1" updatedVersion="8" minRefreshableVersion="3" useAutoFormatting="1" subtotalHiddenItems="1" itemPrintTitles="1" createdVersion="8" indent="0" outline="1" outlineData="1" multipleFieldFilters="0" rowHeaderCaption="State">
  <location ref="A3:B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0104C6-0BC1-4E9B-9CC8-7F5C86E3332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hipment Mode">
  <location ref="A3:B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Quantity ordered new" fld="1"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9200F9-F018-4068-BDB4-6B56C78FC172}" name="PivotTable1" cacheId="5" applyNumberFormats="0" applyBorderFormats="0" applyFontFormats="0" applyPatternFormats="0" applyAlignmentFormats="0" applyWidthHeightFormats="1" dataCaption="Values" tag="9f6fd4cc-493c-4a80-976e-72ce929005e1" updatedVersion="8" minRefreshableVersion="3" useAutoFormatting="1" subtotalHiddenItems="1" itemPrintTitles="1" createdVersion="8" indent="0" outline="1" outlineData="1" multipleFieldFilters="0" chartFormat="20" rowHeaderCaption="Manager Wise Sales">
  <location ref="A3:B12"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9">
    <i>
      <x/>
    </i>
    <i r="1">
      <x/>
    </i>
    <i>
      <x v="1"/>
    </i>
    <i r="1">
      <x v="1"/>
    </i>
    <i>
      <x v="2"/>
    </i>
    <i r="1">
      <x v="2"/>
    </i>
    <i>
      <x v="3"/>
    </i>
    <i r="1">
      <x v="3"/>
    </i>
    <i t="grand">
      <x/>
    </i>
  </rowItems>
  <colItems count="1">
    <i/>
  </colItems>
  <dataFields count="1">
    <dataField name="Sum of Sales" fld="2" showDataAs="percentOfCol" baseField="1" baseItem="0" numFmtId="10"/>
  </dataFields>
  <chartFormats count="1">
    <chartFormat chart="3"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996E96-1A3E-497B-9F1B-0992978A7F5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p 5 Category">
  <location ref="A3:B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v="4"/>
    </i>
    <i>
      <x/>
    </i>
    <i>
      <x v="3"/>
    </i>
    <i t="grand">
      <x/>
    </i>
  </rowItems>
  <colItems count="1">
    <i/>
  </colItems>
  <dataFields count="1">
    <dataField name=" Sales" fld="1" baseField="0" baseItem="2" numFmtId="164"/>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F7A1F-AD14-40F7-B33F-F349271CDAA6}" name="PivotTable2" cacheId="10" applyNumberFormats="0" applyBorderFormats="0" applyFontFormats="0" applyPatternFormats="0" applyAlignmentFormats="0" applyWidthHeightFormats="1" dataCaption="Values" tag="08e18c2c-046b-47f4-a08e-4d881d09d737" updatedVersion="8" minRefreshableVersion="3" useAutoFormatting="1" itemPrintTitles="1" createdVersion="5" indent="0" outline="1" outlineData="1" multipleFieldFilters="0" rowHeaderCaption="Category">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 Profit"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CE8518-D3B7-4945-9F6F-A0FFF94C55D7}" name="PivotTable5" cacheId="7" applyNumberFormats="0" applyBorderFormats="0" applyFontFormats="0" applyPatternFormats="0" applyAlignmentFormats="0" applyWidthHeightFormats="1" dataCaption="Values" tag="5a487179-26c9-440d-bae9-53812d589f4e" updatedVersion="8" minRefreshableVersion="3" useAutoFormatting="1" subtotalHiddenItems="1" itemPrintTitles="1" createdVersion="8" indent="0" outline="1" outlineData="1" multipleFieldFilters="0" chartFormat="11" rowHeaderCaption="Product Category">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 Sales" fld="1"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05AA24-C7DF-4202-B5B4-A560E1E12918}" name="PivotTable13" cacheId="9" applyNumberFormats="0" applyBorderFormats="0" applyFontFormats="0" applyPatternFormats="0" applyAlignmentFormats="0" applyWidthHeightFormats="1" dataCaption="Values" tag="cc836de5-3547-4595-a781-6acf5533797d" updatedVersion="8" minRefreshableVersion="3" useAutoFormatting="1" subtotalHiddenItems="1" itemPrintTitles="1" createdVersion="8" indent="0" outline="1" outlineData="1" multipleFieldFilters="0" chartFormat="15" rowHeaderCaption="States">
  <location ref="A3:B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1"/>
    </i>
    <i>
      <x/>
    </i>
    <i t="grand">
      <x/>
    </i>
  </rowItems>
  <colItems count="1">
    <i/>
  </colItems>
  <dataFields count="1">
    <dataField name="Sum of Profit" fld="1" baseField="0" baseItem="0" numFmtId="164"/>
  </dataFields>
  <formats count="1">
    <format dxfId="14">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4FA777-C346-44CF-B16C-AEE45C3F6549}" name="PivotTable17" cacheId="3" applyNumberFormats="0" applyBorderFormats="0" applyFontFormats="0" applyPatternFormats="0" applyAlignmentFormats="0" applyWidthHeightFormats="1" dataCaption="Values" tag="05cd4669-d22f-4520-8e2d-4313ba817413" updatedVersion="8" minRefreshableVersion="3" useAutoFormatting="1" itemPrintTitles="1" createdVersion="8" indent="0" outline="1" outlineData="1" multipleFieldFilters="0" chartFormat="6" rowHeaderCaption="Month">
  <location ref="J3:K1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Order ID" fld="1"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7C115F-26A2-4471-AE7E-AD7EBCB58D50}" name="PivotTable16" cacheId="2" applyNumberFormats="0" applyBorderFormats="0" applyFontFormats="0" applyPatternFormats="0" applyAlignmentFormats="0" applyWidthHeightFormats="1" dataCaption="Values" tag="40ae4232-25db-4f73-9242-17b1cbb9c0a8" updatedVersion="8" minRefreshableVersion="3" useAutoFormatting="1" subtotalHiddenItems="1" itemPrintTitles="1" createdVersion="8" indent="0" outline="1" outlineData="1" multipleFieldFilters="0" chartFormat="7" rowHeaderCaption="Month">
  <location ref="G3:H1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 Quantity  ordered"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pivotHierarchy dragToData="1" caption=" Quantity  order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12A678-BD9A-459E-83CD-91ABC7CADC0C}" name="PivotTable15" cacheId="1" applyNumberFormats="0" applyBorderFormats="0" applyFontFormats="0" applyPatternFormats="0" applyAlignmentFormats="0" applyWidthHeightFormats="1" dataCaption="Values" tag="bfd84f54-15ca-46f5-9611-4659d2590cd6" updatedVersion="8" minRefreshableVersion="3" useAutoFormatting="1" itemPrintTitles="1" createdVersion="8" indent="0" outline="1" outlineData="1" multipleFieldFilters="0" chartFormat="10" rowHeaderCaption="Month">
  <location ref="D3:E1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 Profit" fld="1" baseField="0" baseItem="0"/>
  </dataFields>
  <chartFormats count="3">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Profit"/>
    <pivotHierarchy dragToData="1" caption="prof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63A6B5-3030-4C7A-A307-87D4AE27EF14}" name="PivotTable14" cacheId="0" applyNumberFormats="0" applyBorderFormats="0" applyFontFormats="0" applyPatternFormats="0" applyAlignmentFormats="0" applyWidthHeightFormats="1" dataCaption="Values" tag="59195b47-2e4e-4cab-a204-97b1a4bcb313" updatedVersion="8" minRefreshableVersion="3" useAutoFormatting="1" itemPrintTitles="1" createdVersion="8" indent="0" outline="1" outlineData="1" multipleFieldFilters="0" chartFormat="16" rowHeaderCaption="Month">
  <location ref="A3:B1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6572E4-4196-4B22-88A8-151A1F681089}" name="PivotTable1" cacheId="11" applyNumberFormats="0" applyBorderFormats="0" applyFontFormats="0" applyPatternFormats="0" applyAlignmentFormats="0" applyWidthHeightFormats="1" dataCaption="Values" tag="a94f2af4-b2cc-410c-8c16-ad7e5355b6b1" updatedVersion="8" minRefreshableVersion="3" useAutoFormatting="1" rowGrandTotals="0" itemPrintTitles="1" createdVersion="8" indent="0" outline="1" outlineData="1" multipleFieldFilters="0" rowHeaderCaption="Months">
  <location ref="A3:E9" firstHeaderRow="0" firstDataRow="1" firstDataCol="1"/>
  <pivotFields count="5">
    <pivotField axis="axisRow" allDrilled="1" subtotalTop="0" showAll="0" sortType="ascending" defaultSubtotal="0" defaultAttributeDrillState="1">
      <items count="6">
        <item x="2"/>
        <item x="1"/>
        <item x="4"/>
        <item x="0"/>
        <item x="5"/>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4">
    <i>
      <x/>
    </i>
    <i i="1">
      <x v="1"/>
    </i>
    <i i="2">
      <x v="2"/>
    </i>
    <i i="3">
      <x v="3"/>
    </i>
  </colItems>
  <dataFields count="4">
    <dataField name=" Sales" fld="1" baseField="0" baseItem="0"/>
    <dataField name="No of orders" fld="4" subtotal="count" baseField="0" baseItem="0"/>
    <dataField name="Profit" fld="2" baseField="0" baseItem="0"/>
    <dataField name=" Quantity ordered " fld="3"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caption=" Sales"/>
    <pivotHierarchy dragToData="1" caption=" Quantity ordered "/>
    <pivotHierarchy dragToData="1"/>
    <pivotHierarchy dragToData="1" caption="No of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DF2E52D-324C-4F61-A30D-01EF28E0F930}"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D5F76C3-5098-4C8B-AA82-68A02F5DD83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9E74E0E8-A2C5-42CA-8FCE-3982FA900F3C}" autoFormatId="16" applyNumberFormats="0" applyBorderFormats="0" applyFontFormats="0" applyPatternFormats="0" applyAlignmentFormats="0" applyWidthHeightFormats="0">
  <queryTableRefresh nextId="29" unboundColumnsRight="1">
    <queryTableFields count="26">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dataBound="0"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B21188C-3F39-46A0-94CC-F83C4C3456B2}" sourceName="[Orders].[Month]">
  <pivotTables>
    <pivotTable tabId="21" name="PivotTable1"/>
    <pivotTable tabId="22" name="PivotTable1"/>
    <pivotTable tabId="8" name="PivotTable6"/>
    <pivotTable tabId="7" name="PivotTable5"/>
    <pivotTable tabId="23" name="PivotTable2"/>
    <pivotTable tabId="9" name="PivotTable13"/>
    <pivotTable tabId="6" name="PivotTable2"/>
    <pivotTable tabId="14" name="PivotTable1"/>
  </pivotTables>
  <data>
    <olap pivotCacheId="1311650827">
      <levels count="2">
        <level uniqueName="[Orders].[Month].[(All)]" sourceCaption="(All)" count="0"/>
        <level uniqueName="[Orders].[Month].[Month]" sourceCaption="Month" count="6">
          <ranges>
            <range startItem="0">
              <i n="[Orders].[Month].&amp;[Apr]" c="Apr"/>
              <i n="[Orders].[Month].&amp;[Feb]" c="Feb"/>
              <i n="[Orders].[Month].&amp;[Jan]" c="Jan"/>
              <i n="[Orders].[Month].&amp;[Jun]" c="Jun"/>
              <i n="[Orders].[Month].&amp;[Mar]" c="Mar"/>
              <i n="[Orders].[Month].&amp;[May]" c="May"/>
            </range>
          </ranges>
        </level>
      </levels>
      <selections count="1">
        <selection n="[Orders].[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6296D57-EA8E-4F06-9B05-98A24B17B1AE}" sourceName="[Orders].[Customer Segment]">
  <pivotTables>
    <pivotTable tabId="21" name="PivotTable1"/>
    <pivotTable tabId="10" name="PivotTable14"/>
    <pivotTable tabId="10" name="PivotTable15"/>
    <pivotTable tabId="10" name="PivotTable16"/>
    <pivotTable tabId="10" name="PivotTable17"/>
    <pivotTable tabId="14" name="PivotTable1"/>
    <pivotTable tabId="22" name="PivotTable1"/>
    <pivotTable tabId="8" name="PivotTable6"/>
    <pivotTable tabId="7" name="PivotTable5"/>
    <pivotTable tabId="23" name="PivotTable2"/>
    <pivotTable tabId="9" name="PivotTable13"/>
    <pivotTable tabId="6" name="PivotTable2"/>
  </pivotTables>
  <data>
    <olap pivotCacheId="1311650827">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A0C5129-83B0-4DF5-883C-8EC519C5CB5E}" sourceName="[Orders].[Region]">
  <pivotTables>
    <pivotTable tabId="21" name="PivotTable1"/>
    <pivotTable tabId="10" name="PivotTable14"/>
    <pivotTable tabId="10" name="PivotTable15"/>
    <pivotTable tabId="10" name="PivotTable16"/>
    <pivotTable tabId="10" name="PivotTable17"/>
    <pivotTable tabId="14" name="PivotTable1"/>
    <pivotTable tabId="22" name="PivotTable1"/>
    <pivotTable tabId="8" name="PivotTable6"/>
    <pivotTable tabId="7" name="PivotTable5"/>
    <pivotTable tabId="23" name="PivotTable2"/>
    <pivotTable tabId="9" name="PivotTable13"/>
    <pivotTable tabId="6" name="PivotTable2"/>
  </pivotTables>
  <data>
    <olap pivotCacheId="1311650827">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7891E45-E791-49F6-A8B8-06F17650F091}" cache="Slicer_Month" caption="Month" level="1" style="SlicerStyleDark3 2" rowHeight="234950"/>
  <slicer name="Customer Segment 1" xr10:uid="{E76D4728-A7D0-49EC-A923-5BFBCE09905B}" cache="Slicer_Customer_Segment" caption="Customer Segment" columnCount="4" level="1" style="SlicerStyleDark3 2" rowHeight="216000"/>
  <slicer name="Region 2" xr10:uid="{5B93C315-5941-4168-8174-5E6D4DFBD46A}" cache="Slicer_Region1" caption="Region" level="1"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B82892C-5726-44E0-9978-5BA2FAD45B68}" cache="Slicer_Month" caption="Month" level="1" rowHeight="234950"/>
  <slicer name="Customer Segment" xr10:uid="{D849E92D-D349-4BCB-AE45-470E8FCC47FA}" cache="Slicer_Customer_Segment" caption="Customer Segment" columnCount="4" level="1" rowHeight="216000"/>
  <slicer name="Region 1" xr10:uid="{59422C5E-7965-4B3C-BA96-0B1452928D28}" cache="Slicer_Region1"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FB3CF6-9FC0-40F1-80FD-C3FF683DF8D9}" name="Users" displayName="Users" ref="A1:B5" tableType="queryTable" totalsRowShown="0">
  <autoFilter ref="A1:B5" xr:uid="{3DFB3CF6-9FC0-40F1-80FD-C3FF683DF8D9}"/>
  <tableColumns count="2">
    <tableColumn id="1" xr3:uid="{B093F356-31BD-424C-9059-FA76004E9723}" uniqueName="1" name="Region" queryTableFieldId="1" dataDxfId="17"/>
    <tableColumn id="2" xr3:uid="{6210915D-226D-4E58-8435-27E6260E436E}" uniqueName="2" name="Manager"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30D24-C322-47BB-9896-9FE3674568AD}" name="Returns" displayName="Returns" ref="A1:B1635" tableType="queryTable" totalsRowShown="0">
  <autoFilter ref="A1:B1635" xr:uid="{54530D24-C322-47BB-9896-9FE3674568AD}"/>
  <tableColumns count="2">
    <tableColumn id="1" xr3:uid="{83ED2ADB-C224-4072-979D-3029E370E65B}" uniqueName="1" name="Order ID" queryTableFieldId="1"/>
    <tableColumn id="2" xr3:uid="{C9722258-A964-477D-8D99-48BBA6040088}" uniqueName="2" name="Status" queryTableFieldId="2"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636647-4F02-45BF-B849-CFB7DCC28CCF}" name="Orders" displayName="Orders" ref="A1:Z1937" tableType="queryTable" totalsRowShown="0">
  <autoFilter ref="A1:Z1937" xr:uid="{AF636647-4F02-45BF-B849-CFB7DCC28CCF}"/>
  <tableColumns count="26">
    <tableColumn id="1" xr3:uid="{FE90F951-DFBE-4DB3-95B9-F773DAE5B2BD}" uniqueName="1" name="Row ID" queryTableFieldId="1"/>
    <tableColumn id="2" xr3:uid="{3400AB7D-632F-4F31-A7C1-343EB07EC10B}" uniqueName="2" name="Order Priority" queryTableFieldId="2" dataDxfId="13"/>
    <tableColumn id="3" xr3:uid="{75044242-83C8-445B-B274-191031EE10A8}" uniqueName="3" name="Discount" queryTableFieldId="3"/>
    <tableColumn id="4" xr3:uid="{7F784EF3-2D28-4015-B5E4-AC9D50C15979}" uniqueName="4" name="Unit Price" queryTableFieldId="4"/>
    <tableColumn id="5" xr3:uid="{4BD6081A-2C39-4CC9-9202-082153E2DEE3}" uniqueName="5" name="Shipping Cost" queryTableFieldId="5"/>
    <tableColumn id="6" xr3:uid="{5EF17CA6-BC42-47D7-AE82-69A91AB71B27}" uniqueName="6" name="Customer ID" queryTableFieldId="6"/>
    <tableColumn id="7" xr3:uid="{7F3FA4C4-80F2-4965-A678-1E697EA938BF}" uniqueName="7" name="Customer Name" queryTableFieldId="7" dataDxfId="12"/>
    <tableColumn id="8" xr3:uid="{FCD148CE-33F4-470C-82B4-07108BBAD544}" uniqueName="8" name="Ship Mode" queryTableFieldId="8" dataDxfId="11"/>
    <tableColumn id="9" xr3:uid="{7976509D-9010-4522-A51D-87333BD61DDF}" uniqueName="9" name="Customer Segment" queryTableFieldId="9" dataDxfId="10"/>
    <tableColumn id="10" xr3:uid="{2CEA8F25-E4E6-4BF4-8436-BC3871B165F9}" uniqueName="10" name="Product Category" queryTableFieldId="10" dataDxfId="9"/>
    <tableColumn id="11" xr3:uid="{0714EF97-89C1-48BF-BB3D-20E449C6093B}" uniqueName="11" name="Product Sub-Category" queryTableFieldId="11" dataDxfId="8"/>
    <tableColumn id="12" xr3:uid="{027EA5B8-270D-472B-8DAC-27FE1E3286D5}" uniqueName="12" name="Product Container" queryTableFieldId="12" dataDxfId="7"/>
    <tableColumn id="13" xr3:uid="{DE28F942-8999-4381-99C5-4F06843943A9}" uniqueName="13" name="Product Name" queryTableFieldId="13" dataDxfId="6"/>
    <tableColumn id="14" xr3:uid="{2FEB42AC-0A53-48A0-A3A2-AC932A9F9C7B}" uniqueName="14" name="Product Base Margin" queryTableFieldId="14"/>
    <tableColumn id="15" xr3:uid="{16D36BBE-ED3D-40E3-BFDD-CB13F88DF6E7}" uniqueName="15" name="Country" queryTableFieldId="15" dataDxfId="5"/>
    <tableColumn id="16" xr3:uid="{6A62D0BF-0369-4B0D-A255-0329A03251DF}" uniqueName="16" name="Region" queryTableFieldId="16" dataDxfId="4"/>
    <tableColumn id="17" xr3:uid="{DE712FAC-C718-4CCC-8021-C164841F568B}" uniqueName="17" name="State or Province" queryTableFieldId="17" dataDxfId="3"/>
    <tableColumn id="18" xr3:uid="{1F344B8B-75A9-4E15-AB93-C74387D0C172}" uniqueName="18" name="City" queryTableFieldId="18" dataDxfId="2"/>
    <tableColumn id="19" xr3:uid="{C997A18F-FA9F-40B1-B9A8-ED7B1AF84117}" uniqueName="19" name="Postal Code" queryTableFieldId="19"/>
    <tableColumn id="20" xr3:uid="{B618B17B-1B07-4F09-8C5F-492FC46DA6EE}" uniqueName="20" name="Order Date" queryTableFieldId="20" dataDxfId="1"/>
    <tableColumn id="21" xr3:uid="{5C784418-041C-40D4-B31A-0B40AAD1727F}" uniqueName="21" name="Ship Date" queryTableFieldId="21" dataDxfId="0"/>
    <tableColumn id="22" xr3:uid="{6F3EDF5C-AFB1-43B9-9B13-1ECF8DEC7848}" uniqueName="22" name="Profit" queryTableFieldId="22"/>
    <tableColumn id="23" xr3:uid="{A24719F1-81A2-4B8E-AFEB-D6300E719A40}" uniqueName="23" name="Quantity ordered new" queryTableFieldId="23"/>
    <tableColumn id="24" xr3:uid="{FA92924F-6AFD-41E1-A6C7-8B6F12FA66E4}" uniqueName="24" name="Sales" queryTableFieldId="24"/>
    <tableColumn id="25" xr3:uid="{90F6DF61-A2FC-449B-B314-0AF013A23EB2}" uniqueName="25" name="Order ID" queryTableFieldId="25"/>
    <tableColumn id="26" xr3:uid="{935DA969-9D9B-470A-9D19-D0B29E094165}" uniqueName="26" name="Month" queryTableFieldId="26">
      <calculatedColumnFormula>TEXT(Orders[[#This Row],[Order 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image" Target="../media/image1.jpeg"/></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6.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86310-7A72-49EB-8643-EE631CD558E6}">
  <dimension ref="C2:C15"/>
  <sheetViews>
    <sheetView workbookViewId="0">
      <selection activeCell="H10" sqref="H10"/>
    </sheetView>
  </sheetViews>
  <sheetFormatPr defaultRowHeight="14.4" x14ac:dyDescent="0.3"/>
  <sheetData>
    <row r="2" spans="3:3" x14ac:dyDescent="0.3">
      <c r="C2" s="13" t="s">
        <v>3048</v>
      </c>
    </row>
    <row r="3" spans="3:3" x14ac:dyDescent="0.3">
      <c r="C3" s="14" t="s">
        <v>3049</v>
      </c>
    </row>
    <row r="4" spans="3:3" x14ac:dyDescent="0.3">
      <c r="C4" s="14" t="s">
        <v>3050</v>
      </c>
    </row>
    <row r="5" spans="3:3" x14ac:dyDescent="0.3">
      <c r="C5" s="14" t="s">
        <v>3051</v>
      </c>
    </row>
    <row r="6" spans="3:3" x14ac:dyDescent="0.3">
      <c r="C6" s="13" t="s">
        <v>3052</v>
      </c>
    </row>
    <row r="8" spans="3:3" x14ac:dyDescent="0.3">
      <c r="C8" s="13" t="s">
        <v>3053</v>
      </c>
    </row>
    <row r="9" spans="3:3" x14ac:dyDescent="0.3">
      <c r="C9" t="s">
        <v>3054</v>
      </c>
    </row>
    <row r="10" spans="3:3" x14ac:dyDescent="0.3">
      <c r="C10" t="s">
        <v>3055</v>
      </c>
    </row>
    <row r="11" spans="3:3" x14ac:dyDescent="0.3">
      <c r="C11" t="s">
        <v>3056</v>
      </c>
    </row>
    <row r="12" spans="3:3" x14ac:dyDescent="0.3">
      <c r="C12" t="s">
        <v>3057</v>
      </c>
    </row>
    <row r="13" spans="3:3" x14ac:dyDescent="0.3">
      <c r="C13" t="s">
        <v>3058</v>
      </c>
    </row>
    <row r="14" spans="3:3" x14ac:dyDescent="0.3">
      <c r="C14" t="s">
        <v>3059</v>
      </c>
    </row>
    <row r="15" spans="3:3" x14ac:dyDescent="0.3">
      <c r="C15" s="13" t="s">
        <v>3060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9FD7-1AB9-4B7B-8B99-D2264AB697C0}">
  <sheetPr codeName="Sheet1"/>
  <dimension ref="A3:E11"/>
  <sheetViews>
    <sheetView workbookViewId="0">
      <selection activeCell="G11" sqref="G11"/>
    </sheetView>
  </sheetViews>
  <sheetFormatPr defaultRowHeight="14.4" x14ac:dyDescent="0.3"/>
  <cols>
    <col min="1" max="1" width="9.77734375" bestFit="1" customWidth="1"/>
    <col min="2" max="2" width="10" bestFit="1" customWidth="1"/>
    <col min="3" max="3" width="11.44140625" bestFit="1" customWidth="1"/>
    <col min="4" max="4" width="12.6640625" bestFit="1" customWidth="1"/>
    <col min="5" max="5" width="16.44140625" bestFit="1" customWidth="1"/>
    <col min="13" max="13" width="26.6640625" bestFit="1" customWidth="1"/>
  </cols>
  <sheetData>
    <row r="3" spans="1:5" x14ac:dyDescent="0.3">
      <c r="A3" s="2" t="s">
        <v>3040</v>
      </c>
      <c r="B3" t="s">
        <v>3025</v>
      </c>
      <c r="C3" t="s">
        <v>3043</v>
      </c>
      <c r="D3" t="s">
        <v>21</v>
      </c>
      <c r="E3" t="s">
        <v>3041</v>
      </c>
    </row>
    <row r="4" spans="1:5" x14ac:dyDescent="0.3">
      <c r="A4" s="3" t="s">
        <v>3031</v>
      </c>
      <c r="B4">
        <v>264998.55</v>
      </c>
      <c r="C4">
        <v>366</v>
      </c>
      <c r="D4">
        <v>-657.53850031999912</v>
      </c>
      <c r="E4">
        <v>3319</v>
      </c>
    </row>
    <row r="5" spans="1:5" x14ac:dyDescent="0.3">
      <c r="A5" s="3" t="s">
        <v>3030</v>
      </c>
      <c r="B5">
        <v>325502.44</v>
      </c>
      <c r="C5">
        <v>313</v>
      </c>
      <c r="D5">
        <v>36266.168780320004</v>
      </c>
      <c r="E5">
        <v>4216</v>
      </c>
    </row>
    <row r="6" spans="1:5" x14ac:dyDescent="0.3">
      <c r="A6" s="3" t="s">
        <v>3033</v>
      </c>
      <c r="B6">
        <v>265167.13</v>
      </c>
      <c r="C6">
        <v>326</v>
      </c>
      <c r="D6">
        <v>1881.8305867499987</v>
      </c>
      <c r="E6">
        <v>3570</v>
      </c>
    </row>
    <row r="7" spans="1:5" x14ac:dyDescent="0.3">
      <c r="A7" s="3" t="s">
        <v>3029</v>
      </c>
      <c r="B7">
        <v>384029.19</v>
      </c>
      <c r="C7">
        <v>318</v>
      </c>
      <c r="D7">
        <v>50182.103101999979</v>
      </c>
      <c r="E7">
        <v>3933</v>
      </c>
    </row>
    <row r="8" spans="1:5" x14ac:dyDescent="0.3">
      <c r="A8" s="3" t="s">
        <v>3034</v>
      </c>
      <c r="B8">
        <v>290230.84999999998</v>
      </c>
      <c r="C8">
        <v>308</v>
      </c>
      <c r="D8">
        <v>61026.949158400035</v>
      </c>
      <c r="E8">
        <v>5755</v>
      </c>
    </row>
    <row r="9" spans="1:5" x14ac:dyDescent="0.3">
      <c r="A9" s="3" t="s">
        <v>3032</v>
      </c>
      <c r="B9">
        <v>351596.61</v>
      </c>
      <c r="C9">
        <v>305</v>
      </c>
      <c r="D9">
        <v>66323.88661000003</v>
      </c>
      <c r="E9">
        <v>4309</v>
      </c>
    </row>
    <row r="11" spans="1:5" x14ac:dyDescent="0.3">
      <c r="B11" s="9">
        <f>(GETPIVOTDATA("[Measures].[Sum of Sales]",$A$3,"[Orders].[Month]","[Orders].[Month].&amp;[Jun]")/GETPIVOTDATA("[Measures].[Sum of Sales]",$A$3,"[Orders].[Month]","[Orders].[Month].&amp;[May]"))-1</f>
        <v>0.21143775721981317</v>
      </c>
      <c r="C11" s="9">
        <f>(GETPIVOTDATA("[Measures].[Count of Order ID]",$A$3,"[Orders].[Month]","[Orders].[Month].&amp;[Jun]")/GETPIVOTDATA("[Measures].[Count of Order ID]",$A$3,"[Orders].[Month]","[Orders].[Month].&amp;[May]"))-1</f>
        <v>-9.7402597402597157E-3</v>
      </c>
      <c r="D11" s="9">
        <f>(GETPIVOTDATA("[Measures].[Sum of Profit]",$A$3,"[Orders].[Month]","[Orders].[Month].&amp;[Jun]")/GETPIVOTDATA("[Measures].[Sum of Profit]",$A$3,"[Orders].[Month]","[Orders].[Month].&amp;[May]"))-1</f>
        <v>8.679669432354209E-2</v>
      </c>
      <c r="E11" s="9">
        <f>(GETPIVOTDATA("[Measures].[Sum of Quantity ordered new]",$A$3,"[Orders].[Month]","[Orders].[Month].&amp;[Jun]")/GETPIVOTDATA("[Measures].[Sum of Quantity ordered new]",$A$3,"[Orders].[Month]","[Orders].[Month].&amp;[May]"))-1</f>
        <v>-0.25125977410946998</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4F5C-7C67-49D2-BA95-5E80AE18C264}">
  <dimension ref="A3:B7"/>
  <sheetViews>
    <sheetView topLeftCell="D1" workbookViewId="0">
      <selection activeCell="N9" sqref="N9"/>
    </sheetView>
  </sheetViews>
  <sheetFormatPr defaultRowHeight="14.4" x14ac:dyDescent="0.3"/>
  <cols>
    <col min="1" max="1" width="16.88671875" bestFit="1" customWidth="1"/>
    <col min="2" max="2" width="26.33203125" bestFit="1" customWidth="1"/>
  </cols>
  <sheetData>
    <row r="3" spans="1:2" x14ac:dyDescent="0.3">
      <c r="A3" s="2" t="s">
        <v>3045</v>
      </c>
      <c r="B3" t="s">
        <v>3044</v>
      </c>
    </row>
    <row r="4" spans="1:2" x14ac:dyDescent="0.3">
      <c r="A4" s="3" t="s">
        <v>49</v>
      </c>
      <c r="B4">
        <v>19160</v>
      </c>
    </row>
    <row r="5" spans="1:2" x14ac:dyDescent="0.3">
      <c r="A5" s="3" t="s">
        <v>39</v>
      </c>
      <c r="B5">
        <v>3142</v>
      </c>
    </row>
    <row r="6" spans="1:2" x14ac:dyDescent="0.3">
      <c r="A6" s="3" t="s">
        <v>27</v>
      </c>
      <c r="B6">
        <v>2800</v>
      </c>
    </row>
    <row r="7" spans="1:2" x14ac:dyDescent="0.3">
      <c r="A7" s="3" t="s">
        <v>3020</v>
      </c>
      <c r="B7">
        <v>25102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32B4-92D8-4751-ABA3-3F0D37D79480}">
  <dimension ref="A3:B12"/>
  <sheetViews>
    <sheetView workbookViewId="0">
      <selection activeCell="A5" sqref="A5"/>
    </sheetView>
  </sheetViews>
  <sheetFormatPr defaultRowHeight="14.4" x14ac:dyDescent="0.3"/>
  <cols>
    <col min="1" max="1" width="20.109375" bestFit="1" customWidth="1"/>
    <col min="2" max="2" width="11.6640625" bestFit="1" customWidth="1"/>
  </cols>
  <sheetData>
    <row r="3" spans="1:2" x14ac:dyDescent="0.3">
      <c r="A3" s="2" t="s">
        <v>3046</v>
      </c>
      <c r="B3" t="s">
        <v>3022</v>
      </c>
    </row>
    <row r="4" spans="1:2" x14ac:dyDescent="0.3">
      <c r="A4" s="3" t="s">
        <v>3015</v>
      </c>
      <c r="B4" s="5"/>
    </row>
    <row r="5" spans="1:2" x14ac:dyDescent="0.3">
      <c r="A5" s="11" t="s">
        <v>61</v>
      </c>
      <c r="B5" s="5">
        <v>0.23462121096604005</v>
      </c>
    </row>
    <row r="6" spans="1:2" x14ac:dyDescent="0.3">
      <c r="A6" s="3" t="s">
        <v>3016</v>
      </c>
      <c r="B6" s="5"/>
    </row>
    <row r="7" spans="1:2" x14ac:dyDescent="0.3">
      <c r="A7" s="11" t="s">
        <v>53</v>
      </c>
      <c r="B7" s="5">
        <v>0.31077145479195573</v>
      </c>
    </row>
    <row r="8" spans="1:2" x14ac:dyDescent="0.3">
      <c r="A8" s="3" t="s">
        <v>3017</v>
      </c>
      <c r="B8" s="5"/>
    </row>
    <row r="9" spans="1:2" x14ac:dyDescent="0.3">
      <c r="A9" s="11" t="s">
        <v>136</v>
      </c>
      <c r="B9" s="5">
        <v>0.18141048443385627</v>
      </c>
    </row>
    <row r="10" spans="1:2" x14ac:dyDescent="0.3">
      <c r="A10" s="3" t="s">
        <v>3018</v>
      </c>
      <c r="B10" s="5"/>
    </row>
    <row r="11" spans="1:2" x14ac:dyDescent="0.3">
      <c r="A11" s="11" t="s">
        <v>34</v>
      </c>
      <c r="B11" s="5">
        <v>0.2731968498081479</v>
      </c>
    </row>
    <row r="12" spans="1:2" x14ac:dyDescent="0.3">
      <c r="A12" s="3" t="s">
        <v>3020</v>
      </c>
      <c r="B12" s="5">
        <v>1</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1A0F-071D-447F-965C-BC5EC4F4A04B}">
  <dimension ref="A3:B9"/>
  <sheetViews>
    <sheetView workbookViewId="0">
      <selection activeCell="J26" sqref="J26"/>
    </sheetView>
  </sheetViews>
  <sheetFormatPr defaultRowHeight="14.4" x14ac:dyDescent="0.3"/>
  <cols>
    <col min="1" max="1" width="27.5546875" bestFit="1" customWidth="1"/>
    <col min="2" max="2" width="10" bestFit="1" customWidth="1"/>
  </cols>
  <sheetData>
    <row r="3" spans="1:2" x14ac:dyDescent="0.3">
      <c r="A3" s="2" t="s">
        <v>3047</v>
      </c>
      <c r="B3" t="s">
        <v>3025</v>
      </c>
    </row>
    <row r="4" spans="1:2" x14ac:dyDescent="0.3">
      <c r="A4" s="3" t="s">
        <v>85</v>
      </c>
      <c r="B4" s="4">
        <v>318169.68</v>
      </c>
    </row>
    <row r="5" spans="1:2" x14ac:dyDescent="0.3">
      <c r="A5" s="3" t="s">
        <v>42</v>
      </c>
      <c r="B5" s="4">
        <v>241200.42</v>
      </c>
    </row>
    <row r="6" spans="1:2" x14ac:dyDescent="0.3">
      <c r="A6" s="3" t="s">
        <v>78</v>
      </c>
      <c r="B6" s="4">
        <v>198764.49</v>
      </c>
    </row>
    <row r="7" spans="1:2" x14ac:dyDescent="0.3">
      <c r="A7" s="3" t="s">
        <v>109</v>
      </c>
      <c r="B7" s="4">
        <v>185928.14</v>
      </c>
    </row>
    <row r="8" spans="1:2" x14ac:dyDescent="0.3">
      <c r="A8" s="3" t="s">
        <v>141</v>
      </c>
      <c r="B8" s="4">
        <v>175730.05</v>
      </c>
    </row>
    <row r="9" spans="1:2" x14ac:dyDescent="0.3">
      <c r="A9" s="3" t="s">
        <v>3020</v>
      </c>
      <c r="B9" s="4">
        <v>1119792.78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6FC4-0B81-4BDF-B149-625F8CC888E1}">
  <sheetPr codeName="Sheet9"/>
  <dimension ref="A1:Z1937"/>
  <sheetViews>
    <sheetView topLeftCell="R11" workbookViewId="0">
      <selection activeCell="AC16" sqref="AC16"/>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6" width="9"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3019</v>
      </c>
    </row>
    <row r="2" spans="1:26"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c r="Z2" t="str">
        <f>TEXT(Orders[[#This Row],[Order Date]],"MMM")</f>
        <v>Jan</v>
      </c>
    </row>
    <row r="3" spans="1:26"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c r="Z3" t="str">
        <f>TEXT(Orders[[#This Row],[Order Date]],"MMM")</f>
        <v>Jun</v>
      </c>
    </row>
    <row r="4" spans="1:26"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c r="Z4" t="str">
        <f>TEXT(Orders[[#This Row],[Order Date]],"MMM")</f>
        <v>Feb</v>
      </c>
    </row>
    <row r="5" spans="1:26"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c r="Z5" t="str">
        <f>TEXT(Orders[[#This Row],[Order Date]],"MMM")</f>
        <v>May</v>
      </c>
    </row>
    <row r="6" spans="1:26"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c r="Z6" t="str">
        <f>TEXT(Orders[[#This Row],[Order Date]],"MMM")</f>
        <v>May</v>
      </c>
    </row>
    <row r="7" spans="1:26"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c r="Z7" t="str">
        <f>TEXT(Orders[[#This Row],[Order Date]],"MMM")</f>
        <v>May</v>
      </c>
    </row>
    <row r="8" spans="1:26"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c r="Z8" t="str">
        <f>TEXT(Orders[[#This Row],[Order Date]],"MMM")</f>
        <v>May</v>
      </c>
    </row>
    <row r="9" spans="1:26"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c r="Z9" t="str">
        <f>TEXT(Orders[[#This Row],[Order Date]],"MMM")</f>
        <v>Apr</v>
      </c>
    </row>
    <row r="10" spans="1:26"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c r="Z10" t="str">
        <f>TEXT(Orders[[#This Row],[Order Date]],"MMM")</f>
        <v>May</v>
      </c>
    </row>
    <row r="11" spans="1:26"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c r="Z11" t="str">
        <f>TEXT(Orders[[#This Row],[Order Date]],"MMM")</f>
        <v>Feb</v>
      </c>
    </row>
    <row r="12" spans="1:26"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c r="Z12" t="str">
        <f>TEXT(Orders[[#This Row],[Order Date]],"MMM")</f>
        <v>Feb</v>
      </c>
    </row>
    <row r="13" spans="1:26"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c r="Z13" t="str">
        <f>TEXT(Orders[[#This Row],[Order Date]],"MMM")</f>
        <v>May</v>
      </c>
    </row>
    <row r="14" spans="1:26"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c r="Z14" t="str">
        <f>TEXT(Orders[[#This Row],[Order Date]],"MMM")</f>
        <v>May</v>
      </c>
    </row>
    <row r="15" spans="1:26"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c r="Z15" t="str">
        <f>TEXT(Orders[[#This Row],[Order Date]],"MMM")</f>
        <v>May</v>
      </c>
    </row>
    <row r="16" spans="1:26"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c r="Z16" t="str">
        <f>TEXT(Orders[[#This Row],[Order Date]],"MMM")</f>
        <v>May</v>
      </c>
    </row>
    <row r="17" spans="1:26"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c r="Z17" t="str">
        <f>TEXT(Orders[[#This Row],[Order Date]],"MMM")</f>
        <v>May</v>
      </c>
    </row>
    <row r="18" spans="1:26"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c r="Z18" t="str">
        <f>TEXT(Orders[[#This Row],[Order Date]],"MMM")</f>
        <v>Jan</v>
      </c>
    </row>
    <row r="19" spans="1:26"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c r="Z19" t="str">
        <f>TEXT(Orders[[#This Row],[Order Date]],"MMM")</f>
        <v>Jan</v>
      </c>
    </row>
    <row r="20" spans="1:26"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c r="Z20" t="str">
        <f>TEXT(Orders[[#This Row],[Order Date]],"MMM")</f>
        <v>May</v>
      </c>
    </row>
    <row r="21" spans="1:26"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c r="Z21" t="str">
        <f>TEXT(Orders[[#This Row],[Order Date]],"MMM")</f>
        <v>Feb</v>
      </c>
    </row>
    <row r="22" spans="1:26"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c r="Z22" t="str">
        <f>TEXT(Orders[[#This Row],[Order Date]],"MMM")</f>
        <v>Mar</v>
      </c>
    </row>
    <row r="23" spans="1:26"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c r="Z23" t="str">
        <f>TEXT(Orders[[#This Row],[Order Date]],"MMM")</f>
        <v>Jan</v>
      </c>
    </row>
    <row r="24" spans="1:26"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c r="Z24" t="str">
        <f>TEXT(Orders[[#This Row],[Order Date]],"MMM")</f>
        <v>Mar</v>
      </c>
    </row>
    <row r="25" spans="1:26"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c r="Z25" t="str">
        <f>TEXT(Orders[[#This Row],[Order Date]],"MMM")</f>
        <v>Jun</v>
      </c>
    </row>
    <row r="26" spans="1:26"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c r="Z26" t="str">
        <f>TEXT(Orders[[#This Row],[Order Date]],"MMM")</f>
        <v>Jun</v>
      </c>
    </row>
    <row r="27" spans="1:26"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c r="Z27" t="str">
        <f>TEXT(Orders[[#This Row],[Order Date]],"MMM")</f>
        <v>May</v>
      </c>
    </row>
    <row r="28" spans="1:26"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c r="Z28" t="str">
        <f>TEXT(Orders[[#This Row],[Order Date]],"MMM")</f>
        <v>Mar</v>
      </c>
    </row>
    <row r="29" spans="1:26"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c r="Z29" t="str">
        <f>TEXT(Orders[[#This Row],[Order Date]],"MMM")</f>
        <v>Jan</v>
      </c>
    </row>
    <row r="30" spans="1:26"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c r="Z30" t="str">
        <f>TEXT(Orders[[#This Row],[Order Date]],"MMM")</f>
        <v>Mar</v>
      </c>
    </row>
    <row r="31" spans="1:26"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c r="Z31" t="str">
        <f>TEXT(Orders[[#This Row],[Order Date]],"MMM")</f>
        <v>Apr</v>
      </c>
    </row>
    <row r="32" spans="1:26"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c r="Z32" t="str">
        <f>TEXT(Orders[[#This Row],[Order Date]],"MMM")</f>
        <v>Apr</v>
      </c>
    </row>
    <row r="33" spans="1:26"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c r="Z33" t="str">
        <f>TEXT(Orders[[#This Row],[Order Date]],"MMM")</f>
        <v>May</v>
      </c>
    </row>
    <row r="34" spans="1:26"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c r="Z34" t="str">
        <f>TEXT(Orders[[#This Row],[Order Date]],"MMM")</f>
        <v>Jun</v>
      </c>
    </row>
    <row r="35" spans="1:26"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c r="Z35" t="str">
        <f>TEXT(Orders[[#This Row],[Order Date]],"MMM")</f>
        <v>Mar</v>
      </c>
    </row>
    <row r="36" spans="1:26"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c r="Z36" t="str">
        <f>TEXT(Orders[[#This Row],[Order Date]],"MMM")</f>
        <v>Mar</v>
      </c>
    </row>
    <row r="37" spans="1:26"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c r="Z37" t="str">
        <f>TEXT(Orders[[#This Row],[Order Date]],"MMM")</f>
        <v>Jan</v>
      </c>
    </row>
    <row r="38" spans="1:26"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c r="Z38" t="str">
        <f>TEXT(Orders[[#This Row],[Order Date]],"MMM")</f>
        <v>Jan</v>
      </c>
    </row>
    <row r="39" spans="1:26"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c r="Z39" t="str">
        <f>TEXT(Orders[[#This Row],[Order Date]],"MMM")</f>
        <v>Jan</v>
      </c>
    </row>
    <row r="40" spans="1:26"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c r="Z40" t="str">
        <f>TEXT(Orders[[#This Row],[Order Date]],"MMM")</f>
        <v>Jan</v>
      </c>
    </row>
    <row r="41" spans="1:26"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c r="Z41" t="str">
        <f>TEXT(Orders[[#This Row],[Order Date]],"MMM")</f>
        <v>Feb</v>
      </c>
    </row>
    <row r="42" spans="1:26"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c r="Z42" t="str">
        <f>TEXT(Orders[[#This Row],[Order Date]],"MMM")</f>
        <v>Feb</v>
      </c>
    </row>
    <row r="43" spans="1:26"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c r="Z43" t="str">
        <f>TEXT(Orders[[#This Row],[Order Date]],"MMM")</f>
        <v>Mar</v>
      </c>
    </row>
    <row r="44" spans="1:26"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c r="Z44" t="str">
        <f>TEXT(Orders[[#This Row],[Order Date]],"MMM")</f>
        <v>Feb</v>
      </c>
    </row>
    <row r="45" spans="1:26"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c r="Z45" t="str">
        <f>TEXT(Orders[[#This Row],[Order Date]],"MMM")</f>
        <v>Mar</v>
      </c>
    </row>
    <row r="46" spans="1:26"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c r="Z46" t="str">
        <f>TEXT(Orders[[#This Row],[Order Date]],"MMM")</f>
        <v>Jun</v>
      </c>
    </row>
    <row r="47" spans="1:26"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c r="Z47" t="str">
        <f>TEXT(Orders[[#This Row],[Order Date]],"MMM")</f>
        <v>Mar</v>
      </c>
    </row>
    <row r="48" spans="1:26"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c r="Z48" t="str">
        <f>TEXT(Orders[[#This Row],[Order Date]],"MMM")</f>
        <v>Mar</v>
      </c>
    </row>
    <row r="49" spans="1:26"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c r="Z49" t="str">
        <f>TEXT(Orders[[#This Row],[Order Date]],"MMM")</f>
        <v>May</v>
      </c>
    </row>
    <row r="50" spans="1:26"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c r="Z50" t="str">
        <f>TEXT(Orders[[#This Row],[Order Date]],"MMM")</f>
        <v>Feb</v>
      </c>
    </row>
    <row r="51" spans="1:26"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c r="Z51" t="str">
        <f>TEXT(Orders[[#This Row],[Order Date]],"MMM")</f>
        <v>Mar</v>
      </c>
    </row>
    <row r="52" spans="1:26"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c r="Z52" t="str">
        <f>TEXT(Orders[[#This Row],[Order Date]],"MMM")</f>
        <v>May</v>
      </c>
    </row>
    <row r="53" spans="1:26"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c r="Z53" t="str">
        <f>TEXT(Orders[[#This Row],[Order Date]],"MMM")</f>
        <v>May</v>
      </c>
    </row>
    <row r="54" spans="1:26"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c r="Z54" t="str">
        <f>TEXT(Orders[[#This Row],[Order Date]],"MMM")</f>
        <v>Jun</v>
      </c>
    </row>
    <row r="55" spans="1:26"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c r="Z55" t="str">
        <f>TEXT(Orders[[#This Row],[Order Date]],"MMM")</f>
        <v>May</v>
      </c>
    </row>
    <row r="56" spans="1:26"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c r="Z56" t="str">
        <f>TEXT(Orders[[#This Row],[Order Date]],"MMM")</f>
        <v>May</v>
      </c>
    </row>
    <row r="57" spans="1:26"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c r="Z57" t="str">
        <f>TEXT(Orders[[#This Row],[Order Date]],"MMM")</f>
        <v>May</v>
      </c>
    </row>
    <row r="58" spans="1:26"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c r="Z58" t="str">
        <f>TEXT(Orders[[#This Row],[Order Date]],"MMM")</f>
        <v>May</v>
      </c>
    </row>
    <row r="59" spans="1:26"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c r="Z59" t="str">
        <f>TEXT(Orders[[#This Row],[Order Date]],"MMM")</f>
        <v>Jun</v>
      </c>
    </row>
    <row r="60" spans="1:26"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c r="Z60" t="str">
        <f>TEXT(Orders[[#This Row],[Order Date]],"MMM")</f>
        <v>Apr</v>
      </c>
    </row>
    <row r="61" spans="1:26"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c r="Z61" t="str">
        <f>TEXT(Orders[[#This Row],[Order Date]],"MMM")</f>
        <v>Jun</v>
      </c>
    </row>
    <row r="62" spans="1:26"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c r="Z62" t="str">
        <f>TEXT(Orders[[#This Row],[Order Date]],"MMM")</f>
        <v>Jun</v>
      </c>
    </row>
    <row r="63" spans="1:26"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c r="Z63" t="str">
        <f>TEXT(Orders[[#This Row],[Order Date]],"MMM")</f>
        <v>Apr</v>
      </c>
    </row>
    <row r="64" spans="1:26"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c r="Z64" t="str">
        <f>TEXT(Orders[[#This Row],[Order Date]],"MMM")</f>
        <v>Jun</v>
      </c>
    </row>
    <row r="65" spans="1:26"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c r="Z65" t="str">
        <f>TEXT(Orders[[#This Row],[Order Date]],"MMM")</f>
        <v>Jan</v>
      </c>
    </row>
    <row r="66" spans="1:26"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c r="Z66" t="str">
        <f>TEXT(Orders[[#This Row],[Order Date]],"MMM")</f>
        <v>Apr</v>
      </c>
    </row>
    <row r="67" spans="1:26"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c r="Z67" t="str">
        <f>TEXT(Orders[[#This Row],[Order Date]],"MMM")</f>
        <v>Apr</v>
      </c>
    </row>
    <row r="68" spans="1:26"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c r="Z68" t="str">
        <f>TEXT(Orders[[#This Row],[Order Date]],"MMM")</f>
        <v>Apr</v>
      </c>
    </row>
    <row r="69" spans="1:26"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c r="Z69" t="str">
        <f>TEXT(Orders[[#This Row],[Order Date]],"MMM")</f>
        <v>Jan</v>
      </c>
    </row>
    <row r="70" spans="1:26"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c r="Z70" t="str">
        <f>TEXT(Orders[[#This Row],[Order Date]],"MMM")</f>
        <v>Apr</v>
      </c>
    </row>
    <row r="71" spans="1:26"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c r="Z71" t="str">
        <f>TEXT(Orders[[#This Row],[Order Date]],"MMM")</f>
        <v>Apr</v>
      </c>
    </row>
    <row r="72" spans="1:26"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c r="Z72" t="str">
        <f>TEXT(Orders[[#This Row],[Order Date]],"MMM")</f>
        <v>Apr</v>
      </c>
    </row>
    <row r="73" spans="1:26"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c r="Z73" t="str">
        <f>TEXT(Orders[[#This Row],[Order Date]],"MMM")</f>
        <v>Jan</v>
      </c>
    </row>
    <row r="74" spans="1:26"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c r="Z74" t="str">
        <f>TEXT(Orders[[#This Row],[Order Date]],"MMM")</f>
        <v>Jan</v>
      </c>
    </row>
    <row r="75" spans="1:26"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c r="Z75" t="str">
        <f>TEXT(Orders[[#This Row],[Order Date]],"MMM")</f>
        <v>Apr</v>
      </c>
    </row>
    <row r="76" spans="1:26"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c r="Z76" t="str">
        <f>TEXT(Orders[[#This Row],[Order Date]],"MMM")</f>
        <v>Jan</v>
      </c>
    </row>
    <row r="77" spans="1:26"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c r="Z77" t="str">
        <f>TEXT(Orders[[#This Row],[Order Date]],"MMM")</f>
        <v>May</v>
      </c>
    </row>
    <row r="78" spans="1:26"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c r="Z78" t="str">
        <f>TEXT(Orders[[#This Row],[Order Date]],"MMM")</f>
        <v>May</v>
      </c>
    </row>
    <row r="79" spans="1:26"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c r="Z79" t="str">
        <f>TEXT(Orders[[#This Row],[Order Date]],"MMM")</f>
        <v>May</v>
      </c>
    </row>
    <row r="80" spans="1:26"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c r="Z80" t="str">
        <f>TEXT(Orders[[#This Row],[Order Date]],"MMM")</f>
        <v>Jun</v>
      </c>
    </row>
    <row r="81" spans="1:26"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c r="Z81" t="str">
        <f>TEXT(Orders[[#This Row],[Order Date]],"MMM")</f>
        <v>Jun</v>
      </c>
    </row>
    <row r="82" spans="1:26"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c r="Z82" t="str">
        <f>TEXT(Orders[[#This Row],[Order Date]],"MMM")</f>
        <v>Jan</v>
      </c>
    </row>
    <row r="83" spans="1:26"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c r="Z83" t="str">
        <f>TEXT(Orders[[#This Row],[Order Date]],"MMM")</f>
        <v>Mar</v>
      </c>
    </row>
    <row r="84" spans="1:26"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c r="Z84" t="str">
        <f>TEXT(Orders[[#This Row],[Order Date]],"MMM")</f>
        <v>Mar</v>
      </c>
    </row>
    <row r="85" spans="1:26"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c r="Z85" t="str">
        <f>TEXT(Orders[[#This Row],[Order Date]],"MMM")</f>
        <v>Apr</v>
      </c>
    </row>
    <row r="86" spans="1:26"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c r="Z86" t="str">
        <f>TEXT(Orders[[#This Row],[Order Date]],"MMM")</f>
        <v>Jan</v>
      </c>
    </row>
    <row r="87" spans="1:26"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c r="Z87" t="str">
        <f>TEXT(Orders[[#This Row],[Order Date]],"MMM")</f>
        <v>Apr</v>
      </c>
    </row>
    <row r="88" spans="1:26"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c r="Z88" t="str">
        <f>TEXT(Orders[[#This Row],[Order Date]],"MMM")</f>
        <v>Jan</v>
      </c>
    </row>
    <row r="89" spans="1:26"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c r="Z89" t="str">
        <f>TEXT(Orders[[#This Row],[Order Date]],"MMM")</f>
        <v>Apr</v>
      </c>
    </row>
    <row r="90" spans="1:26"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c r="Z90" t="str">
        <f>TEXT(Orders[[#This Row],[Order Date]],"MMM")</f>
        <v>Mar</v>
      </c>
    </row>
    <row r="91" spans="1:26"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c r="Z91" t="str">
        <f>TEXT(Orders[[#This Row],[Order Date]],"MMM")</f>
        <v>Jun</v>
      </c>
    </row>
    <row r="92" spans="1:26"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c r="Z92" t="str">
        <f>TEXT(Orders[[#This Row],[Order Date]],"MMM")</f>
        <v>May</v>
      </c>
    </row>
    <row r="93" spans="1:26"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c r="Z93" t="str">
        <f>TEXT(Orders[[#This Row],[Order Date]],"MMM")</f>
        <v>Jan</v>
      </c>
    </row>
    <row r="94" spans="1:26"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c r="Z94" t="str">
        <f>TEXT(Orders[[#This Row],[Order Date]],"MMM")</f>
        <v>Jan</v>
      </c>
    </row>
    <row r="95" spans="1:26"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c r="Z95" t="str">
        <f>TEXT(Orders[[#This Row],[Order Date]],"MMM")</f>
        <v>Jan</v>
      </c>
    </row>
    <row r="96" spans="1:26"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c r="Z96" t="str">
        <f>TEXT(Orders[[#This Row],[Order Date]],"MMM")</f>
        <v>Jan</v>
      </c>
    </row>
    <row r="97" spans="1:26"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c r="Z97" t="str">
        <f>TEXT(Orders[[#This Row],[Order Date]],"MMM")</f>
        <v>Jan</v>
      </c>
    </row>
    <row r="98" spans="1:26"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c r="Z98" t="str">
        <f>TEXT(Orders[[#This Row],[Order Date]],"MMM")</f>
        <v>Jan</v>
      </c>
    </row>
    <row r="99" spans="1:26"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c r="Z99" t="str">
        <f>TEXT(Orders[[#This Row],[Order Date]],"MMM")</f>
        <v>Jan</v>
      </c>
    </row>
    <row r="100" spans="1:26"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c r="Z100" t="str">
        <f>TEXT(Orders[[#This Row],[Order Date]],"MMM")</f>
        <v>Apr</v>
      </c>
    </row>
    <row r="101" spans="1:26"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c r="Z101" t="str">
        <f>TEXT(Orders[[#This Row],[Order Date]],"MMM")</f>
        <v>Feb</v>
      </c>
    </row>
    <row r="102" spans="1:26"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c r="Z102" t="str">
        <f>TEXT(Orders[[#This Row],[Order Date]],"MMM")</f>
        <v>May</v>
      </c>
    </row>
    <row r="103" spans="1:26"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c r="Z103" t="str">
        <f>TEXT(Orders[[#This Row],[Order Date]],"MMM")</f>
        <v>Feb</v>
      </c>
    </row>
    <row r="104" spans="1:26"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c r="Z104" t="str">
        <f>TEXT(Orders[[#This Row],[Order Date]],"MMM")</f>
        <v>May</v>
      </c>
    </row>
    <row r="105" spans="1:26"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c r="Z105" t="str">
        <f>TEXT(Orders[[#This Row],[Order Date]],"MMM")</f>
        <v>May</v>
      </c>
    </row>
    <row r="106" spans="1:26"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c r="Z106" t="str">
        <f>TEXT(Orders[[#This Row],[Order Date]],"MMM")</f>
        <v>Feb</v>
      </c>
    </row>
    <row r="107" spans="1:26"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c r="Z107" t="str">
        <f>TEXT(Orders[[#This Row],[Order Date]],"MMM")</f>
        <v>Feb</v>
      </c>
    </row>
    <row r="108" spans="1:26"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c r="Z108" t="str">
        <f>TEXT(Orders[[#This Row],[Order Date]],"MMM")</f>
        <v>Apr</v>
      </c>
    </row>
    <row r="109" spans="1:26"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c r="Z109" t="str">
        <f>TEXT(Orders[[#This Row],[Order Date]],"MMM")</f>
        <v>Apr</v>
      </c>
    </row>
    <row r="110" spans="1:26"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c r="Z110" t="str">
        <f>TEXT(Orders[[#This Row],[Order Date]],"MMM")</f>
        <v>Apr</v>
      </c>
    </row>
    <row r="111" spans="1:26"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c r="Z111" t="str">
        <f>TEXT(Orders[[#This Row],[Order Date]],"MMM")</f>
        <v>Jan</v>
      </c>
    </row>
    <row r="112" spans="1:26"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c r="Z112" t="str">
        <f>TEXT(Orders[[#This Row],[Order Date]],"MMM")</f>
        <v>Mar</v>
      </c>
    </row>
    <row r="113" spans="1:26"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c r="Z113" t="str">
        <f>TEXT(Orders[[#This Row],[Order Date]],"MMM")</f>
        <v>Jan</v>
      </c>
    </row>
    <row r="114" spans="1:26"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c r="Z114" t="str">
        <f>TEXT(Orders[[#This Row],[Order Date]],"MMM")</f>
        <v>Mar</v>
      </c>
    </row>
    <row r="115" spans="1:26"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c r="Z115" t="str">
        <f>TEXT(Orders[[#This Row],[Order Date]],"MMM")</f>
        <v>Apr</v>
      </c>
    </row>
    <row r="116" spans="1:26"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c r="Z116" t="str">
        <f>TEXT(Orders[[#This Row],[Order Date]],"MMM")</f>
        <v>Apr</v>
      </c>
    </row>
    <row r="117" spans="1:26"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c r="Z117" t="str">
        <f>TEXT(Orders[[#This Row],[Order Date]],"MMM")</f>
        <v>Apr</v>
      </c>
    </row>
    <row r="118" spans="1:26"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c r="Z118" t="str">
        <f>TEXT(Orders[[#This Row],[Order Date]],"MMM")</f>
        <v>Jan</v>
      </c>
    </row>
    <row r="119" spans="1:26"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c r="Z119" t="str">
        <f>TEXT(Orders[[#This Row],[Order Date]],"MMM")</f>
        <v>Jan</v>
      </c>
    </row>
    <row r="120" spans="1:26"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c r="Z120" t="str">
        <f>TEXT(Orders[[#This Row],[Order Date]],"MMM")</f>
        <v>Jun</v>
      </c>
    </row>
    <row r="121" spans="1:26"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c r="Z121" t="str">
        <f>TEXT(Orders[[#This Row],[Order Date]],"MMM")</f>
        <v>Jun</v>
      </c>
    </row>
    <row r="122" spans="1:26"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c r="Z122" t="str">
        <f>TEXT(Orders[[#This Row],[Order Date]],"MMM")</f>
        <v>Jun</v>
      </c>
    </row>
    <row r="123" spans="1:26"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c r="Z123" t="str">
        <f>TEXT(Orders[[#This Row],[Order Date]],"MMM")</f>
        <v>Jan</v>
      </c>
    </row>
    <row r="124" spans="1:26"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c r="Z124" t="str">
        <f>TEXT(Orders[[#This Row],[Order Date]],"MMM")</f>
        <v>Jan</v>
      </c>
    </row>
    <row r="125" spans="1:26"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c r="Z125" t="str">
        <f>TEXT(Orders[[#This Row],[Order Date]],"MMM")</f>
        <v>Jun</v>
      </c>
    </row>
    <row r="126" spans="1:26"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c r="Z126" t="str">
        <f>TEXT(Orders[[#This Row],[Order Date]],"MMM")</f>
        <v>Jun</v>
      </c>
    </row>
    <row r="127" spans="1:26"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c r="Z127" t="str">
        <f>TEXT(Orders[[#This Row],[Order Date]],"MMM")</f>
        <v>Apr</v>
      </c>
    </row>
    <row r="128" spans="1:26"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c r="Z128" t="str">
        <f>TEXT(Orders[[#This Row],[Order Date]],"MMM")</f>
        <v>Feb</v>
      </c>
    </row>
    <row r="129" spans="1:26"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c r="Z129" t="str">
        <f>TEXT(Orders[[#This Row],[Order Date]],"MMM")</f>
        <v>Feb</v>
      </c>
    </row>
    <row r="130" spans="1:26"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c r="Z130" t="str">
        <f>TEXT(Orders[[#This Row],[Order Date]],"MMM")</f>
        <v>Feb</v>
      </c>
    </row>
    <row r="131" spans="1:26"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c r="Z131" t="str">
        <f>TEXT(Orders[[#This Row],[Order Date]],"MMM")</f>
        <v>Mar</v>
      </c>
    </row>
    <row r="132" spans="1:26"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c r="Z132" t="str">
        <f>TEXT(Orders[[#This Row],[Order Date]],"MMM")</f>
        <v>Mar</v>
      </c>
    </row>
    <row r="133" spans="1:26"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c r="Z133" t="str">
        <f>TEXT(Orders[[#This Row],[Order Date]],"MMM")</f>
        <v>Apr</v>
      </c>
    </row>
    <row r="134" spans="1:26"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c r="Z134" t="str">
        <f>TEXT(Orders[[#This Row],[Order Date]],"MMM")</f>
        <v>Feb</v>
      </c>
    </row>
    <row r="135" spans="1:26"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c r="Z135" t="str">
        <f>TEXT(Orders[[#This Row],[Order Date]],"MMM")</f>
        <v>Apr</v>
      </c>
    </row>
    <row r="136" spans="1:26"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c r="Z136" t="str">
        <f>TEXT(Orders[[#This Row],[Order Date]],"MMM")</f>
        <v>Apr</v>
      </c>
    </row>
    <row r="137" spans="1:26"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c r="Z137" t="str">
        <f>TEXT(Orders[[#This Row],[Order Date]],"MMM")</f>
        <v>May</v>
      </c>
    </row>
    <row r="138" spans="1:26"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c r="Z138" t="str">
        <f>TEXT(Orders[[#This Row],[Order Date]],"MMM")</f>
        <v>May</v>
      </c>
    </row>
    <row r="139" spans="1:26"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c r="Z139" t="str">
        <f>TEXT(Orders[[#This Row],[Order Date]],"MMM")</f>
        <v>Feb</v>
      </c>
    </row>
    <row r="140" spans="1:26"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c r="Z140" t="str">
        <f>TEXT(Orders[[#This Row],[Order Date]],"MMM")</f>
        <v>Feb</v>
      </c>
    </row>
    <row r="141" spans="1:26"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c r="Z141" t="str">
        <f>TEXT(Orders[[#This Row],[Order Date]],"MMM")</f>
        <v>Mar</v>
      </c>
    </row>
    <row r="142" spans="1:26"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c r="Z142" t="str">
        <f>TEXT(Orders[[#This Row],[Order Date]],"MMM")</f>
        <v>May</v>
      </c>
    </row>
    <row r="143" spans="1:26"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c r="Z143" t="str">
        <f>TEXT(Orders[[#This Row],[Order Date]],"MMM")</f>
        <v>May</v>
      </c>
    </row>
    <row r="144" spans="1:26"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c r="Z144" t="str">
        <f>TEXT(Orders[[#This Row],[Order Date]],"MMM")</f>
        <v>Jun</v>
      </c>
    </row>
    <row r="145" spans="1:26"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c r="Z145" t="str">
        <f>TEXT(Orders[[#This Row],[Order Date]],"MMM")</f>
        <v>Jan</v>
      </c>
    </row>
    <row r="146" spans="1:26"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c r="Z146" t="str">
        <f>TEXT(Orders[[#This Row],[Order Date]],"MMM")</f>
        <v>Jan</v>
      </c>
    </row>
    <row r="147" spans="1:26"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c r="Z147" t="str">
        <f>TEXT(Orders[[#This Row],[Order Date]],"MMM")</f>
        <v>Jan</v>
      </c>
    </row>
    <row r="148" spans="1:26"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c r="Z148" t="str">
        <f>TEXT(Orders[[#This Row],[Order Date]],"MMM")</f>
        <v>Jan</v>
      </c>
    </row>
    <row r="149" spans="1:26"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c r="Z149" t="str">
        <f>TEXT(Orders[[#This Row],[Order Date]],"MMM")</f>
        <v>May</v>
      </c>
    </row>
    <row r="150" spans="1:26"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c r="Z150" t="str">
        <f>TEXT(Orders[[#This Row],[Order Date]],"MMM")</f>
        <v>May</v>
      </c>
    </row>
    <row r="151" spans="1:26"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c r="Z151" t="str">
        <f>TEXT(Orders[[#This Row],[Order Date]],"MMM")</f>
        <v>May</v>
      </c>
    </row>
    <row r="152" spans="1:26"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c r="Z152" t="str">
        <f>TEXT(Orders[[#This Row],[Order Date]],"MMM")</f>
        <v>Apr</v>
      </c>
    </row>
    <row r="153" spans="1:26"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c r="Z153" t="str">
        <f>TEXT(Orders[[#This Row],[Order Date]],"MMM")</f>
        <v>Apr</v>
      </c>
    </row>
    <row r="154" spans="1:26"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c r="Z154" t="str">
        <f>TEXT(Orders[[#This Row],[Order Date]],"MMM")</f>
        <v>Jun</v>
      </c>
    </row>
    <row r="155" spans="1:26"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c r="Z155" t="str">
        <f>TEXT(Orders[[#This Row],[Order Date]],"MMM")</f>
        <v>Jun</v>
      </c>
    </row>
    <row r="156" spans="1:26"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c r="Z156" t="str">
        <f>TEXT(Orders[[#This Row],[Order Date]],"MMM")</f>
        <v>Jun</v>
      </c>
    </row>
    <row r="157" spans="1:26"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c r="Z157" t="str">
        <f>TEXT(Orders[[#This Row],[Order Date]],"MMM")</f>
        <v>Mar</v>
      </c>
    </row>
    <row r="158" spans="1:26"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c r="Z158" t="str">
        <f>TEXT(Orders[[#This Row],[Order Date]],"MMM")</f>
        <v>Apr</v>
      </c>
    </row>
    <row r="159" spans="1:26"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c r="Z159" t="str">
        <f>TEXT(Orders[[#This Row],[Order Date]],"MMM")</f>
        <v>Apr</v>
      </c>
    </row>
    <row r="160" spans="1:26"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c r="Z160" t="str">
        <f>TEXT(Orders[[#This Row],[Order Date]],"MMM")</f>
        <v>Jun</v>
      </c>
    </row>
    <row r="161" spans="1:26"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c r="Z161" t="str">
        <f>TEXT(Orders[[#This Row],[Order Date]],"MMM")</f>
        <v>Jun</v>
      </c>
    </row>
    <row r="162" spans="1:26"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c r="Z162" t="str">
        <f>TEXT(Orders[[#This Row],[Order Date]],"MMM")</f>
        <v>Jan</v>
      </c>
    </row>
    <row r="163" spans="1:26"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c r="Z163" t="str">
        <f>TEXT(Orders[[#This Row],[Order Date]],"MMM")</f>
        <v>May</v>
      </c>
    </row>
    <row r="164" spans="1:26"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c r="Z164" t="str">
        <f>TEXT(Orders[[#This Row],[Order Date]],"MMM")</f>
        <v>May</v>
      </c>
    </row>
    <row r="165" spans="1:26"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c r="Z165" t="str">
        <f>TEXT(Orders[[#This Row],[Order Date]],"MMM")</f>
        <v>Jun</v>
      </c>
    </row>
    <row r="166" spans="1:26"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c r="Z166" t="str">
        <f>TEXT(Orders[[#This Row],[Order Date]],"MMM")</f>
        <v>Jun</v>
      </c>
    </row>
    <row r="167" spans="1:26"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c r="Z167" t="str">
        <f>TEXT(Orders[[#This Row],[Order Date]],"MMM")</f>
        <v>Jun</v>
      </c>
    </row>
    <row r="168" spans="1:26"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c r="Z168" t="str">
        <f>TEXT(Orders[[#This Row],[Order Date]],"MMM")</f>
        <v>Jan</v>
      </c>
    </row>
    <row r="169" spans="1:26"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c r="Z169" t="str">
        <f>TEXT(Orders[[#This Row],[Order Date]],"MMM")</f>
        <v>Jan</v>
      </c>
    </row>
    <row r="170" spans="1:26"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c r="Z170" t="str">
        <f>TEXT(Orders[[#This Row],[Order Date]],"MMM")</f>
        <v>Mar</v>
      </c>
    </row>
    <row r="171" spans="1:26"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c r="Z171" t="str">
        <f>TEXT(Orders[[#This Row],[Order Date]],"MMM")</f>
        <v>Feb</v>
      </c>
    </row>
    <row r="172" spans="1:26"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c r="Z172" t="str">
        <f>TEXT(Orders[[#This Row],[Order Date]],"MMM")</f>
        <v>Feb</v>
      </c>
    </row>
    <row r="173" spans="1:26"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c r="Z173" t="str">
        <f>TEXT(Orders[[#This Row],[Order Date]],"MMM")</f>
        <v>Feb</v>
      </c>
    </row>
    <row r="174" spans="1:26"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c r="Z174" t="str">
        <f>TEXT(Orders[[#This Row],[Order Date]],"MMM")</f>
        <v>Mar</v>
      </c>
    </row>
    <row r="175" spans="1:26"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c r="Z175" t="str">
        <f>TEXT(Orders[[#This Row],[Order Date]],"MMM")</f>
        <v>Mar</v>
      </c>
    </row>
    <row r="176" spans="1:26"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c r="Z176" t="str">
        <f>TEXT(Orders[[#This Row],[Order Date]],"MMM")</f>
        <v>Jun</v>
      </c>
    </row>
    <row r="177" spans="1:26"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c r="Z177" t="str">
        <f>TEXT(Orders[[#This Row],[Order Date]],"MMM")</f>
        <v>Jun</v>
      </c>
    </row>
    <row r="178" spans="1:26"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c r="Z178" t="str">
        <f>TEXT(Orders[[#This Row],[Order Date]],"MMM")</f>
        <v>Jun</v>
      </c>
    </row>
    <row r="179" spans="1:26"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c r="Z179" t="str">
        <f>TEXT(Orders[[#This Row],[Order Date]],"MMM")</f>
        <v>Apr</v>
      </c>
    </row>
    <row r="180" spans="1:26"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c r="Z180" t="str">
        <f>TEXT(Orders[[#This Row],[Order Date]],"MMM")</f>
        <v>Jun</v>
      </c>
    </row>
    <row r="181" spans="1:26"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c r="Z181" t="str">
        <f>TEXT(Orders[[#This Row],[Order Date]],"MMM")</f>
        <v>Apr</v>
      </c>
    </row>
    <row r="182" spans="1:26"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c r="Z182" t="str">
        <f>TEXT(Orders[[#This Row],[Order Date]],"MMM")</f>
        <v>Apr</v>
      </c>
    </row>
    <row r="183" spans="1:26" x14ac:dyDescent="0.3">
      <c r="A183">
        <v>18262</v>
      </c>
      <c r="B183" t="s">
        <v>47</v>
      </c>
      <c r="C183">
        <v>0.09</v>
      </c>
      <c r="D183">
        <v>6.28</v>
      </c>
      <c r="E183">
        <v>5.29</v>
      </c>
      <c r="F183">
        <v>335</v>
      </c>
      <c r="G183" t="s">
        <v>437</v>
      </c>
      <c r="H183" t="s">
        <v>49</v>
      </c>
      <c r="I183" t="s">
        <v>28</v>
      </c>
      <c r="J183" t="s">
        <v>41</v>
      </c>
      <c r="K183" t="s">
        <v>50</v>
      </c>
      <c r="L183" t="s">
        <v>59</v>
      </c>
      <c r="M183" t="s">
        <v>438</v>
      </c>
      <c r="N183">
        <v>0.43</v>
      </c>
      <c r="O183" t="s">
        <v>33</v>
      </c>
      <c r="P183" t="s">
        <v>34</v>
      </c>
      <c r="Q183" t="s">
        <v>102</v>
      </c>
      <c r="R183" t="s">
        <v>439</v>
      </c>
      <c r="S183">
        <v>97504</v>
      </c>
      <c r="T183" s="1">
        <v>42128</v>
      </c>
      <c r="U183" s="1">
        <v>42128</v>
      </c>
      <c r="V183">
        <v>-5.2</v>
      </c>
      <c r="W183">
        <v>1</v>
      </c>
      <c r="X183">
        <v>8.5299999999999994</v>
      </c>
      <c r="Y183">
        <v>87277</v>
      </c>
      <c r="Z183" t="str">
        <f>TEXT(Orders[[#This Row],[Order Date]],"MMM")</f>
        <v>May</v>
      </c>
    </row>
    <row r="184" spans="1:26" x14ac:dyDescent="0.3">
      <c r="A184">
        <v>23481</v>
      </c>
      <c r="B184" t="s">
        <v>56</v>
      </c>
      <c r="C184">
        <v>0.08</v>
      </c>
      <c r="D184">
        <v>7.77</v>
      </c>
      <c r="E184">
        <v>9.23</v>
      </c>
      <c r="F184">
        <v>339</v>
      </c>
      <c r="G184" t="s">
        <v>440</v>
      </c>
      <c r="H184" t="s">
        <v>49</v>
      </c>
      <c r="I184" t="s">
        <v>28</v>
      </c>
      <c r="J184" t="s">
        <v>29</v>
      </c>
      <c r="K184" t="s">
        <v>257</v>
      </c>
      <c r="L184" t="s">
        <v>59</v>
      </c>
      <c r="M184" t="s">
        <v>441</v>
      </c>
      <c r="N184">
        <v>0.57999999999999996</v>
      </c>
      <c r="O184" t="s">
        <v>33</v>
      </c>
      <c r="P184" t="s">
        <v>53</v>
      </c>
      <c r="Q184" t="s">
        <v>154</v>
      </c>
      <c r="R184" t="s">
        <v>442</v>
      </c>
      <c r="S184">
        <v>43229</v>
      </c>
      <c r="T184" s="1">
        <v>42080</v>
      </c>
      <c r="U184" s="1">
        <v>42081</v>
      </c>
      <c r="V184">
        <v>-83.65</v>
      </c>
      <c r="W184">
        <v>5</v>
      </c>
      <c r="X184">
        <v>40.299999999999997</v>
      </c>
      <c r="Y184">
        <v>90583</v>
      </c>
      <c r="Z184" t="str">
        <f>TEXT(Orders[[#This Row],[Order Date]],"MMM")</f>
        <v>Mar</v>
      </c>
    </row>
    <row r="185" spans="1:26" x14ac:dyDescent="0.3">
      <c r="A185">
        <v>23482</v>
      </c>
      <c r="B185" t="s">
        <v>56</v>
      </c>
      <c r="C185">
        <v>7.0000000000000007E-2</v>
      </c>
      <c r="D185">
        <v>7.59</v>
      </c>
      <c r="E185">
        <v>4</v>
      </c>
      <c r="F185">
        <v>339</v>
      </c>
      <c r="G185" t="s">
        <v>440</v>
      </c>
      <c r="H185" t="s">
        <v>49</v>
      </c>
      <c r="I185" t="s">
        <v>28</v>
      </c>
      <c r="J185" t="s">
        <v>41</v>
      </c>
      <c r="K185" t="s">
        <v>50</v>
      </c>
      <c r="L185" t="s">
        <v>31</v>
      </c>
      <c r="M185" t="s">
        <v>443</v>
      </c>
      <c r="N185">
        <v>0.42</v>
      </c>
      <c r="O185" t="s">
        <v>33</v>
      </c>
      <c r="P185" t="s">
        <v>53</v>
      </c>
      <c r="Q185" t="s">
        <v>154</v>
      </c>
      <c r="R185" t="s">
        <v>442</v>
      </c>
      <c r="S185">
        <v>43229</v>
      </c>
      <c r="T185" s="1">
        <v>42080</v>
      </c>
      <c r="U185" s="1">
        <v>42082</v>
      </c>
      <c r="V185">
        <v>24.39</v>
      </c>
      <c r="W185">
        <v>15</v>
      </c>
      <c r="X185">
        <v>111.88</v>
      </c>
      <c r="Y185">
        <v>90583</v>
      </c>
      <c r="Z185" t="str">
        <f>TEXT(Orders[[#This Row],[Order Date]],"MMM")</f>
        <v>Mar</v>
      </c>
    </row>
    <row r="186" spans="1:26" x14ac:dyDescent="0.3">
      <c r="A186">
        <v>480</v>
      </c>
      <c r="B186" t="s">
        <v>47</v>
      </c>
      <c r="C186">
        <v>0.01</v>
      </c>
      <c r="D186">
        <v>3.26</v>
      </c>
      <c r="E186">
        <v>1.86</v>
      </c>
      <c r="F186">
        <v>342</v>
      </c>
      <c r="G186" t="s">
        <v>444</v>
      </c>
      <c r="H186" t="s">
        <v>49</v>
      </c>
      <c r="I186" t="s">
        <v>28</v>
      </c>
      <c r="J186" t="s">
        <v>29</v>
      </c>
      <c r="K186" t="s">
        <v>30</v>
      </c>
      <c r="L186" t="s">
        <v>31</v>
      </c>
      <c r="M186" t="s">
        <v>445</v>
      </c>
      <c r="N186">
        <v>0.41</v>
      </c>
      <c r="O186" t="s">
        <v>33</v>
      </c>
      <c r="P186" t="s">
        <v>136</v>
      </c>
      <c r="Q186" t="s">
        <v>362</v>
      </c>
      <c r="R186" t="s">
        <v>446</v>
      </c>
      <c r="S186">
        <v>33181</v>
      </c>
      <c r="T186" s="1">
        <v>42128</v>
      </c>
      <c r="U186" s="1">
        <v>42130</v>
      </c>
      <c r="V186">
        <v>-4.6682999999999995</v>
      </c>
      <c r="W186">
        <v>20</v>
      </c>
      <c r="X186">
        <v>73.97</v>
      </c>
      <c r="Y186">
        <v>3332</v>
      </c>
      <c r="Z186" t="str">
        <f>TEXT(Orders[[#This Row],[Order Date]],"MMM")</f>
        <v>May</v>
      </c>
    </row>
    <row r="187" spans="1:26" x14ac:dyDescent="0.3">
      <c r="A187">
        <v>22784</v>
      </c>
      <c r="B187" t="s">
        <v>47</v>
      </c>
      <c r="C187">
        <v>0.03</v>
      </c>
      <c r="D187">
        <v>15.23</v>
      </c>
      <c r="E187">
        <v>27.75</v>
      </c>
      <c r="F187">
        <v>343</v>
      </c>
      <c r="G187" t="s">
        <v>447</v>
      </c>
      <c r="H187" t="s">
        <v>39</v>
      </c>
      <c r="I187" t="s">
        <v>28</v>
      </c>
      <c r="J187" t="s">
        <v>41</v>
      </c>
      <c r="K187" t="s">
        <v>152</v>
      </c>
      <c r="L187" t="s">
        <v>121</v>
      </c>
      <c r="M187" t="s">
        <v>448</v>
      </c>
      <c r="N187">
        <v>0.76</v>
      </c>
      <c r="O187" t="s">
        <v>33</v>
      </c>
      <c r="P187" t="s">
        <v>53</v>
      </c>
      <c r="Q187" t="s">
        <v>188</v>
      </c>
      <c r="R187" t="s">
        <v>449</v>
      </c>
      <c r="S187">
        <v>4401</v>
      </c>
      <c r="T187" s="1">
        <v>42035</v>
      </c>
      <c r="U187" s="1">
        <v>42036</v>
      </c>
      <c r="V187">
        <v>11.650950000000002</v>
      </c>
      <c r="W187">
        <v>7</v>
      </c>
      <c r="X187">
        <v>111.86</v>
      </c>
      <c r="Y187">
        <v>88151</v>
      </c>
      <c r="Z187" t="str">
        <f>TEXT(Orders[[#This Row],[Order Date]],"MMM")</f>
        <v>Jan</v>
      </c>
    </row>
    <row r="188" spans="1:26" x14ac:dyDescent="0.3">
      <c r="A188">
        <v>18480</v>
      </c>
      <c r="B188" t="s">
        <v>47</v>
      </c>
      <c r="C188">
        <v>0.01</v>
      </c>
      <c r="D188">
        <v>3.26</v>
      </c>
      <c r="E188">
        <v>1.86</v>
      </c>
      <c r="F188">
        <v>344</v>
      </c>
      <c r="G188" t="s">
        <v>450</v>
      </c>
      <c r="H188" t="s">
        <v>49</v>
      </c>
      <c r="I188" t="s">
        <v>28</v>
      </c>
      <c r="J188" t="s">
        <v>29</v>
      </c>
      <c r="K188" t="s">
        <v>30</v>
      </c>
      <c r="L188" t="s">
        <v>31</v>
      </c>
      <c r="M188" t="s">
        <v>445</v>
      </c>
      <c r="N188">
        <v>0.41</v>
      </c>
      <c r="O188" t="s">
        <v>33</v>
      </c>
      <c r="P188" t="s">
        <v>53</v>
      </c>
      <c r="Q188" t="s">
        <v>188</v>
      </c>
      <c r="R188" t="s">
        <v>451</v>
      </c>
      <c r="S188">
        <v>4101</v>
      </c>
      <c r="T188" s="1">
        <v>42128</v>
      </c>
      <c r="U188" s="1">
        <v>42130</v>
      </c>
      <c r="V188">
        <v>0.70200000000000085</v>
      </c>
      <c r="W188">
        <v>5</v>
      </c>
      <c r="X188">
        <v>18.489999999999998</v>
      </c>
      <c r="Y188">
        <v>88152</v>
      </c>
      <c r="Z188" t="str">
        <f>TEXT(Orders[[#This Row],[Order Date]],"MMM")</f>
        <v>May</v>
      </c>
    </row>
    <row r="189" spans="1:26" x14ac:dyDescent="0.3">
      <c r="A189">
        <v>2408</v>
      </c>
      <c r="B189" t="s">
        <v>47</v>
      </c>
      <c r="C189">
        <v>0</v>
      </c>
      <c r="D189">
        <v>8.34</v>
      </c>
      <c r="E189">
        <v>2.64</v>
      </c>
      <c r="F189">
        <v>349</v>
      </c>
      <c r="G189" t="s">
        <v>452</v>
      </c>
      <c r="H189" t="s">
        <v>27</v>
      </c>
      <c r="I189" t="s">
        <v>40</v>
      </c>
      <c r="J189" t="s">
        <v>29</v>
      </c>
      <c r="K189" t="s">
        <v>174</v>
      </c>
      <c r="L189" t="s">
        <v>51</v>
      </c>
      <c r="M189" t="s">
        <v>358</v>
      </c>
      <c r="N189">
        <v>0.59</v>
      </c>
      <c r="O189" t="s">
        <v>33</v>
      </c>
      <c r="P189" t="s">
        <v>136</v>
      </c>
      <c r="Q189" t="s">
        <v>362</v>
      </c>
      <c r="R189" t="s">
        <v>446</v>
      </c>
      <c r="S189">
        <v>33132</v>
      </c>
      <c r="T189" s="1">
        <v>42164</v>
      </c>
      <c r="U189" s="1">
        <v>42166</v>
      </c>
      <c r="V189">
        <v>5.8624999999999998</v>
      </c>
      <c r="W189">
        <v>23</v>
      </c>
      <c r="X189">
        <v>212.89</v>
      </c>
      <c r="Y189">
        <v>17446</v>
      </c>
      <c r="Z189" t="str">
        <f>TEXT(Orders[[#This Row],[Order Date]],"MMM")</f>
        <v>Jun</v>
      </c>
    </row>
    <row r="190" spans="1:26" x14ac:dyDescent="0.3">
      <c r="A190">
        <v>1595</v>
      </c>
      <c r="B190" t="s">
        <v>56</v>
      </c>
      <c r="C190">
        <v>0.04</v>
      </c>
      <c r="D190">
        <v>99.23</v>
      </c>
      <c r="E190">
        <v>8.99</v>
      </c>
      <c r="F190">
        <v>349</v>
      </c>
      <c r="G190" t="s">
        <v>452</v>
      </c>
      <c r="H190" t="s">
        <v>49</v>
      </c>
      <c r="I190" t="s">
        <v>40</v>
      </c>
      <c r="J190" t="s">
        <v>41</v>
      </c>
      <c r="K190" t="s">
        <v>50</v>
      </c>
      <c r="L190" t="s">
        <v>51</v>
      </c>
      <c r="M190" t="s">
        <v>453</v>
      </c>
      <c r="N190">
        <v>0.35</v>
      </c>
      <c r="O190" t="s">
        <v>33</v>
      </c>
      <c r="P190" t="s">
        <v>136</v>
      </c>
      <c r="Q190" t="s">
        <v>362</v>
      </c>
      <c r="R190" t="s">
        <v>446</v>
      </c>
      <c r="S190">
        <v>33132</v>
      </c>
      <c r="T190" s="1">
        <v>42006</v>
      </c>
      <c r="U190" s="1">
        <v>42008</v>
      </c>
      <c r="V190">
        <v>1916.6757</v>
      </c>
      <c r="W190">
        <v>54</v>
      </c>
      <c r="X190">
        <v>5555.6</v>
      </c>
      <c r="Y190">
        <v>11527</v>
      </c>
      <c r="Z190" t="str">
        <f>TEXT(Orders[[#This Row],[Order Date]],"MMM")</f>
        <v>Jan</v>
      </c>
    </row>
    <row r="191" spans="1:26" x14ac:dyDescent="0.3">
      <c r="A191">
        <v>20408</v>
      </c>
      <c r="B191" t="s">
        <v>47</v>
      </c>
      <c r="C191">
        <v>0</v>
      </c>
      <c r="D191">
        <v>8.34</v>
      </c>
      <c r="E191">
        <v>2.64</v>
      </c>
      <c r="F191">
        <v>351</v>
      </c>
      <c r="G191" t="s">
        <v>454</v>
      </c>
      <c r="H191" t="s">
        <v>27</v>
      </c>
      <c r="I191" t="s">
        <v>40</v>
      </c>
      <c r="J191" t="s">
        <v>29</v>
      </c>
      <c r="K191" t="s">
        <v>174</v>
      </c>
      <c r="L191" t="s">
        <v>51</v>
      </c>
      <c r="M191" t="s">
        <v>358</v>
      </c>
      <c r="N191">
        <v>0.59</v>
      </c>
      <c r="O191" t="s">
        <v>33</v>
      </c>
      <c r="P191" t="s">
        <v>53</v>
      </c>
      <c r="Q191" t="s">
        <v>71</v>
      </c>
      <c r="R191" t="s">
        <v>455</v>
      </c>
      <c r="S191">
        <v>13601</v>
      </c>
      <c r="T191" s="1">
        <v>42164</v>
      </c>
      <c r="U191" s="1">
        <v>42166</v>
      </c>
      <c r="V191">
        <v>10.5</v>
      </c>
      <c r="W191">
        <v>6</v>
      </c>
      <c r="X191">
        <v>55.54</v>
      </c>
      <c r="Y191">
        <v>88685</v>
      </c>
      <c r="Z191" t="str">
        <f>TEXT(Orders[[#This Row],[Order Date]],"MMM")</f>
        <v>Jun</v>
      </c>
    </row>
    <row r="192" spans="1:26" x14ac:dyDescent="0.3">
      <c r="A192">
        <v>19595</v>
      </c>
      <c r="B192" t="s">
        <v>56</v>
      </c>
      <c r="C192">
        <v>0.04</v>
      </c>
      <c r="D192">
        <v>99.23</v>
      </c>
      <c r="E192">
        <v>8.99</v>
      </c>
      <c r="F192">
        <v>351</v>
      </c>
      <c r="G192" t="s">
        <v>454</v>
      </c>
      <c r="H192" t="s">
        <v>49</v>
      </c>
      <c r="I192" t="s">
        <v>40</v>
      </c>
      <c r="J192" t="s">
        <v>41</v>
      </c>
      <c r="K192" t="s">
        <v>50</v>
      </c>
      <c r="L192" t="s">
        <v>51</v>
      </c>
      <c r="M192" t="s">
        <v>453</v>
      </c>
      <c r="N192">
        <v>0.35</v>
      </c>
      <c r="O192" t="s">
        <v>33</v>
      </c>
      <c r="P192" t="s">
        <v>53</v>
      </c>
      <c r="Q192" t="s">
        <v>71</v>
      </c>
      <c r="R192" t="s">
        <v>455</v>
      </c>
      <c r="S192">
        <v>13601</v>
      </c>
      <c r="T192" s="1">
        <v>42006</v>
      </c>
      <c r="U192" s="1">
        <v>42008</v>
      </c>
      <c r="V192">
        <v>993.83459999999991</v>
      </c>
      <c r="W192">
        <v>14</v>
      </c>
      <c r="X192">
        <v>1440.34</v>
      </c>
      <c r="Y192">
        <v>88686</v>
      </c>
      <c r="Z192" t="str">
        <f>TEXT(Orders[[#This Row],[Order Date]],"MMM")</f>
        <v>Jan</v>
      </c>
    </row>
    <row r="193" spans="1:26" x14ac:dyDescent="0.3">
      <c r="A193">
        <v>19107</v>
      </c>
      <c r="B193" t="s">
        <v>106</v>
      </c>
      <c r="C193">
        <v>0.08</v>
      </c>
      <c r="D193">
        <v>4.8899999999999997</v>
      </c>
      <c r="E193">
        <v>4.93</v>
      </c>
      <c r="F193">
        <v>353</v>
      </c>
      <c r="G193" t="s">
        <v>456</v>
      </c>
      <c r="H193" t="s">
        <v>27</v>
      </c>
      <c r="I193" t="s">
        <v>40</v>
      </c>
      <c r="J193" t="s">
        <v>77</v>
      </c>
      <c r="K193" t="s">
        <v>180</v>
      </c>
      <c r="L193" t="s">
        <v>51</v>
      </c>
      <c r="M193" t="s">
        <v>457</v>
      </c>
      <c r="N193">
        <v>0.66</v>
      </c>
      <c r="O193" t="s">
        <v>33</v>
      </c>
      <c r="P193" t="s">
        <v>34</v>
      </c>
      <c r="Q193" t="s">
        <v>378</v>
      </c>
      <c r="R193" t="s">
        <v>458</v>
      </c>
      <c r="S193">
        <v>85301</v>
      </c>
      <c r="T193" s="1">
        <v>42138</v>
      </c>
      <c r="U193" s="1">
        <v>42138</v>
      </c>
      <c r="V193">
        <v>-165.45</v>
      </c>
      <c r="W193">
        <v>17</v>
      </c>
      <c r="X193">
        <v>84.76</v>
      </c>
      <c r="Y193">
        <v>89647</v>
      </c>
      <c r="Z193" t="str">
        <f>TEXT(Orders[[#This Row],[Order Date]],"MMM")</f>
        <v>May</v>
      </c>
    </row>
    <row r="194" spans="1:26" x14ac:dyDescent="0.3">
      <c r="A194">
        <v>19108</v>
      </c>
      <c r="B194" t="s">
        <v>106</v>
      </c>
      <c r="C194">
        <v>7.0000000000000007E-2</v>
      </c>
      <c r="D194">
        <v>6.68</v>
      </c>
      <c r="E194">
        <v>6.92</v>
      </c>
      <c r="F194">
        <v>353</v>
      </c>
      <c r="G194" t="s">
        <v>456</v>
      </c>
      <c r="H194" t="s">
        <v>49</v>
      </c>
      <c r="I194" t="s">
        <v>40</v>
      </c>
      <c r="J194" t="s">
        <v>29</v>
      </c>
      <c r="K194" t="s">
        <v>93</v>
      </c>
      <c r="L194" t="s">
        <v>59</v>
      </c>
      <c r="M194" t="s">
        <v>459</v>
      </c>
      <c r="N194">
        <v>0.37</v>
      </c>
      <c r="O194" t="s">
        <v>33</v>
      </c>
      <c r="P194" t="s">
        <v>34</v>
      </c>
      <c r="Q194" t="s">
        <v>378</v>
      </c>
      <c r="R194" t="s">
        <v>458</v>
      </c>
      <c r="S194">
        <v>85301</v>
      </c>
      <c r="T194" s="1">
        <v>42138</v>
      </c>
      <c r="U194" s="1">
        <v>42145</v>
      </c>
      <c r="V194">
        <v>-141.12</v>
      </c>
      <c r="W194">
        <v>16</v>
      </c>
      <c r="X194">
        <v>104.84</v>
      </c>
      <c r="Y194">
        <v>89647</v>
      </c>
      <c r="Z194" t="str">
        <f>TEXT(Orders[[#This Row],[Order Date]],"MMM")</f>
        <v>May</v>
      </c>
    </row>
    <row r="195" spans="1:26" x14ac:dyDescent="0.3">
      <c r="A195">
        <v>20760</v>
      </c>
      <c r="B195" t="s">
        <v>47</v>
      </c>
      <c r="C195">
        <v>7.0000000000000007E-2</v>
      </c>
      <c r="D195">
        <v>124.49</v>
      </c>
      <c r="E195">
        <v>51.94</v>
      </c>
      <c r="F195">
        <v>357</v>
      </c>
      <c r="G195" t="s">
        <v>460</v>
      </c>
      <c r="H195" t="s">
        <v>39</v>
      </c>
      <c r="I195" t="s">
        <v>28</v>
      </c>
      <c r="J195" t="s">
        <v>41</v>
      </c>
      <c r="K195" t="s">
        <v>152</v>
      </c>
      <c r="L195" t="s">
        <v>121</v>
      </c>
      <c r="M195" t="s">
        <v>461</v>
      </c>
      <c r="N195">
        <v>0.63</v>
      </c>
      <c r="O195" t="s">
        <v>33</v>
      </c>
      <c r="P195" t="s">
        <v>34</v>
      </c>
      <c r="Q195" t="s">
        <v>378</v>
      </c>
      <c r="R195" t="s">
        <v>462</v>
      </c>
      <c r="S195">
        <v>86401</v>
      </c>
      <c r="T195" s="1">
        <v>42148</v>
      </c>
      <c r="U195" s="1">
        <v>42149</v>
      </c>
      <c r="V195">
        <v>1074.44</v>
      </c>
      <c r="W195">
        <v>14</v>
      </c>
      <c r="X195">
        <v>1714.93</v>
      </c>
      <c r="Y195">
        <v>91131</v>
      </c>
      <c r="Z195" t="str">
        <f>TEXT(Orders[[#This Row],[Order Date]],"MMM")</f>
        <v>May</v>
      </c>
    </row>
    <row r="196" spans="1:26" x14ac:dyDescent="0.3">
      <c r="A196">
        <v>24627</v>
      </c>
      <c r="B196" t="s">
        <v>106</v>
      </c>
      <c r="C196">
        <v>0.04</v>
      </c>
      <c r="D196">
        <v>125.99</v>
      </c>
      <c r="E196">
        <v>8.99</v>
      </c>
      <c r="F196">
        <v>358</v>
      </c>
      <c r="G196" t="s">
        <v>463</v>
      </c>
      <c r="H196" t="s">
        <v>49</v>
      </c>
      <c r="I196" t="s">
        <v>28</v>
      </c>
      <c r="J196" t="s">
        <v>77</v>
      </c>
      <c r="K196" t="s">
        <v>78</v>
      </c>
      <c r="L196" t="s">
        <v>59</v>
      </c>
      <c r="M196" t="s">
        <v>464</v>
      </c>
      <c r="N196">
        <v>0.59</v>
      </c>
      <c r="O196" t="s">
        <v>33</v>
      </c>
      <c r="P196" t="s">
        <v>53</v>
      </c>
      <c r="Q196" t="s">
        <v>234</v>
      </c>
      <c r="R196" t="s">
        <v>465</v>
      </c>
      <c r="S196">
        <v>19406</v>
      </c>
      <c r="T196" s="1">
        <v>42013</v>
      </c>
      <c r="U196" s="1">
        <v>42020</v>
      </c>
      <c r="V196">
        <v>-627.82191999999998</v>
      </c>
      <c r="W196">
        <v>1</v>
      </c>
      <c r="X196">
        <v>107.95</v>
      </c>
      <c r="Y196">
        <v>91130</v>
      </c>
      <c r="Z196" t="str">
        <f>TEXT(Orders[[#This Row],[Order Date]],"MMM")</f>
        <v>Jan</v>
      </c>
    </row>
    <row r="197" spans="1:26" x14ac:dyDescent="0.3">
      <c r="A197">
        <v>18278</v>
      </c>
      <c r="B197" t="s">
        <v>56</v>
      </c>
      <c r="C197">
        <v>0.05</v>
      </c>
      <c r="D197">
        <v>328.14</v>
      </c>
      <c r="E197">
        <v>91.05</v>
      </c>
      <c r="F197">
        <v>366</v>
      </c>
      <c r="G197" t="s">
        <v>466</v>
      </c>
      <c r="H197" t="s">
        <v>39</v>
      </c>
      <c r="I197" t="s">
        <v>58</v>
      </c>
      <c r="J197" t="s">
        <v>29</v>
      </c>
      <c r="K197" t="s">
        <v>257</v>
      </c>
      <c r="L197" t="s">
        <v>43</v>
      </c>
      <c r="M197" t="s">
        <v>467</v>
      </c>
      <c r="N197">
        <v>0.56999999999999995</v>
      </c>
      <c r="O197" t="s">
        <v>33</v>
      </c>
      <c r="P197" t="s">
        <v>53</v>
      </c>
      <c r="Q197" t="s">
        <v>468</v>
      </c>
      <c r="R197" t="s">
        <v>469</v>
      </c>
      <c r="S197">
        <v>2910</v>
      </c>
      <c r="T197" s="1">
        <v>42021</v>
      </c>
      <c r="U197" s="1">
        <v>42023</v>
      </c>
      <c r="V197">
        <v>411.5172</v>
      </c>
      <c r="W197">
        <v>6</v>
      </c>
      <c r="X197">
        <v>1967.98</v>
      </c>
      <c r="Y197">
        <v>87347</v>
      </c>
      <c r="Z197" t="str">
        <f>TEXT(Orders[[#This Row],[Order Date]],"MMM")</f>
        <v>Jan</v>
      </c>
    </row>
    <row r="198" spans="1:26" x14ac:dyDescent="0.3">
      <c r="A198">
        <v>24794</v>
      </c>
      <c r="B198" t="s">
        <v>106</v>
      </c>
      <c r="C198">
        <v>0.09</v>
      </c>
      <c r="D198">
        <v>19.23</v>
      </c>
      <c r="E198">
        <v>6.15</v>
      </c>
      <c r="F198">
        <v>369</v>
      </c>
      <c r="G198" t="s">
        <v>470</v>
      </c>
      <c r="H198" t="s">
        <v>27</v>
      </c>
      <c r="I198" t="s">
        <v>28</v>
      </c>
      <c r="J198" t="s">
        <v>41</v>
      </c>
      <c r="K198" t="s">
        <v>50</v>
      </c>
      <c r="L198" t="s">
        <v>51</v>
      </c>
      <c r="M198" t="s">
        <v>471</v>
      </c>
      <c r="N198">
        <v>0.44</v>
      </c>
      <c r="O198" t="s">
        <v>33</v>
      </c>
      <c r="P198" t="s">
        <v>34</v>
      </c>
      <c r="Q198" t="s">
        <v>45</v>
      </c>
      <c r="R198" t="s">
        <v>472</v>
      </c>
      <c r="S198">
        <v>94601</v>
      </c>
      <c r="T198" s="1">
        <v>42105</v>
      </c>
      <c r="U198" s="1">
        <v>42107</v>
      </c>
      <c r="V198">
        <v>211.232</v>
      </c>
      <c r="W198">
        <v>21</v>
      </c>
      <c r="X198">
        <v>394.1</v>
      </c>
      <c r="Y198">
        <v>90292</v>
      </c>
      <c r="Z198" t="str">
        <f>TEXT(Orders[[#This Row],[Order Date]],"MMM")</f>
        <v>Apr</v>
      </c>
    </row>
    <row r="199" spans="1:26" x14ac:dyDescent="0.3">
      <c r="A199">
        <v>20401</v>
      </c>
      <c r="B199" t="s">
        <v>37</v>
      </c>
      <c r="C199">
        <v>0.02</v>
      </c>
      <c r="D199">
        <v>20.99</v>
      </c>
      <c r="E199">
        <v>4.8099999999999996</v>
      </c>
      <c r="F199">
        <v>370</v>
      </c>
      <c r="G199" t="s">
        <v>473</v>
      </c>
      <c r="H199" t="s">
        <v>49</v>
      </c>
      <c r="I199" t="s">
        <v>28</v>
      </c>
      <c r="J199" t="s">
        <v>77</v>
      </c>
      <c r="K199" t="s">
        <v>78</v>
      </c>
      <c r="L199" t="s">
        <v>86</v>
      </c>
      <c r="M199" t="s">
        <v>474</v>
      </c>
      <c r="N199">
        <v>0.57999999999999996</v>
      </c>
      <c r="O199" t="s">
        <v>33</v>
      </c>
      <c r="P199" t="s">
        <v>53</v>
      </c>
      <c r="Q199" t="s">
        <v>188</v>
      </c>
      <c r="R199" t="s">
        <v>475</v>
      </c>
      <c r="S199">
        <v>4240</v>
      </c>
      <c r="T199" s="1">
        <v>42151</v>
      </c>
      <c r="U199" s="1">
        <v>42153</v>
      </c>
      <c r="V199">
        <v>49.787999999999997</v>
      </c>
      <c r="W199">
        <v>15</v>
      </c>
      <c r="X199">
        <v>266.39</v>
      </c>
      <c r="Y199">
        <v>90291</v>
      </c>
      <c r="Z199" t="str">
        <f>TEXT(Orders[[#This Row],[Order Date]],"MMM")</f>
        <v>May</v>
      </c>
    </row>
    <row r="200" spans="1:26" x14ac:dyDescent="0.3">
      <c r="A200">
        <v>20400</v>
      </c>
      <c r="B200" t="s">
        <v>37</v>
      </c>
      <c r="C200">
        <v>0.05</v>
      </c>
      <c r="D200">
        <v>5.4</v>
      </c>
      <c r="E200">
        <v>7.78</v>
      </c>
      <c r="F200">
        <v>371</v>
      </c>
      <c r="G200" t="s">
        <v>476</v>
      </c>
      <c r="H200" t="s">
        <v>27</v>
      </c>
      <c r="I200" t="s">
        <v>28</v>
      </c>
      <c r="J200" t="s">
        <v>29</v>
      </c>
      <c r="K200" t="s">
        <v>109</v>
      </c>
      <c r="L200" t="s">
        <v>59</v>
      </c>
      <c r="M200" t="s">
        <v>310</v>
      </c>
      <c r="N200">
        <v>0.37</v>
      </c>
      <c r="O200" t="s">
        <v>33</v>
      </c>
      <c r="P200" t="s">
        <v>53</v>
      </c>
      <c r="Q200" t="s">
        <v>193</v>
      </c>
      <c r="R200" t="s">
        <v>477</v>
      </c>
      <c r="S200">
        <v>2149</v>
      </c>
      <c r="T200" s="1">
        <v>42151</v>
      </c>
      <c r="U200" s="1">
        <v>42153</v>
      </c>
      <c r="V200">
        <v>-132.62950000000001</v>
      </c>
      <c r="W200">
        <v>9</v>
      </c>
      <c r="X200">
        <v>51.82</v>
      </c>
      <c r="Y200">
        <v>90291</v>
      </c>
      <c r="Z200" t="str">
        <f>TEXT(Orders[[#This Row],[Order Date]],"MMM")</f>
        <v>May</v>
      </c>
    </row>
    <row r="201" spans="1:26" x14ac:dyDescent="0.3">
      <c r="A201">
        <v>3392</v>
      </c>
      <c r="B201" t="s">
        <v>37</v>
      </c>
      <c r="C201">
        <v>0.02</v>
      </c>
      <c r="D201">
        <v>200.98</v>
      </c>
      <c r="E201">
        <v>55.96</v>
      </c>
      <c r="F201">
        <v>373</v>
      </c>
      <c r="G201" t="s">
        <v>478</v>
      </c>
      <c r="H201" t="s">
        <v>39</v>
      </c>
      <c r="I201" t="s">
        <v>58</v>
      </c>
      <c r="J201" t="s">
        <v>41</v>
      </c>
      <c r="K201" t="s">
        <v>191</v>
      </c>
      <c r="L201" t="s">
        <v>121</v>
      </c>
      <c r="M201" t="s">
        <v>479</v>
      </c>
      <c r="N201">
        <v>0.75</v>
      </c>
      <c r="O201" t="s">
        <v>33</v>
      </c>
      <c r="P201" t="s">
        <v>61</v>
      </c>
      <c r="Q201" t="s">
        <v>300</v>
      </c>
      <c r="R201" t="s">
        <v>301</v>
      </c>
      <c r="S201">
        <v>48234</v>
      </c>
      <c r="T201" s="1">
        <v>42077</v>
      </c>
      <c r="U201" s="1">
        <v>42079</v>
      </c>
      <c r="V201">
        <v>-163.63</v>
      </c>
      <c r="W201">
        <v>45</v>
      </c>
      <c r="X201">
        <v>9539.6</v>
      </c>
      <c r="Y201">
        <v>24193</v>
      </c>
      <c r="Z201" t="str">
        <f>TEXT(Orders[[#This Row],[Order Date]],"MMM")</f>
        <v>Mar</v>
      </c>
    </row>
    <row r="202" spans="1:26" x14ac:dyDescent="0.3">
      <c r="A202">
        <v>3393</v>
      </c>
      <c r="B202" t="s">
        <v>37</v>
      </c>
      <c r="C202">
        <v>0.02</v>
      </c>
      <c r="D202">
        <v>4.28</v>
      </c>
      <c r="E202">
        <v>5.17</v>
      </c>
      <c r="F202">
        <v>373</v>
      </c>
      <c r="G202" t="s">
        <v>478</v>
      </c>
      <c r="H202" t="s">
        <v>49</v>
      </c>
      <c r="I202" t="s">
        <v>58</v>
      </c>
      <c r="J202" t="s">
        <v>29</v>
      </c>
      <c r="K202" t="s">
        <v>93</v>
      </c>
      <c r="L202" t="s">
        <v>59</v>
      </c>
      <c r="M202" t="s">
        <v>480</v>
      </c>
      <c r="N202">
        <v>0.4</v>
      </c>
      <c r="O202" t="s">
        <v>33</v>
      </c>
      <c r="P202" t="s">
        <v>61</v>
      </c>
      <c r="Q202" t="s">
        <v>300</v>
      </c>
      <c r="R202" t="s">
        <v>301</v>
      </c>
      <c r="S202">
        <v>48234</v>
      </c>
      <c r="T202" s="1">
        <v>42077</v>
      </c>
      <c r="U202" s="1">
        <v>42078</v>
      </c>
      <c r="V202">
        <v>-63.87</v>
      </c>
      <c r="W202">
        <v>24</v>
      </c>
      <c r="X202">
        <v>109.86</v>
      </c>
      <c r="Y202">
        <v>24193</v>
      </c>
      <c r="Z202" t="str">
        <f>TEXT(Orders[[#This Row],[Order Date]],"MMM")</f>
        <v>Mar</v>
      </c>
    </row>
    <row r="203" spans="1:26" x14ac:dyDescent="0.3">
      <c r="A203">
        <v>3394</v>
      </c>
      <c r="B203" t="s">
        <v>37</v>
      </c>
      <c r="C203">
        <v>0.04</v>
      </c>
      <c r="D203">
        <v>85.99</v>
      </c>
      <c r="E203">
        <v>0.99</v>
      </c>
      <c r="F203">
        <v>373</v>
      </c>
      <c r="G203" t="s">
        <v>478</v>
      </c>
      <c r="H203" t="s">
        <v>49</v>
      </c>
      <c r="I203" t="s">
        <v>58</v>
      </c>
      <c r="J203" t="s">
        <v>77</v>
      </c>
      <c r="K203" t="s">
        <v>78</v>
      </c>
      <c r="L203" t="s">
        <v>31</v>
      </c>
      <c r="M203" t="s">
        <v>481</v>
      </c>
      <c r="N203">
        <v>0.85</v>
      </c>
      <c r="O203" t="s">
        <v>33</v>
      </c>
      <c r="P203" t="s">
        <v>61</v>
      </c>
      <c r="Q203" t="s">
        <v>300</v>
      </c>
      <c r="R203" t="s">
        <v>301</v>
      </c>
      <c r="S203">
        <v>48234</v>
      </c>
      <c r="T203" s="1">
        <v>42077</v>
      </c>
      <c r="U203" s="1">
        <v>42079</v>
      </c>
      <c r="V203">
        <v>-175.17500000000001</v>
      </c>
      <c r="W203">
        <v>19</v>
      </c>
      <c r="X203">
        <v>1426.51</v>
      </c>
      <c r="Y203">
        <v>24193</v>
      </c>
      <c r="Z203" t="str">
        <f>TEXT(Orders[[#This Row],[Order Date]],"MMM")</f>
        <v>Mar</v>
      </c>
    </row>
    <row r="204" spans="1:26" x14ac:dyDescent="0.3">
      <c r="A204">
        <v>21392</v>
      </c>
      <c r="B204" t="s">
        <v>37</v>
      </c>
      <c r="C204">
        <v>0.02</v>
      </c>
      <c r="D204">
        <v>200.98</v>
      </c>
      <c r="E204">
        <v>55.96</v>
      </c>
      <c r="F204">
        <v>375</v>
      </c>
      <c r="G204" t="s">
        <v>482</v>
      </c>
      <c r="H204" t="s">
        <v>39</v>
      </c>
      <c r="I204" t="s">
        <v>58</v>
      </c>
      <c r="J204" t="s">
        <v>41</v>
      </c>
      <c r="K204" t="s">
        <v>191</v>
      </c>
      <c r="L204" t="s">
        <v>121</v>
      </c>
      <c r="M204" t="s">
        <v>479</v>
      </c>
      <c r="N204">
        <v>0.75</v>
      </c>
      <c r="O204" t="s">
        <v>33</v>
      </c>
      <c r="P204" t="s">
        <v>136</v>
      </c>
      <c r="Q204" t="s">
        <v>244</v>
      </c>
      <c r="R204" t="s">
        <v>483</v>
      </c>
      <c r="S204">
        <v>37814</v>
      </c>
      <c r="T204" s="1">
        <v>42077</v>
      </c>
      <c r="U204" s="1">
        <v>42079</v>
      </c>
      <c r="V204">
        <v>-224.94779999999997</v>
      </c>
      <c r="W204">
        <v>11</v>
      </c>
      <c r="X204">
        <v>2331.9</v>
      </c>
      <c r="Y204">
        <v>90917</v>
      </c>
      <c r="Z204" t="str">
        <f>TEXT(Orders[[#This Row],[Order Date]],"MMM")</f>
        <v>Mar</v>
      </c>
    </row>
    <row r="205" spans="1:26" x14ac:dyDescent="0.3">
      <c r="A205">
        <v>21393</v>
      </c>
      <c r="B205" t="s">
        <v>37</v>
      </c>
      <c r="C205">
        <v>0.02</v>
      </c>
      <c r="D205">
        <v>4.28</v>
      </c>
      <c r="E205">
        <v>5.17</v>
      </c>
      <c r="F205">
        <v>375</v>
      </c>
      <c r="G205" t="s">
        <v>482</v>
      </c>
      <c r="H205" t="s">
        <v>49</v>
      </c>
      <c r="I205" t="s">
        <v>58</v>
      </c>
      <c r="J205" t="s">
        <v>29</v>
      </c>
      <c r="K205" t="s">
        <v>93</v>
      </c>
      <c r="L205" t="s">
        <v>59</v>
      </c>
      <c r="M205" t="s">
        <v>480</v>
      </c>
      <c r="N205">
        <v>0.4</v>
      </c>
      <c r="O205" t="s">
        <v>33</v>
      </c>
      <c r="P205" t="s">
        <v>136</v>
      </c>
      <c r="Q205" t="s">
        <v>244</v>
      </c>
      <c r="R205" t="s">
        <v>483</v>
      </c>
      <c r="S205">
        <v>37814</v>
      </c>
      <c r="T205" s="1">
        <v>42077</v>
      </c>
      <c r="U205" s="1">
        <v>42078</v>
      </c>
      <c r="V205">
        <v>196.79999999999998</v>
      </c>
      <c r="W205">
        <v>6</v>
      </c>
      <c r="X205">
        <v>27.47</v>
      </c>
      <c r="Y205">
        <v>90917</v>
      </c>
      <c r="Z205" t="str">
        <f>TEXT(Orders[[#This Row],[Order Date]],"MMM")</f>
        <v>Mar</v>
      </c>
    </row>
    <row r="206" spans="1:26" x14ac:dyDescent="0.3">
      <c r="A206">
        <v>19073</v>
      </c>
      <c r="B206" t="s">
        <v>56</v>
      </c>
      <c r="C206">
        <v>0.03</v>
      </c>
      <c r="D206">
        <v>25.98</v>
      </c>
      <c r="E206">
        <v>5.37</v>
      </c>
      <c r="F206">
        <v>377</v>
      </c>
      <c r="G206" t="s">
        <v>484</v>
      </c>
      <c r="H206" t="s">
        <v>49</v>
      </c>
      <c r="I206" t="s">
        <v>114</v>
      </c>
      <c r="J206" t="s">
        <v>29</v>
      </c>
      <c r="K206" t="s">
        <v>257</v>
      </c>
      <c r="L206" t="s">
        <v>86</v>
      </c>
      <c r="M206" t="s">
        <v>485</v>
      </c>
      <c r="N206">
        <v>0.5</v>
      </c>
      <c r="O206" t="s">
        <v>33</v>
      </c>
      <c r="P206" t="s">
        <v>61</v>
      </c>
      <c r="Q206" t="s">
        <v>178</v>
      </c>
      <c r="R206" t="s">
        <v>431</v>
      </c>
      <c r="S206">
        <v>60510</v>
      </c>
      <c r="T206" s="1">
        <v>42111</v>
      </c>
      <c r="U206" s="1">
        <v>42111</v>
      </c>
      <c r="V206">
        <v>250.03759999999997</v>
      </c>
      <c r="W206">
        <v>17</v>
      </c>
      <c r="X206">
        <v>460.87</v>
      </c>
      <c r="Y206">
        <v>89579</v>
      </c>
      <c r="Z206" t="str">
        <f>TEXT(Orders[[#This Row],[Order Date]],"MMM")</f>
        <v>Apr</v>
      </c>
    </row>
    <row r="207" spans="1:26" x14ac:dyDescent="0.3">
      <c r="A207">
        <v>22401</v>
      </c>
      <c r="B207" t="s">
        <v>37</v>
      </c>
      <c r="C207">
        <v>7.0000000000000007E-2</v>
      </c>
      <c r="D207">
        <v>415.88</v>
      </c>
      <c r="E207">
        <v>11.37</v>
      </c>
      <c r="F207">
        <v>381</v>
      </c>
      <c r="G207" t="s">
        <v>486</v>
      </c>
      <c r="H207" t="s">
        <v>49</v>
      </c>
      <c r="I207" t="s">
        <v>28</v>
      </c>
      <c r="J207" t="s">
        <v>29</v>
      </c>
      <c r="K207" t="s">
        <v>141</v>
      </c>
      <c r="L207" t="s">
        <v>59</v>
      </c>
      <c r="M207" t="s">
        <v>487</v>
      </c>
      <c r="N207">
        <v>0.56999999999999995</v>
      </c>
      <c r="O207" t="s">
        <v>33</v>
      </c>
      <c r="P207" t="s">
        <v>61</v>
      </c>
      <c r="Q207" t="s">
        <v>178</v>
      </c>
      <c r="R207" t="s">
        <v>488</v>
      </c>
      <c r="S207">
        <v>61701</v>
      </c>
      <c r="T207" s="1">
        <v>42125</v>
      </c>
      <c r="U207" s="1">
        <v>42125</v>
      </c>
      <c r="V207">
        <v>-539.59</v>
      </c>
      <c r="W207">
        <v>1</v>
      </c>
      <c r="X207">
        <v>394.51</v>
      </c>
      <c r="Y207">
        <v>88929</v>
      </c>
      <c r="Z207" t="str">
        <f>TEXT(Orders[[#This Row],[Order Date]],"MMM")</f>
        <v>May</v>
      </c>
    </row>
    <row r="208" spans="1:26" x14ac:dyDescent="0.3">
      <c r="A208">
        <v>21281</v>
      </c>
      <c r="B208" t="s">
        <v>47</v>
      </c>
      <c r="C208">
        <v>0.06</v>
      </c>
      <c r="D208">
        <v>5.34</v>
      </c>
      <c r="E208">
        <v>5.63</v>
      </c>
      <c r="F208">
        <v>383</v>
      </c>
      <c r="G208" t="s">
        <v>489</v>
      </c>
      <c r="H208" t="s">
        <v>49</v>
      </c>
      <c r="I208" t="s">
        <v>28</v>
      </c>
      <c r="J208" t="s">
        <v>29</v>
      </c>
      <c r="K208" t="s">
        <v>109</v>
      </c>
      <c r="L208" t="s">
        <v>59</v>
      </c>
      <c r="M208" t="s">
        <v>490</v>
      </c>
      <c r="N208">
        <v>0.39</v>
      </c>
      <c r="O208" t="s">
        <v>33</v>
      </c>
      <c r="P208" t="s">
        <v>53</v>
      </c>
      <c r="Q208" t="s">
        <v>234</v>
      </c>
      <c r="R208" t="s">
        <v>491</v>
      </c>
      <c r="S208">
        <v>19026</v>
      </c>
      <c r="T208" s="1">
        <v>42082</v>
      </c>
      <c r="U208" s="1">
        <v>42082</v>
      </c>
      <c r="V208">
        <v>-82.822999999999993</v>
      </c>
      <c r="W208">
        <v>7</v>
      </c>
      <c r="X208">
        <v>38.65</v>
      </c>
      <c r="Y208">
        <v>88928</v>
      </c>
      <c r="Z208" t="str">
        <f>TEXT(Orders[[#This Row],[Order Date]],"MMM")</f>
        <v>Mar</v>
      </c>
    </row>
    <row r="209" spans="1:26" x14ac:dyDescent="0.3">
      <c r="A209">
        <v>21282</v>
      </c>
      <c r="B209" t="s">
        <v>47</v>
      </c>
      <c r="C209">
        <v>7.0000000000000007E-2</v>
      </c>
      <c r="D209">
        <v>65.989999999999995</v>
      </c>
      <c r="E209">
        <v>5.26</v>
      </c>
      <c r="F209">
        <v>383</v>
      </c>
      <c r="G209" t="s">
        <v>489</v>
      </c>
      <c r="H209" t="s">
        <v>27</v>
      </c>
      <c r="I209" t="s">
        <v>28</v>
      </c>
      <c r="J209" t="s">
        <v>77</v>
      </c>
      <c r="K209" t="s">
        <v>78</v>
      </c>
      <c r="L209" t="s">
        <v>59</v>
      </c>
      <c r="M209" t="s">
        <v>492</v>
      </c>
      <c r="N209">
        <v>0.56000000000000005</v>
      </c>
      <c r="O209" t="s">
        <v>33</v>
      </c>
      <c r="P209" t="s">
        <v>53</v>
      </c>
      <c r="Q209" t="s">
        <v>234</v>
      </c>
      <c r="R209" t="s">
        <v>491</v>
      </c>
      <c r="S209">
        <v>19026</v>
      </c>
      <c r="T209" s="1">
        <v>42082</v>
      </c>
      <c r="U209" s="1">
        <v>42084</v>
      </c>
      <c r="V209">
        <v>107.08200000000001</v>
      </c>
      <c r="W209">
        <v>5</v>
      </c>
      <c r="X209">
        <v>279.83</v>
      </c>
      <c r="Y209">
        <v>88928</v>
      </c>
      <c r="Z209" t="str">
        <f>TEXT(Orders[[#This Row],[Order Date]],"MMM")</f>
        <v>Mar</v>
      </c>
    </row>
    <row r="210" spans="1:26" x14ac:dyDescent="0.3">
      <c r="A210">
        <v>20919</v>
      </c>
      <c r="B210" t="s">
        <v>25</v>
      </c>
      <c r="C210">
        <v>0.1</v>
      </c>
      <c r="D210">
        <v>8.8800000000000008</v>
      </c>
      <c r="E210">
        <v>6.28</v>
      </c>
      <c r="F210">
        <v>387</v>
      </c>
      <c r="G210" t="s">
        <v>493</v>
      </c>
      <c r="H210" t="s">
        <v>27</v>
      </c>
      <c r="I210" t="s">
        <v>28</v>
      </c>
      <c r="J210" t="s">
        <v>29</v>
      </c>
      <c r="K210" t="s">
        <v>109</v>
      </c>
      <c r="L210" t="s">
        <v>59</v>
      </c>
      <c r="M210" t="s">
        <v>494</v>
      </c>
      <c r="N210">
        <v>0.35</v>
      </c>
      <c r="O210" t="s">
        <v>33</v>
      </c>
      <c r="P210" t="s">
        <v>61</v>
      </c>
      <c r="Q210" t="s">
        <v>495</v>
      </c>
      <c r="R210" t="s">
        <v>496</v>
      </c>
      <c r="S210">
        <v>68801</v>
      </c>
      <c r="T210" s="1">
        <v>42167</v>
      </c>
      <c r="U210" s="1">
        <v>42169</v>
      </c>
      <c r="V210">
        <v>-27.283750000000001</v>
      </c>
      <c r="W210">
        <v>15</v>
      </c>
      <c r="X210">
        <v>126.9</v>
      </c>
      <c r="Y210">
        <v>90339</v>
      </c>
      <c r="Z210" t="str">
        <f>TEXT(Orders[[#This Row],[Order Date]],"MMM")</f>
        <v>Jun</v>
      </c>
    </row>
    <row r="211" spans="1:26" x14ac:dyDescent="0.3">
      <c r="A211">
        <v>22223</v>
      </c>
      <c r="B211" t="s">
        <v>47</v>
      </c>
      <c r="C211">
        <v>0.03</v>
      </c>
      <c r="D211">
        <v>5.28</v>
      </c>
      <c r="E211">
        <v>5.66</v>
      </c>
      <c r="F211">
        <v>388</v>
      </c>
      <c r="G211" t="s">
        <v>497</v>
      </c>
      <c r="H211" t="s">
        <v>49</v>
      </c>
      <c r="I211" t="s">
        <v>28</v>
      </c>
      <c r="J211" t="s">
        <v>29</v>
      </c>
      <c r="K211" t="s">
        <v>93</v>
      </c>
      <c r="L211" t="s">
        <v>59</v>
      </c>
      <c r="M211" t="s">
        <v>498</v>
      </c>
      <c r="N211">
        <v>0.4</v>
      </c>
      <c r="O211" t="s">
        <v>33</v>
      </c>
      <c r="P211" t="s">
        <v>61</v>
      </c>
      <c r="Q211" t="s">
        <v>495</v>
      </c>
      <c r="R211" t="s">
        <v>499</v>
      </c>
      <c r="S211">
        <v>68847</v>
      </c>
      <c r="T211" s="1">
        <v>42007</v>
      </c>
      <c r="U211" s="1">
        <v>42009</v>
      </c>
      <c r="V211">
        <v>-51.559199999999997</v>
      </c>
      <c r="W211">
        <v>4</v>
      </c>
      <c r="X211">
        <v>22.82</v>
      </c>
      <c r="Y211">
        <v>90337</v>
      </c>
      <c r="Z211" t="str">
        <f>TEXT(Orders[[#This Row],[Order Date]],"MMM")</f>
        <v>Jan</v>
      </c>
    </row>
    <row r="212" spans="1:26" x14ac:dyDescent="0.3">
      <c r="A212">
        <v>22224</v>
      </c>
      <c r="B212" t="s">
        <v>47</v>
      </c>
      <c r="C212">
        <v>0.01</v>
      </c>
      <c r="D212">
        <v>110.99</v>
      </c>
      <c r="E212">
        <v>2.5</v>
      </c>
      <c r="F212">
        <v>388</v>
      </c>
      <c r="G212" t="s">
        <v>497</v>
      </c>
      <c r="H212" t="s">
        <v>49</v>
      </c>
      <c r="I212" t="s">
        <v>28</v>
      </c>
      <c r="J212" t="s">
        <v>77</v>
      </c>
      <c r="K212" t="s">
        <v>78</v>
      </c>
      <c r="L212" t="s">
        <v>59</v>
      </c>
      <c r="M212" t="s">
        <v>500</v>
      </c>
      <c r="N212">
        <v>0.56999999999999995</v>
      </c>
      <c r="O212" t="s">
        <v>33</v>
      </c>
      <c r="P212" t="s">
        <v>61</v>
      </c>
      <c r="Q212" t="s">
        <v>495</v>
      </c>
      <c r="R212" t="s">
        <v>499</v>
      </c>
      <c r="S212">
        <v>68847</v>
      </c>
      <c r="T212" s="1">
        <v>42007</v>
      </c>
      <c r="U212" s="1">
        <v>42010</v>
      </c>
      <c r="V212">
        <v>-263.56572</v>
      </c>
      <c r="W212">
        <v>2</v>
      </c>
      <c r="X212">
        <v>188.66</v>
      </c>
      <c r="Y212">
        <v>90337</v>
      </c>
      <c r="Z212" t="str">
        <f>TEXT(Orders[[#This Row],[Order Date]],"MMM")</f>
        <v>Jan</v>
      </c>
    </row>
    <row r="213" spans="1:26" x14ac:dyDescent="0.3">
      <c r="A213">
        <v>23853</v>
      </c>
      <c r="B213" t="s">
        <v>106</v>
      </c>
      <c r="C213">
        <v>0.03</v>
      </c>
      <c r="D213">
        <v>160.97999999999999</v>
      </c>
      <c r="E213">
        <v>30</v>
      </c>
      <c r="F213">
        <v>389</v>
      </c>
      <c r="G213" t="s">
        <v>501</v>
      </c>
      <c r="H213" t="s">
        <v>39</v>
      </c>
      <c r="I213" t="s">
        <v>28</v>
      </c>
      <c r="J213" t="s">
        <v>41</v>
      </c>
      <c r="K213" t="s">
        <v>42</v>
      </c>
      <c r="L213" t="s">
        <v>43</v>
      </c>
      <c r="M213" t="s">
        <v>177</v>
      </c>
      <c r="N213">
        <v>0.62</v>
      </c>
      <c r="O213" t="s">
        <v>33</v>
      </c>
      <c r="P213" t="s">
        <v>61</v>
      </c>
      <c r="Q213" t="s">
        <v>495</v>
      </c>
      <c r="R213" t="s">
        <v>502</v>
      </c>
      <c r="S213">
        <v>68502</v>
      </c>
      <c r="T213" s="1">
        <v>42041</v>
      </c>
      <c r="U213" s="1">
        <v>42045</v>
      </c>
      <c r="V213">
        <v>1273.2086999999999</v>
      </c>
      <c r="W213">
        <v>11</v>
      </c>
      <c r="X213">
        <v>1845.23</v>
      </c>
      <c r="Y213">
        <v>90338</v>
      </c>
      <c r="Z213" t="str">
        <f>TEXT(Orders[[#This Row],[Order Date]],"MMM")</f>
        <v>Feb</v>
      </c>
    </row>
    <row r="214" spans="1:26" x14ac:dyDescent="0.3">
      <c r="A214">
        <v>25449</v>
      </c>
      <c r="B214" t="s">
        <v>56</v>
      </c>
      <c r="C214">
        <v>0.02</v>
      </c>
      <c r="D214">
        <v>34.979999999999997</v>
      </c>
      <c r="E214">
        <v>7.53</v>
      </c>
      <c r="F214">
        <v>392</v>
      </c>
      <c r="G214" t="s">
        <v>503</v>
      </c>
      <c r="H214" t="s">
        <v>49</v>
      </c>
      <c r="I214" t="s">
        <v>28</v>
      </c>
      <c r="J214" t="s">
        <v>77</v>
      </c>
      <c r="K214" t="s">
        <v>180</v>
      </c>
      <c r="L214" t="s">
        <v>59</v>
      </c>
      <c r="M214" t="s">
        <v>504</v>
      </c>
      <c r="N214">
        <v>0.76</v>
      </c>
      <c r="O214" t="s">
        <v>33</v>
      </c>
      <c r="P214" t="s">
        <v>61</v>
      </c>
      <c r="Q214" t="s">
        <v>505</v>
      </c>
      <c r="R214" t="s">
        <v>506</v>
      </c>
      <c r="S214">
        <v>63105</v>
      </c>
      <c r="T214" s="1">
        <v>42068</v>
      </c>
      <c r="U214" s="1">
        <v>42070</v>
      </c>
      <c r="V214">
        <v>-159.68</v>
      </c>
      <c r="W214">
        <v>1</v>
      </c>
      <c r="X214">
        <v>37.159999999999997</v>
      </c>
      <c r="Y214">
        <v>86383</v>
      </c>
      <c r="Z214" t="str">
        <f>TEXT(Orders[[#This Row],[Order Date]],"MMM")</f>
        <v>Mar</v>
      </c>
    </row>
    <row r="215" spans="1:26" x14ac:dyDescent="0.3">
      <c r="A215">
        <v>25450</v>
      </c>
      <c r="B215" t="s">
        <v>56</v>
      </c>
      <c r="C215">
        <v>0.01</v>
      </c>
      <c r="D215">
        <v>19.989999999999998</v>
      </c>
      <c r="E215">
        <v>11.17</v>
      </c>
      <c r="F215">
        <v>392</v>
      </c>
      <c r="G215" t="s">
        <v>503</v>
      </c>
      <c r="H215" t="s">
        <v>49</v>
      </c>
      <c r="I215" t="s">
        <v>28</v>
      </c>
      <c r="J215" t="s">
        <v>41</v>
      </c>
      <c r="K215" t="s">
        <v>50</v>
      </c>
      <c r="L215" t="s">
        <v>236</v>
      </c>
      <c r="M215" t="s">
        <v>507</v>
      </c>
      <c r="N215">
        <v>0.6</v>
      </c>
      <c r="O215" t="s">
        <v>33</v>
      </c>
      <c r="P215" t="s">
        <v>61</v>
      </c>
      <c r="Q215" t="s">
        <v>505</v>
      </c>
      <c r="R215" t="s">
        <v>506</v>
      </c>
      <c r="S215">
        <v>63105</v>
      </c>
      <c r="T215" s="1">
        <v>42068</v>
      </c>
      <c r="U215" s="1">
        <v>42071</v>
      </c>
      <c r="V215">
        <v>27.91</v>
      </c>
      <c r="W215">
        <v>2</v>
      </c>
      <c r="X215">
        <v>43.65</v>
      </c>
      <c r="Y215">
        <v>86383</v>
      </c>
      <c r="Z215" t="str">
        <f>TEXT(Orders[[#This Row],[Order Date]],"MMM")</f>
        <v>Mar</v>
      </c>
    </row>
    <row r="216" spans="1:26" x14ac:dyDescent="0.3">
      <c r="A216">
        <v>22598</v>
      </c>
      <c r="B216" t="s">
        <v>106</v>
      </c>
      <c r="C216">
        <v>7.0000000000000007E-2</v>
      </c>
      <c r="D216">
        <v>9.7100000000000009</v>
      </c>
      <c r="E216">
        <v>9.4499999999999993</v>
      </c>
      <c r="F216">
        <v>393</v>
      </c>
      <c r="G216" t="s">
        <v>508</v>
      </c>
      <c r="H216" t="s">
        <v>49</v>
      </c>
      <c r="I216" t="s">
        <v>28</v>
      </c>
      <c r="J216" t="s">
        <v>29</v>
      </c>
      <c r="K216" t="s">
        <v>141</v>
      </c>
      <c r="L216" t="s">
        <v>59</v>
      </c>
      <c r="M216" t="s">
        <v>509</v>
      </c>
      <c r="N216">
        <v>0.6</v>
      </c>
      <c r="O216" t="s">
        <v>33</v>
      </c>
      <c r="P216" t="s">
        <v>53</v>
      </c>
      <c r="Q216" t="s">
        <v>71</v>
      </c>
      <c r="R216" t="s">
        <v>510</v>
      </c>
      <c r="S216">
        <v>13021</v>
      </c>
      <c r="T216" s="1">
        <v>42050</v>
      </c>
      <c r="U216" s="1">
        <v>42057</v>
      </c>
      <c r="V216">
        <v>-81.77</v>
      </c>
      <c r="W216">
        <v>3</v>
      </c>
      <c r="X216">
        <v>31.44</v>
      </c>
      <c r="Y216">
        <v>86382</v>
      </c>
      <c r="Z216" t="str">
        <f>TEXT(Orders[[#This Row],[Order Date]],"MMM")</f>
        <v>Feb</v>
      </c>
    </row>
    <row r="217" spans="1:26" x14ac:dyDescent="0.3">
      <c r="A217">
        <v>24638</v>
      </c>
      <c r="B217" t="s">
        <v>47</v>
      </c>
      <c r="C217">
        <v>0.04</v>
      </c>
      <c r="D217">
        <v>15.98</v>
      </c>
      <c r="E217">
        <v>4</v>
      </c>
      <c r="F217">
        <v>395</v>
      </c>
      <c r="G217" t="s">
        <v>511</v>
      </c>
      <c r="H217" t="s">
        <v>49</v>
      </c>
      <c r="I217" t="s">
        <v>28</v>
      </c>
      <c r="J217" t="s">
        <v>77</v>
      </c>
      <c r="K217" t="s">
        <v>180</v>
      </c>
      <c r="L217" t="s">
        <v>59</v>
      </c>
      <c r="M217" t="s">
        <v>512</v>
      </c>
      <c r="N217">
        <v>0.37</v>
      </c>
      <c r="O217" t="s">
        <v>33</v>
      </c>
      <c r="P217" t="s">
        <v>136</v>
      </c>
      <c r="Q217" t="s">
        <v>322</v>
      </c>
      <c r="R217" t="s">
        <v>513</v>
      </c>
      <c r="S217">
        <v>28001</v>
      </c>
      <c r="T217" s="1">
        <v>42173</v>
      </c>
      <c r="U217" s="1">
        <v>42174</v>
      </c>
      <c r="V217">
        <v>-19.208000000000002</v>
      </c>
      <c r="W217">
        <v>4</v>
      </c>
      <c r="X217">
        <v>64.59</v>
      </c>
      <c r="Y217">
        <v>86384</v>
      </c>
      <c r="Z217" t="str">
        <f>TEXT(Orders[[#This Row],[Order Date]],"MMM")</f>
        <v>Jun</v>
      </c>
    </row>
    <row r="218" spans="1:26" x14ac:dyDescent="0.3">
      <c r="A218">
        <v>24639</v>
      </c>
      <c r="B218" t="s">
        <v>47</v>
      </c>
      <c r="C218">
        <v>0.06</v>
      </c>
      <c r="D218">
        <v>22.84</v>
      </c>
      <c r="E218">
        <v>5.47</v>
      </c>
      <c r="F218">
        <v>395</v>
      </c>
      <c r="G218" t="s">
        <v>511</v>
      </c>
      <c r="H218" t="s">
        <v>49</v>
      </c>
      <c r="I218" t="s">
        <v>28</v>
      </c>
      <c r="J218" t="s">
        <v>29</v>
      </c>
      <c r="K218" t="s">
        <v>93</v>
      </c>
      <c r="L218" t="s">
        <v>59</v>
      </c>
      <c r="M218" t="s">
        <v>514</v>
      </c>
      <c r="N218">
        <v>0.39</v>
      </c>
      <c r="O218" t="s">
        <v>33</v>
      </c>
      <c r="P218" t="s">
        <v>136</v>
      </c>
      <c r="Q218" t="s">
        <v>322</v>
      </c>
      <c r="R218" t="s">
        <v>513</v>
      </c>
      <c r="S218">
        <v>28001</v>
      </c>
      <c r="T218" s="1">
        <v>42173</v>
      </c>
      <c r="U218" s="1">
        <v>42175</v>
      </c>
      <c r="V218">
        <v>7.4399999999999995</v>
      </c>
      <c r="W218">
        <v>20</v>
      </c>
      <c r="X218">
        <v>461.94</v>
      </c>
      <c r="Y218">
        <v>86384</v>
      </c>
      <c r="Z218" t="str">
        <f>TEXT(Orders[[#This Row],[Order Date]],"MMM")</f>
        <v>Jun</v>
      </c>
    </row>
    <row r="219" spans="1:26" x14ac:dyDescent="0.3">
      <c r="A219">
        <v>20693</v>
      </c>
      <c r="B219" t="s">
        <v>47</v>
      </c>
      <c r="C219">
        <v>0.1</v>
      </c>
      <c r="D219">
        <v>154.13</v>
      </c>
      <c r="E219">
        <v>69</v>
      </c>
      <c r="F219">
        <v>397</v>
      </c>
      <c r="G219" t="s">
        <v>515</v>
      </c>
      <c r="H219" t="s">
        <v>49</v>
      </c>
      <c r="I219" t="s">
        <v>28</v>
      </c>
      <c r="J219" t="s">
        <v>41</v>
      </c>
      <c r="K219" t="s">
        <v>152</v>
      </c>
      <c r="L219" t="s">
        <v>236</v>
      </c>
      <c r="M219" t="s">
        <v>237</v>
      </c>
      <c r="N219">
        <v>0.68</v>
      </c>
      <c r="O219" t="s">
        <v>33</v>
      </c>
      <c r="P219" t="s">
        <v>53</v>
      </c>
      <c r="Q219" t="s">
        <v>154</v>
      </c>
      <c r="R219" t="s">
        <v>516</v>
      </c>
      <c r="S219">
        <v>44221</v>
      </c>
      <c r="T219" s="1">
        <v>42037</v>
      </c>
      <c r="U219" s="1">
        <v>42038</v>
      </c>
      <c r="V219">
        <v>-372.48597100000006</v>
      </c>
      <c r="W219">
        <v>8</v>
      </c>
      <c r="X219">
        <v>1216.32</v>
      </c>
      <c r="Y219">
        <v>89319</v>
      </c>
      <c r="Z219" t="str">
        <f>TEXT(Orders[[#This Row],[Order Date]],"MMM")</f>
        <v>Feb</v>
      </c>
    </row>
    <row r="220" spans="1:26" x14ac:dyDescent="0.3">
      <c r="A220">
        <v>24471</v>
      </c>
      <c r="B220" t="s">
        <v>56</v>
      </c>
      <c r="C220">
        <v>0.05</v>
      </c>
      <c r="D220">
        <v>63.94</v>
      </c>
      <c r="E220">
        <v>14.48</v>
      </c>
      <c r="F220">
        <v>398</v>
      </c>
      <c r="G220" t="s">
        <v>517</v>
      </c>
      <c r="H220" t="s">
        <v>49</v>
      </c>
      <c r="I220" t="s">
        <v>28</v>
      </c>
      <c r="J220" t="s">
        <v>41</v>
      </c>
      <c r="K220" t="s">
        <v>50</v>
      </c>
      <c r="L220" t="s">
        <v>59</v>
      </c>
      <c r="M220" t="s">
        <v>518</v>
      </c>
      <c r="N220">
        <v>0.46</v>
      </c>
      <c r="O220" t="s">
        <v>33</v>
      </c>
      <c r="P220" t="s">
        <v>53</v>
      </c>
      <c r="Q220" t="s">
        <v>154</v>
      </c>
      <c r="R220" t="s">
        <v>519</v>
      </c>
      <c r="S220">
        <v>45406</v>
      </c>
      <c r="T220" s="1">
        <v>42147</v>
      </c>
      <c r="U220" s="1">
        <v>42149</v>
      </c>
      <c r="V220">
        <v>1372.6307999999999</v>
      </c>
      <c r="W220">
        <v>31</v>
      </c>
      <c r="X220">
        <v>1989.32</v>
      </c>
      <c r="Y220">
        <v>89320</v>
      </c>
      <c r="Z220" t="str">
        <f>TEXT(Orders[[#This Row],[Order Date]],"MMM")</f>
        <v>May</v>
      </c>
    </row>
    <row r="221" spans="1:26" x14ac:dyDescent="0.3">
      <c r="A221">
        <v>21570</v>
      </c>
      <c r="B221" t="s">
        <v>25</v>
      </c>
      <c r="C221">
        <v>0.03</v>
      </c>
      <c r="D221">
        <v>4.9800000000000004</v>
      </c>
      <c r="E221">
        <v>0.8</v>
      </c>
      <c r="F221">
        <v>406</v>
      </c>
      <c r="G221" t="s">
        <v>520</v>
      </c>
      <c r="H221" t="s">
        <v>49</v>
      </c>
      <c r="I221" t="s">
        <v>58</v>
      </c>
      <c r="J221" t="s">
        <v>29</v>
      </c>
      <c r="K221" t="s">
        <v>93</v>
      </c>
      <c r="L221" t="s">
        <v>31</v>
      </c>
      <c r="M221" t="s">
        <v>521</v>
      </c>
      <c r="N221">
        <v>0.36</v>
      </c>
      <c r="O221" t="s">
        <v>33</v>
      </c>
      <c r="P221" t="s">
        <v>53</v>
      </c>
      <c r="Q221" t="s">
        <v>54</v>
      </c>
      <c r="R221" t="s">
        <v>522</v>
      </c>
      <c r="S221">
        <v>8360</v>
      </c>
      <c r="T221" s="1">
        <v>42145</v>
      </c>
      <c r="U221" s="1">
        <v>42146</v>
      </c>
      <c r="V221">
        <v>50.2044</v>
      </c>
      <c r="W221">
        <v>15</v>
      </c>
      <c r="X221">
        <v>72.760000000000005</v>
      </c>
      <c r="Y221">
        <v>87804</v>
      </c>
      <c r="Z221" t="str">
        <f>TEXT(Orders[[#This Row],[Order Date]],"MMM")</f>
        <v>May</v>
      </c>
    </row>
    <row r="222" spans="1:26" x14ac:dyDescent="0.3">
      <c r="A222">
        <v>19104</v>
      </c>
      <c r="B222" t="s">
        <v>106</v>
      </c>
      <c r="C222">
        <v>7.0000000000000007E-2</v>
      </c>
      <c r="D222">
        <v>29.17</v>
      </c>
      <c r="E222">
        <v>6.27</v>
      </c>
      <c r="F222">
        <v>408</v>
      </c>
      <c r="G222" t="s">
        <v>523</v>
      </c>
      <c r="H222" t="s">
        <v>49</v>
      </c>
      <c r="I222" t="s">
        <v>28</v>
      </c>
      <c r="J222" t="s">
        <v>29</v>
      </c>
      <c r="K222" t="s">
        <v>109</v>
      </c>
      <c r="L222" t="s">
        <v>59</v>
      </c>
      <c r="M222" t="s">
        <v>524</v>
      </c>
      <c r="N222">
        <v>0.37</v>
      </c>
      <c r="O222" t="s">
        <v>33</v>
      </c>
      <c r="P222" t="s">
        <v>61</v>
      </c>
      <c r="Q222" t="s">
        <v>130</v>
      </c>
      <c r="R222" t="s">
        <v>525</v>
      </c>
      <c r="S222">
        <v>78589</v>
      </c>
      <c r="T222" s="1">
        <v>42126</v>
      </c>
      <c r="U222" s="1">
        <v>42130</v>
      </c>
      <c r="V222">
        <v>236.2371</v>
      </c>
      <c r="W222">
        <v>14</v>
      </c>
      <c r="X222">
        <v>400.47</v>
      </c>
      <c r="Y222">
        <v>89639</v>
      </c>
      <c r="Z222" t="str">
        <f>TEXT(Orders[[#This Row],[Order Date]],"MMM")</f>
        <v>May</v>
      </c>
    </row>
    <row r="223" spans="1:26" x14ac:dyDescent="0.3">
      <c r="A223">
        <v>18428</v>
      </c>
      <c r="B223" t="s">
        <v>25</v>
      </c>
      <c r="C223">
        <v>0.05</v>
      </c>
      <c r="D223">
        <v>178.47</v>
      </c>
      <c r="E223">
        <v>19.989999999999998</v>
      </c>
      <c r="F223">
        <v>411</v>
      </c>
      <c r="G223" t="s">
        <v>526</v>
      </c>
      <c r="H223" t="s">
        <v>27</v>
      </c>
      <c r="I223" t="s">
        <v>114</v>
      </c>
      <c r="J223" t="s">
        <v>29</v>
      </c>
      <c r="K223" t="s">
        <v>141</v>
      </c>
      <c r="L223" t="s">
        <v>59</v>
      </c>
      <c r="M223" t="s">
        <v>527</v>
      </c>
      <c r="N223">
        <v>0.55000000000000004</v>
      </c>
      <c r="O223" t="s">
        <v>33</v>
      </c>
      <c r="P223" t="s">
        <v>34</v>
      </c>
      <c r="Q223" t="s">
        <v>45</v>
      </c>
      <c r="R223" t="s">
        <v>472</v>
      </c>
      <c r="S223">
        <v>94601</v>
      </c>
      <c r="T223" s="1">
        <v>42128</v>
      </c>
      <c r="U223" s="1">
        <v>42131</v>
      </c>
      <c r="V223">
        <v>943</v>
      </c>
      <c r="W223">
        <v>9</v>
      </c>
      <c r="X223">
        <v>1531.31</v>
      </c>
      <c r="Y223">
        <v>87905</v>
      </c>
      <c r="Z223" t="str">
        <f>TEXT(Orders[[#This Row],[Order Date]],"MMM")</f>
        <v>May</v>
      </c>
    </row>
    <row r="224" spans="1:26" x14ac:dyDescent="0.3">
      <c r="A224">
        <v>21739</v>
      </c>
      <c r="B224" t="s">
        <v>47</v>
      </c>
      <c r="C224">
        <v>0.09</v>
      </c>
      <c r="D224">
        <v>999.99</v>
      </c>
      <c r="E224">
        <v>13.99</v>
      </c>
      <c r="F224">
        <v>421</v>
      </c>
      <c r="G224" t="s">
        <v>528</v>
      </c>
      <c r="H224" t="s">
        <v>49</v>
      </c>
      <c r="I224" t="s">
        <v>58</v>
      </c>
      <c r="J224" t="s">
        <v>77</v>
      </c>
      <c r="K224" t="s">
        <v>85</v>
      </c>
      <c r="L224" t="s">
        <v>86</v>
      </c>
      <c r="M224" t="s">
        <v>529</v>
      </c>
      <c r="N224">
        <v>0.36</v>
      </c>
      <c r="O224" t="s">
        <v>33</v>
      </c>
      <c r="P224" t="s">
        <v>53</v>
      </c>
      <c r="Q224" t="s">
        <v>54</v>
      </c>
      <c r="R224" t="s">
        <v>530</v>
      </c>
      <c r="S224">
        <v>7201</v>
      </c>
      <c r="T224" s="1">
        <v>42041</v>
      </c>
      <c r="U224" s="1">
        <v>42043</v>
      </c>
      <c r="V224">
        <v>-2531.4825000000001</v>
      </c>
      <c r="W224">
        <v>1</v>
      </c>
      <c r="X224">
        <v>919.09</v>
      </c>
      <c r="Y224">
        <v>87700</v>
      </c>
      <c r="Z224" t="str">
        <f>TEXT(Orders[[#This Row],[Order Date]],"MMM")</f>
        <v>Feb</v>
      </c>
    </row>
    <row r="225" spans="1:26" x14ac:dyDescent="0.3">
      <c r="A225">
        <v>22355</v>
      </c>
      <c r="B225" t="s">
        <v>25</v>
      </c>
      <c r="C225">
        <v>0.02</v>
      </c>
      <c r="D225">
        <v>15.28</v>
      </c>
      <c r="E225">
        <v>1.99</v>
      </c>
      <c r="F225">
        <v>428</v>
      </c>
      <c r="G225" t="s">
        <v>531</v>
      </c>
      <c r="H225" t="s">
        <v>49</v>
      </c>
      <c r="I225" t="s">
        <v>28</v>
      </c>
      <c r="J225" t="s">
        <v>77</v>
      </c>
      <c r="K225" t="s">
        <v>180</v>
      </c>
      <c r="L225" t="s">
        <v>51</v>
      </c>
      <c r="M225" t="s">
        <v>333</v>
      </c>
      <c r="N225">
        <v>0.42</v>
      </c>
      <c r="O225" t="s">
        <v>33</v>
      </c>
      <c r="P225" t="s">
        <v>34</v>
      </c>
      <c r="Q225" t="s">
        <v>532</v>
      </c>
      <c r="R225" t="s">
        <v>533</v>
      </c>
      <c r="S225">
        <v>89701</v>
      </c>
      <c r="T225" s="1">
        <v>42019</v>
      </c>
      <c r="U225" s="1">
        <v>42020</v>
      </c>
      <c r="V225">
        <v>163.1574</v>
      </c>
      <c r="W225">
        <v>15</v>
      </c>
      <c r="X225">
        <v>236.46</v>
      </c>
      <c r="Y225">
        <v>88479</v>
      </c>
      <c r="Z225" t="str">
        <f>TEXT(Orders[[#This Row],[Order Date]],"MMM")</f>
        <v>Jan</v>
      </c>
    </row>
    <row r="226" spans="1:26" x14ac:dyDescent="0.3">
      <c r="A226">
        <v>22356</v>
      </c>
      <c r="B226" t="s">
        <v>25</v>
      </c>
      <c r="C226">
        <v>0</v>
      </c>
      <c r="D226">
        <v>85.99</v>
      </c>
      <c r="E226">
        <v>3.3</v>
      </c>
      <c r="F226">
        <v>428</v>
      </c>
      <c r="G226" t="s">
        <v>531</v>
      </c>
      <c r="H226" t="s">
        <v>49</v>
      </c>
      <c r="I226" t="s">
        <v>28</v>
      </c>
      <c r="J226" t="s">
        <v>77</v>
      </c>
      <c r="K226" t="s">
        <v>78</v>
      </c>
      <c r="L226" t="s">
        <v>51</v>
      </c>
      <c r="M226" t="s">
        <v>534</v>
      </c>
      <c r="N226">
        <v>0.37</v>
      </c>
      <c r="O226" t="s">
        <v>33</v>
      </c>
      <c r="P226" t="s">
        <v>34</v>
      </c>
      <c r="Q226" t="s">
        <v>532</v>
      </c>
      <c r="R226" t="s">
        <v>533</v>
      </c>
      <c r="S226">
        <v>89701</v>
      </c>
      <c r="T226" s="1">
        <v>42019</v>
      </c>
      <c r="U226" s="1">
        <v>42020</v>
      </c>
      <c r="V226">
        <v>-302.22500000000002</v>
      </c>
      <c r="W226">
        <v>1</v>
      </c>
      <c r="X226">
        <v>73.819999999999993</v>
      </c>
      <c r="Y226">
        <v>88479</v>
      </c>
      <c r="Z226" t="str">
        <f>TEXT(Orders[[#This Row],[Order Date]],"MMM")</f>
        <v>Jan</v>
      </c>
    </row>
    <row r="227" spans="1:26" x14ac:dyDescent="0.3">
      <c r="A227">
        <v>25351</v>
      </c>
      <c r="B227" t="s">
        <v>37</v>
      </c>
      <c r="C227">
        <v>0.05</v>
      </c>
      <c r="D227">
        <v>10.98</v>
      </c>
      <c r="E227">
        <v>4.8</v>
      </c>
      <c r="F227">
        <v>428</v>
      </c>
      <c r="G227" t="s">
        <v>531</v>
      </c>
      <c r="H227" t="s">
        <v>49</v>
      </c>
      <c r="I227" t="s">
        <v>28</v>
      </c>
      <c r="J227" t="s">
        <v>29</v>
      </c>
      <c r="K227" t="s">
        <v>69</v>
      </c>
      <c r="L227" t="s">
        <v>59</v>
      </c>
      <c r="M227" t="s">
        <v>535</v>
      </c>
      <c r="N227">
        <v>0.36</v>
      </c>
      <c r="O227" t="s">
        <v>33</v>
      </c>
      <c r="P227" t="s">
        <v>34</v>
      </c>
      <c r="Q227" t="s">
        <v>532</v>
      </c>
      <c r="R227" t="s">
        <v>533</v>
      </c>
      <c r="S227">
        <v>89701</v>
      </c>
      <c r="T227" s="1">
        <v>42066</v>
      </c>
      <c r="U227" s="1">
        <v>42068</v>
      </c>
      <c r="V227">
        <v>90.62</v>
      </c>
      <c r="W227">
        <v>22</v>
      </c>
      <c r="X227">
        <v>243.11</v>
      </c>
      <c r="Y227">
        <v>88480</v>
      </c>
      <c r="Z227" t="str">
        <f>TEXT(Orders[[#This Row],[Order Date]],"MMM")</f>
        <v>Mar</v>
      </c>
    </row>
    <row r="228" spans="1:26" x14ac:dyDescent="0.3">
      <c r="A228">
        <v>19988</v>
      </c>
      <c r="B228" t="s">
        <v>106</v>
      </c>
      <c r="C228">
        <v>0.05</v>
      </c>
      <c r="D228">
        <v>125.99</v>
      </c>
      <c r="E228">
        <v>8.08</v>
      </c>
      <c r="F228">
        <v>437</v>
      </c>
      <c r="G228" t="s">
        <v>536</v>
      </c>
      <c r="H228" t="s">
        <v>49</v>
      </c>
      <c r="I228" t="s">
        <v>58</v>
      </c>
      <c r="J228" t="s">
        <v>77</v>
      </c>
      <c r="K228" t="s">
        <v>78</v>
      </c>
      <c r="L228" t="s">
        <v>59</v>
      </c>
      <c r="M228" t="s">
        <v>289</v>
      </c>
      <c r="N228">
        <v>0.56999999999999995</v>
      </c>
      <c r="O228" t="s">
        <v>33</v>
      </c>
      <c r="P228" t="s">
        <v>53</v>
      </c>
      <c r="Q228" t="s">
        <v>193</v>
      </c>
      <c r="R228" t="s">
        <v>537</v>
      </c>
      <c r="S228">
        <v>1462</v>
      </c>
      <c r="T228" s="1">
        <v>42177</v>
      </c>
      <c r="U228" s="1">
        <v>42182</v>
      </c>
      <c r="V228">
        <v>427.11840000000001</v>
      </c>
      <c r="W228">
        <v>9</v>
      </c>
      <c r="X228">
        <v>952.26</v>
      </c>
      <c r="Y228">
        <v>90695</v>
      </c>
      <c r="Z228" t="str">
        <f>TEXT(Orders[[#This Row],[Order Date]],"MMM")</f>
        <v>Jun</v>
      </c>
    </row>
    <row r="229" spans="1:26" x14ac:dyDescent="0.3">
      <c r="A229">
        <v>25813</v>
      </c>
      <c r="B229" t="s">
        <v>47</v>
      </c>
      <c r="C229">
        <v>0</v>
      </c>
      <c r="D229">
        <v>7.59</v>
      </c>
      <c r="E229">
        <v>4</v>
      </c>
      <c r="F229">
        <v>444</v>
      </c>
      <c r="G229" t="s">
        <v>538</v>
      </c>
      <c r="H229" t="s">
        <v>49</v>
      </c>
      <c r="I229" t="s">
        <v>58</v>
      </c>
      <c r="J229" t="s">
        <v>41</v>
      </c>
      <c r="K229" t="s">
        <v>50</v>
      </c>
      <c r="L229" t="s">
        <v>31</v>
      </c>
      <c r="M229" t="s">
        <v>443</v>
      </c>
      <c r="N229">
        <v>0.42</v>
      </c>
      <c r="O229" t="s">
        <v>33</v>
      </c>
      <c r="P229" t="s">
        <v>61</v>
      </c>
      <c r="Q229" t="s">
        <v>178</v>
      </c>
      <c r="R229" t="s">
        <v>539</v>
      </c>
      <c r="S229">
        <v>61801</v>
      </c>
      <c r="T229" s="1">
        <v>42149</v>
      </c>
      <c r="U229" s="1">
        <v>42152</v>
      </c>
      <c r="V229">
        <v>86.438000000000002</v>
      </c>
      <c r="W229">
        <v>43</v>
      </c>
      <c r="X229">
        <v>355.92</v>
      </c>
      <c r="Y229">
        <v>88085</v>
      </c>
      <c r="Z229" t="str">
        <f>TEXT(Orders[[#This Row],[Order Date]],"MMM")</f>
        <v>May</v>
      </c>
    </row>
    <row r="230" spans="1:26" x14ac:dyDescent="0.3">
      <c r="A230">
        <v>23153</v>
      </c>
      <c r="B230" t="s">
        <v>37</v>
      </c>
      <c r="C230">
        <v>0.03</v>
      </c>
      <c r="D230">
        <v>48.04</v>
      </c>
      <c r="E230">
        <v>19.989999999999998</v>
      </c>
      <c r="F230">
        <v>445</v>
      </c>
      <c r="G230" t="s">
        <v>540</v>
      </c>
      <c r="H230" t="s">
        <v>49</v>
      </c>
      <c r="I230" t="s">
        <v>58</v>
      </c>
      <c r="J230" t="s">
        <v>29</v>
      </c>
      <c r="K230" t="s">
        <v>93</v>
      </c>
      <c r="L230" t="s">
        <v>59</v>
      </c>
      <c r="M230" t="s">
        <v>541</v>
      </c>
      <c r="N230">
        <v>0.37</v>
      </c>
      <c r="O230" t="s">
        <v>33</v>
      </c>
      <c r="P230" t="s">
        <v>61</v>
      </c>
      <c r="Q230" t="s">
        <v>495</v>
      </c>
      <c r="R230" t="s">
        <v>542</v>
      </c>
      <c r="S230">
        <v>68701</v>
      </c>
      <c r="T230" s="1">
        <v>42105</v>
      </c>
      <c r="U230" s="1">
        <v>42107</v>
      </c>
      <c r="V230">
        <v>-4.4599999999999937</v>
      </c>
      <c r="W230">
        <v>2</v>
      </c>
      <c r="X230">
        <v>101.71</v>
      </c>
      <c r="Y230">
        <v>88083</v>
      </c>
      <c r="Z230" t="str">
        <f>TEXT(Orders[[#This Row],[Order Date]],"MMM")</f>
        <v>Apr</v>
      </c>
    </row>
    <row r="231" spans="1:26" x14ac:dyDescent="0.3">
      <c r="A231">
        <v>23862</v>
      </c>
      <c r="B231" t="s">
        <v>25</v>
      </c>
      <c r="C231">
        <v>0.09</v>
      </c>
      <c r="D231">
        <v>200.98</v>
      </c>
      <c r="E231">
        <v>55.96</v>
      </c>
      <c r="F231">
        <v>445</v>
      </c>
      <c r="G231" t="s">
        <v>540</v>
      </c>
      <c r="H231" t="s">
        <v>39</v>
      </c>
      <c r="I231" t="s">
        <v>58</v>
      </c>
      <c r="J231" t="s">
        <v>41</v>
      </c>
      <c r="K231" t="s">
        <v>191</v>
      </c>
      <c r="L231" t="s">
        <v>121</v>
      </c>
      <c r="M231" t="s">
        <v>479</v>
      </c>
      <c r="N231">
        <v>0.75</v>
      </c>
      <c r="O231" t="s">
        <v>33</v>
      </c>
      <c r="P231" t="s">
        <v>61</v>
      </c>
      <c r="Q231" t="s">
        <v>495</v>
      </c>
      <c r="R231" t="s">
        <v>542</v>
      </c>
      <c r="S231">
        <v>68701</v>
      </c>
      <c r="T231" s="1">
        <v>42178</v>
      </c>
      <c r="U231" s="1">
        <v>42179</v>
      </c>
      <c r="V231">
        <v>-512.87200000000007</v>
      </c>
      <c r="W231">
        <v>9</v>
      </c>
      <c r="X231">
        <v>1766.68</v>
      </c>
      <c r="Y231">
        <v>88084</v>
      </c>
      <c r="Z231" t="str">
        <f>TEXT(Orders[[#This Row],[Order Date]],"MMM")</f>
        <v>Jun</v>
      </c>
    </row>
    <row r="232" spans="1:26" x14ac:dyDescent="0.3">
      <c r="A232">
        <v>23863</v>
      </c>
      <c r="B232" t="s">
        <v>25</v>
      </c>
      <c r="C232">
        <v>0.09</v>
      </c>
      <c r="D232">
        <v>2.78</v>
      </c>
      <c r="E232">
        <v>0.97</v>
      </c>
      <c r="F232">
        <v>445</v>
      </c>
      <c r="G232" t="s">
        <v>540</v>
      </c>
      <c r="H232" t="s">
        <v>49</v>
      </c>
      <c r="I232" t="s">
        <v>58</v>
      </c>
      <c r="J232" t="s">
        <v>29</v>
      </c>
      <c r="K232" t="s">
        <v>30</v>
      </c>
      <c r="L232" t="s">
        <v>31</v>
      </c>
      <c r="M232" t="s">
        <v>543</v>
      </c>
      <c r="N232">
        <v>0.59</v>
      </c>
      <c r="O232" t="s">
        <v>33</v>
      </c>
      <c r="P232" t="s">
        <v>61</v>
      </c>
      <c r="Q232" t="s">
        <v>495</v>
      </c>
      <c r="R232" t="s">
        <v>542</v>
      </c>
      <c r="S232">
        <v>68701</v>
      </c>
      <c r="T232" s="1">
        <v>42178</v>
      </c>
      <c r="U232" s="1">
        <v>42179</v>
      </c>
      <c r="V232">
        <v>-3.7840000000000003</v>
      </c>
      <c r="W232">
        <v>11</v>
      </c>
      <c r="X232">
        <v>29.02</v>
      </c>
      <c r="Y232">
        <v>88084</v>
      </c>
      <c r="Z232" t="str">
        <f>TEXT(Orders[[#This Row],[Order Date]],"MMM")</f>
        <v>Jun</v>
      </c>
    </row>
    <row r="233" spans="1:26" x14ac:dyDescent="0.3">
      <c r="A233">
        <v>19694</v>
      </c>
      <c r="B233" t="s">
        <v>37</v>
      </c>
      <c r="C233">
        <v>0.04</v>
      </c>
      <c r="D233">
        <v>130.97999999999999</v>
      </c>
      <c r="E233">
        <v>30</v>
      </c>
      <c r="F233">
        <v>447</v>
      </c>
      <c r="G233" t="s">
        <v>544</v>
      </c>
      <c r="H233" t="s">
        <v>39</v>
      </c>
      <c r="I233" t="s">
        <v>28</v>
      </c>
      <c r="J233" t="s">
        <v>41</v>
      </c>
      <c r="K233" t="s">
        <v>42</v>
      </c>
      <c r="L233" t="s">
        <v>43</v>
      </c>
      <c r="M233" t="s">
        <v>545</v>
      </c>
      <c r="N233">
        <v>0.78</v>
      </c>
      <c r="O233" t="s">
        <v>33</v>
      </c>
      <c r="P233" t="s">
        <v>61</v>
      </c>
      <c r="Q233" t="s">
        <v>62</v>
      </c>
      <c r="R233" t="s">
        <v>546</v>
      </c>
      <c r="S233">
        <v>55113</v>
      </c>
      <c r="T233" s="1">
        <v>42180</v>
      </c>
      <c r="U233" s="1">
        <v>42183</v>
      </c>
      <c r="V233">
        <v>-82.903999999999996</v>
      </c>
      <c r="W233">
        <v>1</v>
      </c>
      <c r="X233">
        <v>159.51</v>
      </c>
      <c r="Y233">
        <v>90449</v>
      </c>
      <c r="Z233" t="str">
        <f>TEXT(Orders[[#This Row],[Order Date]],"MMM")</f>
        <v>Jun</v>
      </c>
    </row>
    <row r="234" spans="1:26" x14ac:dyDescent="0.3">
      <c r="A234">
        <v>19695</v>
      </c>
      <c r="B234" t="s">
        <v>37</v>
      </c>
      <c r="C234">
        <v>0.05</v>
      </c>
      <c r="D234">
        <v>200.99</v>
      </c>
      <c r="E234">
        <v>4.2</v>
      </c>
      <c r="F234">
        <v>447</v>
      </c>
      <c r="G234" t="s">
        <v>544</v>
      </c>
      <c r="H234" t="s">
        <v>49</v>
      </c>
      <c r="I234" t="s">
        <v>28</v>
      </c>
      <c r="J234" t="s">
        <v>77</v>
      </c>
      <c r="K234" t="s">
        <v>78</v>
      </c>
      <c r="L234" t="s">
        <v>59</v>
      </c>
      <c r="M234" t="s">
        <v>547</v>
      </c>
      <c r="N234">
        <v>0.59</v>
      </c>
      <c r="O234" t="s">
        <v>33</v>
      </c>
      <c r="P234" t="s">
        <v>61</v>
      </c>
      <c r="Q234" t="s">
        <v>62</v>
      </c>
      <c r="R234" t="s">
        <v>546</v>
      </c>
      <c r="S234">
        <v>55113</v>
      </c>
      <c r="T234" s="1">
        <v>42180</v>
      </c>
      <c r="U234" s="1">
        <v>42180</v>
      </c>
      <c r="V234">
        <v>1268.8064999999999</v>
      </c>
      <c r="W234">
        <v>11</v>
      </c>
      <c r="X234">
        <v>1838.85</v>
      </c>
      <c r="Y234">
        <v>90449</v>
      </c>
      <c r="Z234" t="str">
        <f>TEXT(Orders[[#This Row],[Order Date]],"MMM")</f>
        <v>Jun</v>
      </c>
    </row>
    <row r="235" spans="1:26" x14ac:dyDescent="0.3">
      <c r="A235">
        <v>20851</v>
      </c>
      <c r="B235" t="s">
        <v>25</v>
      </c>
      <c r="C235">
        <v>0.03</v>
      </c>
      <c r="D235">
        <v>15.99</v>
      </c>
      <c r="E235">
        <v>11.28</v>
      </c>
      <c r="F235">
        <v>451</v>
      </c>
      <c r="G235" t="s">
        <v>548</v>
      </c>
      <c r="H235" t="s">
        <v>49</v>
      </c>
      <c r="I235" t="s">
        <v>40</v>
      </c>
      <c r="J235" t="s">
        <v>77</v>
      </c>
      <c r="K235" t="s">
        <v>85</v>
      </c>
      <c r="L235" t="s">
        <v>86</v>
      </c>
      <c r="M235" t="s">
        <v>549</v>
      </c>
      <c r="N235">
        <v>0.38</v>
      </c>
      <c r="O235" t="s">
        <v>33</v>
      </c>
      <c r="P235" t="s">
        <v>34</v>
      </c>
      <c r="Q235" t="s">
        <v>45</v>
      </c>
      <c r="R235" t="s">
        <v>550</v>
      </c>
      <c r="S235">
        <v>94024</v>
      </c>
      <c r="T235" s="1">
        <v>42104</v>
      </c>
      <c r="U235" s="1">
        <v>42105</v>
      </c>
      <c r="V235">
        <v>-53.296199999999999</v>
      </c>
      <c r="W235">
        <v>2</v>
      </c>
      <c r="X235">
        <v>35.479999999999997</v>
      </c>
      <c r="Y235">
        <v>86010</v>
      </c>
      <c r="Z235" t="str">
        <f>TEXT(Orders[[#This Row],[Order Date]],"MMM")</f>
        <v>Apr</v>
      </c>
    </row>
    <row r="236" spans="1:26" x14ac:dyDescent="0.3">
      <c r="A236">
        <v>21117</v>
      </c>
      <c r="B236" t="s">
        <v>47</v>
      </c>
      <c r="C236">
        <v>0.04</v>
      </c>
      <c r="D236">
        <v>37.700000000000003</v>
      </c>
      <c r="E236">
        <v>2.99</v>
      </c>
      <c r="F236">
        <v>451</v>
      </c>
      <c r="G236" t="s">
        <v>548</v>
      </c>
      <c r="H236" t="s">
        <v>49</v>
      </c>
      <c r="I236" t="s">
        <v>40</v>
      </c>
      <c r="J236" t="s">
        <v>29</v>
      </c>
      <c r="K236" t="s">
        <v>109</v>
      </c>
      <c r="L236" t="s">
        <v>59</v>
      </c>
      <c r="M236" t="s">
        <v>551</v>
      </c>
      <c r="N236">
        <v>0.35</v>
      </c>
      <c r="O236" t="s">
        <v>33</v>
      </c>
      <c r="P236" t="s">
        <v>34</v>
      </c>
      <c r="Q236" t="s">
        <v>45</v>
      </c>
      <c r="R236" t="s">
        <v>550</v>
      </c>
      <c r="S236">
        <v>94024</v>
      </c>
      <c r="T236" s="1">
        <v>42151</v>
      </c>
      <c r="U236" s="1">
        <v>42152</v>
      </c>
      <c r="V236">
        <v>299.6739</v>
      </c>
      <c r="W236">
        <v>12</v>
      </c>
      <c r="X236">
        <v>434.31</v>
      </c>
      <c r="Y236">
        <v>86012</v>
      </c>
      <c r="Z236" t="str">
        <f>TEXT(Orders[[#This Row],[Order Date]],"MMM")</f>
        <v>May</v>
      </c>
    </row>
    <row r="237" spans="1:26" x14ac:dyDescent="0.3">
      <c r="A237">
        <v>18536</v>
      </c>
      <c r="B237" t="s">
        <v>106</v>
      </c>
      <c r="C237">
        <v>0.01</v>
      </c>
      <c r="D237">
        <v>8.8800000000000008</v>
      </c>
      <c r="E237">
        <v>6.28</v>
      </c>
      <c r="F237">
        <v>451</v>
      </c>
      <c r="G237" t="s">
        <v>548</v>
      </c>
      <c r="H237" t="s">
        <v>49</v>
      </c>
      <c r="I237" t="s">
        <v>40</v>
      </c>
      <c r="J237" t="s">
        <v>29</v>
      </c>
      <c r="K237" t="s">
        <v>109</v>
      </c>
      <c r="L237" t="s">
        <v>59</v>
      </c>
      <c r="M237" t="s">
        <v>494</v>
      </c>
      <c r="N237">
        <v>0.35</v>
      </c>
      <c r="O237" t="s">
        <v>33</v>
      </c>
      <c r="P237" t="s">
        <v>34</v>
      </c>
      <c r="Q237" t="s">
        <v>45</v>
      </c>
      <c r="R237" t="s">
        <v>550</v>
      </c>
      <c r="S237">
        <v>94024</v>
      </c>
      <c r="T237" s="1">
        <v>42009</v>
      </c>
      <c r="U237" s="1">
        <v>42014</v>
      </c>
      <c r="V237">
        <v>-15.456</v>
      </c>
      <c r="W237">
        <v>2</v>
      </c>
      <c r="X237">
        <v>19.86</v>
      </c>
      <c r="Y237">
        <v>86013</v>
      </c>
      <c r="Z237" t="str">
        <f>TEXT(Orders[[#This Row],[Order Date]],"MMM")</f>
        <v>Jan</v>
      </c>
    </row>
    <row r="238" spans="1:26" x14ac:dyDescent="0.3">
      <c r="A238">
        <v>18537</v>
      </c>
      <c r="B238" t="s">
        <v>106</v>
      </c>
      <c r="C238">
        <v>0.06</v>
      </c>
      <c r="D238">
        <v>2.88</v>
      </c>
      <c r="E238">
        <v>0.99</v>
      </c>
      <c r="F238">
        <v>451</v>
      </c>
      <c r="G238" t="s">
        <v>548</v>
      </c>
      <c r="H238" t="s">
        <v>49</v>
      </c>
      <c r="I238" t="s">
        <v>40</v>
      </c>
      <c r="J238" t="s">
        <v>29</v>
      </c>
      <c r="K238" t="s">
        <v>134</v>
      </c>
      <c r="L238" t="s">
        <v>59</v>
      </c>
      <c r="M238" t="s">
        <v>349</v>
      </c>
      <c r="N238">
        <v>0.36</v>
      </c>
      <c r="O238" t="s">
        <v>33</v>
      </c>
      <c r="P238" t="s">
        <v>34</v>
      </c>
      <c r="Q238" t="s">
        <v>45</v>
      </c>
      <c r="R238" t="s">
        <v>550</v>
      </c>
      <c r="S238">
        <v>94024</v>
      </c>
      <c r="T238" s="1">
        <v>42009</v>
      </c>
      <c r="U238" s="1">
        <v>42018</v>
      </c>
      <c r="V238">
        <v>16.049399999999999</v>
      </c>
      <c r="W238">
        <v>8</v>
      </c>
      <c r="X238">
        <v>23.26</v>
      </c>
      <c r="Y238">
        <v>86013</v>
      </c>
      <c r="Z238" t="str">
        <f>TEXT(Orders[[#This Row],[Order Date]],"MMM")</f>
        <v>Jan</v>
      </c>
    </row>
    <row r="239" spans="1:26" x14ac:dyDescent="0.3">
      <c r="A239">
        <v>21118</v>
      </c>
      <c r="B239" t="s">
        <v>47</v>
      </c>
      <c r="C239">
        <v>0.01</v>
      </c>
      <c r="D239">
        <v>55.99</v>
      </c>
      <c r="E239">
        <v>5</v>
      </c>
      <c r="F239">
        <v>452</v>
      </c>
      <c r="G239" t="s">
        <v>552</v>
      </c>
      <c r="H239" t="s">
        <v>49</v>
      </c>
      <c r="I239" t="s">
        <v>40</v>
      </c>
      <c r="J239" t="s">
        <v>77</v>
      </c>
      <c r="K239" t="s">
        <v>78</v>
      </c>
      <c r="L239" t="s">
        <v>51</v>
      </c>
      <c r="M239" t="s">
        <v>398</v>
      </c>
      <c r="N239">
        <v>0.83</v>
      </c>
      <c r="O239" t="s">
        <v>33</v>
      </c>
      <c r="P239" t="s">
        <v>34</v>
      </c>
      <c r="Q239" t="s">
        <v>45</v>
      </c>
      <c r="R239" t="s">
        <v>553</v>
      </c>
      <c r="S239">
        <v>93635</v>
      </c>
      <c r="T239" s="1">
        <v>42151</v>
      </c>
      <c r="U239" s="1">
        <v>42152</v>
      </c>
      <c r="V239">
        <v>-235.89500000000001</v>
      </c>
      <c r="W239">
        <v>1</v>
      </c>
      <c r="X239">
        <v>51.83</v>
      </c>
      <c r="Y239">
        <v>86012</v>
      </c>
      <c r="Z239" t="str">
        <f>TEXT(Orders[[#This Row],[Order Date]],"MMM")</f>
        <v>May</v>
      </c>
    </row>
    <row r="240" spans="1:26" x14ac:dyDescent="0.3">
      <c r="A240">
        <v>22318</v>
      </c>
      <c r="B240" t="s">
        <v>37</v>
      </c>
      <c r="C240">
        <v>0.03</v>
      </c>
      <c r="D240">
        <v>29.34</v>
      </c>
      <c r="E240">
        <v>7.87</v>
      </c>
      <c r="F240">
        <v>453</v>
      </c>
      <c r="G240" t="s">
        <v>554</v>
      </c>
      <c r="H240" t="s">
        <v>49</v>
      </c>
      <c r="I240" t="s">
        <v>28</v>
      </c>
      <c r="J240" t="s">
        <v>41</v>
      </c>
      <c r="K240" t="s">
        <v>50</v>
      </c>
      <c r="L240" t="s">
        <v>59</v>
      </c>
      <c r="M240" t="s">
        <v>555</v>
      </c>
      <c r="N240">
        <v>0.54</v>
      </c>
      <c r="O240" t="s">
        <v>33</v>
      </c>
      <c r="P240" t="s">
        <v>34</v>
      </c>
      <c r="Q240" t="s">
        <v>45</v>
      </c>
      <c r="R240" t="s">
        <v>556</v>
      </c>
      <c r="S240">
        <v>95032</v>
      </c>
      <c r="T240" s="1">
        <v>42132</v>
      </c>
      <c r="U240" s="1">
        <v>42134</v>
      </c>
      <c r="V240">
        <v>-41.32</v>
      </c>
      <c r="W240">
        <v>1</v>
      </c>
      <c r="X240">
        <v>32.4</v>
      </c>
      <c r="Y240">
        <v>86011</v>
      </c>
      <c r="Z240" t="str">
        <f>TEXT(Orders[[#This Row],[Order Date]],"MMM")</f>
        <v>May</v>
      </c>
    </row>
    <row r="241" spans="1:26" x14ac:dyDescent="0.3">
      <c r="A241">
        <v>22874</v>
      </c>
      <c r="B241" t="s">
        <v>106</v>
      </c>
      <c r="C241">
        <v>7.0000000000000007E-2</v>
      </c>
      <c r="D241">
        <v>16.91</v>
      </c>
      <c r="E241">
        <v>6.25</v>
      </c>
      <c r="F241">
        <v>460</v>
      </c>
      <c r="G241" t="s">
        <v>557</v>
      </c>
      <c r="H241" t="s">
        <v>49</v>
      </c>
      <c r="I241" t="s">
        <v>40</v>
      </c>
      <c r="J241" t="s">
        <v>29</v>
      </c>
      <c r="K241" t="s">
        <v>141</v>
      </c>
      <c r="L241" t="s">
        <v>59</v>
      </c>
      <c r="M241" t="s">
        <v>558</v>
      </c>
      <c r="N241">
        <v>0.57999999999999996</v>
      </c>
      <c r="O241" t="s">
        <v>33</v>
      </c>
      <c r="P241" t="s">
        <v>53</v>
      </c>
      <c r="Q241" t="s">
        <v>54</v>
      </c>
      <c r="R241" t="s">
        <v>559</v>
      </c>
      <c r="S241">
        <v>8332</v>
      </c>
      <c r="T241" s="1">
        <v>42147</v>
      </c>
      <c r="U241" s="1">
        <v>42154</v>
      </c>
      <c r="V241">
        <v>7.9000000000000057</v>
      </c>
      <c r="W241">
        <v>31</v>
      </c>
      <c r="X241">
        <v>492.9</v>
      </c>
      <c r="Y241">
        <v>86014</v>
      </c>
      <c r="Z241" t="str">
        <f>TEXT(Orders[[#This Row],[Order Date]],"MMM")</f>
        <v>May</v>
      </c>
    </row>
    <row r="242" spans="1:26" x14ac:dyDescent="0.3">
      <c r="A242">
        <v>18467</v>
      </c>
      <c r="B242" t="s">
        <v>106</v>
      </c>
      <c r="C242">
        <v>7.0000000000000007E-2</v>
      </c>
      <c r="D242">
        <v>165.2</v>
      </c>
      <c r="E242">
        <v>19.989999999999998</v>
      </c>
      <c r="F242">
        <v>463</v>
      </c>
      <c r="G242" t="s">
        <v>560</v>
      </c>
      <c r="H242" t="s">
        <v>49</v>
      </c>
      <c r="I242" t="s">
        <v>58</v>
      </c>
      <c r="J242" t="s">
        <v>29</v>
      </c>
      <c r="K242" t="s">
        <v>141</v>
      </c>
      <c r="L242" t="s">
        <v>59</v>
      </c>
      <c r="M242" t="s">
        <v>561</v>
      </c>
      <c r="N242">
        <v>0.59</v>
      </c>
      <c r="O242" t="s">
        <v>33</v>
      </c>
      <c r="P242" t="s">
        <v>34</v>
      </c>
      <c r="Q242" t="s">
        <v>45</v>
      </c>
      <c r="R242" t="s">
        <v>562</v>
      </c>
      <c r="S242">
        <v>90069</v>
      </c>
      <c r="T242" s="1">
        <v>42018</v>
      </c>
      <c r="U242" s="1">
        <v>42020</v>
      </c>
      <c r="V242">
        <v>521.69000000000005</v>
      </c>
      <c r="W242">
        <v>7</v>
      </c>
      <c r="X242">
        <v>1081.54</v>
      </c>
      <c r="Y242">
        <v>88061</v>
      </c>
      <c r="Z242" t="str">
        <f>TEXT(Orders[[#This Row],[Order Date]],"MMM")</f>
        <v>Jan</v>
      </c>
    </row>
    <row r="243" spans="1:26" x14ac:dyDescent="0.3">
      <c r="A243">
        <v>22754</v>
      </c>
      <c r="B243" t="s">
        <v>37</v>
      </c>
      <c r="C243">
        <v>0.08</v>
      </c>
      <c r="D243">
        <v>297.64</v>
      </c>
      <c r="E243">
        <v>14.7</v>
      </c>
      <c r="F243">
        <v>466</v>
      </c>
      <c r="G243" t="s">
        <v>563</v>
      </c>
      <c r="H243" t="s">
        <v>39</v>
      </c>
      <c r="I243" t="s">
        <v>58</v>
      </c>
      <c r="J243" t="s">
        <v>77</v>
      </c>
      <c r="K243" t="s">
        <v>85</v>
      </c>
      <c r="L243" t="s">
        <v>43</v>
      </c>
      <c r="M243" t="s">
        <v>564</v>
      </c>
      <c r="N243">
        <v>0.56999999999999995</v>
      </c>
      <c r="O243" t="s">
        <v>33</v>
      </c>
      <c r="P243" t="s">
        <v>53</v>
      </c>
      <c r="Q243" t="s">
        <v>193</v>
      </c>
      <c r="R243" t="s">
        <v>565</v>
      </c>
      <c r="S243">
        <v>2019</v>
      </c>
      <c r="T243" s="1">
        <v>42015</v>
      </c>
      <c r="U243" s="1">
        <v>42015</v>
      </c>
      <c r="V243">
        <v>496.79679999999996</v>
      </c>
      <c r="W243">
        <v>5</v>
      </c>
      <c r="X243">
        <v>1132.8399999999999</v>
      </c>
      <c r="Y243">
        <v>88060</v>
      </c>
      <c r="Z243" t="str">
        <f>TEXT(Orders[[#This Row],[Order Date]],"MMM")</f>
        <v>Jan</v>
      </c>
    </row>
    <row r="244" spans="1:26" x14ac:dyDescent="0.3">
      <c r="A244">
        <v>22755</v>
      </c>
      <c r="B244" t="s">
        <v>37</v>
      </c>
      <c r="C244">
        <v>0.02</v>
      </c>
      <c r="D244">
        <v>12.99</v>
      </c>
      <c r="E244">
        <v>14.37</v>
      </c>
      <c r="F244">
        <v>467</v>
      </c>
      <c r="G244" t="s">
        <v>566</v>
      </c>
      <c r="H244" t="s">
        <v>49</v>
      </c>
      <c r="I244" t="s">
        <v>58</v>
      </c>
      <c r="J244" t="s">
        <v>41</v>
      </c>
      <c r="K244" t="s">
        <v>50</v>
      </c>
      <c r="L244" t="s">
        <v>236</v>
      </c>
      <c r="M244" t="s">
        <v>567</v>
      </c>
      <c r="N244">
        <v>0.73</v>
      </c>
      <c r="O244" t="s">
        <v>33</v>
      </c>
      <c r="P244" t="s">
        <v>53</v>
      </c>
      <c r="Q244" t="s">
        <v>193</v>
      </c>
      <c r="R244" t="s">
        <v>568</v>
      </c>
      <c r="S244">
        <v>1915</v>
      </c>
      <c r="T244" s="1">
        <v>42015</v>
      </c>
      <c r="U244" s="1">
        <v>42016</v>
      </c>
      <c r="V244">
        <v>-556.80960000000005</v>
      </c>
      <c r="W244">
        <v>11</v>
      </c>
      <c r="X244">
        <v>143.63</v>
      </c>
      <c r="Y244">
        <v>88060</v>
      </c>
      <c r="Z244" t="str">
        <f>TEXT(Orders[[#This Row],[Order Date]],"MMM")</f>
        <v>Jan</v>
      </c>
    </row>
    <row r="245" spans="1:26" x14ac:dyDescent="0.3">
      <c r="A245">
        <v>22756</v>
      </c>
      <c r="B245" t="s">
        <v>37</v>
      </c>
      <c r="C245">
        <v>0.06</v>
      </c>
      <c r="D245">
        <v>14.42</v>
      </c>
      <c r="E245">
        <v>6.75</v>
      </c>
      <c r="F245">
        <v>468</v>
      </c>
      <c r="G245" t="s">
        <v>569</v>
      </c>
      <c r="H245" t="s">
        <v>49</v>
      </c>
      <c r="I245" t="s">
        <v>58</v>
      </c>
      <c r="J245" t="s">
        <v>29</v>
      </c>
      <c r="K245" t="s">
        <v>257</v>
      </c>
      <c r="L245" t="s">
        <v>86</v>
      </c>
      <c r="M245" t="s">
        <v>570</v>
      </c>
      <c r="N245">
        <v>0.52</v>
      </c>
      <c r="O245" t="s">
        <v>33</v>
      </c>
      <c r="P245" t="s">
        <v>53</v>
      </c>
      <c r="Q245" t="s">
        <v>193</v>
      </c>
      <c r="R245" t="s">
        <v>571</v>
      </c>
      <c r="S245">
        <v>2341</v>
      </c>
      <c r="T245" s="1">
        <v>42015</v>
      </c>
      <c r="U245" s="1">
        <v>42016</v>
      </c>
      <c r="V245">
        <v>-27.738800000000001</v>
      </c>
      <c r="W245">
        <v>5</v>
      </c>
      <c r="X245">
        <v>73.040000000000006</v>
      </c>
      <c r="Y245">
        <v>88060</v>
      </c>
      <c r="Z245" t="str">
        <f>TEXT(Orders[[#This Row],[Order Date]],"MMM")</f>
        <v>Jan</v>
      </c>
    </row>
    <row r="246" spans="1:26" x14ac:dyDescent="0.3">
      <c r="A246">
        <v>22757</v>
      </c>
      <c r="B246" t="s">
        <v>37</v>
      </c>
      <c r="C246">
        <v>0.05</v>
      </c>
      <c r="D246">
        <v>4.1399999999999997</v>
      </c>
      <c r="E246">
        <v>6.6</v>
      </c>
      <c r="F246">
        <v>469</v>
      </c>
      <c r="G246" t="s">
        <v>572</v>
      </c>
      <c r="H246" t="s">
        <v>27</v>
      </c>
      <c r="I246" t="s">
        <v>58</v>
      </c>
      <c r="J246" t="s">
        <v>41</v>
      </c>
      <c r="K246" t="s">
        <v>50</v>
      </c>
      <c r="L246" t="s">
        <v>59</v>
      </c>
      <c r="M246" t="s">
        <v>98</v>
      </c>
      <c r="N246">
        <v>0.49</v>
      </c>
      <c r="O246" t="s">
        <v>33</v>
      </c>
      <c r="P246" t="s">
        <v>53</v>
      </c>
      <c r="Q246" t="s">
        <v>54</v>
      </c>
      <c r="R246" t="s">
        <v>573</v>
      </c>
      <c r="S246">
        <v>7506</v>
      </c>
      <c r="T246" s="1">
        <v>42015</v>
      </c>
      <c r="U246" s="1">
        <v>42017</v>
      </c>
      <c r="V246">
        <v>-128.68719999999999</v>
      </c>
      <c r="W246">
        <v>7</v>
      </c>
      <c r="X246">
        <v>33.35</v>
      </c>
      <c r="Y246">
        <v>88060</v>
      </c>
      <c r="Z246" t="str">
        <f>TEXT(Orders[[#This Row],[Order Date]],"MMM")</f>
        <v>Jan</v>
      </c>
    </row>
    <row r="247" spans="1:26" x14ac:dyDescent="0.3">
      <c r="A247">
        <v>22758</v>
      </c>
      <c r="B247" t="s">
        <v>37</v>
      </c>
      <c r="C247">
        <v>0.03</v>
      </c>
      <c r="D247">
        <v>11.34</v>
      </c>
      <c r="E247">
        <v>5.01</v>
      </c>
      <c r="F247">
        <v>470</v>
      </c>
      <c r="G247" t="s">
        <v>574</v>
      </c>
      <c r="H247" t="s">
        <v>49</v>
      </c>
      <c r="I247" t="s">
        <v>58</v>
      </c>
      <c r="J247" t="s">
        <v>29</v>
      </c>
      <c r="K247" t="s">
        <v>93</v>
      </c>
      <c r="L247" t="s">
        <v>59</v>
      </c>
      <c r="M247" t="s">
        <v>575</v>
      </c>
      <c r="N247">
        <v>0.36</v>
      </c>
      <c r="O247" t="s">
        <v>33</v>
      </c>
      <c r="P247" t="s">
        <v>53</v>
      </c>
      <c r="Q247" t="s">
        <v>54</v>
      </c>
      <c r="R247" t="s">
        <v>576</v>
      </c>
      <c r="S247">
        <v>8601</v>
      </c>
      <c r="T247" s="1">
        <v>42015</v>
      </c>
      <c r="U247" s="1">
        <v>42015</v>
      </c>
      <c r="V247">
        <v>23.2028</v>
      </c>
      <c r="W247">
        <v>5</v>
      </c>
      <c r="X247">
        <v>60.24</v>
      </c>
      <c r="Y247">
        <v>88060</v>
      </c>
      <c r="Z247" t="str">
        <f>TEXT(Orders[[#This Row],[Order Date]],"MMM")</f>
        <v>Jan</v>
      </c>
    </row>
    <row r="248" spans="1:26" x14ac:dyDescent="0.3">
      <c r="A248">
        <v>462</v>
      </c>
      <c r="B248" t="s">
        <v>37</v>
      </c>
      <c r="C248">
        <v>7.0000000000000007E-2</v>
      </c>
      <c r="D248">
        <v>179.99</v>
      </c>
      <c r="E248">
        <v>19.989999999999998</v>
      </c>
      <c r="F248">
        <v>471</v>
      </c>
      <c r="G248" t="s">
        <v>577</v>
      </c>
      <c r="H248" t="s">
        <v>27</v>
      </c>
      <c r="I248" t="s">
        <v>114</v>
      </c>
      <c r="J248" t="s">
        <v>77</v>
      </c>
      <c r="K248" t="s">
        <v>180</v>
      </c>
      <c r="L248" t="s">
        <v>59</v>
      </c>
      <c r="M248" t="s">
        <v>578</v>
      </c>
      <c r="N248">
        <v>0.48</v>
      </c>
      <c r="O248" t="s">
        <v>33</v>
      </c>
      <c r="P248" t="s">
        <v>136</v>
      </c>
      <c r="Q248" t="s">
        <v>387</v>
      </c>
      <c r="R248" t="s">
        <v>579</v>
      </c>
      <c r="S248">
        <v>30318</v>
      </c>
      <c r="T248" s="1">
        <v>42043</v>
      </c>
      <c r="U248" s="1">
        <v>42043</v>
      </c>
      <c r="V248">
        <v>-568.53510000000006</v>
      </c>
      <c r="W248">
        <v>4</v>
      </c>
      <c r="X248">
        <v>718.03</v>
      </c>
      <c r="Y248">
        <v>3138</v>
      </c>
      <c r="Z248" t="str">
        <f>TEXT(Orders[[#This Row],[Order Date]],"MMM")</f>
        <v>Feb</v>
      </c>
    </row>
    <row r="249" spans="1:26" x14ac:dyDescent="0.3">
      <c r="A249">
        <v>18462</v>
      </c>
      <c r="B249" t="s">
        <v>37</v>
      </c>
      <c r="C249">
        <v>7.0000000000000007E-2</v>
      </c>
      <c r="D249">
        <v>179.99</v>
      </c>
      <c r="E249">
        <v>19.989999999999998</v>
      </c>
      <c r="F249">
        <v>472</v>
      </c>
      <c r="G249" t="s">
        <v>580</v>
      </c>
      <c r="H249" t="s">
        <v>27</v>
      </c>
      <c r="I249" t="s">
        <v>114</v>
      </c>
      <c r="J249" t="s">
        <v>77</v>
      </c>
      <c r="K249" t="s">
        <v>180</v>
      </c>
      <c r="L249" t="s">
        <v>59</v>
      </c>
      <c r="M249" t="s">
        <v>578</v>
      </c>
      <c r="N249">
        <v>0.48</v>
      </c>
      <c r="O249" t="s">
        <v>33</v>
      </c>
      <c r="P249" t="s">
        <v>53</v>
      </c>
      <c r="Q249" t="s">
        <v>415</v>
      </c>
      <c r="R249" t="s">
        <v>581</v>
      </c>
      <c r="S249">
        <v>21133</v>
      </c>
      <c r="T249" s="1">
        <v>42043</v>
      </c>
      <c r="U249" s="1">
        <v>42043</v>
      </c>
      <c r="V249">
        <v>-427.47</v>
      </c>
      <c r="W249">
        <v>1</v>
      </c>
      <c r="X249">
        <v>179.51</v>
      </c>
      <c r="Y249">
        <v>88023</v>
      </c>
      <c r="Z249" t="str">
        <f>TEXT(Orders[[#This Row],[Order Date]],"MMM")</f>
        <v>Feb</v>
      </c>
    </row>
    <row r="250" spans="1:26" x14ac:dyDescent="0.3">
      <c r="A250">
        <v>20637</v>
      </c>
      <c r="B250" t="s">
        <v>47</v>
      </c>
      <c r="C250">
        <v>0.03</v>
      </c>
      <c r="D250">
        <v>11.97</v>
      </c>
      <c r="E250">
        <v>4.9800000000000004</v>
      </c>
      <c r="F250">
        <v>483</v>
      </c>
      <c r="G250" t="s">
        <v>582</v>
      </c>
      <c r="H250" t="s">
        <v>49</v>
      </c>
      <c r="I250" t="s">
        <v>28</v>
      </c>
      <c r="J250" t="s">
        <v>29</v>
      </c>
      <c r="K250" t="s">
        <v>257</v>
      </c>
      <c r="L250" t="s">
        <v>59</v>
      </c>
      <c r="M250" t="s">
        <v>583</v>
      </c>
      <c r="N250">
        <v>0.57999999999999996</v>
      </c>
      <c r="O250" t="s">
        <v>33</v>
      </c>
      <c r="P250" t="s">
        <v>61</v>
      </c>
      <c r="Q250" t="s">
        <v>178</v>
      </c>
      <c r="R250" t="s">
        <v>584</v>
      </c>
      <c r="S250">
        <v>60543</v>
      </c>
      <c r="T250" s="1">
        <v>42031</v>
      </c>
      <c r="U250" s="1">
        <v>42032</v>
      </c>
      <c r="V250">
        <v>-18.190000000000001</v>
      </c>
      <c r="W250">
        <v>6</v>
      </c>
      <c r="X250">
        <v>73.180000000000007</v>
      </c>
      <c r="Y250">
        <v>90353</v>
      </c>
      <c r="Z250" t="str">
        <f>TEXT(Orders[[#This Row],[Order Date]],"MMM")</f>
        <v>Jan</v>
      </c>
    </row>
    <row r="251" spans="1:26" x14ac:dyDescent="0.3">
      <c r="A251">
        <v>22864</v>
      </c>
      <c r="B251" t="s">
        <v>37</v>
      </c>
      <c r="C251">
        <v>0.06</v>
      </c>
      <c r="D251">
        <v>3.36</v>
      </c>
      <c r="E251">
        <v>6.27</v>
      </c>
      <c r="F251">
        <v>483</v>
      </c>
      <c r="G251" t="s">
        <v>582</v>
      </c>
      <c r="H251" t="s">
        <v>49</v>
      </c>
      <c r="I251" t="s">
        <v>28</v>
      </c>
      <c r="J251" t="s">
        <v>29</v>
      </c>
      <c r="K251" t="s">
        <v>109</v>
      </c>
      <c r="L251" t="s">
        <v>59</v>
      </c>
      <c r="M251" t="s">
        <v>585</v>
      </c>
      <c r="N251">
        <v>0.4</v>
      </c>
      <c r="O251" t="s">
        <v>33</v>
      </c>
      <c r="P251" t="s">
        <v>61</v>
      </c>
      <c r="Q251" t="s">
        <v>178</v>
      </c>
      <c r="R251" t="s">
        <v>584</v>
      </c>
      <c r="S251">
        <v>60543</v>
      </c>
      <c r="T251" s="1">
        <v>42117</v>
      </c>
      <c r="U251" s="1">
        <v>42118</v>
      </c>
      <c r="V251">
        <v>-24.057540000000003</v>
      </c>
      <c r="W251">
        <v>2</v>
      </c>
      <c r="X251">
        <v>8.82</v>
      </c>
      <c r="Y251">
        <v>90354</v>
      </c>
      <c r="Z251" t="str">
        <f>TEXT(Orders[[#This Row],[Order Date]],"MMM")</f>
        <v>Apr</v>
      </c>
    </row>
    <row r="252" spans="1:26" x14ac:dyDescent="0.3">
      <c r="A252">
        <v>22865</v>
      </c>
      <c r="B252" t="s">
        <v>37</v>
      </c>
      <c r="C252">
        <v>7.0000000000000007E-2</v>
      </c>
      <c r="D252">
        <v>699.99</v>
      </c>
      <c r="E252">
        <v>24.49</v>
      </c>
      <c r="F252">
        <v>483</v>
      </c>
      <c r="G252" t="s">
        <v>582</v>
      </c>
      <c r="H252" t="s">
        <v>49</v>
      </c>
      <c r="I252" t="s">
        <v>28</v>
      </c>
      <c r="J252" t="s">
        <v>77</v>
      </c>
      <c r="K252" t="s">
        <v>586</v>
      </c>
      <c r="L252" t="s">
        <v>236</v>
      </c>
      <c r="M252" t="s">
        <v>587</v>
      </c>
      <c r="N252">
        <v>0.41</v>
      </c>
      <c r="O252" t="s">
        <v>33</v>
      </c>
      <c r="P252" t="s">
        <v>61</v>
      </c>
      <c r="Q252" t="s">
        <v>178</v>
      </c>
      <c r="R252" t="s">
        <v>584</v>
      </c>
      <c r="S252">
        <v>60543</v>
      </c>
      <c r="T252" s="1">
        <v>42117</v>
      </c>
      <c r="U252" s="1">
        <v>42119</v>
      </c>
      <c r="V252">
        <v>2583.5614799999998</v>
      </c>
      <c r="W252">
        <v>9</v>
      </c>
      <c r="X252">
        <v>5976.09</v>
      </c>
      <c r="Y252">
        <v>90354</v>
      </c>
      <c r="Z252" t="str">
        <f>TEXT(Orders[[#This Row],[Order Date]],"MMM")</f>
        <v>Apr</v>
      </c>
    </row>
    <row r="253" spans="1:26" x14ac:dyDescent="0.3">
      <c r="A253">
        <v>20668</v>
      </c>
      <c r="B253" t="s">
        <v>37</v>
      </c>
      <c r="C253">
        <v>0.05</v>
      </c>
      <c r="D253">
        <v>2.88</v>
      </c>
      <c r="E253">
        <v>0.5</v>
      </c>
      <c r="F253">
        <v>485</v>
      </c>
      <c r="G253" t="s">
        <v>588</v>
      </c>
      <c r="H253" t="s">
        <v>49</v>
      </c>
      <c r="I253" t="s">
        <v>28</v>
      </c>
      <c r="J253" t="s">
        <v>29</v>
      </c>
      <c r="K253" t="s">
        <v>134</v>
      </c>
      <c r="L253" t="s">
        <v>59</v>
      </c>
      <c r="M253" t="s">
        <v>589</v>
      </c>
      <c r="N253">
        <v>0.36</v>
      </c>
      <c r="O253" t="s">
        <v>33</v>
      </c>
      <c r="P253" t="s">
        <v>34</v>
      </c>
      <c r="Q253" t="s">
        <v>45</v>
      </c>
      <c r="R253" t="s">
        <v>590</v>
      </c>
      <c r="S253">
        <v>93727</v>
      </c>
      <c r="T253" s="1">
        <v>42081</v>
      </c>
      <c r="U253" s="1">
        <v>42083</v>
      </c>
      <c r="V253">
        <v>6.0512999999999995</v>
      </c>
      <c r="W253">
        <v>3</v>
      </c>
      <c r="X253">
        <v>8.77</v>
      </c>
      <c r="Y253">
        <v>91062</v>
      </c>
      <c r="Z253" t="str">
        <f>TEXT(Orders[[#This Row],[Order Date]],"MMM")</f>
        <v>Mar</v>
      </c>
    </row>
    <row r="254" spans="1:26" x14ac:dyDescent="0.3">
      <c r="A254">
        <v>23394</v>
      </c>
      <c r="B254" t="s">
        <v>56</v>
      </c>
      <c r="C254">
        <v>0.1</v>
      </c>
      <c r="D254">
        <v>3.36</v>
      </c>
      <c r="E254">
        <v>6.27</v>
      </c>
      <c r="F254">
        <v>487</v>
      </c>
      <c r="G254" t="s">
        <v>591</v>
      </c>
      <c r="H254" t="s">
        <v>27</v>
      </c>
      <c r="I254" t="s">
        <v>28</v>
      </c>
      <c r="J254" t="s">
        <v>29</v>
      </c>
      <c r="K254" t="s">
        <v>109</v>
      </c>
      <c r="L254" t="s">
        <v>59</v>
      </c>
      <c r="M254" t="s">
        <v>585</v>
      </c>
      <c r="N254">
        <v>0.4</v>
      </c>
      <c r="O254" t="s">
        <v>33</v>
      </c>
      <c r="P254" t="s">
        <v>53</v>
      </c>
      <c r="Q254" t="s">
        <v>188</v>
      </c>
      <c r="R254" t="s">
        <v>433</v>
      </c>
      <c r="S254">
        <v>4073</v>
      </c>
      <c r="T254" s="1">
        <v>42142</v>
      </c>
      <c r="U254" s="1">
        <v>42143</v>
      </c>
      <c r="V254">
        <v>-67.0565</v>
      </c>
      <c r="W254">
        <v>5</v>
      </c>
      <c r="X254">
        <v>20.87</v>
      </c>
      <c r="Y254">
        <v>91063</v>
      </c>
      <c r="Z254" t="str">
        <f>TEXT(Orders[[#This Row],[Order Date]],"MMM")</f>
        <v>May</v>
      </c>
    </row>
    <row r="255" spans="1:26" x14ac:dyDescent="0.3">
      <c r="A255">
        <v>23395</v>
      </c>
      <c r="B255" t="s">
        <v>56</v>
      </c>
      <c r="C255">
        <v>7.0000000000000007E-2</v>
      </c>
      <c r="D255">
        <v>12.28</v>
      </c>
      <c r="E255">
        <v>4.8600000000000003</v>
      </c>
      <c r="F255">
        <v>488</v>
      </c>
      <c r="G255" t="s">
        <v>592</v>
      </c>
      <c r="H255" t="s">
        <v>49</v>
      </c>
      <c r="I255" t="s">
        <v>28</v>
      </c>
      <c r="J255" t="s">
        <v>29</v>
      </c>
      <c r="K255" t="s">
        <v>93</v>
      </c>
      <c r="L255" t="s">
        <v>59</v>
      </c>
      <c r="M255" t="s">
        <v>303</v>
      </c>
      <c r="N255">
        <v>0.38</v>
      </c>
      <c r="O255" t="s">
        <v>33</v>
      </c>
      <c r="P255" t="s">
        <v>53</v>
      </c>
      <c r="Q255" t="s">
        <v>188</v>
      </c>
      <c r="R255" t="s">
        <v>593</v>
      </c>
      <c r="S255">
        <v>4106</v>
      </c>
      <c r="T255" s="1">
        <v>42142</v>
      </c>
      <c r="U255" s="1">
        <v>42144</v>
      </c>
      <c r="V255">
        <v>-7.94</v>
      </c>
      <c r="W255">
        <v>2</v>
      </c>
      <c r="X255">
        <v>25.7</v>
      </c>
      <c r="Y255">
        <v>91063</v>
      </c>
      <c r="Z255" t="str">
        <f>TEXT(Orders[[#This Row],[Order Date]],"MMM")</f>
        <v>May</v>
      </c>
    </row>
    <row r="256" spans="1:26" x14ac:dyDescent="0.3">
      <c r="A256">
        <v>23393</v>
      </c>
      <c r="B256" t="s">
        <v>56</v>
      </c>
      <c r="C256">
        <v>0.09</v>
      </c>
      <c r="D256">
        <v>20.99</v>
      </c>
      <c r="E256">
        <v>0.99</v>
      </c>
      <c r="F256">
        <v>489</v>
      </c>
      <c r="G256" t="s">
        <v>594</v>
      </c>
      <c r="H256" t="s">
        <v>49</v>
      </c>
      <c r="I256" t="s">
        <v>28</v>
      </c>
      <c r="J256" t="s">
        <v>77</v>
      </c>
      <c r="K256" t="s">
        <v>78</v>
      </c>
      <c r="L256" t="s">
        <v>31</v>
      </c>
      <c r="M256" t="s">
        <v>595</v>
      </c>
      <c r="N256">
        <v>0.56999999999999995</v>
      </c>
      <c r="O256" t="s">
        <v>33</v>
      </c>
      <c r="P256" t="s">
        <v>53</v>
      </c>
      <c r="Q256" t="s">
        <v>193</v>
      </c>
      <c r="R256" t="s">
        <v>596</v>
      </c>
      <c r="S256">
        <v>2062</v>
      </c>
      <c r="T256" s="1">
        <v>42142</v>
      </c>
      <c r="U256" s="1">
        <v>42142</v>
      </c>
      <c r="V256">
        <v>122.292</v>
      </c>
      <c r="W256">
        <v>14</v>
      </c>
      <c r="X256">
        <v>229.57</v>
      </c>
      <c r="Y256">
        <v>91063</v>
      </c>
      <c r="Z256" t="str">
        <f>TEXT(Orders[[#This Row],[Order Date]],"MMM")</f>
        <v>May</v>
      </c>
    </row>
    <row r="257" spans="1:26" x14ac:dyDescent="0.3">
      <c r="A257">
        <v>1147</v>
      </c>
      <c r="B257" t="s">
        <v>56</v>
      </c>
      <c r="C257">
        <v>0.08</v>
      </c>
      <c r="D257">
        <v>2.94</v>
      </c>
      <c r="E257">
        <v>0.96</v>
      </c>
      <c r="F257">
        <v>491</v>
      </c>
      <c r="G257" t="s">
        <v>597</v>
      </c>
      <c r="H257" t="s">
        <v>49</v>
      </c>
      <c r="I257" t="s">
        <v>114</v>
      </c>
      <c r="J257" t="s">
        <v>29</v>
      </c>
      <c r="K257" t="s">
        <v>30</v>
      </c>
      <c r="L257" t="s">
        <v>31</v>
      </c>
      <c r="M257" t="s">
        <v>598</v>
      </c>
      <c r="N257">
        <v>0.57999999999999996</v>
      </c>
      <c r="O257" t="s">
        <v>33</v>
      </c>
      <c r="P257" t="s">
        <v>53</v>
      </c>
      <c r="Q257" t="s">
        <v>71</v>
      </c>
      <c r="R257" t="s">
        <v>90</v>
      </c>
      <c r="S257">
        <v>10154</v>
      </c>
      <c r="T257" s="1">
        <v>42139</v>
      </c>
      <c r="U257" s="1">
        <v>42141</v>
      </c>
      <c r="V257">
        <v>-2.12</v>
      </c>
      <c r="W257">
        <v>23</v>
      </c>
      <c r="X257">
        <v>66.7</v>
      </c>
      <c r="Y257">
        <v>8353</v>
      </c>
      <c r="Z257" t="str">
        <f>TEXT(Orders[[#This Row],[Order Date]],"MMM")</f>
        <v>May</v>
      </c>
    </row>
    <row r="258" spans="1:26" x14ac:dyDescent="0.3">
      <c r="A258">
        <v>1450</v>
      </c>
      <c r="B258" t="s">
        <v>47</v>
      </c>
      <c r="C258">
        <v>0.01</v>
      </c>
      <c r="D258">
        <v>4.9800000000000004</v>
      </c>
      <c r="E258">
        <v>6.07</v>
      </c>
      <c r="F258">
        <v>491</v>
      </c>
      <c r="G258" t="s">
        <v>597</v>
      </c>
      <c r="H258" t="s">
        <v>49</v>
      </c>
      <c r="I258" t="s">
        <v>114</v>
      </c>
      <c r="J258" t="s">
        <v>29</v>
      </c>
      <c r="K258" t="s">
        <v>93</v>
      </c>
      <c r="L258" t="s">
        <v>59</v>
      </c>
      <c r="M258" t="s">
        <v>173</v>
      </c>
      <c r="N258">
        <v>0.36</v>
      </c>
      <c r="O258" t="s">
        <v>33</v>
      </c>
      <c r="P258" t="s">
        <v>53</v>
      </c>
      <c r="Q258" t="s">
        <v>71</v>
      </c>
      <c r="R258" t="s">
        <v>90</v>
      </c>
      <c r="S258">
        <v>10154</v>
      </c>
      <c r="T258" s="1">
        <v>42045</v>
      </c>
      <c r="U258" s="1">
        <v>42046</v>
      </c>
      <c r="V258">
        <v>-69.069999999999993</v>
      </c>
      <c r="W258">
        <v>41</v>
      </c>
      <c r="X258">
        <v>217</v>
      </c>
      <c r="Y258">
        <v>10464</v>
      </c>
      <c r="Z258" t="str">
        <f>TEXT(Orders[[#This Row],[Order Date]],"MMM")</f>
        <v>Feb</v>
      </c>
    </row>
    <row r="259" spans="1:26" x14ac:dyDescent="0.3">
      <c r="A259">
        <v>914</v>
      </c>
      <c r="B259" t="s">
        <v>47</v>
      </c>
      <c r="C259">
        <v>0.02</v>
      </c>
      <c r="D259">
        <v>1360.14</v>
      </c>
      <c r="E259">
        <v>14.7</v>
      </c>
      <c r="F259">
        <v>491</v>
      </c>
      <c r="G259" t="s">
        <v>597</v>
      </c>
      <c r="H259" t="s">
        <v>39</v>
      </c>
      <c r="I259" t="s">
        <v>114</v>
      </c>
      <c r="J259" t="s">
        <v>77</v>
      </c>
      <c r="K259" t="s">
        <v>85</v>
      </c>
      <c r="L259" t="s">
        <v>43</v>
      </c>
      <c r="M259" t="s">
        <v>599</v>
      </c>
      <c r="N259">
        <v>0.59</v>
      </c>
      <c r="O259" t="s">
        <v>33</v>
      </c>
      <c r="P259" t="s">
        <v>53</v>
      </c>
      <c r="Q259" t="s">
        <v>71</v>
      </c>
      <c r="R259" t="s">
        <v>90</v>
      </c>
      <c r="S259">
        <v>10154</v>
      </c>
      <c r="T259" s="1">
        <v>42175</v>
      </c>
      <c r="U259" s="1">
        <v>42177</v>
      </c>
      <c r="V259">
        <v>2028.12</v>
      </c>
      <c r="W259">
        <v>22</v>
      </c>
      <c r="X259">
        <v>31670.6</v>
      </c>
      <c r="Y259">
        <v>6562</v>
      </c>
      <c r="Z259" t="str">
        <f>TEXT(Orders[[#This Row],[Order Date]],"MMM")</f>
        <v>Jun</v>
      </c>
    </row>
    <row r="260" spans="1:26" x14ac:dyDescent="0.3">
      <c r="A260">
        <v>6046</v>
      </c>
      <c r="B260" t="s">
        <v>37</v>
      </c>
      <c r="C260">
        <v>0.02</v>
      </c>
      <c r="D260">
        <v>9.06</v>
      </c>
      <c r="E260">
        <v>9.86</v>
      </c>
      <c r="F260">
        <v>491</v>
      </c>
      <c r="G260" t="s">
        <v>597</v>
      </c>
      <c r="H260" t="s">
        <v>49</v>
      </c>
      <c r="I260" t="s">
        <v>114</v>
      </c>
      <c r="J260" t="s">
        <v>29</v>
      </c>
      <c r="K260" t="s">
        <v>93</v>
      </c>
      <c r="L260" t="s">
        <v>59</v>
      </c>
      <c r="M260" t="s">
        <v>600</v>
      </c>
      <c r="N260">
        <v>0.4</v>
      </c>
      <c r="O260" t="s">
        <v>33</v>
      </c>
      <c r="P260" t="s">
        <v>53</v>
      </c>
      <c r="Q260" t="s">
        <v>71</v>
      </c>
      <c r="R260" t="s">
        <v>90</v>
      </c>
      <c r="S260">
        <v>10154</v>
      </c>
      <c r="T260" s="1">
        <v>42175</v>
      </c>
      <c r="U260" s="1">
        <v>42177</v>
      </c>
      <c r="V260">
        <v>-63.51</v>
      </c>
      <c r="W260">
        <v>24</v>
      </c>
      <c r="X260">
        <v>239.82</v>
      </c>
      <c r="Y260">
        <v>42852</v>
      </c>
      <c r="Z260" t="str">
        <f>TEXT(Orders[[#This Row],[Order Date]],"MMM")</f>
        <v>Jun</v>
      </c>
    </row>
    <row r="261" spans="1:26" x14ac:dyDescent="0.3">
      <c r="A261">
        <v>18757</v>
      </c>
      <c r="B261" t="s">
        <v>37</v>
      </c>
      <c r="C261">
        <v>0.02</v>
      </c>
      <c r="D261">
        <v>6.48</v>
      </c>
      <c r="E261">
        <v>6.6</v>
      </c>
      <c r="F261">
        <v>493</v>
      </c>
      <c r="G261" t="s">
        <v>601</v>
      </c>
      <c r="H261" t="s">
        <v>49</v>
      </c>
      <c r="I261" t="s">
        <v>114</v>
      </c>
      <c r="J261" t="s">
        <v>29</v>
      </c>
      <c r="K261" t="s">
        <v>93</v>
      </c>
      <c r="L261" t="s">
        <v>59</v>
      </c>
      <c r="M261" t="s">
        <v>602</v>
      </c>
      <c r="N261">
        <v>0.37</v>
      </c>
      <c r="O261" t="s">
        <v>33</v>
      </c>
      <c r="P261" t="s">
        <v>34</v>
      </c>
      <c r="Q261" t="s">
        <v>35</v>
      </c>
      <c r="R261" t="s">
        <v>603</v>
      </c>
      <c r="S261">
        <v>98158</v>
      </c>
      <c r="T261" s="1">
        <v>42024</v>
      </c>
      <c r="U261" s="1">
        <v>42026</v>
      </c>
      <c r="V261">
        <v>-92.05</v>
      </c>
      <c r="W261">
        <v>10</v>
      </c>
      <c r="X261">
        <v>66.709999999999994</v>
      </c>
      <c r="Y261">
        <v>88906</v>
      </c>
      <c r="Z261" t="str">
        <f>TEXT(Orders[[#This Row],[Order Date]],"MMM")</f>
        <v>Jan</v>
      </c>
    </row>
    <row r="262" spans="1:26" x14ac:dyDescent="0.3">
      <c r="A262">
        <v>18758</v>
      </c>
      <c r="B262" t="s">
        <v>37</v>
      </c>
      <c r="C262">
        <v>0.04</v>
      </c>
      <c r="D262">
        <v>17.149999999999999</v>
      </c>
      <c r="E262">
        <v>4.96</v>
      </c>
      <c r="F262">
        <v>493</v>
      </c>
      <c r="G262" t="s">
        <v>601</v>
      </c>
      <c r="H262" t="s">
        <v>49</v>
      </c>
      <c r="I262" t="s">
        <v>114</v>
      </c>
      <c r="J262" t="s">
        <v>29</v>
      </c>
      <c r="K262" t="s">
        <v>141</v>
      </c>
      <c r="L262" t="s">
        <v>59</v>
      </c>
      <c r="M262" t="s">
        <v>604</v>
      </c>
      <c r="N262">
        <v>0.57999999999999996</v>
      </c>
      <c r="O262" t="s">
        <v>33</v>
      </c>
      <c r="P262" t="s">
        <v>34</v>
      </c>
      <c r="Q262" t="s">
        <v>35</v>
      </c>
      <c r="R262" t="s">
        <v>603</v>
      </c>
      <c r="S262">
        <v>98158</v>
      </c>
      <c r="T262" s="1">
        <v>42024</v>
      </c>
      <c r="U262" s="1">
        <v>42025</v>
      </c>
      <c r="V262">
        <v>6.11</v>
      </c>
      <c r="W262">
        <v>5</v>
      </c>
      <c r="X262">
        <v>87.16</v>
      </c>
      <c r="Y262">
        <v>88906</v>
      </c>
      <c r="Z262" t="str">
        <f>TEXT(Orders[[#This Row],[Order Date]],"MMM")</f>
        <v>Jan</v>
      </c>
    </row>
    <row r="263" spans="1:26" x14ac:dyDescent="0.3">
      <c r="A263">
        <v>19146</v>
      </c>
      <c r="B263" t="s">
        <v>56</v>
      </c>
      <c r="C263">
        <v>0.06</v>
      </c>
      <c r="D263">
        <v>8.32</v>
      </c>
      <c r="E263">
        <v>2.38</v>
      </c>
      <c r="F263">
        <v>494</v>
      </c>
      <c r="G263" t="s">
        <v>605</v>
      </c>
      <c r="H263" t="s">
        <v>49</v>
      </c>
      <c r="I263" t="s">
        <v>114</v>
      </c>
      <c r="J263" t="s">
        <v>77</v>
      </c>
      <c r="K263" t="s">
        <v>180</v>
      </c>
      <c r="L263" t="s">
        <v>51</v>
      </c>
      <c r="M263" t="s">
        <v>606</v>
      </c>
      <c r="N263">
        <v>0.74</v>
      </c>
      <c r="O263" t="s">
        <v>33</v>
      </c>
      <c r="P263" t="s">
        <v>34</v>
      </c>
      <c r="Q263" t="s">
        <v>35</v>
      </c>
      <c r="R263" t="s">
        <v>209</v>
      </c>
      <c r="S263">
        <v>98115</v>
      </c>
      <c r="T263" s="1">
        <v>42139</v>
      </c>
      <c r="U263" s="1">
        <v>42141</v>
      </c>
      <c r="V263">
        <v>-36.630000000000003</v>
      </c>
      <c r="W263">
        <v>12</v>
      </c>
      <c r="X263">
        <v>101.26</v>
      </c>
      <c r="Y263">
        <v>88905</v>
      </c>
      <c r="Z263" t="str">
        <f>TEXT(Orders[[#This Row],[Order Date]],"MMM")</f>
        <v>May</v>
      </c>
    </row>
    <row r="264" spans="1:26" x14ac:dyDescent="0.3">
      <c r="A264">
        <v>19147</v>
      </c>
      <c r="B264" t="s">
        <v>56</v>
      </c>
      <c r="C264">
        <v>0.08</v>
      </c>
      <c r="D264">
        <v>2.94</v>
      </c>
      <c r="E264">
        <v>0.96</v>
      </c>
      <c r="F264">
        <v>494</v>
      </c>
      <c r="G264" t="s">
        <v>605</v>
      </c>
      <c r="H264" t="s">
        <v>49</v>
      </c>
      <c r="I264" t="s">
        <v>114</v>
      </c>
      <c r="J264" t="s">
        <v>29</v>
      </c>
      <c r="K264" t="s">
        <v>30</v>
      </c>
      <c r="L264" t="s">
        <v>31</v>
      </c>
      <c r="M264" t="s">
        <v>598</v>
      </c>
      <c r="N264">
        <v>0.57999999999999996</v>
      </c>
      <c r="O264" t="s">
        <v>33</v>
      </c>
      <c r="P264" t="s">
        <v>34</v>
      </c>
      <c r="Q264" t="s">
        <v>35</v>
      </c>
      <c r="R264" t="s">
        <v>209</v>
      </c>
      <c r="S264">
        <v>98115</v>
      </c>
      <c r="T264" s="1">
        <v>42139</v>
      </c>
      <c r="U264" s="1">
        <v>42141</v>
      </c>
      <c r="V264">
        <v>-2.12</v>
      </c>
      <c r="W264">
        <v>6</v>
      </c>
      <c r="X264">
        <v>17.399999999999999</v>
      </c>
      <c r="Y264">
        <v>88905</v>
      </c>
      <c r="Z264" t="str">
        <f>TEXT(Orders[[#This Row],[Order Date]],"MMM")</f>
        <v>May</v>
      </c>
    </row>
    <row r="265" spans="1:26" x14ac:dyDescent="0.3">
      <c r="A265">
        <v>19450</v>
      </c>
      <c r="B265" t="s">
        <v>47</v>
      </c>
      <c r="C265">
        <v>0.01</v>
      </c>
      <c r="D265">
        <v>4.9800000000000004</v>
      </c>
      <c r="E265">
        <v>6.07</v>
      </c>
      <c r="F265">
        <v>494</v>
      </c>
      <c r="G265" t="s">
        <v>605</v>
      </c>
      <c r="H265" t="s">
        <v>49</v>
      </c>
      <c r="I265" t="s">
        <v>114</v>
      </c>
      <c r="J265" t="s">
        <v>29</v>
      </c>
      <c r="K265" t="s">
        <v>93</v>
      </c>
      <c r="L265" t="s">
        <v>59</v>
      </c>
      <c r="M265" t="s">
        <v>173</v>
      </c>
      <c r="N265">
        <v>0.36</v>
      </c>
      <c r="O265" t="s">
        <v>33</v>
      </c>
      <c r="P265" t="s">
        <v>34</v>
      </c>
      <c r="Q265" t="s">
        <v>35</v>
      </c>
      <c r="R265" t="s">
        <v>209</v>
      </c>
      <c r="S265">
        <v>98115</v>
      </c>
      <c r="T265" s="1">
        <v>42045</v>
      </c>
      <c r="U265" s="1">
        <v>42046</v>
      </c>
      <c r="V265">
        <v>-35.916399999999996</v>
      </c>
      <c r="W265">
        <v>10</v>
      </c>
      <c r="X265">
        <v>52.93</v>
      </c>
      <c r="Y265">
        <v>88907</v>
      </c>
      <c r="Z265" t="str">
        <f>TEXT(Orders[[#This Row],[Order Date]],"MMM")</f>
        <v>Feb</v>
      </c>
    </row>
    <row r="266" spans="1:26" x14ac:dyDescent="0.3">
      <c r="A266">
        <v>18914</v>
      </c>
      <c r="B266" t="s">
        <v>47</v>
      </c>
      <c r="C266">
        <v>0.02</v>
      </c>
      <c r="D266">
        <v>1360.14</v>
      </c>
      <c r="E266">
        <v>14.7</v>
      </c>
      <c r="F266">
        <v>494</v>
      </c>
      <c r="G266" t="s">
        <v>605</v>
      </c>
      <c r="H266" t="s">
        <v>39</v>
      </c>
      <c r="I266" t="s">
        <v>114</v>
      </c>
      <c r="J266" t="s">
        <v>77</v>
      </c>
      <c r="K266" t="s">
        <v>85</v>
      </c>
      <c r="L266" t="s">
        <v>43</v>
      </c>
      <c r="M266" t="s">
        <v>599</v>
      </c>
      <c r="N266">
        <v>0.59</v>
      </c>
      <c r="O266" t="s">
        <v>33</v>
      </c>
      <c r="P266" t="s">
        <v>34</v>
      </c>
      <c r="Q266" t="s">
        <v>35</v>
      </c>
      <c r="R266" t="s">
        <v>209</v>
      </c>
      <c r="S266">
        <v>98115</v>
      </c>
      <c r="T266" s="1">
        <v>42175</v>
      </c>
      <c r="U266" s="1">
        <v>42177</v>
      </c>
      <c r="V266">
        <v>3042.18</v>
      </c>
      <c r="W266">
        <v>6</v>
      </c>
      <c r="X266">
        <v>8637.44</v>
      </c>
      <c r="Y266">
        <v>88908</v>
      </c>
      <c r="Z266" t="str">
        <f>TEXT(Orders[[#This Row],[Order Date]],"MMM")</f>
        <v>Jun</v>
      </c>
    </row>
    <row r="267" spans="1:26" x14ac:dyDescent="0.3">
      <c r="A267">
        <v>24046</v>
      </c>
      <c r="B267" t="s">
        <v>37</v>
      </c>
      <c r="C267">
        <v>0.02</v>
      </c>
      <c r="D267">
        <v>9.06</v>
      </c>
      <c r="E267">
        <v>9.86</v>
      </c>
      <c r="F267">
        <v>494</v>
      </c>
      <c r="G267" t="s">
        <v>605</v>
      </c>
      <c r="H267" t="s">
        <v>49</v>
      </c>
      <c r="I267" t="s">
        <v>114</v>
      </c>
      <c r="J267" t="s">
        <v>29</v>
      </c>
      <c r="K267" t="s">
        <v>93</v>
      </c>
      <c r="L267" t="s">
        <v>59</v>
      </c>
      <c r="M267" t="s">
        <v>600</v>
      </c>
      <c r="N267">
        <v>0.4</v>
      </c>
      <c r="O267" t="s">
        <v>33</v>
      </c>
      <c r="P267" t="s">
        <v>34</v>
      </c>
      <c r="Q267" t="s">
        <v>35</v>
      </c>
      <c r="R267" t="s">
        <v>209</v>
      </c>
      <c r="S267">
        <v>98115</v>
      </c>
      <c r="T267" s="1">
        <v>42175</v>
      </c>
      <c r="U267" s="1">
        <v>42177</v>
      </c>
      <c r="V267">
        <v>-31.754999999999999</v>
      </c>
      <c r="W267">
        <v>6</v>
      </c>
      <c r="X267">
        <v>59.95</v>
      </c>
      <c r="Y267">
        <v>88908</v>
      </c>
      <c r="Z267" t="str">
        <f>TEXT(Orders[[#This Row],[Order Date]],"MMM")</f>
        <v>Jun</v>
      </c>
    </row>
    <row r="268" spans="1:26" x14ac:dyDescent="0.3">
      <c r="A268">
        <v>26315</v>
      </c>
      <c r="B268" t="s">
        <v>47</v>
      </c>
      <c r="C268">
        <v>7.0000000000000007E-2</v>
      </c>
      <c r="D268">
        <v>152.47999999999999</v>
      </c>
      <c r="E268">
        <v>6.5</v>
      </c>
      <c r="F268">
        <v>497</v>
      </c>
      <c r="G268" t="s">
        <v>607</v>
      </c>
      <c r="H268" t="s">
        <v>49</v>
      </c>
      <c r="I268" t="s">
        <v>58</v>
      </c>
      <c r="J268" t="s">
        <v>77</v>
      </c>
      <c r="K268" t="s">
        <v>180</v>
      </c>
      <c r="L268" t="s">
        <v>59</v>
      </c>
      <c r="M268" t="s">
        <v>608</v>
      </c>
      <c r="N268">
        <v>0.74</v>
      </c>
      <c r="O268" t="s">
        <v>33</v>
      </c>
      <c r="P268" t="s">
        <v>136</v>
      </c>
      <c r="Q268" t="s">
        <v>244</v>
      </c>
      <c r="R268" t="s">
        <v>609</v>
      </c>
      <c r="S268">
        <v>37130</v>
      </c>
      <c r="T268" s="1">
        <v>42138</v>
      </c>
      <c r="U268" s="1">
        <v>42140</v>
      </c>
      <c r="V268">
        <v>171.83879999999999</v>
      </c>
      <c r="W268">
        <v>35</v>
      </c>
      <c r="X268">
        <v>5062.49</v>
      </c>
      <c r="Y268">
        <v>90706</v>
      </c>
      <c r="Z268" t="str">
        <f>TEXT(Orders[[#This Row],[Order Date]],"MMM")</f>
        <v>May</v>
      </c>
    </row>
    <row r="269" spans="1:26" x14ac:dyDescent="0.3">
      <c r="A269">
        <v>18303</v>
      </c>
      <c r="B269" t="s">
        <v>47</v>
      </c>
      <c r="C269">
        <v>0.01</v>
      </c>
      <c r="D269">
        <v>55.98</v>
      </c>
      <c r="E269">
        <v>4.8600000000000003</v>
      </c>
      <c r="F269">
        <v>507</v>
      </c>
      <c r="G269" t="s">
        <v>610</v>
      </c>
      <c r="H269" t="s">
        <v>27</v>
      </c>
      <c r="I269" t="s">
        <v>28</v>
      </c>
      <c r="J269" t="s">
        <v>29</v>
      </c>
      <c r="K269" t="s">
        <v>93</v>
      </c>
      <c r="L269" t="s">
        <v>59</v>
      </c>
      <c r="M269" t="s">
        <v>611</v>
      </c>
      <c r="N269">
        <v>0.36</v>
      </c>
      <c r="O269" t="s">
        <v>33</v>
      </c>
      <c r="P269" t="s">
        <v>136</v>
      </c>
      <c r="Q269" t="s">
        <v>612</v>
      </c>
      <c r="R269" t="s">
        <v>613</v>
      </c>
      <c r="S269">
        <v>42104</v>
      </c>
      <c r="T269" s="1">
        <v>42112</v>
      </c>
      <c r="U269" s="1">
        <v>42114</v>
      </c>
      <c r="V269">
        <v>32.940899999999999</v>
      </c>
      <c r="W269">
        <v>11</v>
      </c>
      <c r="X269">
        <v>646.97</v>
      </c>
      <c r="Y269">
        <v>87357</v>
      </c>
      <c r="Z269" t="str">
        <f>TEXT(Orders[[#This Row],[Order Date]],"MMM")</f>
        <v>Apr</v>
      </c>
    </row>
    <row r="270" spans="1:26" x14ac:dyDescent="0.3">
      <c r="A270">
        <v>18304</v>
      </c>
      <c r="B270" t="s">
        <v>47</v>
      </c>
      <c r="C270">
        <v>0.04</v>
      </c>
      <c r="D270">
        <v>65.989999999999995</v>
      </c>
      <c r="E270">
        <v>8.99</v>
      </c>
      <c r="F270">
        <v>507</v>
      </c>
      <c r="G270" t="s">
        <v>610</v>
      </c>
      <c r="H270" t="s">
        <v>49</v>
      </c>
      <c r="I270" t="s">
        <v>28</v>
      </c>
      <c r="J270" t="s">
        <v>77</v>
      </c>
      <c r="K270" t="s">
        <v>78</v>
      </c>
      <c r="L270" t="s">
        <v>59</v>
      </c>
      <c r="M270" t="s">
        <v>614</v>
      </c>
      <c r="N270">
        <v>0.56000000000000005</v>
      </c>
      <c r="O270" t="s">
        <v>33</v>
      </c>
      <c r="P270" t="s">
        <v>136</v>
      </c>
      <c r="Q270" t="s">
        <v>612</v>
      </c>
      <c r="R270" t="s">
        <v>613</v>
      </c>
      <c r="S270">
        <v>42104</v>
      </c>
      <c r="T270" s="1">
        <v>42112</v>
      </c>
      <c r="U270" s="1">
        <v>42113</v>
      </c>
      <c r="V270">
        <v>131.334</v>
      </c>
      <c r="W270">
        <v>17</v>
      </c>
      <c r="X270">
        <v>946.29</v>
      </c>
      <c r="Y270">
        <v>87357</v>
      </c>
      <c r="Z270" t="str">
        <f>TEXT(Orders[[#This Row],[Order Date]],"MMM")</f>
        <v>Apr</v>
      </c>
    </row>
    <row r="271" spans="1:26" x14ac:dyDescent="0.3">
      <c r="A271">
        <v>21958</v>
      </c>
      <c r="B271" t="s">
        <v>25</v>
      </c>
      <c r="C271">
        <v>0.01</v>
      </c>
      <c r="D271">
        <v>20.98</v>
      </c>
      <c r="E271">
        <v>53.03</v>
      </c>
      <c r="F271">
        <v>508</v>
      </c>
      <c r="G271" t="s">
        <v>615</v>
      </c>
      <c r="H271" t="s">
        <v>39</v>
      </c>
      <c r="I271" t="s">
        <v>28</v>
      </c>
      <c r="J271" t="s">
        <v>29</v>
      </c>
      <c r="K271" t="s">
        <v>141</v>
      </c>
      <c r="L271" t="s">
        <v>43</v>
      </c>
      <c r="M271" t="s">
        <v>616</v>
      </c>
      <c r="N271">
        <v>0.78</v>
      </c>
      <c r="O271" t="s">
        <v>33</v>
      </c>
      <c r="P271" t="s">
        <v>136</v>
      </c>
      <c r="Q271" t="s">
        <v>612</v>
      </c>
      <c r="R271" t="s">
        <v>617</v>
      </c>
      <c r="S271">
        <v>41011</v>
      </c>
      <c r="T271" s="1">
        <v>42058</v>
      </c>
      <c r="U271" s="1">
        <v>42058</v>
      </c>
      <c r="V271">
        <v>-282.08179999999999</v>
      </c>
      <c r="W271">
        <v>5</v>
      </c>
      <c r="X271">
        <v>123</v>
      </c>
      <c r="Y271">
        <v>87356</v>
      </c>
      <c r="Z271" t="str">
        <f>TEXT(Orders[[#This Row],[Order Date]],"MMM")</f>
        <v>Feb</v>
      </c>
    </row>
    <row r="272" spans="1:26" x14ac:dyDescent="0.3">
      <c r="A272">
        <v>19895</v>
      </c>
      <c r="B272" t="s">
        <v>106</v>
      </c>
      <c r="C272">
        <v>0.02</v>
      </c>
      <c r="D272">
        <v>48.04</v>
      </c>
      <c r="E272">
        <v>5.09</v>
      </c>
      <c r="F272">
        <v>510</v>
      </c>
      <c r="G272" t="s">
        <v>618</v>
      </c>
      <c r="H272" t="s">
        <v>49</v>
      </c>
      <c r="I272" t="s">
        <v>28</v>
      </c>
      <c r="J272" t="s">
        <v>29</v>
      </c>
      <c r="K272" t="s">
        <v>93</v>
      </c>
      <c r="L272" t="s">
        <v>59</v>
      </c>
      <c r="M272" t="s">
        <v>619</v>
      </c>
      <c r="N272">
        <v>0.37</v>
      </c>
      <c r="O272" t="s">
        <v>33</v>
      </c>
      <c r="P272" t="s">
        <v>34</v>
      </c>
      <c r="Q272" t="s">
        <v>45</v>
      </c>
      <c r="R272" t="s">
        <v>620</v>
      </c>
      <c r="S272">
        <v>95336</v>
      </c>
      <c r="T272" s="1">
        <v>42017</v>
      </c>
      <c r="U272" s="1">
        <v>42017</v>
      </c>
      <c r="V272">
        <v>105.25259999999999</v>
      </c>
      <c r="W272">
        <v>3</v>
      </c>
      <c r="X272">
        <v>152.54</v>
      </c>
      <c r="Y272">
        <v>90058</v>
      </c>
      <c r="Z272" t="str">
        <f>TEXT(Orders[[#This Row],[Order Date]],"MMM")</f>
        <v>Jan</v>
      </c>
    </row>
    <row r="273" spans="1:26" x14ac:dyDescent="0.3">
      <c r="A273">
        <v>20007</v>
      </c>
      <c r="B273" t="s">
        <v>47</v>
      </c>
      <c r="C273">
        <v>0.03</v>
      </c>
      <c r="D273">
        <v>6.37</v>
      </c>
      <c r="E273">
        <v>5.19</v>
      </c>
      <c r="F273">
        <v>510</v>
      </c>
      <c r="G273" t="s">
        <v>618</v>
      </c>
      <c r="H273" t="s">
        <v>49</v>
      </c>
      <c r="I273" t="s">
        <v>28</v>
      </c>
      <c r="J273" t="s">
        <v>29</v>
      </c>
      <c r="K273" t="s">
        <v>109</v>
      </c>
      <c r="L273" t="s">
        <v>59</v>
      </c>
      <c r="M273" t="s">
        <v>621</v>
      </c>
      <c r="N273">
        <v>0.38</v>
      </c>
      <c r="O273" t="s">
        <v>33</v>
      </c>
      <c r="P273" t="s">
        <v>34</v>
      </c>
      <c r="Q273" t="s">
        <v>45</v>
      </c>
      <c r="R273" t="s">
        <v>620</v>
      </c>
      <c r="S273">
        <v>95336</v>
      </c>
      <c r="T273" s="1">
        <v>42036</v>
      </c>
      <c r="U273" s="1">
        <v>42037</v>
      </c>
      <c r="V273">
        <v>-29.092700000000001</v>
      </c>
      <c r="W273">
        <v>14</v>
      </c>
      <c r="X273">
        <v>89.79</v>
      </c>
      <c r="Y273">
        <v>90059</v>
      </c>
      <c r="Z273" t="str">
        <f>TEXT(Orders[[#This Row],[Order Date]],"MMM")</f>
        <v>Feb</v>
      </c>
    </row>
    <row r="274" spans="1:26" x14ac:dyDescent="0.3">
      <c r="A274">
        <v>20216</v>
      </c>
      <c r="B274" t="s">
        <v>106</v>
      </c>
      <c r="C274">
        <v>7.0000000000000007E-2</v>
      </c>
      <c r="D274">
        <v>12.64</v>
      </c>
      <c r="E274">
        <v>4.9800000000000004</v>
      </c>
      <c r="F274">
        <v>518</v>
      </c>
      <c r="G274" t="s">
        <v>622</v>
      </c>
      <c r="H274" t="s">
        <v>49</v>
      </c>
      <c r="I274" t="s">
        <v>40</v>
      </c>
      <c r="J274" t="s">
        <v>41</v>
      </c>
      <c r="K274" t="s">
        <v>50</v>
      </c>
      <c r="L274" t="s">
        <v>51</v>
      </c>
      <c r="M274" t="s">
        <v>623</v>
      </c>
      <c r="N274">
        <v>0.48</v>
      </c>
      <c r="O274" t="s">
        <v>33</v>
      </c>
      <c r="P274" t="s">
        <v>61</v>
      </c>
      <c r="Q274" t="s">
        <v>505</v>
      </c>
      <c r="R274" t="s">
        <v>506</v>
      </c>
      <c r="S274">
        <v>63105</v>
      </c>
      <c r="T274" s="1">
        <v>42160</v>
      </c>
      <c r="U274" s="1">
        <v>42167</v>
      </c>
      <c r="V274">
        <v>113.41499999999999</v>
      </c>
      <c r="W274">
        <v>16</v>
      </c>
      <c r="X274">
        <v>199.76</v>
      </c>
      <c r="Y274">
        <v>90867</v>
      </c>
      <c r="Z274" t="str">
        <f>TEXT(Orders[[#This Row],[Order Date]],"MMM")</f>
        <v>Jun</v>
      </c>
    </row>
    <row r="275" spans="1:26" x14ac:dyDescent="0.3">
      <c r="A275">
        <v>23200</v>
      </c>
      <c r="B275" t="s">
        <v>56</v>
      </c>
      <c r="C275">
        <v>0.02</v>
      </c>
      <c r="D275">
        <v>150.97999999999999</v>
      </c>
      <c r="E275">
        <v>13.99</v>
      </c>
      <c r="F275">
        <v>522</v>
      </c>
      <c r="G275" t="s">
        <v>624</v>
      </c>
      <c r="H275" t="s">
        <v>27</v>
      </c>
      <c r="I275" t="s">
        <v>58</v>
      </c>
      <c r="J275" t="s">
        <v>77</v>
      </c>
      <c r="K275" t="s">
        <v>85</v>
      </c>
      <c r="L275" t="s">
        <v>86</v>
      </c>
      <c r="M275" t="s">
        <v>625</v>
      </c>
      <c r="N275">
        <v>0.38</v>
      </c>
      <c r="O275" t="s">
        <v>33</v>
      </c>
      <c r="P275" t="s">
        <v>34</v>
      </c>
      <c r="Q275" t="s">
        <v>102</v>
      </c>
      <c r="R275" t="s">
        <v>116</v>
      </c>
      <c r="S275">
        <v>97756</v>
      </c>
      <c r="T275" s="1">
        <v>42177</v>
      </c>
      <c r="U275" s="1">
        <v>42179</v>
      </c>
      <c r="V275">
        <v>26.099999999999998</v>
      </c>
      <c r="W275">
        <v>3</v>
      </c>
      <c r="X275">
        <v>480.37</v>
      </c>
      <c r="Y275">
        <v>89327</v>
      </c>
      <c r="Z275" t="str">
        <f>TEXT(Orders[[#This Row],[Order Date]],"MMM")</f>
        <v>Jun</v>
      </c>
    </row>
    <row r="276" spans="1:26" x14ac:dyDescent="0.3">
      <c r="A276">
        <v>23201</v>
      </c>
      <c r="B276" t="s">
        <v>56</v>
      </c>
      <c r="C276">
        <v>0.1</v>
      </c>
      <c r="D276">
        <v>5.43</v>
      </c>
      <c r="E276">
        <v>0.95</v>
      </c>
      <c r="F276">
        <v>522</v>
      </c>
      <c r="G276" t="s">
        <v>624</v>
      </c>
      <c r="H276" t="s">
        <v>49</v>
      </c>
      <c r="I276" t="s">
        <v>58</v>
      </c>
      <c r="J276" t="s">
        <v>29</v>
      </c>
      <c r="K276" t="s">
        <v>93</v>
      </c>
      <c r="L276" t="s">
        <v>31</v>
      </c>
      <c r="M276" t="s">
        <v>626</v>
      </c>
      <c r="N276">
        <v>0.36</v>
      </c>
      <c r="O276" t="s">
        <v>33</v>
      </c>
      <c r="P276" t="s">
        <v>34</v>
      </c>
      <c r="Q276" t="s">
        <v>102</v>
      </c>
      <c r="R276" t="s">
        <v>116</v>
      </c>
      <c r="S276">
        <v>97756</v>
      </c>
      <c r="T276" s="1">
        <v>42177</v>
      </c>
      <c r="U276" s="1">
        <v>42179</v>
      </c>
      <c r="V276">
        <v>-2.58</v>
      </c>
      <c r="W276">
        <v>1</v>
      </c>
      <c r="X276">
        <v>5.76</v>
      </c>
      <c r="Y276">
        <v>89327</v>
      </c>
      <c r="Z276" t="str">
        <f>TEXT(Orders[[#This Row],[Order Date]],"MMM")</f>
        <v>Jun</v>
      </c>
    </row>
    <row r="277" spans="1:26" x14ac:dyDescent="0.3">
      <c r="A277">
        <v>23202</v>
      </c>
      <c r="B277" t="s">
        <v>56</v>
      </c>
      <c r="C277">
        <v>0.01</v>
      </c>
      <c r="D277">
        <v>179.29</v>
      </c>
      <c r="E277">
        <v>29.21</v>
      </c>
      <c r="F277">
        <v>522</v>
      </c>
      <c r="G277" t="s">
        <v>624</v>
      </c>
      <c r="H277" t="s">
        <v>39</v>
      </c>
      <c r="I277" t="s">
        <v>58</v>
      </c>
      <c r="J277" t="s">
        <v>41</v>
      </c>
      <c r="K277" t="s">
        <v>152</v>
      </c>
      <c r="L277" t="s">
        <v>121</v>
      </c>
      <c r="M277" t="s">
        <v>627</v>
      </c>
      <c r="N277">
        <v>0.74</v>
      </c>
      <c r="O277" t="s">
        <v>33</v>
      </c>
      <c r="P277" t="s">
        <v>34</v>
      </c>
      <c r="Q277" t="s">
        <v>102</v>
      </c>
      <c r="R277" t="s">
        <v>116</v>
      </c>
      <c r="S277">
        <v>97756</v>
      </c>
      <c r="T277" s="1">
        <v>42177</v>
      </c>
      <c r="U277" s="1">
        <v>42178</v>
      </c>
      <c r="V277">
        <v>2800.12</v>
      </c>
      <c r="W277">
        <v>21</v>
      </c>
      <c r="X277">
        <v>3112.13</v>
      </c>
      <c r="Y277">
        <v>89327</v>
      </c>
      <c r="Z277" t="str">
        <f>TEXT(Orders[[#This Row],[Order Date]],"MMM")</f>
        <v>Jun</v>
      </c>
    </row>
    <row r="278" spans="1:26" x14ac:dyDescent="0.3">
      <c r="A278">
        <v>21517</v>
      </c>
      <c r="B278" t="s">
        <v>37</v>
      </c>
      <c r="C278">
        <v>0.03</v>
      </c>
      <c r="D278">
        <v>1270.99</v>
      </c>
      <c r="E278">
        <v>19.989999999999998</v>
      </c>
      <c r="F278">
        <v>524</v>
      </c>
      <c r="G278" t="s">
        <v>628</v>
      </c>
      <c r="H278" t="s">
        <v>49</v>
      </c>
      <c r="I278" t="s">
        <v>114</v>
      </c>
      <c r="J278" t="s">
        <v>29</v>
      </c>
      <c r="K278" t="s">
        <v>109</v>
      </c>
      <c r="L278" t="s">
        <v>59</v>
      </c>
      <c r="M278" t="s">
        <v>629</v>
      </c>
      <c r="N278">
        <v>0.35</v>
      </c>
      <c r="O278" t="s">
        <v>33</v>
      </c>
      <c r="P278" t="s">
        <v>136</v>
      </c>
      <c r="Q278" t="s">
        <v>244</v>
      </c>
      <c r="R278" t="s">
        <v>630</v>
      </c>
      <c r="S278">
        <v>37922</v>
      </c>
      <c r="T278" s="1">
        <v>42024</v>
      </c>
      <c r="U278" s="1">
        <v>42026</v>
      </c>
      <c r="V278">
        <v>363.55199999999996</v>
      </c>
      <c r="W278">
        <v>2</v>
      </c>
      <c r="X278">
        <v>2589.0100000000002</v>
      </c>
      <c r="Y278">
        <v>91127</v>
      </c>
      <c r="Z278" t="str">
        <f>TEXT(Orders[[#This Row],[Order Date]],"MMM")</f>
        <v>Jan</v>
      </c>
    </row>
    <row r="279" spans="1:26" x14ac:dyDescent="0.3">
      <c r="A279">
        <v>21518</v>
      </c>
      <c r="B279" t="s">
        <v>37</v>
      </c>
      <c r="C279">
        <v>7.0000000000000007E-2</v>
      </c>
      <c r="D279">
        <v>2036.48</v>
      </c>
      <c r="E279">
        <v>14.7</v>
      </c>
      <c r="F279">
        <v>524</v>
      </c>
      <c r="G279" t="s">
        <v>628</v>
      </c>
      <c r="H279" t="s">
        <v>39</v>
      </c>
      <c r="I279" t="s">
        <v>114</v>
      </c>
      <c r="J279" t="s">
        <v>77</v>
      </c>
      <c r="K279" t="s">
        <v>85</v>
      </c>
      <c r="L279" t="s">
        <v>43</v>
      </c>
      <c r="M279" t="s">
        <v>631</v>
      </c>
      <c r="N279">
        <v>0.55000000000000004</v>
      </c>
      <c r="O279" t="s">
        <v>33</v>
      </c>
      <c r="P279" t="s">
        <v>136</v>
      </c>
      <c r="Q279" t="s">
        <v>244</v>
      </c>
      <c r="R279" t="s">
        <v>630</v>
      </c>
      <c r="S279">
        <v>37922</v>
      </c>
      <c r="T279" s="1">
        <v>42024</v>
      </c>
      <c r="U279" s="1">
        <v>42026</v>
      </c>
      <c r="V279">
        <v>-11.536000000000001</v>
      </c>
      <c r="W279">
        <v>1</v>
      </c>
      <c r="X279">
        <v>1893.93</v>
      </c>
      <c r="Y279">
        <v>91127</v>
      </c>
      <c r="Z279" t="str">
        <f>TEXT(Orders[[#This Row],[Order Date]],"MMM")</f>
        <v>Jan</v>
      </c>
    </row>
    <row r="280" spans="1:26" x14ac:dyDescent="0.3">
      <c r="A280">
        <v>22176</v>
      </c>
      <c r="B280" t="s">
        <v>25</v>
      </c>
      <c r="C280">
        <v>0.09</v>
      </c>
      <c r="D280">
        <v>17.98</v>
      </c>
      <c r="E280">
        <v>8.51</v>
      </c>
      <c r="F280">
        <v>526</v>
      </c>
      <c r="G280" t="s">
        <v>632</v>
      </c>
      <c r="H280" t="s">
        <v>49</v>
      </c>
      <c r="I280" t="s">
        <v>40</v>
      </c>
      <c r="J280" t="s">
        <v>77</v>
      </c>
      <c r="K280" t="s">
        <v>85</v>
      </c>
      <c r="L280" t="s">
        <v>86</v>
      </c>
      <c r="M280" t="s">
        <v>104</v>
      </c>
      <c r="N280">
        <v>0.4</v>
      </c>
      <c r="O280" t="s">
        <v>33</v>
      </c>
      <c r="P280" t="s">
        <v>34</v>
      </c>
      <c r="Q280" t="s">
        <v>378</v>
      </c>
      <c r="R280" t="s">
        <v>633</v>
      </c>
      <c r="S280">
        <v>85204</v>
      </c>
      <c r="T280" s="1">
        <v>42149</v>
      </c>
      <c r="U280" s="1">
        <v>42151</v>
      </c>
      <c r="V280">
        <v>-6.6120000000000108</v>
      </c>
      <c r="W280">
        <v>12</v>
      </c>
      <c r="X280">
        <v>211.13</v>
      </c>
      <c r="Y280">
        <v>90026</v>
      </c>
      <c r="Z280" t="str">
        <f>TEXT(Orders[[#This Row],[Order Date]],"MMM")</f>
        <v>May</v>
      </c>
    </row>
    <row r="281" spans="1:26" x14ac:dyDescent="0.3">
      <c r="A281">
        <v>20494</v>
      </c>
      <c r="B281" t="s">
        <v>37</v>
      </c>
      <c r="C281">
        <v>0</v>
      </c>
      <c r="D281">
        <v>1.88</v>
      </c>
      <c r="E281">
        <v>1.49</v>
      </c>
      <c r="F281">
        <v>526</v>
      </c>
      <c r="G281" t="s">
        <v>632</v>
      </c>
      <c r="H281" t="s">
        <v>49</v>
      </c>
      <c r="I281" t="s">
        <v>40</v>
      </c>
      <c r="J281" t="s">
        <v>29</v>
      </c>
      <c r="K281" t="s">
        <v>109</v>
      </c>
      <c r="L281" t="s">
        <v>59</v>
      </c>
      <c r="M281" t="s">
        <v>272</v>
      </c>
      <c r="N281">
        <v>0.37</v>
      </c>
      <c r="O281" t="s">
        <v>33</v>
      </c>
      <c r="P281" t="s">
        <v>34</v>
      </c>
      <c r="Q281" t="s">
        <v>378</v>
      </c>
      <c r="R281" t="s">
        <v>633</v>
      </c>
      <c r="S281">
        <v>85204</v>
      </c>
      <c r="T281" s="1">
        <v>42021</v>
      </c>
      <c r="U281" s="1">
        <v>42022</v>
      </c>
      <c r="V281">
        <v>-15.5595</v>
      </c>
      <c r="W281">
        <v>13</v>
      </c>
      <c r="X281">
        <v>25.39</v>
      </c>
      <c r="Y281">
        <v>90027</v>
      </c>
      <c r="Z281" t="str">
        <f>TEXT(Orders[[#This Row],[Order Date]],"MMM")</f>
        <v>Jan</v>
      </c>
    </row>
    <row r="282" spans="1:26" x14ac:dyDescent="0.3">
      <c r="A282">
        <v>20495</v>
      </c>
      <c r="B282" t="s">
        <v>37</v>
      </c>
      <c r="C282">
        <v>0.06</v>
      </c>
      <c r="D282">
        <v>5.78</v>
      </c>
      <c r="E282">
        <v>5.67</v>
      </c>
      <c r="F282">
        <v>526</v>
      </c>
      <c r="G282" t="s">
        <v>632</v>
      </c>
      <c r="H282" t="s">
        <v>49</v>
      </c>
      <c r="I282" t="s">
        <v>40</v>
      </c>
      <c r="J282" t="s">
        <v>29</v>
      </c>
      <c r="K282" t="s">
        <v>93</v>
      </c>
      <c r="L282" t="s">
        <v>59</v>
      </c>
      <c r="M282" t="s">
        <v>634</v>
      </c>
      <c r="N282">
        <v>0.36</v>
      </c>
      <c r="O282" t="s">
        <v>33</v>
      </c>
      <c r="P282" t="s">
        <v>34</v>
      </c>
      <c r="Q282" t="s">
        <v>378</v>
      </c>
      <c r="R282" t="s">
        <v>633</v>
      </c>
      <c r="S282">
        <v>85204</v>
      </c>
      <c r="T282" s="1">
        <v>42021</v>
      </c>
      <c r="U282" s="1">
        <v>42022</v>
      </c>
      <c r="V282">
        <v>-108.19</v>
      </c>
      <c r="W282">
        <v>15</v>
      </c>
      <c r="X282">
        <v>87.27</v>
      </c>
      <c r="Y282">
        <v>90027</v>
      </c>
      <c r="Z282" t="str">
        <f>TEXT(Orders[[#This Row],[Order Date]],"MMM")</f>
        <v>Jan</v>
      </c>
    </row>
    <row r="283" spans="1:26" x14ac:dyDescent="0.3">
      <c r="A283">
        <v>26210</v>
      </c>
      <c r="B283" t="s">
        <v>106</v>
      </c>
      <c r="C283">
        <v>0</v>
      </c>
      <c r="D283">
        <v>15.99</v>
      </c>
      <c r="E283">
        <v>13.18</v>
      </c>
      <c r="F283">
        <v>535</v>
      </c>
      <c r="G283" t="s">
        <v>635</v>
      </c>
      <c r="H283" t="s">
        <v>49</v>
      </c>
      <c r="I283" t="s">
        <v>28</v>
      </c>
      <c r="J283" t="s">
        <v>29</v>
      </c>
      <c r="K283" t="s">
        <v>109</v>
      </c>
      <c r="L283" t="s">
        <v>59</v>
      </c>
      <c r="M283" t="s">
        <v>636</v>
      </c>
      <c r="N283">
        <v>0.37</v>
      </c>
      <c r="O283" t="s">
        <v>33</v>
      </c>
      <c r="P283" t="s">
        <v>136</v>
      </c>
      <c r="Q283" t="s">
        <v>137</v>
      </c>
      <c r="R283" t="s">
        <v>637</v>
      </c>
      <c r="S283">
        <v>22025</v>
      </c>
      <c r="T283" s="1">
        <v>42115</v>
      </c>
      <c r="U283" s="1">
        <v>42119</v>
      </c>
      <c r="V283">
        <v>46.488</v>
      </c>
      <c r="W283">
        <v>23</v>
      </c>
      <c r="X283">
        <v>403.25</v>
      </c>
      <c r="Y283">
        <v>88511</v>
      </c>
      <c r="Z283" t="str">
        <f>TEXT(Orders[[#This Row],[Order Date]],"MMM")</f>
        <v>Apr</v>
      </c>
    </row>
    <row r="284" spans="1:26" x14ac:dyDescent="0.3">
      <c r="A284">
        <v>20811</v>
      </c>
      <c r="B284" t="s">
        <v>56</v>
      </c>
      <c r="C284">
        <v>0.05</v>
      </c>
      <c r="D284">
        <v>59.78</v>
      </c>
      <c r="E284">
        <v>10.29</v>
      </c>
      <c r="F284">
        <v>539</v>
      </c>
      <c r="G284" t="s">
        <v>638</v>
      </c>
      <c r="H284" t="s">
        <v>49</v>
      </c>
      <c r="I284" t="s">
        <v>58</v>
      </c>
      <c r="J284" t="s">
        <v>29</v>
      </c>
      <c r="K284" t="s">
        <v>109</v>
      </c>
      <c r="L284" t="s">
        <v>59</v>
      </c>
      <c r="M284" t="s">
        <v>639</v>
      </c>
      <c r="N284">
        <v>0.39</v>
      </c>
      <c r="O284" t="s">
        <v>33</v>
      </c>
      <c r="P284" t="s">
        <v>61</v>
      </c>
      <c r="Q284" t="s">
        <v>178</v>
      </c>
      <c r="R284" t="s">
        <v>539</v>
      </c>
      <c r="S284">
        <v>61801</v>
      </c>
      <c r="T284" s="1">
        <v>42138</v>
      </c>
      <c r="U284" s="1">
        <v>42139</v>
      </c>
      <c r="V284">
        <v>159.52970000000005</v>
      </c>
      <c r="W284">
        <v>7</v>
      </c>
      <c r="X284">
        <v>414.49</v>
      </c>
      <c r="Y284">
        <v>91174</v>
      </c>
      <c r="Z284" t="str">
        <f>TEXT(Orders[[#This Row],[Order Date]],"MMM")</f>
        <v>May</v>
      </c>
    </row>
    <row r="285" spans="1:26" x14ac:dyDescent="0.3">
      <c r="A285">
        <v>20812</v>
      </c>
      <c r="B285" t="s">
        <v>56</v>
      </c>
      <c r="C285">
        <v>0.08</v>
      </c>
      <c r="D285">
        <v>20.99</v>
      </c>
      <c r="E285">
        <v>1.25</v>
      </c>
      <c r="F285">
        <v>540</v>
      </c>
      <c r="G285" t="s">
        <v>640</v>
      </c>
      <c r="H285" t="s">
        <v>49</v>
      </c>
      <c r="I285" t="s">
        <v>58</v>
      </c>
      <c r="J285" t="s">
        <v>77</v>
      </c>
      <c r="K285" t="s">
        <v>78</v>
      </c>
      <c r="L285" t="s">
        <v>51</v>
      </c>
      <c r="M285" t="s">
        <v>641</v>
      </c>
      <c r="N285">
        <v>0.83</v>
      </c>
      <c r="O285" t="s">
        <v>33</v>
      </c>
      <c r="P285" t="s">
        <v>61</v>
      </c>
      <c r="Q285" t="s">
        <v>178</v>
      </c>
      <c r="R285" t="s">
        <v>642</v>
      </c>
      <c r="S285">
        <v>60061</v>
      </c>
      <c r="T285" s="1">
        <v>42138</v>
      </c>
      <c r="U285" s="1">
        <v>42140</v>
      </c>
      <c r="V285">
        <v>15.371400000000008</v>
      </c>
      <c r="W285">
        <v>28</v>
      </c>
      <c r="X285">
        <v>469.69</v>
      </c>
      <c r="Y285">
        <v>91174</v>
      </c>
      <c r="Z285" t="str">
        <f>TEXT(Orders[[#This Row],[Order Date]],"MMM")</f>
        <v>May</v>
      </c>
    </row>
    <row r="286" spans="1:26" x14ac:dyDescent="0.3">
      <c r="A286">
        <v>24783</v>
      </c>
      <c r="B286" t="s">
        <v>56</v>
      </c>
      <c r="C286">
        <v>0.05</v>
      </c>
      <c r="D286">
        <v>204.1</v>
      </c>
      <c r="E286">
        <v>13.99</v>
      </c>
      <c r="F286">
        <v>540</v>
      </c>
      <c r="G286" t="s">
        <v>640</v>
      </c>
      <c r="H286" t="s">
        <v>49</v>
      </c>
      <c r="I286" t="s">
        <v>58</v>
      </c>
      <c r="J286" t="s">
        <v>77</v>
      </c>
      <c r="K286" t="s">
        <v>85</v>
      </c>
      <c r="L286" t="s">
        <v>86</v>
      </c>
      <c r="M286" t="s">
        <v>643</v>
      </c>
      <c r="N286">
        <v>0.37</v>
      </c>
      <c r="O286" t="s">
        <v>33</v>
      </c>
      <c r="P286" t="s">
        <v>61</v>
      </c>
      <c r="Q286" t="s">
        <v>178</v>
      </c>
      <c r="R286" t="s">
        <v>642</v>
      </c>
      <c r="S286">
        <v>60061</v>
      </c>
      <c r="T286" s="1">
        <v>42147</v>
      </c>
      <c r="U286" s="1">
        <v>42149</v>
      </c>
      <c r="V286">
        <v>5924.1122999999998</v>
      </c>
      <c r="W286">
        <v>41</v>
      </c>
      <c r="X286">
        <v>8585.67</v>
      </c>
      <c r="Y286">
        <v>91175</v>
      </c>
      <c r="Z286" t="str">
        <f>TEXT(Orders[[#This Row],[Order Date]],"MMM")</f>
        <v>May</v>
      </c>
    </row>
    <row r="287" spans="1:26" x14ac:dyDescent="0.3">
      <c r="A287">
        <v>23401</v>
      </c>
      <c r="B287" t="s">
        <v>37</v>
      </c>
      <c r="C287">
        <v>0.03</v>
      </c>
      <c r="D287">
        <v>13.73</v>
      </c>
      <c r="E287">
        <v>6.85</v>
      </c>
      <c r="F287">
        <v>547</v>
      </c>
      <c r="G287" t="s">
        <v>644</v>
      </c>
      <c r="H287" t="s">
        <v>27</v>
      </c>
      <c r="I287" t="s">
        <v>28</v>
      </c>
      <c r="J287" t="s">
        <v>41</v>
      </c>
      <c r="K287" t="s">
        <v>50</v>
      </c>
      <c r="L287" t="s">
        <v>31</v>
      </c>
      <c r="M287" t="s">
        <v>645</v>
      </c>
      <c r="N287">
        <v>0.54</v>
      </c>
      <c r="O287" t="s">
        <v>33</v>
      </c>
      <c r="P287" t="s">
        <v>53</v>
      </c>
      <c r="Q287" t="s">
        <v>646</v>
      </c>
      <c r="R287" t="s">
        <v>647</v>
      </c>
      <c r="S287">
        <v>26501</v>
      </c>
      <c r="T287" s="1">
        <v>42169</v>
      </c>
      <c r="U287" s="1">
        <v>42170</v>
      </c>
      <c r="V287">
        <v>39.585299999999997</v>
      </c>
      <c r="W287">
        <v>4</v>
      </c>
      <c r="X287">
        <v>57.37</v>
      </c>
      <c r="Y287">
        <v>86250</v>
      </c>
      <c r="Z287" t="str">
        <f>TEXT(Orders[[#This Row],[Order Date]],"MMM")</f>
        <v>Jun</v>
      </c>
    </row>
    <row r="288" spans="1:26" x14ac:dyDescent="0.3">
      <c r="A288">
        <v>25806</v>
      </c>
      <c r="B288" t="s">
        <v>37</v>
      </c>
      <c r="C288">
        <v>0.02</v>
      </c>
      <c r="D288">
        <v>7.1</v>
      </c>
      <c r="E288">
        <v>6.05</v>
      </c>
      <c r="F288">
        <v>549</v>
      </c>
      <c r="G288" t="s">
        <v>648</v>
      </c>
      <c r="H288" t="s">
        <v>49</v>
      </c>
      <c r="I288" t="s">
        <v>28</v>
      </c>
      <c r="J288" t="s">
        <v>29</v>
      </c>
      <c r="K288" t="s">
        <v>109</v>
      </c>
      <c r="L288" t="s">
        <v>59</v>
      </c>
      <c r="M288" t="s">
        <v>649</v>
      </c>
      <c r="N288">
        <v>0.39</v>
      </c>
      <c r="O288" t="s">
        <v>33</v>
      </c>
      <c r="P288" t="s">
        <v>34</v>
      </c>
      <c r="Q288" t="s">
        <v>366</v>
      </c>
      <c r="R288" t="s">
        <v>650</v>
      </c>
      <c r="S288">
        <v>88201</v>
      </c>
      <c r="T288" s="1">
        <v>42024</v>
      </c>
      <c r="U288" s="1">
        <v>42024</v>
      </c>
      <c r="V288">
        <v>-66.378</v>
      </c>
      <c r="W288">
        <v>9</v>
      </c>
      <c r="X288">
        <v>66.319999999999993</v>
      </c>
      <c r="Y288">
        <v>90908</v>
      </c>
      <c r="Z288" t="str">
        <f>TEXT(Orders[[#This Row],[Order Date]],"MMM")</f>
        <v>Jan</v>
      </c>
    </row>
    <row r="289" spans="1:26" x14ac:dyDescent="0.3">
      <c r="A289">
        <v>24132</v>
      </c>
      <c r="B289" t="s">
        <v>25</v>
      </c>
      <c r="C289">
        <v>0.05</v>
      </c>
      <c r="D289">
        <v>1.68</v>
      </c>
      <c r="E289">
        <v>1.57</v>
      </c>
      <c r="F289">
        <v>550</v>
      </c>
      <c r="G289" t="s">
        <v>651</v>
      </c>
      <c r="H289" t="s">
        <v>49</v>
      </c>
      <c r="I289" t="s">
        <v>28</v>
      </c>
      <c r="J289" t="s">
        <v>29</v>
      </c>
      <c r="K289" t="s">
        <v>30</v>
      </c>
      <c r="L289" t="s">
        <v>31</v>
      </c>
      <c r="M289" t="s">
        <v>96</v>
      </c>
      <c r="N289">
        <v>0.59</v>
      </c>
      <c r="O289" t="s">
        <v>33</v>
      </c>
      <c r="P289" t="s">
        <v>61</v>
      </c>
      <c r="Q289" t="s">
        <v>130</v>
      </c>
      <c r="R289" t="s">
        <v>652</v>
      </c>
      <c r="S289">
        <v>78155</v>
      </c>
      <c r="T289" s="1">
        <v>42034</v>
      </c>
      <c r="U289" s="1">
        <v>42035</v>
      </c>
      <c r="V289">
        <v>-33.340000000000003</v>
      </c>
      <c r="W289">
        <v>11</v>
      </c>
      <c r="X289">
        <v>18.75</v>
      </c>
      <c r="Y289">
        <v>90909</v>
      </c>
      <c r="Z289" t="str">
        <f>TEXT(Orders[[#This Row],[Order Date]],"MMM")</f>
        <v>Jan</v>
      </c>
    </row>
    <row r="290" spans="1:26" x14ac:dyDescent="0.3">
      <c r="A290">
        <v>24133</v>
      </c>
      <c r="B290" t="s">
        <v>25</v>
      </c>
      <c r="C290">
        <v>0.1</v>
      </c>
      <c r="D290">
        <v>218.75</v>
      </c>
      <c r="E290">
        <v>69.64</v>
      </c>
      <c r="F290">
        <v>550</v>
      </c>
      <c r="G290" t="s">
        <v>651</v>
      </c>
      <c r="H290" t="s">
        <v>39</v>
      </c>
      <c r="I290" t="s">
        <v>28</v>
      </c>
      <c r="J290" t="s">
        <v>41</v>
      </c>
      <c r="K290" t="s">
        <v>152</v>
      </c>
      <c r="L290" t="s">
        <v>121</v>
      </c>
      <c r="M290" t="s">
        <v>653</v>
      </c>
      <c r="N290">
        <v>0.77</v>
      </c>
      <c r="O290" t="s">
        <v>33</v>
      </c>
      <c r="P290" t="s">
        <v>61</v>
      </c>
      <c r="Q290" t="s">
        <v>130</v>
      </c>
      <c r="R290" t="s">
        <v>652</v>
      </c>
      <c r="S290">
        <v>78155</v>
      </c>
      <c r="T290" s="1">
        <v>42034</v>
      </c>
      <c r="U290" s="1">
        <v>42036</v>
      </c>
      <c r="V290">
        <v>-201.27599999999998</v>
      </c>
      <c r="W290">
        <v>1</v>
      </c>
      <c r="X290">
        <v>188.51</v>
      </c>
      <c r="Y290">
        <v>90909</v>
      </c>
      <c r="Z290" t="str">
        <f>TEXT(Orders[[#This Row],[Order Date]],"MMM")</f>
        <v>Jan</v>
      </c>
    </row>
    <row r="291" spans="1:26" x14ac:dyDescent="0.3">
      <c r="A291">
        <v>23209</v>
      </c>
      <c r="B291" t="s">
        <v>56</v>
      </c>
      <c r="C291">
        <v>0.06</v>
      </c>
      <c r="D291">
        <v>549.99</v>
      </c>
      <c r="E291">
        <v>49</v>
      </c>
      <c r="F291">
        <v>550</v>
      </c>
      <c r="G291" t="s">
        <v>651</v>
      </c>
      <c r="H291" t="s">
        <v>39</v>
      </c>
      <c r="I291" t="s">
        <v>28</v>
      </c>
      <c r="J291" t="s">
        <v>77</v>
      </c>
      <c r="K291" t="s">
        <v>586</v>
      </c>
      <c r="L291" t="s">
        <v>43</v>
      </c>
      <c r="M291" t="s">
        <v>654</v>
      </c>
      <c r="N291">
        <v>0.35</v>
      </c>
      <c r="O291" t="s">
        <v>33</v>
      </c>
      <c r="P291" t="s">
        <v>61</v>
      </c>
      <c r="Q291" t="s">
        <v>130</v>
      </c>
      <c r="R291" t="s">
        <v>652</v>
      </c>
      <c r="S291">
        <v>78155</v>
      </c>
      <c r="T291" s="1">
        <v>42167</v>
      </c>
      <c r="U291" s="1">
        <v>42168</v>
      </c>
      <c r="V291">
        <v>4637.4071999999996</v>
      </c>
      <c r="W291">
        <v>13</v>
      </c>
      <c r="X291">
        <v>6720.88</v>
      </c>
      <c r="Y291">
        <v>90910</v>
      </c>
      <c r="Z291" t="str">
        <f>TEXT(Orders[[#This Row],[Order Date]],"MMM")</f>
        <v>Jun</v>
      </c>
    </row>
    <row r="292" spans="1:26" x14ac:dyDescent="0.3">
      <c r="A292">
        <v>23210</v>
      </c>
      <c r="B292" t="s">
        <v>56</v>
      </c>
      <c r="C292">
        <v>0.08</v>
      </c>
      <c r="D292">
        <v>115.99</v>
      </c>
      <c r="E292">
        <v>5.99</v>
      </c>
      <c r="F292">
        <v>550</v>
      </c>
      <c r="G292" t="s">
        <v>651</v>
      </c>
      <c r="H292" t="s">
        <v>27</v>
      </c>
      <c r="I292" t="s">
        <v>28</v>
      </c>
      <c r="J292" t="s">
        <v>77</v>
      </c>
      <c r="K292" t="s">
        <v>78</v>
      </c>
      <c r="L292" t="s">
        <v>59</v>
      </c>
      <c r="M292" t="s">
        <v>655</v>
      </c>
      <c r="N292">
        <v>0.56999999999999995</v>
      </c>
      <c r="O292" t="s">
        <v>33</v>
      </c>
      <c r="P292" t="s">
        <v>61</v>
      </c>
      <c r="Q292" t="s">
        <v>130</v>
      </c>
      <c r="R292" t="s">
        <v>652</v>
      </c>
      <c r="S292">
        <v>78155</v>
      </c>
      <c r="T292" s="1">
        <v>42167</v>
      </c>
      <c r="U292" s="1">
        <v>42168</v>
      </c>
      <c r="V292">
        <v>-239.54149999999998</v>
      </c>
      <c r="W292">
        <v>1</v>
      </c>
      <c r="X292">
        <v>102.21</v>
      </c>
      <c r="Y292">
        <v>90910</v>
      </c>
      <c r="Z292" t="str">
        <f>TEXT(Orders[[#This Row],[Order Date]],"MMM")</f>
        <v>Jun</v>
      </c>
    </row>
    <row r="293" spans="1:26" x14ac:dyDescent="0.3">
      <c r="A293">
        <v>24134</v>
      </c>
      <c r="B293" t="s">
        <v>25</v>
      </c>
      <c r="C293">
        <v>0</v>
      </c>
      <c r="D293">
        <v>15.04</v>
      </c>
      <c r="E293">
        <v>1.97</v>
      </c>
      <c r="F293">
        <v>551</v>
      </c>
      <c r="G293" t="s">
        <v>656</v>
      </c>
      <c r="H293" t="s">
        <v>49</v>
      </c>
      <c r="I293" t="s">
        <v>28</v>
      </c>
      <c r="J293" t="s">
        <v>29</v>
      </c>
      <c r="K293" t="s">
        <v>93</v>
      </c>
      <c r="L293" t="s">
        <v>31</v>
      </c>
      <c r="M293" t="s">
        <v>657</v>
      </c>
      <c r="N293">
        <v>0.39</v>
      </c>
      <c r="O293" t="s">
        <v>33</v>
      </c>
      <c r="P293" t="s">
        <v>61</v>
      </c>
      <c r="Q293" t="s">
        <v>130</v>
      </c>
      <c r="R293" t="s">
        <v>658</v>
      </c>
      <c r="S293">
        <v>75090</v>
      </c>
      <c r="T293" s="1">
        <v>42034</v>
      </c>
      <c r="U293" s="1">
        <v>42036</v>
      </c>
      <c r="V293">
        <v>21.514199999999999</v>
      </c>
      <c r="W293">
        <v>2</v>
      </c>
      <c r="X293">
        <v>31.18</v>
      </c>
      <c r="Y293">
        <v>90909</v>
      </c>
      <c r="Z293" t="str">
        <f>TEXT(Orders[[#This Row],[Order Date]],"MMM")</f>
        <v>Jan</v>
      </c>
    </row>
    <row r="294" spans="1:26" x14ac:dyDescent="0.3">
      <c r="A294">
        <v>2368</v>
      </c>
      <c r="B294" t="s">
        <v>56</v>
      </c>
      <c r="C294">
        <v>0</v>
      </c>
      <c r="D294">
        <v>6.88</v>
      </c>
      <c r="E294">
        <v>2</v>
      </c>
      <c r="F294">
        <v>553</v>
      </c>
      <c r="G294" t="s">
        <v>659</v>
      </c>
      <c r="H294" t="s">
        <v>27</v>
      </c>
      <c r="I294" t="s">
        <v>40</v>
      </c>
      <c r="J294" t="s">
        <v>29</v>
      </c>
      <c r="K294" t="s">
        <v>93</v>
      </c>
      <c r="L294" t="s">
        <v>31</v>
      </c>
      <c r="M294" t="s">
        <v>660</v>
      </c>
      <c r="N294">
        <v>0.39</v>
      </c>
      <c r="O294" t="s">
        <v>33</v>
      </c>
      <c r="P294" t="s">
        <v>34</v>
      </c>
      <c r="Q294" t="s">
        <v>45</v>
      </c>
      <c r="R294" t="s">
        <v>661</v>
      </c>
      <c r="S294">
        <v>90008</v>
      </c>
      <c r="T294" s="1">
        <v>42032</v>
      </c>
      <c r="U294" s="1">
        <v>42033</v>
      </c>
      <c r="V294">
        <v>34.068000000000005</v>
      </c>
      <c r="W294">
        <v>36</v>
      </c>
      <c r="X294">
        <v>267.52999999999997</v>
      </c>
      <c r="Y294">
        <v>17155</v>
      </c>
      <c r="Z294" t="str">
        <f>TEXT(Orders[[#This Row],[Order Date]],"MMM")</f>
        <v>Jan</v>
      </c>
    </row>
    <row r="295" spans="1:26" x14ac:dyDescent="0.3">
      <c r="A295">
        <v>349</v>
      </c>
      <c r="B295" t="s">
        <v>37</v>
      </c>
      <c r="C295">
        <v>7.0000000000000007E-2</v>
      </c>
      <c r="D295">
        <v>2036.48</v>
      </c>
      <c r="E295">
        <v>14.7</v>
      </c>
      <c r="F295">
        <v>553</v>
      </c>
      <c r="G295" t="s">
        <v>659</v>
      </c>
      <c r="H295" t="s">
        <v>39</v>
      </c>
      <c r="I295" t="s">
        <v>28</v>
      </c>
      <c r="J295" t="s">
        <v>77</v>
      </c>
      <c r="K295" t="s">
        <v>85</v>
      </c>
      <c r="L295" t="s">
        <v>43</v>
      </c>
      <c r="M295" t="s">
        <v>631</v>
      </c>
      <c r="N295">
        <v>0.55000000000000004</v>
      </c>
      <c r="O295" t="s">
        <v>33</v>
      </c>
      <c r="P295" t="s">
        <v>34</v>
      </c>
      <c r="Q295" t="s">
        <v>45</v>
      </c>
      <c r="R295" t="s">
        <v>661</v>
      </c>
      <c r="S295">
        <v>90008</v>
      </c>
      <c r="T295" s="1">
        <v>42056</v>
      </c>
      <c r="U295" s="1">
        <v>42056</v>
      </c>
      <c r="V295">
        <v>4073.25</v>
      </c>
      <c r="W295">
        <v>25</v>
      </c>
      <c r="X295">
        <v>43046.2</v>
      </c>
      <c r="Y295">
        <v>2433</v>
      </c>
      <c r="Z295" t="str">
        <f>TEXT(Orders[[#This Row],[Order Date]],"MMM")</f>
        <v>Feb</v>
      </c>
    </row>
    <row r="296" spans="1:26" x14ac:dyDescent="0.3">
      <c r="A296">
        <v>1115</v>
      </c>
      <c r="B296" t="s">
        <v>106</v>
      </c>
      <c r="C296">
        <v>0.01</v>
      </c>
      <c r="D296">
        <v>4.9800000000000004</v>
      </c>
      <c r="E296">
        <v>7.44</v>
      </c>
      <c r="F296">
        <v>553</v>
      </c>
      <c r="G296" t="s">
        <v>659</v>
      </c>
      <c r="H296" t="s">
        <v>49</v>
      </c>
      <c r="I296" t="s">
        <v>28</v>
      </c>
      <c r="J296" t="s">
        <v>29</v>
      </c>
      <c r="K296" t="s">
        <v>93</v>
      </c>
      <c r="L296" t="s">
        <v>59</v>
      </c>
      <c r="M296" t="s">
        <v>384</v>
      </c>
      <c r="N296">
        <v>0.36</v>
      </c>
      <c r="O296" t="s">
        <v>33</v>
      </c>
      <c r="P296" t="s">
        <v>34</v>
      </c>
      <c r="Q296" t="s">
        <v>45</v>
      </c>
      <c r="R296" t="s">
        <v>661</v>
      </c>
      <c r="S296">
        <v>90008</v>
      </c>
      <c r="T296" s="1">
        <v>42109</v>
      </c>
      <c r="U296" s="1">
        <v>42118</v>
      </c>
      <c r="V296">
        <v>-179.59199999999998</v>
      </c>
      <c r="W296">
        <v>63</v>
      </c>
      <c r="X296">
        <v>330.21</v>
      </c>
      <c r="Y296">
        <v>8165</v>
      </c>
      <c r="Z296" t="str">
        <f>TEXT(Orders[[#This Row],[Order Date]],"MMM")</f>
        <v>Apr</v>
      </c>
    </row>
    <row r="297" spans="1:26" x14ac:dyDescent="0.3">
      <c r="A297">
        <v>64</v>
      </c>
      <c r="B297" t="s">
        <v>56</v>
      </c>
      <c r="C297">
        <v>0.08</v>
      </c>
      <c r="D297">
        <v>124.49</v>
      </c>
      <c r="E297">
        <v>51.94</v>
      </c>
      <c r="F297">
        <v>553</v>
      </c>
      <c r="G297" t="s">
        <v>659</v>
      </c>
      <c r="H297" t="s">
        <v>39</v>
      </c>
      <c r="I297" t="s">
        <v>28</v>
      </c>
      <c r="J297" t="s">
        <v>41</v>
      </c>
      <c r="K297" t="s">
        <v>152</v>
      </c>
      <c r="L297" t="s">
        <v>121</v>
      </c>
      <c r="M297" t="s">
        <v>461</v>
      </c>
      <c r="N297">
        <v>0.63</v>
      </c>
      <c r="O297" t="s">
        <v>33</v>
      </c>
      <c r="P297" t="s">
        <v>34</v>
      </c>
      <c r="Q297" t="s">
        <v>45</v>
      </c>
      <c r="R297" t="s">
        <v>661</v>
      </c>
      <c r="S297">
        <v>90008</v>
      </c>
      <c r="T297" s="1">
        <v>42173</v>
      </c>
      <c r="U297" s="1">
        <v>42174</v>
      </c>
      <c r="V297">
        <v>-500.38</v>
      </c>
      <c r="W297">
        <v>56</v>
      </c>
      <c r="X297">
        <v>6831.37</v>
      </c>
      <c r="Y297">
        <v>359</v>
      </c>
      <c r="Z297" t="str">
        <f>TEXT(Orders[[#This Row],[Order Date]],"MMM")</f>
        <v>Jun</v>
      </c>
    </row>
    <row r="298" spans="1:26" x14ac:dyDescent="0.3">
      <c r="A298">
        <v>18349</v>
      </c>
      <c r="B298" t="s">
        <v>37</v>
      </c>
      <c r="C298">
        <v>7.0000000000000007E-2</v>
      </c>
      <c r="D298">
        <v>2036.48</v>
      </c>
      <c r="E298">
        <v>14.7</v>
      </c>
      <c r="F298">
        <v>555</v>
      </c>
      <c r="G298" t="s">
        <v>662</v>
      </c>
      <c r="H298" t="s">
        <v>39</v>
      </c>
      <c r="I298" t="s">
        <v>28</v>
      </c>
      <c r="J298" t="s">
        <v>77</v>
      </c>
      <c r="K298" t="s">
        <v>85</v>
      </c>
      <c r="L298" t="s">
        <v>43</v>
      </c>
      <c r="M298" t="s">
        <v>631</v>
      </c>
      <c r="N298">
        <v>0.55000000000000004</v>
      </c>
      <c r="O298" t="s">
        <v>33</v>
      </c>
      <c r="P298" t="s">
        <v>34</v>
      </c>
      <c r="Q298" t="s">
        <v>212</v>
      </c>
      <c r="R298" t="s">
        <v>663</v>
      </c>
      <c r="S298">
        <v>84062</v>
      </c>
      <c r="T298" s="1">
        <v>42056</v>
      </c>
      <c r="U298" s="1">
        <v>42056</v>
      </c>
      <c r="V298">
        <v>6028.41</v>
      </c>
      <c r="W298">
        <v>6</v>
      </c>
      <c r="X298">
        <v>10331.09</v>
      </c>
      <c r="Y298">
        <v>86190</v>
      </c>
      <c r="Z298" t="str">
        <f>TEXT(Orders[[#This Row],[Order Date]],"MMM")</f>
        <v>Feb</v>
      </c>
    </row>
    <row r="299" spans="1:26" x14ac:dyDescent="0.3">
      <c r="A299">
        <v>19115</v>
      </c>
      <c r="B299" t="s">
        <v>106</v>
      </c>
      <c r="C299">
        <v>0.01</v>
      </c>
      <c r="D299">
        <v>4.9800000000000004</v>
      </c>
      <c r="E299">
        <v>7.44</v>
      </c>
      <c r="F299">
        <v>555</v>
      </c>
      <c r="G299" t="s">
        <v>662</v>
      </c>
      <c r="H299" t="s">
        <v>49</v>
      </c>
      <c r="I299" t="s">
        <v>28</v>
      </c>
      <c r="J299" t="s">
        <v>29</v>
      </c>
      <c r="K299" t="s">
        <v>93</v>
      </c>
      <c r="L299" t="s">
        <v>59</v>
      </c>
      <c r="M299" t="s">
        <v>384</v>
      </c>
      <c r="N299">
        <v>0.36</v>
      </c>
      <c r="O299" t="s">
        <v>33</v>
      </c>
      <c r="P299" t="s">
        <v>34</v>
      </c>
      <c r="Q299" t="s">
        <v>212</v>
      </c>
      <c r="R299" t="s">
        <v>663</v>
      </c>
      <c r="S299">
        <v>84062</v>
      </c>
      <c r="T299" s="1">
        <v>42109</v>
      </c>
      <c r="U299" s="1">
        <v>42118</v>
      </c>
      <c r="V299">
        <v>-161.6328</v>
      </c>
      <c r="W299">
        <v>16</v>
      </c>
      <c r="X299">
        <v>83.86</v>
      </c>
      <c r="Y299">
        <v>86191</v>
      </c>
      <c r="Z299" t="str">
        <f>TEXT(Orders[[#This Row],[Order Date]],"MMM")</f>
        <v>Apr</v>
      </c>
    </row>
    <row r="300" spans="1:26" x14ac:dyDescent="0.3">
      <c r="A300">
        <v>18064</v>
      </c>
      <c r="B300" t="s">
        <v>56</v>
      </c>
      <c r="C300">
        <v>0.08</v>
      </c>
      <c r="D300">
        <v>124.49</v>
      </c>
      <c r="E300">
        <v>51.94</v>
      </c>
      <c r="F300">
        <v>555</v>
      </c>
      <c r="G300" t="s">
        <v>662</v>
      </c>
      <c r="H300" t="s">
        <v>39</v>
      </c>
      <c r="I300" t="s">
        <v>28</v>
      </c>
      <c r="J300" t="s">
        <v>41</v>
      </c>
      <c r="K300" t="s">
        <v>152</v>
      </c>
      <c r="L300" t="s">
        <v>121</v>
      </c>
      <c r="M300" t="s">
        <v>461</v>
      </c>
      <c r="N300">
        <v>0.63</v>
      </c>
      <c r="O300" t="s">
        <v>33</v>
      </c>
      <c r="P300" t="s">
        <v>34</v>
      </c>
      <c r="Q300" t="s">
        <v>212</v>
      </c>
      <c r="R300" t="s">
        <v>663</v>
      </c>
      <c r="S300">
        <v>84062</v>
      </c>
      <c r="T300" s="1">
        <v>42173</v>
      </c>
      <c r="U300" s="1">
        <v>42174</v>
      </c>
      <c r="V300">
        <v>-250.19</v>
      </c>
      <c r="W300">
        <v>14</v>
      </c>
      <c r="X300">
        <v>1707.84</v>
      </c>
      <c r="Y300">
        <v>86192</v>
      </c>
      <c r="Z300" t="str">
        <f>TEXT(Orders[[#This Row],[Order Date]],"MMM")</f>
        <v>Jun</v>
      </c>
    </row>
    <row r="301" spans="1:26" x14ac:dyDescent="0.3">
      <c r="A301">
        <v>20368</v>
      </c>
      <c r="B301" t="s">
        <v>56</v>
      </c>
      <c r="C301">
        <v>0</v>
      </c>
      <c r="D301">
        <v>6.88</v>
      </c>
      <c r="E301">
        <v>2</v>
      </c>
      <c r="F301">
        <v>556</v>
      </c>
      <c r="G301" t="s">
        <v>664</v>
      </c>
      <c r="H301" t="s">
        <v>27</v>
      </c>
      <c r="I301" t="s">
        <v>40</v>
      </c>
      <c r="J301" t="s">
        <v>29</v>
      </c>
      <c r="K301" t="s">
        <v>93</v>
      </c>
      <c r="L301" t="s">
        <v>31</v>
      </c>
      <c r="M301" t="s">
        <v>660</v>
      </c>
      <c r="N301">
        <v>0.39</v>
      </c>
      <c r="O301" t="s">
        <v>33</v>
      </c>
      <c r="P301" t="s">
        <v>34</v>
      </c>
      <c r="Q301" t="s">
        <v>212</v>
      </c>
      <c r="R301" t="s">
        <v>665</v>
      </c>
      <c r="S301">
        <v>84604</v>
      </c>
      <c r="T301" s="1">
        <v>42032</v>
      </c>
      <c r="U301" s="1">
        <v>42033</v>
      </c>
      <c r="V301">
        <v>46.147199999999991</v>
      </c>
      <c r="W301">
        <v>9</v>
      </c>
      <c r="X301">
        <v>66.88</v>
      </c>
      <c r="Y301">
        <v>86189</v>
      </c>
      <c r="Z301" t="str">
        <f>TEXT(Orders[[#This Row],[Order Date]],"MMM")</f>
        <v>Jan</v>
      </c>
    </row>
    <row r="302" spans="1:26" x14ac:dyDescent="0.3">
      <c r="A302">
        <v>20369</v>
      </c>
      <c r="B302" t="s">
        <v>56</v>
      </c>
      <c r="C302">
        <v>0.03</v>
      </c>
      <c r="D302">
        <v>32.479999999999997</v>
      </c>
      <c r="E302">
        <v>35</v>
      </c>
      <c r="F302">
        <v>556</v>
      </c>
      <c r="G302" t="s">
        <v>664</v>
      </c>
      <c r="H302" t="s">
        <v>27</v>
      </c>
      <c r="I302" t="s">
        <v>40</v>
      </c>
      <c r="J302" t="s">
        <v>29</v>
      </c>
      <c r="K302" t="s">
        <v>141</v>
      </c>
      <c r="L302" t="s">
        <v>236</v>
      </c>
      <c r="M302" t="s">
        <v>666</v>
      </c>
      <c r="N302">
        <v>0.81</v>
      </c>
      <c r="O302" t="s">
        <v>33</v>
      </c>
      <c r="P302" t="s">
        <v>34</v>
      </c>
      <c r="Q302" t="s">
        <v>212</v>
      </c>
      <c r="R302" t="s">
        <v>665</v>
      </c>
      <c r="S302">
        <v>84604</v>
      </c>
      <c r="T302" s="1">
        <v>42032</v>
      </c>
      <c r="U302" s="1">
        <v>42032</v>
      </c>
      <c r="V302">
        <v>-1116.3348000000001</v>
      </c>
      <c r="W302">
        <v>8</v>
      </c>
      <c r="X302">
        <v>274.91000000000003</v>
      </c>
      <c r="Y302">
        <v>86189</v>
      </c>
      <c r="Z302" t="str">
        <f>TEXT(Orders[[#This Row],[Order Date]],"MMM")</f>
        <v>Jan</v>
      </c>
    </row>
    <row r="303" spans="1:26" x14ac:dyDescent="0.3">
      <c r="A303">
        <v>21966</v>
      </c>
      <c r="B303" t="s">
        <v>47</v>
      </c>
      <c r="C303">
        <v>0.02</v>
      </c>
      <c r="D303">
        <v>280.98</v>
      </c>
      <c r="E303">
        <v>57</v>
      </c>
      <c r="F303">
        <v>568</v>
      </c>
      <c r="G303" t="s">
        <v>667</v>
      </c>
      <c r="H303" t="s">
        <v>39</v>
      </c>
      <c r="I303" t="s">
        <v>114</v>
      </c>
      <c r="J303" t="s">
        <v>41</v>
      </c>
      <c r="K303" t="s">
        <v>42</v>
      </c>
      <c r="L303" t="s">
        <v>43</v>
      </c>
      <c r="M303" t="s">
        <v>668</v>
      </c>
      <c r="N303">
        <v>0.78</v>
      </c>
      <c r="O303" t="s">
        <v>33</v>
      </c>
      <c r="P303" t="s">
        <v>136</v>
      </c>
      <c r="Q303" t="s">
        <v>669</v>
      </c>
      <c r="R303" t="s">
        <v>442</v>
      </c>
      <c r="S303">
        <v>39701</v>
      </c>
      <c r="T303" s="1">
        <v>42067</v>
      </c>
      <c r="U303" s="1">
        <v>42068</v>
      </c>
      <c r="V303">
        <v>1141.7939999999999</v>
      </c>
      <c r="W303">
        <v>4</v>
      </c>
      <c r="X303">
        <v>1128.74</v>
      </c>
      <c r="Y303">
        <v>88879</v>
      </c>
      <c r="Z303" t="str">
        <f>TEXT(Orders[[#This Row],[Order Date]],"MMM")</f>
        <v>Mar</v>
      </c>
    </row>
    <row r="304" spans="1:26" x14ac:dyDescent="0.3">
      <c r="A304">
        <v>22667</v>
      </c>
      <c r="B304" t="s">
        <v>37</v>
      </c>
      <c r="C304">
        <v>0.09</v>
      </c>
      <c r="D304">
        <v>70.97</v>
      </c>
      <c r="E304">
        <v>3.5</v>
      </c>
      <c r="F304">
        <v>568</v>
      </c>
      <c r="G304" t="s">
        <v>667</v>
      </c>
      <c r="H304" t="s">
        <v>49</v>
      </c>
      <c r="I304" t="s">
        <v>114</v>
      </c>
      <c r="J304" t="s">
        <v>29</v>
      </c>
      <c r="K304" t="s">
        <v>257</v>
      </c>
      <c r="L304" t="s">
        <v>59</v>
      </c>
      <c r="M304" t="s">
        <v>670</v>
      </c>
      <c r="N304">
        <v>0.59</v>
      </c>
      <c r="O304" t="s">
        <v>33</v>
      </c>
      <c r="P304" t="s">
        <v>136</v>
      </c>
      <c r="Q304" t="s">
        <v>669</v>
      </c>
      <c r="R304" t="s">
        <v>442</v>
      </c>
      <c r="S304">
        <v>39701</v>
      </c>
      <c r="T304" s="1">
        <v>42109</v>
      </c>
      <c r="U304" s="1">
        <v>42109</v>
      </c>
      <c r="V304">
        <v>-99.568000000000012</v>
      </c>
      <c r="W304">
        <v>12</v>
      </c>
      <c r="X304">
        <v>805.99</v>
      </c>
      <c r="Y304">
        <v>88880</v>
      </c>
      <c r="Z304" t="str">
        <f>TEXT(Orders[[#This Row],[Order Date]],"MMM")</f>
        <v>Apr</v>
      </c>
    </row>
    <row r="305" spans="1:26" x14ac:dyDescent="0.3">
      <c r="A305">
        <v>22736</v>
      </c>
      <c r="B305" t="s">
        <v>56</v>
      </c>
      <c r="C305">
        <v>0.08</v>
      </c>
      <c r="D305">
        <v>67.28</v>
      </c>
      <c r="E305">
        <v>19.989999999999998</v>
      </c>
      <c r="F305">
        <v>568</v>
      </c>
      <c r="G305" t="s">
        <v>667</v>
      </c>
      <c r="H305" t="s">
        <v>27</v>
      </c>
      <c r="I305" t="s">
        <v>114</v>
      </c>
      <c r="J305" t="s">
        <v>29</v>
      </c>
      <c r="K305" t="s">
        <v>109</v>
      </c>
      <c r="L305" t="s">
        <v>59</v>
      </c>
      <c r="M305" t="s">
        <v>671</v>
      </c>
      <c r="N305">
        <v>0.4</v>
      </c>
      <c r="O305" t="s">
        <v>33</v>
      </c>
      <c r="P305" t="s">
        <v>136</v>
      </c>
      <c r="Q305" t="s">
        <v>669</v>
      </c>
      <c r="R305" t="s">
        <v>442</v>
      </c>
      <c r="S305">
        <v>39701</v>
      </c>
      <c r="T305" s="1">
        <v>42095</v>
      </c>
      <c r="U305" s="1">
        <v>42097</v>
      </c>
      <c r="V305">
        <v>224.85059999999999</v>
      </c>
      <c r="W305">
        <v>16</v>
      </c>
      <c r="X305">
        <v>1066.54</v>
      </c>
      <c r="Y305">
        <v>88882</v>
      </c>
      <c r="Z305" t="str">
        <f>TEXT(Orders[[#This Row],[Order Date]],"MMM")</f>
        <v>Apr</v>
      </c>
    </row>
    <row r="306" spans="1:26" x14ac:dyDescent="0.3">
      <c r="A306">
        <v>26038</v>
      </c>
      <c r="B306" t="s">
        <v>106</v>
      </c>
      <c r="C306">
        <v>0.06</v>
      </c>
      <c r="D306">
        <v>7.99</v>
      </c>
      <c r="E306">
        <v>5.03</v>
      </c>
      <c r="F306">
        <v>570</v>
      </c>
      <c r="G306" t="s">
        <v>672</v>
      </c>
      <c r="H306" t="s">
        <v>49</v>
      </c>
      <c r="I306" t="s">
        <v>114</v>
      </c>
      <c r="J306" t="s">
        <v>77</v>
      </c>
      <c r="K306" t="s">
        <v>78</v>
      </c>
      <c r="L306" t="s">
        <v>86</v>
      </c>
      <c r="M306" t="s">
        <v>430</v>
      </c>
      <c r="N306">
        <v>0.6</v>
      </c>
      <c r="O306" t="s">
        <v>33</v>
      </c>
      <c r="P306" t="s">
        <v>34</v>
      </c>
      <c r="Q306" t="s">
        <v>532</v>
      </c>
      <c r="R306" t="s">
        <v>673</v>
      </c>
      <c r="S306">
        <v>89015</v>
      </c>
      <c r="T306" s="1">
        <v>42017</v>
      </c>
      <c r="U306" s="1">
        <v>42017</v>
      </c>
      <c r="V306">
        <v>-122.13300000000001</v>
      </c>
      <c r="W306">
        <v>10</v>
      </c>
      <c r="X306">
        <v>65.739999999999995</v>
      </c>
      <c r="Y306">
        <v>88881</v>
      </c>
      <c r="Z306" t="str">
        <f>TEXT(Orders[[#This Row],[Order Date]],"MMM")</f>
        <v>Jan</v>
      </c>
    </row>
    <row r="307" spans="1:26" x14ac:dyDescent="0.3">
      <c r="A307">
        <v>23719</v>
      </c>
      <c r="B307" t="s">
        <v>47</v>
      </c>
      <c r="C307">
        <v>0.05</v>
      </c>
      <c r="D307">
        <v>4.13</v>
      </c>
      <c r="E307">
        <v>5.04</v>
      </c>
      <c r="F307">
        <v>573</v>
      </c>
      <c r="G307" t="s">
        <v>674</v>
      </c>
      <c r="H307" t="s">
        <v>49</v>
      </c>
      <c r="I307" t="s">
        <v>40</v>
      </c>
      <c r="J307" t="s">
        <v>29</v>
      </c>
      <c r="K307" t="s">
        <v>109</v>
      </c>
      <c r="L307" t="s">
        <v>59</v>
      </c>
      <c r="M307" t="s">
        <v>675</v>
      </c>
      <c r="N307">
        <v>0.38</v>
      </c>
      <c r="O307" t="s">
        <v>33</v>
      </c>
      <c r="P307" t="s">
        <v>61</v>
      </c>
      <c r="Q307" t="s">
        <v>178</v>
      </c>
      <c r="R307" t="s">
        <v>676</v>
      </c>
      <c r="S307">
        <v>61554</v>
      </c>
      <c r="T307" s="1">
        <v>42076</v>
      </c>
      <c r="U307" s="1">
        <v>42077</v>
      </c>
      <c r="V307">
        <v>-12.1555</v>
      </c>
      <c r="W307">
        <v>1</v>
      </c>
      <c r="X307">
        <v>5.84</v>
      </c>
      <c r="Y307">
        <v>86555</v>
      </c>
      <c r="Z307" t="str">
        <f>TEXT(Orders[[#This Row],[Order Date]],"MMM")</f>
        <v>Mar</v>
      </c>
    </row>
    <row r="308" spans="1:26" x14ac:dyDescent="0.3">
      <c r="A308">
        <v>21992</v>
      </c>
      <c r="B308" t="s">
        <v>25</v>
      </c>
      <c r="C308">
        <v>0.08</v>
      </c>
      <c r="D308">
        <v>415.88</v>
      </c>
      <c r="E308">
        <v>11.37</v>
      </c>
      <c r="F308">
        <v>573</v>
      </c>
      <c r="G308" t="s">
        <v>674</v>
      </c>
      <c r="H308" t="s">
        <v>49</v>
      </c>
      <c r="I308" t="s">
        <v>28</v>
      </c>
      <c r="J308" t="s">
        <v>29</v>
      </c>
      <c r="K308" t="s">
        <v>141</v>
      </c>
      <c r="L308" t="s">
        <v>59</v>
      </c>
      <c r="M308" t="s">
        <v>487</v>
      </c>
      <c r="N308">
        <v>0.56999999999999995</v>
      </c>
      <c r="O308" t="s">
        <v>33</v>
      </c>
      <c r="P308" t="s">
        <v>61</v>
      </c>
      <c r="Q308" t="s">
        <v>178</v>
      </c>
      <c r="R308" t="s">
        <v>676</v>
      </c>
      <c r="S308">
        <v>61554</v>
      </c>
      <c r="T308" s="1">
        <v>42061</v>
      </c>
      <c r="U308" s="1">
        <v>42062</v>
      </c>
      <c r="V308">
        <v>-269.08440000000002</v>
      </c>
      <c r="W308">
        <v>1</v>
      </c>
      <c r="X308">
        <v>405.57</v>
      </c>
      <c r="Y308">
        <v>86556</v>
      </c>
      <c r="Z308" t="str">
        <f>TEXT(Orders[[#This Row],[Order Date]],"MMM")</f>
        <v>Feb</v>
      </c>
    </row>
    <row r="309" spans="1:26" x14ac:dyDescent="0.3">
      <c r="A309">
        <v>21325</v>
      </c>
      <c r="B309" t="s">
        <v>106</v>
      </c>
      <c r="C309">
        <v>0.06</v>
      </c>
      <c r="D309">
        <v>4.4800000000000004</v>
      </c>
      <c r="E309">
        <v>49</v>
      </c>
      <c r="F309">
        <v>576</v>
      </c>
      <c r="G309" t="s">
        <v>677</v>
      </c>
      <c r="H309" t="s">
        <v>49</v>
      </c>
      <c r="I309" t="s">
        <v>28</v>
      </c>
      <c r="J309" t="s">
        <v>29</v>
      </c>
      <c r="K309" t="s">
        <v>257</v>
      </c>
      <c r="L309" t="s">
        <v>236</v>
      </c>
      <c r="M309" t="s">
        <v>678</v>
      </c>
      <c r="N309">
        <v>0.6</v>
      </c>
      <c r="O309" t="s">
        <v>33</v>
      </c>
      <c r="P309" t="s">
        <v>34</v>
      </c>
      <c r="Q309" t="s">
        <v>45</v>
      </c>
      <c r="R309" t="s">
        <v>679</v>
      </c>
      <c r="S309">
        <v>91767</v>
      </c>
      <c r="T309" s="1">
        <v>42017</v>
      </c>
      <c r="U309" s="1">
        <v>42021</v>
      </c>
      <c r="V309">
        <v>-566</v>
      </c>
      <c r="W309">
        <v>4</v>
      </c>
      <c r="X309">
        <v>32.6</v>
      </c>
      <c r="Y309">
        <v>88645</v>
      </c>
      <c r="Z309" t="str">
        <f>TEXT(Orders[[#This Row],[Order Date]],"MMM")</f>
        <v>Jan</v>
      </c>
    </row>
    <row r="310" spans="1:26" x14ac:dyDescent="0.3">
      <c r="A310">
        <v>18664</v>
      </c>
      <c r="B310" t="s">
        <v>56</v>
      </c>
      <c r="C310">
        <v>0.03</v>
      </c>
      <c r="D310">
        <v>162.93</v>
      </c>
      <c r="E310">
        <v>19.989999999999998</v>
      </c>
      <c r="F310">
        <v>578</v>
      </c>
      <c r="G310" t="s">
        <v>680</v>
      </c>
      <c r="H310" t="s">
        <v>49</v>
      </c>
      <c r="I310" t="s">
        <v>28</v>
      </c>
      <c r="J310" t="s">
        <v>29</v>
      </c>
      <c r="K310" t="s">
        <v>69</v>
      </c>
      <c r="L310" t="s">
        <v>59</v>
      </c>
      <c r="M310" t="s">
        <v>681</v>
      </c>
      <c r="N310">
        <v>0.39</v>
      </c>
      <c r="O310" t="s">
        <v>33</v>
      </c>
      <c r="P310" t="s">
        <v>53</v>
      </c>
      <c r="Q310" t="s">
        <v>228</v>
      </c>
      <c r="R310" t="s">
        <v>682</v>
      </c>
      <c r="S310">
        <v>6770</v>
      </c>
      <c r="T310" s="1">
        <v>42137</v>
      </c>
      <c r="U310" s="1">
        <v>42138</v>
      </c>
      <c r="V310">
        <v>293.14</v>
      </c>
      <c r="W310">
        <v>3</v>
      </c>
      <c r="X310">
        <v>515.88</v>
      </c>
      <c r="Y310">
        <v>88644</v>
      </c>
      <c r="Z310" t="str">
        <f>TEXT(Orders[[#This Row],[Order Date]],"MMM")</f>
        <v>May</v>
      </c>
    </row>
    <row r="311" spans="1:26" x14ac:dyDescent="0.3">
      <c r="A311">
        <v>18665</v>
      </c>
      <c r="B311" t="s">
        <v>56</v>
      </c>
      <c r="C311">
        <v>0.01</v>
      </c>
      <c r="D311">
        <v>11.58</v>
      </c>
      <c r="E311">
        <v>5.72</v>
      </c>
      <c r="F311">
        <v>579</v>
      </c>
      <c r="G311" t="s">
        <v>683</v>
      </c>
      <c r="H311" t="s">
        <v>49</v>
      </c>
      <c r="I311" t="s">
        <v>28</v>
      </c>
      <c r="J311" t="s">
        <v>29</v>
      </c>
      <c r="K311" t="s">
        <v>69</v>
      </c>
      <c r="L311" t="s">
        <v>59</v>
      </c>
      <c r="M311" t="s">
        <v>684</v>
      </c>
      <c r="N311">
        <v>0.35</v>
      </c>
      <c r="O311" t="s">
        <v>33</v>
      </c>
      <c r="P311" t="s">
        <v>53</v>
      </c>
      <c r="Q311" t="s">
        <v>228</v>
      </c>
      <c r="R311" t="s">
        <v>685</v>
      </c>
      <c r="S311">
        <v>6478</v>
      </c>
      <c r="T311" s="1">
        <v>42137</v>
      </c>
      <c r="U311" s="1">
        <v>42139</v>
      </c>
      <c r="V311">
        <v>-6.61</v>
      </c>
      <c r="W311">
        <v>2</v>
      </c>
      <c r="X311">
        <v>25.06</v>
      </c>
      <c r="Y311">
        <v>88644</v>
      </c>
      <c r="Z311" t="str">
        <f>TEXT(Orders[[#This Row],[Order Date]],"MMM")</f>
        <v>May</v>
      </c>
    </row>
    <row r="312" spans="1:26" x14ac:dyDescent="0.3">
      <c r="A312">
        <v>18662</v>
      </c>
      <c r="B312" t="s">
        <v>56</v>
      </c>
      <c r="C312">
        <v>0.01</v>
      </c>
      <c r="D312">
        <v>55.99</v>
      </c>
      <c r="E312">
        <v>5</v>
      </c>
      <c r="F312">
        <v>580</v>
      </c>
      <c r="G312" t="s">
        <v>686</v>
      </c>
      <c r="H312" t="s">
        <v>49</v>
      </c>
      <c r="I312" t="s">
        <v>28</v>
      </c>
      <c r="J312" t="s">
        <v>77</v>
      </c>
      <c r="K312" t="s">
        <v>78</v>
      </c>
      <c r="L312" t="s">
        <v>51</v>
      </c>
      <c r="M312" t="s">
        <v>687</v>
      </c>
      <c r="N312">
        <v>0.8</v>
      </c>
      <c r="O312" t="s">
        <v>33</v>
      </c>
      <c r="P312" t="s">
        <v>53</v>
      </c>
      <c r="Q312" t="s">
        <v>188</v>
      </c>
      <c r="R312" t="s">
        <v>510</v>
      </c>
      <c r="S312">
        <v>4210</v>
      </c>
      <c r="T312" s="1">
        <v>42137</v>
      </c>
      <c r="U312" s="1">
        <v>42138</v>
      </c>
      <c r="V312">
        <v>-57.541000000000004</v>
      </c>
      <c r="W312">
        <v>12</v>
      </c>
      <c r="X312">
        <v>578.24</v>
      </c>
      <c r="Y312">
        <v>88644</v>
      </c>
      <c r="Z312" t="str">
        <f>TEXT(Orders[[#This Row],[Order Date]],"MMM")</f>
        <v>May</v>
      </c>
    </row>
    <row r="313" spans="1:26" x14ac:dyDescent="0.3">
      <c r="A313">
        <v>24180</v>
      </c>
      <c r="B313" t="s">
        <v>37</v>
      </c>
      <c r="C313">
        <v>0.04</v>
      </c>
      <c r="D313">
        <v>15.51</v>
      </c>
      <c r="E313">
        <v>17.78</v>
      </c>
      <c r="F313">
        <v>584</v>
      </c>
      <c r="G313" t="s">
        <v>688</v>
      </c>
      <c r="H313" t="s">
        <v>49</v>
      </c>
      <c r="I313" t="s">
        <v>28</v>
      </c>
      <c r="J313" t="s">
        <v>29</v>
      </c>
      <c r="K313" t="s">
        <v>141</v>
      </c>
      <c r="L313" t="s">
        <v>59</v>
      </c>
      <c r="M313" t="s">
        <v>689</v>
      </c>
      <c r="N313">
        <v>0.59</v>
      </c>
      <c r="O313" t="s">
        <v>33</v>
      </c>
      <c r="P313" t="s">
        <v>53</v>
      </c>
      <c r="Q313" t="s">
        <v>193</v>
      </c>
      <c r="R313" t="s">
        <v>690</v>
      </c>
      <c r="S313">
        <v>1801</v>
      </c>
      <c r="T313" s="1">
        <v>42025</v>
      </c>
      <c r="U313" s="1">
        <v>42027</v>
      </c>
      <c r="V313">
        <v>-266.22000000000003</v>
      </c>
      <c r="W313">
        <v>7</v>
      </c>
      <c r="X313">
        <v>116.93</v>
      </c>
      <c r="Y313">
        <v>88646</v>
      </c>
      <c r="Z313" t="str">
        <f>TEXT(Orders[[#This Row],[Order Date]],"MMM")</f>
        <v>Jan</v>
      </c>
    </row>
    <row r="314" spans="1:26" x14ac:dyDescent="0.3">
      <c r="A314">
        <v>18663</v>
      </c>
      <c r="B314" t="s">
        <v>56</v>
      </c>
      <c r="C314">
        <v>0.06</v>
      </c>
      <c r="D314">
        <v>13.9</v>
      </c>
      <c r="E314">
        <v>7.59</v>
      </c>
      <c r="F314">
        <v>585</v>
      </c>
      <c r="G314" t="s">
        <v>691</v>
      </c>
      <c r="H314" t="s">
        <v>49</v>
      </c>
      <c r="I314" t="s">
        <v>28</v>
      </c>
      <c r="J314" t="s">
        <v>29</v>
      </c>
      <c r="K314" t="s">
        <v>174</v>
      </c>
      <c r="L314" t="s">
        <v>51</v>
      </c>
      <c r="M314" t="s">
        <v>692</v>
      </c>
      <c r="N314">
        <v>0.56000000000000005</v>
      </c>
      <c r="O314" t="s">
        <v>33</v>
      </c>
      <c r="P314" t="s">
        <v>53</v>
      </c>
      <c r="Q314" t="s">
        <v>197</v>
      </c>
      <c r="R314" t="s">
        <v>693</v>
      </c>
      <c r="S314">
        <v>3301</v>
      </c>
      <c r="T314" s="1">
        <v>42137</v>
      </c>
      <c r="U314" s="1">
        <v>42138</v>
      </c>
      <c r="V314">
        <v>-67.59</v>
      </c>
      <c r="W314">
        <v>12</v>
      </c>
      <c r="X314">
        <v>170.45</v>
      </c>
      <c r="Y314">
        <v>88644</v>
      </c>
      <c r="Z314" t="str">
        <f>TEXT(Orders[[#This Row],[Order Date]],"MMM")</f>
        <v>May</v>
      </c>
    </row>
    <row r="315" spans="1:26" x14ac:dyDescent="0.3">
      <c r="A315">
        <v>19781</v>
      </c>
      <c r="B315" t="s">
        <v>47</v>
      </c>
      <c r="C315">
        <v>0.08</v>
      </c>
      <c r="D315">
        <v>30.53</v>
      </c>
      <c r="E315">
        <v>19.989999999999998</v>
      </c>
      <c r="F315">
        <v>592</v>
      </c>
      <c r="G315" t="s">
        <v>694</v>
      </c>
      <c r="H315" t="s">
        <v>49</v>
      </c>
      <c r="I315" t="s">
        <v>58</v>
      </c>
      <c r="J315" t="s">
        <v>29</v>
      </c>
      <c r="K315" t="s">
        <v>134</v>
      </c>
      <c r="L315" t="s">
        <v>59</v>
      </c>
      <c r="M315" t="s">
        <v>695</v>
      </c>
      <c r="N315">
        <v>0.39</v>
      </c>
      <c r="O315" t="s">
        <v>33</v>
      </c>
      <c r="P315" t="s">
        <v>61</v>
      </c>
      <c r="Q315" t="s">
        <v>178</v>
      </c>
      <c r="R315" t="s">
        <v>696</v>
      </c>
      <c r="S315">
        <v>60091</v>
      </c>
      <c r="T315" s="1">
        <v>42021</v>
      </c>
      <c r="U315" s="1">
        <v>42021</v>
      </c>
      <c r="V315">
        <v>-239.8656</v>
      </c>
      <c r="W315">
        <v>10</v>
      </c>
      <c r="X315">
        <v>285.87</v>
      </c>
      <c r="Y315">
        <v>86307</v>
      </c>
      <c r="Z315" t="str">
        <f>TEXT(Orders[[#This Row],[Order Date]],"MMM")</f>
        <v>Jan</v>
      </c>
    </row>
    <row r="316" spans="1:26" x14ac:dyDescent="0.3">
      <c r="A316">
        <v>19782</v>
      </c>
      <c r="B316" t="s">
        <v>47</v>
      </c>
      <c r="C316">
        <v>0.01</v>
      </c>
      <c r="D316">
        <v>1.68</v>
      </c>
      <c r="E316">
        <v>1.57</v>
      </c>
      <c r="F316">
        <v>593</v>
      </c>
      <c r="G316" t="s">
        <v>697</v>
      </c>
      <c r="H316" t="s">
        <v>49</v>
      </c>
      <c r="I316" t="s">
        <v>58</v>
      </c>
      <c r="J316" t="s">
        <v>29</v>
      </c>
      <c r="K316" t="s">
        <v>30</v>
      </c>
      <c r="L316" t="s">
        <v>31</v>
      </c>
      <c r="M316" t="s">
        <v>96</v>
      </c>
      <c r="N316">
        <v>0.59</v>
      </c>
      <c r="O316" t="s">
        <v>33</v>
      </c>
      <c r="P316" t="s">
        <v>61</v>
      </c>
      <c r="Q316" t="s">
        <v>178</v>
      </c>
      <c r="R316" t="s">
        <v>698</v>
      </c>
      <c r="S316">
        <v>60517</v>
      </c>
      <c r="T316" s="1">
        <v>42021</v>
      </c>
      <c r="U316" s="1">
        <v>42023</v>
      </c>
      <c r="V316">
        <v>-53.444000000000003</v>
      </c>
      <c r="W316">
        <v>12</v>
      </c>
      <c r="X316">
        <v>20.37</v>
      </c>
      <c r="Y316">
        <v>86307</v>
      </c>
      <c r="Z316" t="str">
        <f>TEXT(Orders[[#This Row],[Order Date]],"MMM")</f>
        <v>Jan</v>
      </c>
    </row>
    <row r="317" spans="1:26" x14ac:dyDescent="0.3">
      <c r="A317">
        <v>22996</v>
      </c>
      <c r="B317" t="s">
        <v>47</v>
      </c>
      <c r="C317">
        <v>0.09</v>
      </c>
      <c r="D317">
        <v>13.79</v>
      </c>
      <c r="E317">
        <v>8.7799999999999994</v>
      </c>
      <c r="F317">
        <v>594</v>
      </c>
      <c r="G317" t="s">
        <v>699</v>
      </c>
      <c r="H317" t="s">
        <v>49</v>
      </c>
      <c r="I317" t="s">
        <v>114</v>
      </c>
      <c r="J317" t="s">
        <v>41</v>
      </c>
      <c r="K317" t="s">
        <v>50</v>
      </c>
      <c r="L317" t="s">
        <v>59</v>
      </c>
      <c r="M317" t="s">
        <v>700</v>
      </c>
      <c r="N317">
        <v>0.43</v>
      </c>
      <c r="O317" t="s">
        <v>33</v>
      </c>
      <c r="P317" t="s">
        <v>61</v>
      </c>
      <c r="Q317" t="s">
        <v>701</v>
      </c>
      <c r="R317" t="s">
        <v>702</v>
      </c>
      <c r="S317">
        <v>46016</v>
      </c>
      <c r="T317" s="1">
        <v>42078</v>
      </c>
      <c r="U317" s="1">
        <v>42080</v>
      </c>
      <c r="V317">
        <v>-22.12</v>
      </c>
      <c r="W317">
        <v>1</v>
      </c>
      <c r="X317">
        <v>17.440000000000001</v>
      </c>
      <c r="Y317">
        <v>86309</v>
      </c>
      <c r="Z317" t="str">
        <f>TEXT(Orders[[#This Row],[Order Date]],"MMM")</f>
        <v>Mar</v>
      </c>
    </row>
    <row r="318" spans="1:26" x14ac:dyDescent="0.3">
      <c r="A318">
        <v>21662</v>
      </c>
      <c r="B318" t="s">
        <v>47</v>
      </c>
      <c r="C318">
        <v>0.04</v>
      </c>
      <c r="D318">
        <v>39.479999999999997</v>
      </c>
      <c r="E318">
        <v>1.99</v>
      </c>
      <c r="F318">
        <v>594</v>
      </c>
      <c r="G318" t="s">
        <v>699</v>
      </c>
      <c r="H318" t="s">
        <v>49</v>
      </c>
      <c r="I318" t="s">
        <v>114</v>
      </c>
      <c r="J318" t="s">
        <v>77</v>
      </c>
      <c r="K318" t="s">
        <v>180</v>
      </c>
      <c r="L318" t="s">
        <v>51</v>
      </c>
      <c r="M318" t="s">
        <v>703</v>
      </c>
      <c r="N318">
        <v>0.54</v>
      </c>
      <c r="O318" t="s">
        <v>33</v>
      </c>
      <c r="P318" t="s">
        <v>61</v>
      </c>
      <c r="Q318" t="s">
        <v>701</v>
      </c>
      <c r="R318" t="s">
        <v>702</v>
      </c>
      <c r="S318">
        <v>46016</v>
      </c>
      <c r="T318" s="1">
        <v>42174</v>
      </c>
      <c r="U318" s="1">
        <v>42177</v>
      </c>
      <c r="V318">
        <v>484.84919999999994</v>
      </c>
      <c r="W318">
        <v>18</v>
      </c>
      <c r="X318">
        <v>702.68</v>
      </c>
      <c r="Y318">
        <v>86311</v>
      </c>
      <c r="Z318" t="str">
        <f>TEXT(Orders[[#This Row],[Order Date]],"MMM")</f>
        <v>Jun</v>
      </c>
    </row>
    <row r="319" spans="1:26" x14ac:dyDescent="0.3">
      <c r="A319">
        <v>21663</v>
      </c>
      <c r="B319" t="s">
        <v>47</v>
      </c>
      <c r="C319">
        <v>0.04</v>
      </c>
      <c r="D319">
        <v>3.7</v>
      </c>
      <c r="E319">
        <v>1.61</v>
      </c>
      <c r="F319">
        <v>594</v>
      </c>
      <c r="G319" t="s">
        <v>699</v>
      </c>
      <c r="H319" t="s">
        <v>49</v>
      </c>
      <c r="I319" t="s">
        <v>114</v>
      </c>
      <c r="J319" t="s">
        <v>41</v>
      </c>
      <c r="K319" t="s">
        <v>50</v>
      </c>
      <c r="L319" t="s">
        <v>31</v>
      </c>
      <c r="M319" t="s">
        <v>704</v>
      </c>
      <c r="N319">
        <v>0.44</v>
      </c>
      <c r="O319" t="s">
        <v>33</v>
      </c>
      <c r="P319" t="s">
        <v>61</v>
      </c>
      <c r="Q319" t="s">
        <v>701</v>
      </c>
      <c r="R319" t="s">
        <v>702</v>
      </c>
      <c r="S319">
        <v>46016</v>
      </c>
      <c r="T319" s="1">
        <v>42174</v>
      </c>
      <c r="U319" s="1">
        <v>42175</v>
      </c>
      <c r="V319">
        <v>18</v>
      </c>
      <c r="W319">
        <v>18</v>
      </c>
      <c r="X319">
        <v>67.239999999999995</v>
      </c>
      <c r="Y319">
        <v>86311</v>
      </c>
      <c r="Z319" t="str">
        <f>TEXT(Orders[[#This Row],[Order Date]],"MMM")</f>
        <v>Jun</v>
      </c>
    </row>
    <row r="320" spans="1:26" x14ac:dyDescent="0.3">
      <c r="A320">
        <v>24480</v>
      </c>
      <c r="B320" t="s">
        <v>47</v>
      </c>
      <c r="C320">
        <v>0.03</v>
      </c>
      <c r="D320">
        <v>3.8</v>
      </c>
      <c r="E320">
        <v>1.49</v>
      </c>
      <c r="F320">
        <v>596</v>
      </c>
      <c r="G320" t="s">
        <v>705</v>
      </c>
      <c r="H320" t="s">
        <v>49</v>
      </c>
      <c r="I320" t="s">
        <v>114</v>
      </c>
      <c r="J320" t="s">
        <v>29</v>
      </c>
      <c r="K320" t="s">
        <v>109</v>
      </c>
      <c r="L320" t="s">
        <v>59</v>
      </c>
      <c r="M320" t="s">
        <v>125</v>
      </c>
      <c r="N320">
        <v>0.38</v>
      </c>
      <c r="O320" t="s">
        <v>33</v>
      </c>
      <c r="P320" t="s">
        <v>61</v>
      </c>
      <c r="Q320" t="s">
        <v>701</v>
      </c>
      <c r="R320" t="s">
        <v>706</v>
      </c>
      <c r="S320">
        <v>46032</v>
      </c>
      <c r="T320" s="1">
        <v>42050</v>
      </c>
      <c r="U320" s="1">
        <v>42052</v>
      </c>
      <c r="V320">
        <v>15.2745</v>
      </c>
      <c r="W320">
        <v>6</v>
      </c>
      <c r="X320">
        <v>24.27</v>
      </c>
      <c r="Y320">
        <v>86308</v>
      </c>
      <c r="Z320" t="str">
        <f>TEXT(Orders[[#This Row],[Order Date]],"MMM")</f>
        <v>Feb</v>
      </c>
    </row>
    <row r="321" spans="1:26" x14ac:dyDescent="0.3">
      <c r="A321">
        <v>24481</v>
      </c>
      <c r="B321" t="s">
        <v>47</v>
      </c>
      <c r="C321">
        <v>7.0000000000000007E-2</v>
      </c>
      <c r="D321">
        <v>7.98</v>
      </c>
      <c r="E321">
        <v>1.25</v>
      </c>
      <c r="F321">
        <v>596</v>
      </c>
      <c r="G321" t="s">
        <v>705</v>
      </c>
      <c r="H321" t="s">
        <v>49</v>
      </c>
      <c r="I321" t="s">
        <v>114</v>
      </c>
      <c r="J321" t="s">
        <v>29</v>
      </c>
      <c r="K321" t="s">
        <v>93</v>
      </c>
      <c r="L321" t="s">
        <v>31</v>
      </c>
      <c r="M321" t="s">
        <v>707</v>
      </c>
      <c r="N321">
        <v>0.35</v>
      </c>
      <c r="O321" t="s">
        <v>33</v>
      </c>
      <c r="P321" t="s">
        <v>61</v>
      </c>
      <c r="Q321" t="s">
        <v>701</v>
      </c>
      <c r="R321" t="s">
        <v>706</v>
      </c>
      <c r="S321">
        <v>46032</v>
      </c>
      <c r="T321" s="1">
        <v>42050</v>
      </c>
      <c r="U321" s="1">
        <v>42052</v>
      </c>
      <c r="V321">
        <v>26.585699999999999</v>
      </c>
      <c r="W321">
        <v>5</v>
      </c>
      <c r="X321">
        <v>38.53</v>
      </c>
      <c r="Y321">
        <v>86308</v>
      </c>
      <c r="Z321" t="str">
        <f>TEXT(Orders[[#This Row],[Order Date]],"MMM")</f>
        <v>Feb</v>
      </c>
    </row>
    <row r="322" spans="1:26" x14ac:dyDescent="0.3">
      <c r="A322">
        <v>24482</v>
      </c>
      <c r="B322" t="s">
        <v>47</v>
      </c>
      <c r="C322">
        <v>7.0000000000000007E-2</v>
      </c>
      <c r="D322">
        <v>417.4</v>
      </c>
      <c r="E322">
        <v>75.23</v>
      </c>
      <c r="F322">
        <v>596</v>
      </c>
      <c r="G322" t="s">
        <v>705</v>
      </c>
      <c r="H322" t="s">
        <v>39</v>
      </c>
      <c r="I322" t="s">
        <v>114</v>
      </c>
      <c r="J322" t="s">
        <v>41</v>
      </c>
      <c r="K322" t="s">
        <v>152</v>
      </c>
      <c r="L322" t="s">
        <v>121</v>
      </c>
      <c r="M322" t="s">
        <v>708</v>
      </c>
      <c r="N322">
        <v>0.79</v>
      </c>
      <c r="O322" t="s">
        <v>33</v>
      </c>
      <c r="P322" t="s">
        <v>61</v>
      </c>
      <c r="Q322" t="s">
        <v>701</v>
      </c>
      <c r="R322" t="s">
        <v>706</v>
      </c>
      <c r="S322">
        <v>46032</v>
      </c>
      <c r="T322" s="1">
        <v>42050</v>
      </c>
      <c r="U322" s="1">
        <v>42051</v>
      </c>
      <c r="V322">
        <v>-575.35199999999998</v>
      </c>
      <c r="W322">
        <v>12</v>
      </c>
      <c r="X322">
        <v>4910.72</v>
      </c>
      <c r="Y322">
        <v>86308</v>
      </c>
      <c r="Z322" t="str">
        <f>TEXT(Orders[[#This Row],[Order Date]],"MMM")</f>
        <v>Feb</v>
      </c>
    </row>
    <row r="323" spans="1:26" x14ac:dyDescent="0.3">
      <c r="A323">
        <v>25949</v>
      </c>
      <c r="B323" t="s">
        <v>37</v>
      </c>
      <c r="C323">
        <v>0.1</v>
      </c>
      <c r="D323">
        <v>6.48</v>
      </c>
      <c r="E323">
        <v>5.9</v>
      </c>
      <c r="F323">
        <v>597</v>
      </c>
      <c r="G323" t="s">
        <v>709</v>
      </c>
      <c r="H323" t="s">
        <v>49</v>
      </c>
      <c r="I323" t="s">
        <v>58</v>
      </c>
      <c r="J323" t="s">
        <v>29</v>
      </c>
      <c r="K323" t="s">
        <v>93</v>
      </c>
      <c r="L323" t="s">
        <v>59</v>
      </c>
      <c r="M323" t="s">
        <v>710</v>
      </c>
      <c r="N323">
        <v>0.37</v>
      </c>
      <c r="O323" t="s">
        <v>33</v>
      </c>
      <c r="P323" t="s">
        <v>61</v>
      </c>
      <c r="Q323" t="s">
        <v>701</v>
      </c>
      <c r="R323" t="s">
        <v>442</v>
      </c>
      <c r="S323">
        <v>47201</v>
      </c>
      <c r="T323" s="1">
        <v>42165</v>
      </c>
      <c r="U323" s="1">
        <v>42165</v>
      </c>
      <c r="V323">
        <v>-51.634999999999998</v>
      </c>
      <c r="W323">
        <v>19</v>
      </c>
      <c r="X323">
        <v>116.8</v>
      </c>
      <c r="Y323">
        <v>86310</v>
      </c>
      <c r="Z323" t="str">
        <f>TEXT(Orders[[#This Row],[Order Date]],"MMM")</f>
        <v>Jun</v>
      </c>
    </row>
    <row r="324" spans="1:26" x14ac:dyDescent="0.3">
      <c r="A324">
        <v>21274</v>
      </c>
      <c r="B324" t="s">
        <v>56</v>
      </c>
      <c r="C324">
        <v>0.06</v>
      </c>
      <c r="D324">
        <v>6.48</v>
      </c>
      <c r="E324">
        <v>7.37</v>
      </c>
      <c r="F324">
        <v>600</v>
      </c>
      <c r="G324" t="s">
        <v>711</v>
      </c>
      <c r="H324" t="s">
        <v>49</v>
      </c>
      <c r="I324" t="s">
        <v>28</v>
      </c>
      <c r="J324" t="s">
        <v>29</v>
      </c>
      <c r="K324" t="s">
        <v>93</v>
      </c>
      <c r="L324" t="s">
        <v>59</v>
      </c>
      <c r="M324" t="s">
        <v>712</v>
      </c>
      <c r="N324">
        <v>0.37</v>
      </c>
      <c r="O324" t="s">
        <v>33</v>
      </c>
      <c r="P324" t="s">
        <v>53</v>
      </c>
      <c r="Q324" t="s">
        <v>415</v>
      </c>
      <c r="R324" t="s">
        <v>713</v>
      </c>
      <c r="S324">
        <v>21136</v>
      </c>
      <c r="T324" s="1">
        <v>42076</v>
      </c>
      <c r="U324" s="1">
        <v>42077</v>
      </c>
      <c r="V324">
        <v>-75.44</v>
      </c>
      <c r="W324">
        <v>5</v>
      </c>
      <c r="X324">
        <v>32.39</v>
      </c>
      <c r="Y324">
        <v>87579</v>
      </c>
      <c r="Z324" t="str">
        <f>TEXT(Orders[[#This Row],[Order Date]],"MMM")</f>
        <v>Mar</v>
      </c>
    </row>
    <row r="325" spans="1:26" x14ac:dyDescent="0.3">
      <c r="A325">
        <v>20929</v>
      </c>
      <c r="B325" t="s">
        <v>37</v>
      </c>
      <c r="C325">
        <v>0.02</v>
      </c>
      <c r="D325">
        <v>35.99</v>
      </c>
      <c r="E325">
        <v>5</v>
      </c>
      <c r="F325">
        <v>603</v>
      </c>
      <c r="G325" t="s">
        <v>714</v>
      </c>
      <c r="H325" t="s">
        <v>49</v>
      </c>
      <c r="I325" t="s">
        <v>40</v>
      </c>
      <c r="J325" t="s">
        <v>77</v>
      </c>
      <c r="K325" t="s">
        <v>78</v>
      </c>
      <c r="L325" t="s">
        <v>59</v>
      </c>
      <c r="M325" t="s">
        <v>715</v>
      </c>
      <c r="N325">
        <v>0.85</v>
      </c>
      <c r="O325" t="s">
        <v>33</v>
      </c>
      <c r="P325" t="s">
        <v>34</v>
      </c>
      <c r="Q325" t="s">
        <v>255</v>
      </c>
      <c r="R325" t="s">
        <v>716</v>
      </c>
      <c r="S325">
        <v>81001</v>
      </c>
      <c r="T325" s="1">
        <v>42038</v>
      </c>
      <c r="U325" s="1">
        <v>42040</v>
      </c>
      <c r="V325">
        <v>-120.934</v>
      </c>
      <c r="W325">
        <v>7</v>
      </c>
      <c r="X325">
        <v>227.79</v>
      </c>
      <c r="Y325">
        <v>87020</v>
      </c>
      <c r="Z325" t="str">
        <f>TEXT(Orders[[#This Row],[Order Date]],"MMM")</f>
        <v>Feb</v>
      </c>
    </row>
    <row r="326" spans="1:26" x14ac:dyDescent="0.3">
      <c r="A326">
        <v>4015</v>
      </c>
      <c r="B326" t="s">
        <v>47</v>
      </c>
      <c r="C326">
        <v>0.09</v>
      </c>
      <c r="D326">
        <v>154.13</v>
      </c>
      <c r="E326">
        <v>69</v>
      </c>
      <c r="F326">
        <v>604</v>
      </c>
      <c r="G326" t="s">
        <v>717</v>
      </c>
      <c r="H326" t="s">
        <v>27</v>
      </c>
      <c r="I326" t="s">
        <v>28</v>
      </c>
      <c r="J326" t="s">
        <v>41</v>
      </c>
      <c r="K326" t="s">
        <v>152</v>
      </c>
      <c r="L326" t="s">
        <v>236</v>
      </c>
      <c r="M326" t="s">
        <v>237</v>
      </c>
      <c r="N326">
        <v>0.68</v>
      </c>
      <c r="O326" t="s">
        <v>33</v>
      </c>
      <c r="P326" t="s">
        <v>34</v>
      </c>
      <c r="Q326" t="s">
        <v>45</v>
      </c>
      <c r="R326" t="s">
        <v>661</v>
      </c>
      <c r="S326">
        <v>90045</v>
      </c>
      <c r="T326" s="1">
        <v>42077</v>
      </c>
      <c r="U326" s="1">
        <v>42078</v>
      </c>
      <c r="V326">
        <v>-1763.7477000000003</v>
      </c>
      <c r="W326">
        <v>38</v>
      </c>
      <c r="X326">
        <v>5679.59</v>
      </c>
      <c r="Y326">
        <v>28647</v>
      </c>
      <c r="Z326" t="str">
        <f>TEXT(Orders[[#This Row],[Order Date]],"MMM")</f>
        <v>Mar</v>
      </c>
    </row>
    <row r="327" spans="1:26" x14ac:dyDescent="0.3">
      <c r="A327">
        <v>4903</v>
      </c>
      <c r="B327" t="s">
        <v>47</v>
      </c>
      <c r="C327">
        <v>0.03</v>
      </c>
      <c r="D327">
        <v>1.88</v>
      </c>
      <c r="E327">
        <v>1.49</v>
      </c>
      <c r="F327">
        <v>604</v>
      </c>
      <c r="G327" t="s">
        <v>717</v>
      </c>
      <c r="H327" t="s">
        <v>49</v>
      </c>
      <c r="I327" t="s">
        <v>40</v>
      </c>
      <c r="J327" t="s">
        <v>29</v>
      </c>
      <c r="K327" t="s">
        <v>109</v>
      </c>
      <c r="L327" t="s">
        <v>59</v>
      </c>
      <c r="M327" t="s">
        <v>272</v>
      </c>
      <c r="N327">
        <v>0.37</v>
      </c>
      <c r="O327" t="s">
        <v>33</v>
      </c>
      <c r="P327" t="s">
        <v>34</v>
      </c>
      <c r="Q327" t="s">
        <v>45</v>
      </c>
      <c r="R327" t="s">
        <v>661</v>
      </c>
      <c r="S327">
        <v>90045</v>
      </c>
      <c r="T327" s="1">
        <v>42028</v>
      </c>
      <c r="U327" s="1">
        <v>42029</v>
      </c>
      <c r="V327">
        <v>-15.099500000000001</v>
      </c>
      <c r="W327">
        <v>52</v>
      </c>
      <c r="X327">
        <v>102.32</v>
      </c>
      <c r="Y327">
        <v>34882</v>
      </c>
      <c r="Z327" t="str">
        <f>TEXT(Orders[[#This Row],[Order Date]],"MMM")</f>
        <v>Jan</v>
      </c>
    </row>
    <row r="328" spans="1:26" x14ac:dyDescent="0.3">
      <c r="A328">
        <v>22015</v>
      </c>
      <c r="B328" t="s">
        <v>47</v>
      </c>
      <c r="C328">
        <v>0.09</v>
      </c>
      <c r="D328">
        <v>154.13</v>
      </c>
      <c r="E328">
        <v>69</v>
      </c>
      <c r="F328">
        <v>605</v>
      </c>
      <c r="G328" t="s">
        <v>718</v>
      </c>
      <c r="H328" t="s">
        <v>27</v>
      </c>
      <c r="I328" t="s">
        <v>28</v>
      </c>
      <c r="J328" t="s">
        <v>41</v>
      </c>
      <c r="K328" t="s">
        <v>152</v>
      </c>
      <c r="L328" t="s">
        <v>236</v>
      </c>
      <c r="M328" t="s">
        <v>237</v>
      </c>
      <c r="N328">
        <v>0.68</v>
      </c>
      <c r="O328" t="s">
        <v>33</v>
      </c>
      <c r="P328" t="s">
        <v>53</v>
      </c>
      <c r="Q328" t="s">
        <v>71</v>
      </c>
      <c r="R328" t="s">
        <v>719</v>
      </c>
      <c r="S328">
        <v>11795</v>
      </c>
      <c r="T328" s="1">
        <v>42077</v>
      </c>
      <c r="U328" s="1">
        <v>42078</v>
      </c>
      <c r="V328">
        <v>-1763.7477000000003</v>
      </c>
      <c r="W328">
        <v>10</v>
      </c>
      <c r="X328">
        <v>1494.63</v>
      </c>
      <c r="Y328">
        <v>91144</v>
      </c>
      <c r="Z328" t="str">
        <f>TEXT(Orders[[#This Row],[Order Date]],"MMM")</f>
        <v>Mar</v>
      </c>
    </row>
    <row r="329" spans="1:26" x14ac:dyDescent="0.3">
      <c r="A329">
        <v>18492</v>
      </c>
      <c r="B329" t="s">
        <v>37</v>
      </c>
      <c r="C329">
        <v>0.02</v>
      </c>
      <c r="D329">
        <v>15.57</v>
      </c>
      <c r="E329">
        <v>1.39</v>
      </c>
      <c r="F329">
        <v>617</v>
      </c>
      <c r="G329" t="s">
        <v>720</v>
      </c>
      <c r="H329" t="s">
        <v>49</v>
      </c>
      <c r="I329" t="s">
        <v>114</v>
      </c>
      <c r="J329" t="s">
        <v>29</v>
      </c>
      <c r="K329" t="s">
        <v>69</v>
      </c>
      <c r="L329" t="s">
        <v>59</v>
      </c>
      <c r="M329" t="s">
        <v>721</v>
      </c>
      <c r="N329">
        <v>0.38</v>
      </c>
      <c r="O329" t="s">
        <v>33</v>
      </c>
      <c r="P329" t="s">
        <v>34</v>
      </c>
      <c r="Q329" t="s">
        <v>255</v>
      </c>
      <c r="R329" t="s">
        <v>716</v>
      </c>
      <c r="S329">
        <v>81001</v>
      </c>
      <c r="T329" s="1">
        <v>42123</v>
      </c>
      <c r="U329" s="1">
        <v>42124</v>
      </c>
      <c r="V329">
        <v>23.5428</v>
      </c>
      <c r="W329">
        <v>3</v>
      </c>
      <c r="X329">
        <v>46.23</v>
      </c>
      <c r="Y329">
        <v>88198</v>
      </c>
      <c r="Z329" t="str">
        <f>TEXT(Orders[[#This Row],[Order Date]],"MMM")</f>
        <v>Apr</v>
      </c>
    </row>
    <row r="330" spans="1:26" x14ac:dyDescent="0.3">
      <c r="A330">
        <v>18493</v>
      </c>
      <c r="B330" t="s">
        <v>37</v>
      </c>
      <c r="C330">
        <v>0.02</v>
      </c>
      <c r="D330">
        <v>20.89</v>
      </c>
      <c r="E330">
        <v>11.52</v>
      </c>
      <c r="F330">
        <v>617</v>
      </c>
      <c r="G330" t="s">
        <v>720</v>
      </c>
      <c r="H330" t="s">
        <v>49</v>
      </c>
      <c r="I330" t="s">
        <v>114</v>
      </c>
      <c r="J330" t="s">
        <v>29</v>
      </c>
      <c r="K330" t="s">
        <v>141</v>
      </c>
      <c r="L330" t="s">
        <v>59</v>
      </c>
      <c r="M330" t="s">
        <v>722</v>
      </c>
      <c r="N330">
        <v>0.83</v>
      </c>
      <c r="O330" t="s">
        <v>33</v>
      </c>
      <c r="P330" t="s">
        <v>34</v>
      </c>
      <c r="Q330" t="s">
        <v>255</v>
      </c>
      <c r="R330" t="s">
        <v>716</v>
      </c>
      <c r="S330">
        <v>81001</v>
      </c>
      <c r="T330" s="1">
        <v>42123</v>
      </c>
      <c r="U330" s="1">
        <v>42124</v>
      </c>
      <c r="V330">
        <v>-276.11279999999999</v>
      </c>
      <c r="W330">
        <v>13</v>
      </c>
      <c r="X330">
        <v>279.27999999999997</v>
      </c>
      <c r="Y330">
        <v>88198</v>
      </c>
      <c r="Z330" t="str">
        <f>TEXT(Orders[[#This Row],[Order Date]],"MMM")</f>
        <v>Apr</v>
      </c>
    </row>
    <row r="331" spans="1:26" x14ac:dyDescent="0.3">
      <c r="A331">
        <v>22196</v>
      </c>
      <c r="B331" t="s">
        <v>47</v>
      </c>
      <c r="C331">
        <v>0.06</v>
      </c>
      <c r="D331">
        <v>17.98</v>
      </c>
      <c r="E331">
        <v>4</v>
      </c>
      <c r="F331">
        <v>618</v>
      </c>
      <c r="G331" t="s">
        <v>723</v>
      </c>
      <c r="H331" t="s">
        <v>49</v>
      </c>
      <c r="I331" t="s">
        <v>114</v>
      </c>
      <c r="J331" t="s">
        <v>77</v>
      </c>
      <c r="K331" t="s">
        <v>180</v>
      </c>
      <c r="L331" t="s">
        <v>59</v>
      </c>
      <c r="M331" t="s">
        <v>181</v>
      </c>
      <c r="N331">
        <v>0.79</v>
      </c>
      <c r="O331" t="s">
        <v>33</v>
      </c>
      <c r="P331" t="s">
        <v>34</v>
      </c>
      <c r="Q331" t="s">
        <v>255</v>
      </c>
      <c r="R331" t="s">
        <v>724</v>
      </c>
      <c r="S331">
        <v>81007</v>
      </c>
      <c r="T331" s="1">
        <v>42087</v>
      </c>
      <c r="U331" s="1">
        <v>42088</v>
      </c>
      <c r="V331">
        <v>-78.13</v>
      </c>
      <c r="W331">
        <v>4</v>
      </c>
      <c r="X331">
        <v>70.06</v>
      </c>
      <c r="Y331">
        <v>88197</v>
      </c>
      <c r="Z331" t="str">
        <f>TEXT(Orders[[#This Row],[Order Date]],"MMM")</f>
        <v>Mar</v>
      </c>
    </row>
    <row r="332" spans="1:26" x14ac:dyDescent="0.3">
      <c r="A332">
        <v>18490</v>
      </c>
      <c r="B332" t="s">
        <v>37</v>
      </c>
      <c r="C332">
        <v>0.06</v>
      </c>
      <c r="D332">
        <v>5.38</v>
      </c>
      <c r="E332">
        <v>5.24</v>
      </c>
      <c r="F332">
        <v>618</v>
      </c>
      <c r="G332" t="s">
        <v>723</v>
      </c>
      <c r="H332" t="s">
        <v>27</v>
      </c>
      <c r="I332" t="s">
        <v>114</v>
      </c>
      <c r="J332" t="s">
        <v>29</v>
      </c>
      <c r="K332" t="s">
        <v>109</v>
      </c>
      <c r="L332" t="s">
        <v>59</v>
      </c>
      <c r="M332" t="s">
        <v>725</v>
      </c>
      <c r="N332">
        <v>0.36</v>
      </c>
      <c r="O332" t="s">
        <v>33</v>
      </c>
      <c r="P332" t="s">
        <v>34</v>
      </c>
      <c r="Q332" t="s">
        <v>255</v>
      </c>
      <c r="R332" t="s">
        <v>724</v>
      </c>
      <c r="S332">
        <v>81007</v>
      </c>
      <c r="T332" s="1">
        <v>42123</v>
      </c>
      <c r="U332" s="1">
        <v>42124</v>
      </c>
      <c r="V332">
        <v>-64.670940000000002</v>
      </c>
      <c r="W332">
        <v>14</v>
      </c>
      <c r="X332">
        <v>81.819999999999993</v>
      </c>
      <c r="Y332">
        <v>88198</v>
      </c>
      <c r="Z332" t="str">
        <f>TEXT(Orders[[#This Row],[Order Date]],"MMM")</f>
        <v>Apr</v>
      </c>
    </row>
    <row r="333" spans="1:26" x14ac:dyDescent="0.3">
      <c r="A333">
        <v>18491</v>
      </c>
      <c r="B333" t="s">
        <v>37</v>
      </c>
      <c r="C333">
        <v>0.03</v>
      </c>
      <c r="D333">
        <v>7.35</v>
      </c>
      <c r="E333">
        <v>5.96</v>
      </c>
      <c r="F333">
        <v>618</v>
      </c>
      <c r="G333" t="s">
        <v>723</v>
      </c>
      <c r="H333" t="s">
        <v>49</v>
      </c>
      <c r="I333" t="s">
        <v>114</v>
      </c>
      <c r="J333" t="s">
        <v>29</v>
      </c>
      <c r="K333" t="s">
        <v>93</v>
      </c>
      <c r="L333" t="s">
        <v>59</v>
      </c>
      <c r="M333" t="s">
        <v>726</v>
      </c>
      <c r="N333">
        <v>0.38</v>
      </c>
      <c r="O333" t="s">
        <v>33</v>
      </c>
      <c r="P333" t="s">
        <v>34</v>
      </c>
      <c r="Q333" t="s">
        <v>255</v>
      </c>
      <c r="R333" t="s">
        <v>724</v>
      </c>
      <c r="S333">
        <v>81007</v>
      </c>
      <c r="T333" s="1">
        <v>42123</v>
      </c>
      <c r="U333" s="1">
        <v>42124</v>
      </c>
      <c r="V333">
        <v>-11.113199999999999</v>
      </c>
      <c r="W333">
        <v>1</v>
      </c>
      <c r="X333">
        <v>13.16</v>
      </c>
      <c r="Y333">
        <v>88198</v>
      </c>
      <c r="Z333" t="str">
        <f>TEXT(Orders[[#This Row],[Order Date]],"MMM")</f>
        <v>Apr</v>
      </c>
    </row>
    <row r="334" spans="1:26" x14ac:dyDescent="0.3">
      <c r="A334">
        <v>25539</v>
      </c>
      <c r="B334" t="s">
        <v>47</v>
      </c>
      <c r="C334">
        <v>0.03</v>
      </c>
      <c r="D334">
        <v>14.2</v>
      </c>
      <c r="E334">
        <v>5.3</v>
      </c>
      <c r="F334">
        <v>619</v>
      </c>
      <c r="G334" t="s">
        <v>727</v>
      </c>
      <c r="H334" t="s">
        <v>49</v>
      </c>
      <c r="I334" t="s">
        <v>114</v>
      </c>
      <c r="J334" t="s">
        <v>41</v>
      </c>
      <c r="K334" t="s">
        <v>50</v>
      </c>
      <c r="L334" t="s">
        <v>31</v>
      </c>
      <c r="M334" t="s">
        <v>728</v>
      </c>
      <c r="N334">
        <v>0.46</v>
      </c>
      <c r="O334" t="s">
        <v>33</v>
      </c>
      <c r="P334" t="s">
        <v>61</v>
      </c>
      <c r="Q334" t="s">
        <v>300</v>
      </c>
      <c r="R334" t="s">
        <v>729</v>
      </c>
      <c r="S334">
        <v>48195</v>
      </c>
      <c r="T334" s="1">
        <v>42011</v>
      </c>
      <c r="U334" s="1">
        <v>42012</v>
      </c>
      <c r="V334">
        <v>107.02</v>
      </c>
      <c r="W334">
        <v>14</v>
      </c>
      <c r="X334">
        <v>205.98</v>
      </c>
      <c r="Y334">
        <v>88196</v>
      </c>
      <c r="Z334" t="str">
        <f>TEXT(Orders[[#This Row],[Order Date]],"MMM")</f>
        <v>Jan</v>
      </c>
    </row>
    <row r="335" spans="1:26" x14ac:dyDescent="0.3">
      <c r="A335">
        <v>22248</v>
      </c>
      <c r="B335" t="s">
        <v>56</v>
      </c>
      <c r="C335">
        <v>0.1</v>
      </c>
      <c r="D335">
        <v>6.88</v>
      </c>
      <c r="E335">
        <v>2</v>
      </c>
      <c r="F335">
        <v>621</v>
      </c>
      <c r="G335" t="s">
        <v>730</v>
      </c>
      <c r="H335" t="s">
        <v>49</v>
      </c>
      <c r="I335" t="s">
        <v>40</v>
      </c>
      <c r="J335" t="s">
        <v>29</v>
      </c>
      <c r="K335" t="s">
        <v>93</v>
      </c>
      <c r="L335" t="s">
        <v>31</v>
      </c>
      <c r="M335" t="s">
        <v>660</v>
      </c>
      <c r="N335">
        <v>0.39</v>
      </c>
      <c r="O335" t="s">
        <v>33</v>
      </c>
      <c r="P335" t="s">
        <v>53</v>
      </c>
      <c r="Q335" t="s">
        <v>228</v>
      </c>
      <c r="R335" t="s">
        <v>396</v>
      </c>
      <c r="S335">
        <v>6111</v>
      </c>
      <c r="T335" s="1">
        <v>42061</v>
      </c>
      <c r="U335" s="1">
        <v>42062</v>
      </c>
      <c r="V335">
        <v>18.420000000000002</v>
      </c>
      <c r="W335">
        <v>5</v>
      </c>
      <c r="X335">
        <v>31.46</v>
      </c>
      <c r="Y335">
        <v>91432</v>
      </c>
      <c r="Z335" t="str">
        <f>TEXT(Orders[[#This Row],[Order Date]],"MMM")</f>
        <v>Feb</v>
      </c>
    </row>
    <row r="336" spans="1:26" x14ac:dyDescent="0.3">
      <c r="A336">
        <v>22247</v>
      </c>
      <c r="B336" t="s">
        <v>56</v>
      </c>
      <c r="C336">
        <v>0.06</v>
      </c>
      <c r="D336">
        <v>195.99</v>
      </c>
      <c r="E336">
        <v>8.99</v>
      </c>
      <c r="F336">
        <v>622</v>
      </c>
      <c r="G336" t="s">
        <v>731</v>
      </c>
      <c r="H336" t="s">
        <v>49</v>
      </c>
      <c r="I336" t="s">
        <v>40</v>
      </c>
      <c r="J336" t="s">
        <v>77</v>
      </c>
      <c r="K336" t="s">
        <v>78</v>
      </c>
      <c r="L336" t="s">
        <v>59</v>
      </c>
      <c r="M336" t="s">
        <v>732</v>
      </c>
      <c r="N336">
        <v>0.6</v>
      </c>
      <c r="O336" t="s">
        <v>33</v>
      </c>
      <c r="P336" t="s">
        <v>53</v>
      </c>
      <c r="Q336" t="s">
        <v>188</v>
      </c>
      <c r="R336" t="s">
        <v>510</v>
      </c>
      <c r="S336">
        <v>4210</v>
      </c>
      <c r="T336" s="1">
        <v>42061</v>
      </c>
      <c r="U336" s="1">
        <v>42063</v>
      </c>
      <c r="V336">
        <v>349.47</v>
      </c>
      <c r="W336">
        <v>6</v>
      </c>
      <c r="X336">
        <v>948.97</v>
      </c>
      <c r="Y336">
        <v>91432</v>
      </c>
      <c r="Z336" t="str">
        <f>TEXT(Orders[[#This Row],[Order Date]],"MMM")</f>
        <v>Feb</v>
      </c>
    </row>
    <row r="337" spans="1:26" x14ac:dyDescent="0.3">
      <c r="A337">
        <v>24880</v>
      </c>
      <c r="B337" t="s">
        <v>25</v>
      </c>
      <c r="C337">
        <v>0.05</v>
      </c>
      <c r="D337">
        <v>6.48</v>
      </c>
      <c r="E337">
        <v>8.4</v>
      </c>
      <c r="F337">
        <v>623</v>
      </c>
      <c r="G337" t="s">
        <v>733</v>
      </c>
      <c r="H337" t="s">
        <v>49</v>
      </c>
      <c r="I337" t="s">
        <v>40</v>
      </c>
      <c r="J337" t="s">
        <v>29</v>
      </c>
      <c r="K337" t="s">
        <v>93</v>
      </c>
      <c r="L337" t="s">
        <v>59</v>
      </c>
      <c r="M337" t="s">
        <v>734</v>
      </c>
      <c r="N337">
        <v>0.37</v>
      </c>
      <c r="O337" t="s">
        <v>33</v>
      </c>
      <c r="P337" t="s">
        <v>53</v>
      </c>
      <c r="Q337" t="s">
        <v>197</v>
      </c>
      <c r="R337" t="s">
        <v>735</v>
      </c>
      <c r="S337">
        <v>3101</v>
      </c>
      <c r="T337" s="1">
        <v>42095</v>
      </c>
      <c r="U337" s="1">
        <v>42097</v>
      </c>
      <c r="V337">
        <v>-226.34640000000002</v>
      </c>
      <c r="W337">
        <v>21</v>
      </c>
      <c r="X337">
        <v>136.99</v>
      </c>
      <c r="Y337">
        <v>91433</v>
      </c>
      <c r="Z337" t="str">
        <f>TEXT(Orders[[#This Row],[Order Date]],"MMM")</f>
        <v>Apr</v>
      </c>
    </row>
    <row r="338" spans="1:26" x14ac:dyDescent="0.3">
      <c r="A338">
        <v>24881</v>
      </c>
      <c r="B338" t="s">
        <v>25</v>
      </c>
      <c r="C338">
        <v>0.05</v>
      </c>
      <c r="D338">
        <v>55.99</v>
      </c>
      <c r="E338">
        <v>5</v>
      </c>
      <c r="F338">
        <v>624</v>
      </c>
      <c r="G338" t="s">
        <v>736</v>
      </c>
      <c r="H338" t="s">
        <v>49</v>
      </c>
      <c r="I338" t="s">
        <v>40</v>
      </c>
      <c r="J338" t="s">
        <v>77</v>
      </c>
      <c r="K338" t="s">
        <v>78</v>
      </c>
      <c r="L338" t="s">
        <v>51</v>
      </c>
      <c r="M338" t="s">
        <v>687</v>
      </c>
      <c r="N338">
        <v>0.8</v>
      </c>
      <c r="O338" t="s">
        <v>33</v>
      </c>
      <c r="P338" t="s">
        <v>53</v>
      </c>
      <c r="Q338" t="s">
        <v>149</v>
      </c>
      <c r="R338" t="s">
        <v>737</v>
      </c>
      <c r="S338">
        <v>5701</v>
      </c>
      <c r="T338" s="1">
        <v>42095</v>
      </c>
      <c r="U338" s="1">
        <v>42095</v>
      </c>
      <c r="V338">
        <v>-281.17583999999999</v>
      </c>
      <c r="W338">
        <v>2</v>
      </c>
      <c r="X338">
        <v>99.36</v>
      </c>
      <c r="Y338">
        <v>91433</v>
      </c>
      <c r="Z338" t="str">
        <f>TEXT(Orders[[#This Row],[Order Date]],"MMM")</f>
        <v>Apr</v>
      </c>
    </row>
    <row r="339" spans="1:26" x14ac:dyDescent="0.3">
      <c r="A339">
        <v>21718</v>
      </c>
      <c r="B339" t="s">
        <v>56</v>
      </c>
      <c r="C339">
        <v>0.02</v>
      </c>
      <c r="D339">
        <v>419.19</v>
      </c>
      <c r="E339">
        <v>19.989999999999998</v>
      </c>
      <c r="F339">
        <v>627</v>
      </c>
      <c r="G339" t="s">
        <v>738</v>
      </c>
      <c r="H339" t="s">
        <v>49</v>
      </c>
      <c r="I339" t="s">
        <v>28</v>
      </c>
      <c r="J339" t="s">
        <v>29</v>
      </c>
      <c r="K339" t="s">
        <v>141</v>
      </c>
      <c r="L339" t="s">
        <v>59</v>
      </c>
      <c r="M339" t="s">
        <v>739</v>
      </c>
      <c r="N339">
        <v>0.57999999999999996</v>
      </c>
      <c r="O339" t="s">
        <v>33</v>
      </c>
      <c r="P339" t="s">
        <v>53</v>
      </c>
      <c r="Q339" t="s">
        <v>154</v>
      </c>
      <c r="R339" t="s">
        <v>740</v>
      </c>
      <c r="S339">
        <v>43952</v>
      </c>
      <c r="T339" s="1">
        <v>42115</v>
      </c>
      <c r="U339" s="1">
        <v>42116</v>
      </c>
      <c r="V339">
        <v>6610.2</v>
      </c>
      <c r="W339">
        <v>22</v>
      </c>
      <c r="X339">
        <v>9580</v>
      </c>
      <c r="Y339">
        <v>90469</v>
      </c>
      <c r="Z339" t="str">
        <f>TEXT(Orders[[#This Row],[Order Date]],"MMM")</f>
        <v>Apr</v>
      </c>
    </row>
    <row r="340" spans="1:26" x14ac:dyDescent="0.3">
      <c r="A340">
        <v>19364</v>
      </c>
      <c r="B340" t="s">
        <v>25</v>
      </c>
      <c r="C340">
        <v>0.01</v>
      </c>
      <c r="D340">
        <v>2.08</v>
      </c>
      <c r="E340">
        <v>5.33</v>
      </c>
      <c r="F340">
        <v>635</v>
      </c>
      <c r="G340" t="s">
        <v>741</v>
      </c>
      <c r="H340" t="s">
        <v>49</v>
      </c>
      <c r="I340" t="s">
        <v>28</v>
      </c>
      <c r="J340" t="s">
        <v>41</v>
      </c>
      <c r="K340" t="s">
        <v>50</v>
      </c>
      <c r="L340" t="s">
        <v>59</v>
      </c>
      <c r="M340" t="s">
        <v>742</v>
      </c>
      <c r="N340">
        <v>0.43</v>
      </c>
      <c r="O340" t="s">
        <v>33</v>
      </c>
      <c r="P340" t="s">
        <v>61</v>
      </c>
      <c r="Q340" t="s">
        <v>62</v>
      </c>
      <c r="R340" t="s">
        <v>743</v>
      </c>
      <c r="S340">
        <v>55106</v>
      </c>
      <c r="T340" s="1">
        <v>42099</v>
      </c>
      <c r="U340" s="1">
        <v>42099</v>
      </c>
      <c r="V340">
        <v>-103.7124</v>
      </c>
      <c r="W340">
        <v>12</v>
      </c>
      <c r="X340">
        <v>28.32</v>
      </c>
      <c r="Y340">
        <v>89284</v>
      </c>
      <c r="Z340" t="str">
        <f>TEXT(Orders[[#This Row],[Order Date]],"MMM")</f>
        <v>Apr</v>
      </c>
    </row>
    <row r="341" spans="1:26" x14ac:dyDescent="0.3">
      <c r="A341">
        <v>19365</v>
      </c>
      <c r="B341" t="s">
        <v>25</v>
      </c>
      <c r="C341">
        <v>0.03</v>
      </c>
      <c r="D341">
        <v>370.98</v>
      </c>
      <c r="E341">
        <v>99</v>
      </c>
      <c r="F341">
        <v>635</v>
      </c>
      <c r="G341" t="s">
        <v>741</v>
      </c>
      <c r="H341" t="s">
        <v>39</v>
      </c>
      <c r="I341" t="s">
        <v>28</v>
      </c>
      <c r="J341" t="s">
        <v>29</v>
      </c>
      <c r="K341" t="s">
        <v>141</v>
      </c>
      <c r="L341" t="s">
        <v>43</v>
      </c>
      <c r="M341" t="s">
        <v>744</v>
      </c>
      <c r="N341">
        <v>0.65</v>
      </c>
      <c r="O341" t="s">
        <v>33</v>
      </c>
      <c r="P341" t="s">
        <v>61</v>
      </c>
      <c r="Q341" t="s">
        <v>62</v>
      </c>
      <c r="R341" t="s">
        <v>743</v>
      </c>
      <c r="S341">
        <v>55106</v>
      </c>
      <c r="T341" s="1">
        <v>42099</v>
      </c>
      <c r="U341" s="1">
        <v>42100</v>
      </c>
      <c r="V341">
        <v>-124.2864</v>
      </c>
      <c r="W341">
        <v>6</v>
      </c>
      <c r="X341">
        <v>2309.4899999999998</v>
      </c>
      <c r="Y341">
        <v>89284</v>
      </c>
      <c r="Z341" t="str">
        <f>TEXT(Orders[[#This Row],[Order Date]],"MMM")</f>
        <v>Apr</v>
      </c>
    </row>
    <row r="342" spans="1:26" x14ac:dyDescent="0.3">
      <c r="A342">
        <v>19539</v>
      </c>
      <c r="B342" t="s">
        <v>106</v>
      </c>
      <c r="C342">
        <v>0.06</v>
      </c>
      <c r="D342">
        <v>160.97999999999999</v>
      </c>
      <c r="E342">
        <v>35.020000000000003</v>
      </c>
      <c r="F342">
        <v>637</v>
      </c>
      <c r="G342" t="s">
        <v>745</v>
      </c>
      <c r="H342" t="s">
        <v>39</v>
      </c>
      <c r="I342" t="s">
        <v>114</v>
      </c>
      <c r="J342" t="s">
        <v>41</v>
      </c>
      <c r="K342" t="s">
        <v>191</v>
      </c>
      <c r="L342" t="s">
        <v>121</v>
      </c>
      <c r="M342" t="s">
        <v>746</v>
      </c>
      <c r="N342">
        <v>0.72</v>
      </c>
      <c r="O342" t="s">
        <v>33</v>
      </c>
      <c r="P342" t="s">
        <v>34</v>
      </c>
      <c r="Q342" t="s">
        <v>45</v>
      </c>
      <c r="R342" t="s">
        <v>747</v>
      </c>
      <c r="S342">
        <v>95051</v>
      </c>
      <c r="T342" s="1">
        <v>42083</v>
      </c>
      <c r="U342" s="1">
        <v>42087</v>
      </c>
      <c r="V342">
        <v>-229.68</v>
      </c>
      <c r="W342">
        <v>8</v>
      </c>
      <c r="X342">
        <v>1232.01</v>
      </c>
      <c r="Y342">
        <v>87953</v>
      </c>
      <c r="Z342" t="str">
        <f>TEXT(Orders[[#This Row],[Order Date]],"MMM")</f>
        <v>Mar</v>
      </c>
    </row>
    <row r="343" spans="1:26" x14ac:dyDescent="0.3">
      <c r="A343">
        <v>24387</v>
      </c>
      <c r="B343" t="s">
        <v>47</v>
      </c>
      <c r="C343">
        <v>0.06</v>
      </c>
      <c r="D343">
        <v>65.989999999999995</v>
      </c>
      <c r="E343">
        <v>8.8000000000000007</v>
      </c>
      <c r="F343">
        <v>638</v>
      </c>
      <c r="G343" t="s">
        <v>748</v>
      </c>
      <c r="H343" t="s">
        <v>27</v>
      </c>
      <c r="I343" t="s">
        <v>114</v>
      </c>
      <c r="J343" t="s">
        <v>77</v>
      </c>
      <c r="K343" t="s">
        <v>78</v>
      </c>
      <c r="L343" t="s">
        <v>59</v>
      </c>
      <c r="M343" t="s">
        <v>749</v>
      </c>
      <c r="N343">
        <v>0.57999999999999996</v>
      </c>
      <c r="O343" t="s">
        <v>33</v>
      </c>
      <c r="P343" t="s">
        <v>34</v>
      </c>
      <c r="Q343" t="s">
        <v>45</v>
      </c>
      <c r="R343" t="s">
        <v>750</v>
      </c>
      <c r="S343">
        <v>95062</v>
      </c>
      <c r="T343" s="1">
        <v>42124</v>
      </c>
      <c r="U343" s="1">
        <v>42125</v>
      </c>
      <c r="V343">
        <v>288.08999999999997</v>
      </c>
      <c r="W343">
        <v>9</v>
      </c>
      <c r="X343">
        <v>506.38</v>
      </c>
      <c r="Y343">
        <v>87954</v>
      </c>
      <c r="Z343" t="str">
        <f>TEXT(Orders[[#This Row],[Order Date]],"MMM")</f>
        <v>Apr</v>
      </c>
    </row>
    <row r="344" spans="1:26" x14ac:dyDescent="0.3">
      <c r="A344">
        <v>24388</v>
      </c>
      <c r="B344" t="s">
        <v>47</v>
      </c>
      <c r="C344">
        <v>0</v>
      </c>
      <c r="D344">
        <v>195.99</v>
      </c>
      <c r="E344">
        <v>4.2</v>
      </c>
      <c r="F344">
        <v>638</v>
      </c>
      <c r="G344" t="s">
        <v>748</v>
      </c>
      <c r="H344" t="s">
        <v>27</v>
      </c>
      <c r="I344" t="s">
        <v>114</v>
      </c>
      <c r="J344" t="s">
        <v>77</v>
      </c>
      <c r="K344" t="s">
        <v>78</v>
      </c>
      <c r="L344" t="s">
        <v>59</v>
      </c>
      <c r="M344" t="s">
        <v>751</v>
      </c>
      <c r="N344">
        <v>0.56999999999999995</v>
      </c>
      <c r="O344" t="s">
        <v>33</v>
      </c>
      <c r="P344" t="s">
        <v>34</v>
      </c>
      <c r="Q344" t="s">
        <v>45</v>
      </c>
      <c r="R344" t="s">
        <v>750</v>
      </c>
      <c r="S344">
        <v>95062</v>
      </c>
      <c r="T344" s="1">
        <v>42124</v>
      </c>
      <c r="U344" s="1">
        <v>42126</v>
      </c>
      <c r="V344">
        <v>719.47679999999991</v>
      </c>
      <c r="W344">
        <v>6</v>
      </c>
      <c r="X344">
        <v>1042.72</v>
      </c>
      <c r="Y344">
        <v>87954</v>
      </c>
      <c r="Z344" t="str">
        <f>TEXT(Orders[[#This Row],[Order Date]],"MMM")</f>
        <v>Apr</v>
      </c>
    </row>
    <row r="345" spans="1:26" x14ac:dyDescent="0.3">
      <c r="A345">
        <v>25893</v>
      </c>
      <c r="B345" t="s">
        <v>37</v>
      </c>
      <c r="C345">
        <v>0</v>
      </c>
      <c r="D345">
        <v>236.97</v>
      </c>
      <c r="E345">
        <v>59.24</v>
      </c>
      <c r="F345">
        <v>639</v>
      </c>
      <c r="G345" t="s">
        <v>752</v>
      </c>
      <c r="H345" t="s">
        <v>39</v>
      </c>
      <c r="I345" t="s">
        <v>114</v>
      </c>
      <c r="J345" t="s">
        <v>41</v>
      </c>
      <c r="K345" t="s">
        <v>152</v>
      </c>
      <c r="L345" t="s">
        <v>121</v>
      </c>
      <c r="M345" t="s">
        <v>753</v>
      </c>
      <c r="N345">
        <v>0.61</v>
      </c>
      <c r="O345" t="s">
        <v>33</v>
      </c>
      <c r="P345" t="s">
        <v>34</v>
      </c>
      <c r="Q345" t="s">
        <v>45</v>
      </c>
      <c r="R345" t="s">
        <v>754</v>
      </c>
      <c r="S345">
        <v>93454</v>
      </c>
      <c r="T345" s="1">
        <v>42049</v>
      </c>
      <c r="U345" s="1">
        <v>42050</v>
      </c>
      <c r="V345">
        <v>1192.04</v>
      </c>
      <c r="W345">
        <v>9</v>
      </c>
      <c r="X345">
        <v>1769.91</v>
      </c>
      <c r="Y345">
        <v>87952</v>
      </c>
      <c r="Z345" t="str">
        <f>TEXT(Orders[[#This Row],[Order Date]],"MMM")</f>
        <v>Feb</v>
      </c>
    </row>
    <row r="346" spans="1:26" x14ac:dyDescent="0.3">
      <c r="A346">
        <v>7893</v>
      </c>
      <c r="B346" t="s">
        <v>37</v>
      </c>
      <c r="C346">
        <v>0</v>
      </c>
      <c r="D346">
        <v>236.97</v>
      </c>
      <c r="E346">
        <v>59.24</v>
      </c>
      <c r="F346">
        <v>640</v>
      </c>
      <c r="G346" t="s">
        <v>755</v>
      </c>
      <c r="H346" t="s">
        <v>39</v>
      </c>
      <c r="I346" t="s">
        <v>114</v>
      </c>
      <c r="J346" t="s">
        <v>41</v>
      </c>
      <c r="K346" t="s">
        <v>152</v>
      </c>
      <c r="L346" t="s">
        <v>121</v>
      </c>
      <c r="M346" t="s">
        <v>753</v>
      </c>
      <c r="N346">
        <v>0.61</v>
      </c>
      <c r="O346" t="s">
        <v>33</v>
      </c>
      <c r="P346" t="s">
        <v>34</v>
      </c>
      <c r="Q346" t="s">
        <v>35</v>
      </c>
      <c r="R346" t="s">
        <v>209</v>
      </c>
      <c r="S346">
        <v>98119</v>
      </c>
      <c r="T346" s="1">
        <v>42049</v>
      </c>
      <c r="U346" s="1">
        <v>42050</v>
      </c>
      <c r="V346">
        <v>1192.04</v>
      </c>
      <c r="W346">
        <v>34</v>
      </c>
      <c r="X346">
        <v>6686.34</v>
      </c>
      <c r="Y346">
        <v>56452</v>
      </c>
      <c r="Z346" t="str">
        <f>TEXT(Orders[[#This Row],[Order Date]],"MMM")</f>
        <v>Feb</v>
      </c>
    </row>
    <row r="347" spans="1:26" x14ac:dyDescent="0.3">
      <c r="A347">
        <v>1539</v>
      </c>
      <c r="B347" t="s">
        <v>106</v>
      </c>
      <c r="C347">
        <v>0.06</v>
      </c>
      <c r="D347">
        <v>160.97999999999999</v>
      </c>
      <c r="E347">
        <v>35.020000000000003</v>
      </c>
      <c r="F347">
        <v>640</v>
      </c>
      <c r="G347" t="s">
        <v>755</v>
      </c>
      <c r="H347" t="s">
        <v>39</v>
      </c>
      <c r="I347" t="s">
        <v>114</v>
      </c>
      <c r="J347" t="s">
        <v>41</v>
      </c>
      <c r="K347" t="s">
        <v>191</v>
      </c>
      <c r="L347" t="s">
        <v>121</v>
      </c>
      <c r="M347" t="s">
        <v>746</v>
      </c>
      <c r="N347">
        <v>0.72</v>
      </c>
      <c r="O347" t="s">
        <v>33</v>
      </c>
      <c r="P347" t="s">
        <v>34</v>
      </c>
      <c r="Q347" t="s">
        <v>35</v>
      </c>
      <c r="R347" t="s">
        <v>209</v>
      </c>
      <c r="S347">
        <v>98119</v>
      </c>
      <c r="T347" s="1">
        <v>42083</v>
      </c>
      <c r="U347" s="1">
        <v>42087</v>
      </c>
      <c r="V347">
        <v>-229.68</v>
      </c>
      <c r="W347">
        <v>30</v>
      </c>
      <c r="X347">
        <v>4620.05</v>
      </c>
      <c r="Y347">
        <v>11077</v>
      </c>
      <c r="Z347" t="str">
        <f>TEXT(Orders[[#This Row],[Order Date]],"MMM")</f>
        <v>Mar</v>
      </c>
    </row>
    <row r="348" spans="1:26" x14ac:dyDescent="0.3">
      <c r="A348">
        <v>6387</v>
      </c>
      <c r="B348" t="s">
        <v>47</v>
      </c>
      <c r="C348">
        <v>0.06</v>
      </c>
      <c r="D348">
        <v>65.989999999999995</v>
      </c>
      <c r="E348">
        <v>8.8000000000000007</v>
      </c>
      <c r="F348">
        <v>640</v>
      </c>
      <c r="G348" t="s">
        <v>755</v>
      </c>
      <c r="H348" t="s">
        <v>27</v>
      </c>
      <c r="I348" t="s">
        <v>114</v>
      </c>
      <c r="J348" t="s">
        <v>77</v>
      </c>
      <c r="K348" t="s">
        <v>78</v>
      </c>
      <c r="L348" t="s">
        <v>59</v>
      </c>
      <c r="M348" t="s">
        <v>749</v>
      </c>
      <c r="N348">
        <v>0.57999999999999996</v>
      </c>
      <c r="O348" t="s">
        <v>33</v>
      </c>
      <c r="P348" t="s">
        <v>34</v>
      </c>
      <c r="Q348" t="s">
        <v>35</v>
      </c>
      <c r="R348" t="s">
        <v>209</v>
      </c>
      <c r="S348">
        <v>98119</v>
      </c>
      <c r="T348" s="1">
        <v>42124</v>
      </c>
      <c r="U348" s="1">
        <v>42125</v>
      </c>
      <c r="V348">
        <v>288.08999999999997</v>
      </c>
      <c r="W348">
        <v>34</v>
      </c>
      <c r="X348">
        <v>1912.98</v>
      </c>
      <c r="Y348">
        <v>45380</v>
      </c>
      <c r="Z348" t="str">
        <f>TEXT(Orders[[#This Row],[Order Date]],"MMM")</f>
        <v>Apr</v>
      </c>
    </row>
    <row r="349" spans="1:26" x14ac:dyDescent="0.3">
      <c r="A349">
        <v>6388</v>
      </c>
      <c r="B349" t="s">
        <v>47</v>
      </c>
      <c r="C349">
        <v>0</v>
      </c>
      <c r="D349">
        <v>195.99</v>
      </c>
      <c r="E349">
        <v>4.2</v>
      </c>
      <c r="F349">
        <v>640</v>
      </c>
      <c r="G349" t="s">
        <v>755</v>
      </c>
      <c r="H349" t="s">
        <v>27</v>
      </c>
      <c r="I349" t="s">
        <v>114</v>
      </c>
      <c r="J349" t="s">
        <v>77</v>
      </c>
      <c r="K349" t="s">
        <v>78</v>
      </c>
      <c r="L349" t="s">
        <v>59</v>
      </c>
      <c r="M349" t="s">
        <v>751</v>
      </c>
      <c r="N349">
        <v>0.56999999999999995</v>
      </c>
      <c r="O349" t="s">
        <v>33</v>
      </c>
      <c r="P349" t="s">
        <v>34</v>
      </c>
      <c r="Q349" t="s">
        <v>35</v>
      </c>
      <c r="R349" t="s">
        <v>209</v>
      </c>
      <c r="S349">
        <v>98119</v>
      </c>
      <c r="T349" s="1">
        <v>42124</v>
      </c>
      <c r="U349" s="1">
        <v>42126</v>
      </c>
      <c r="V349">
        <v>1030.509</v>
      </c>
      <c r="W349">
        <v>24</v>
      </c>
      <c r="X349">
        <v>4170.87</v>
      </c>
      <c r="Y349">
        <v>45380</v>
      </c>
      <c r="Z349" t="str">
        <f>TEXT(Orders[[#This Row],[Order Date]],"MMM")</f>
        <v>Apr</v>
      </c>
    </row>
    <row r="350" spans="1:26" x14ac:dyDescent="0.3">
      <c r="A350">
        <v>24869</v>
      </c>
      <c r="B350" t="s">
        <v>106</v>
      </c>
      <c r="C350">
        <v>0.03</v>
      </c>
      <c r="D350">
        <v>51.75</v>
      </c>
      <c r="E350">
        <v>19.989999999999998</v>
      </c>
      <c r="F350">
        <v>646</v>
      </c>
      <c r="G350" t="s">
        <v>756</v>
      </c>
      <c r="H350" t="s">
        <v>49</v>
      </c>
      <c r="I350" t="s">
        <v>28</v>
      </c>
      <c r="J350" t="s">
        <v>41</v>
      </c>
      <c r="K350" t="s">
        <v>50</v>
      </c>
      <c r="L350" t="s">
        <v>59</v>
      </c>
      <c r="M350" t="s">
        <v>757</v>
      </c>
      <c r="N350">
        <v>0.55000000000000004</v>
      </c>
      <c r="O350" t="s">
        <v>33</v>
      </c>
      <c r="P350" t="s">
        <v>61</v>
      </c>
      <c r="Q350" t="s">
        <v>62</v>
      </c>
      <c r="R350" t="s">
        <v>758</v>
      </c>
      <c r="S350">
        <v>55379</v>
      </c>
      <c r="T350" s="1">
        <v>42172</v>
      </c>
      <c r="U350" s="1">
        <v>42177</v>
      </c>
      <c r="V350">
        <v>261.44400000000002</v>
      </c>
      <c r="W350">
        <v>16</v>
      </c>
      <c r="X350">
        <v>818.81</v>
      </c>
      <c r="Y350">
        <v>90735</v>
      </c>
      <c r="Z350" t="str">
        <f>TEXT(Orders[[#This Row],[Order Date]],"MMM")</f>
        <v>Jun</v>
      </c>
    </row>
    <row r="351" spans="1:26" x14ac:dyDescent="0.3">
      <c r="A351">
        <v>21760</v>
      </c>
      <c r="B351" t="s">
        <v>37</v>
      </c>
      <c r="C351">
        <v>0.02</v>
      </c>
      <c r="D351">
        <v>25.38</v>
      </c>
      <c r="E351">
        <v>8.99</v>
      </c>
      <c r="F351">
        <v>648</v>
      </c>
      <c r="G351" t="s">
        <v>759</v>
      </c>
      <c r="H351" t="s">
        <v>49</v>
      </c>
      <c r="I351" t="s">
        <v>40</v>
      </c>
      <c r="J351" t="s">
        <v>41</v>
      </c>
      <c r="K351" t="s">
        <v>50</v>
      </c>
      <c r="L351" t="s">
        <v>51</v>
      </c>
      <c r="M351" t="s">
        <v>760</v>
      </c>
      <c r="N351">
        <v>0.5</v>
      </c>
      <c r="O351" t="s">
        <v>33</v>
      </c>
      <c r="P351" t="s">
        <v>61</v>
      </c>
      <c r="Q351" t="s">
        <v>178</v>
      </c>
      <c r="R351" t="s">
        <v>761</v>
      </c>
      <c r="S351">
        <v>60440</v>
      </c>
      <c r="T351" s="1">
        <v>42176</v>
      </c>
      <c r="U351" s="1">
        <v>42177</v>
      </c>
      <c r="V351">
        <v>-10.36</v>
      </c>
      <c r="W351">
        <v>1</v>
      </c>
      <c r="X351">
        <v>34.11</v>
      </c>
      <c r="Y351">
        <v>91365</v>
      </c>
      <c r="Z351" t="str">
        <f>TEXT(Orders[[#This Row],[Order Date]],"MMM")</f>
        <v>Jun</v>
      </c>
    </row>
    <row r="352" spans="1:26" x14ac:dyDescent="0.3">
      <c r="A352">
        <v>23154</v>
      </c>
      <c r="B352" t="s">
        <v>56</v>
      </c>
      <c r="C352">
        <v>0.02</v>
      </c>
      <c r="D352">
        <v>3.78</v>
      </c>
      <c r="E352">
        <v>0.71</v>
      </c>
      <c r="F352">
        <v>649</v>
      </c>
      <c r="G352" t="s">
        <v>762</v>
      </c>
      <c r="H352" t="s">
        <v>49</v>
      </c>
      <c r="I352" t="s">
        <v>40</v>
      </c>
      <c r="J352" t="s">
        <v>29</v>
      </c>
      <c r="K352" t="s">
        <v>66</v>
      </c>
      <c r="L352" t="s">
        <v>31</v>
      </c>
      <c r="M352" t="s">
        <v>763</v>
      </c>
      <c r="N352">
        <v>0.39</v>
      </c>
      <c r="O352" t="s">
        <v>33</v>
      </c>
      <c r="P352" t="s">
        <v>61</v>
      </c>
      <c r="Q352" t="s">
        <v>178</v>
      </c>
      <c r="R352" t="s">
        <v>764</v>
      </c>
      <c r="S352">
        <v>60089</v>
      </c>
      <c r="T352" s="1">
        <v>42153</v>
      </c>
      <c r="U352" s="1">
        <v>42154</v>
      </c>
      <c r="V352">
        <v>106.7499</v>
      </c>
      <c r="W352">
        <v>40</v>
      </c>
      <c r="X352">
        <v>154.71</v>
      </c>
      <c r="Y352">
        <v>91366</v>
      </c>
      <c r="Z352" t="str">
        <f>TEXT(Orders[[#This Row],[Order Date]],"MMM")</f>
        <v>May</v>
      </c>
    </row>
    <row r="353" spans="1:26" x14ac:dyDescent="0.3">
      <c r="A353">
        <v>24199</v>
      </c>
      <c r="B353" t="s">
        <v>25</v>
      </c>
      <c r="C353">
        <v>0.08</v>
      </c>
      <c r="D353">
        <v>15.99</v>
      </c>
      <c r="E353">
        <v>13.18</v>
      </c>
      <c r="F353">
        <v>651</v>
      </c>
      <c r="G353" t="s">
        <v>765</v>
      </c>
      <c r="H353" t="s">
        <v>49</v>
      </c>
      <c r="I353" t="s">
        <v>114</v>
      </c>
      <c r="J353" t="s">
        <v>29</v>
      </c>
      <c r="K353" t="s">
        <v>109</v>
      </c>
      <c r="L353" t="s">
        <v>59</v>
      </c>
      <c r="M353" t="s">
        <v>636</v>
      </c>
      <c r="N353">
        <v>0.37</v>
      </c>
      <c r="O353" t="s">
        <v>33</v>
      </c>
      <c r="P353" t="s">
        <v>34</v>
      </c>
      <c r="Q353" t="s">
        <v>532</v>
      </c>
      <c r="R353" t="s">
        <v>766</v>
      </c>
      <c r="S353">
        <v>89115</v>
      </c>
      <c r="T353" s="1">
        <v>42011</v>
      </c>
      <c r="U353" s="1">
        <v>42012</v>
      </c>
      <c r="V353">
        <v>-246.92615999999998</v>
      </c>
      <c r="W353">
        <v>12</v>
      </c>
      <c r="X353">
        <v>192.33</v>
      </c>
      <c r="Y353">
        <v>91575</v>
      </c>
      <c r="Z353" t="str">
        <f>TEXT(Orders[[#This Row],[Order Date]],"MMM")</f>
        <v>Jan</v>
      </c>
    </row>
    <row r="354" spans="1:26" x14ac:dyDescent="0.3">
      <c r="A354">
        <v>23433</v>
      </c>
      <c r="B354" t="s">
        <v>106</v>
      </c>
      <c r="C354">
        <v>0.04</v>
      </c>
      <c r="D354">
        <v>880.98</v>
      </c>
      <c r="E354">
        <v>44.55</v>
      </c>
      <c r="F354">
        <v>651</v>
      </c>
      <c r="G354" t="s">
        <v>765</v>
      </c>
      <c r="H354" t="s">
        <v>39</v>
      </c>
      <c r="I354" t="s">
        <v>114</v>
      </c>
      <c r="J354" t="s">
        <v>41</v>
      </c>
      <c r="K354" t="s">
        <v>191</v>
      </c>
      <c r="L354" t="s">
        <v>121</v>
      </c>
      <c r="M354" t="s">
        <v>767</v>
      </c>
      <c r="N354">
        <v>0.62</v>
      </c>
      <c r="O354" t="s">
        <v>33</v>
      </c>
      <c r="P354" t="s">
        <v>34</v>
      </c>
      <c r="Q354" t="s">
        <v>532</v>
      </c>
      <c r="R354" t="s">
        <v>766</v>
      </c>
      <c r="S354">
        <v>89115</v>
      </c>
      <c r="T354" s="1">
        <v>42050</v>
      </c>
      <c r="U354" s="1">
        <v>42054</v>
      </c>
      <c r="V354">
        <v>4233.2587999999996</v>
      </c>
      <c r="W354">
        <v>8</v>
      </c>
      <c r="X354">
        <v>6901.25</v>
      </c>
      <c r="Y354">
        <v>91576</v>
      </c>
      <c r="Z354" t="str">
        <f>TEXT(Orders[[#This Row],[Order Date]],"MMM")</f>
        <v>Feb</v>
      </c>
    </row>
    <row r="355" spans="1:26" x14ac:dyDescent="0.3">
      <c r="A355">
        <v>23434</v>
      </c>
      <c r="B355" t="s">
        <v>106</v>
      </c>
      <c r="C355">
        <v>7.0000000000000007E-2</v>
      </c>
      <c r="D355">
        <v>13.4</v>
      </c>
      <c r="E355">
        <v>4.95</v>
      </c>
      <c r="F355">
        <v>651</v>
      </c>
      <c r="G355" t="s">
        <v>765</v>
      </c>
      <c r="H355" t="s">
        <v>49</v>
      </c>
      <c r="I355" t="s">
        <v>114</v>
      </c>
      <c r="J355" t="s">
        <v>41</v>
      </c>
      <c r="K355" t="s">
        <v>50</v>
      </c>
      <c r="L355" t="s">
        <v>51</v>
      </c>
      <c r="M355" t="s">
        <v>768</v>
      </c>
      <c r="N355">
        <v>0.37</v>
      </c>
      <c r="O355" t="s">
        <v>33</v>
      </c>
      <c r="P355" t="s">
        <v>34</v>
      </c>
      <c r="Q355" t="s">
        <v>532</v>
      </c>
      <c r="R355" t="s">
        <v>766</v>
      </c>
      <c r="S355">
        <v>89115</v>
      </c>
      <c r="T355" s="1">
        <v>42050</v>
      </c>
      <c r="U355" s="1">
        <v>42055</v>
      </c>
      <c r="V355">
        <v>102.76859999999999</v>
      </c>
      <c r="W355">
        <v>11</v>
      </c>
      <c r="X355">
        <v>148.94</v>
      </c>
      <c r="Y355">
        <v>91576</v>
      </c>
      <c r="Z355" t="str">
        <f>TEXT(Orders[[#This Row],[Order Date]],"MMM")</f>
        <v>Feb</v>
      </c>
    </row>
    <row r="356" spans="1:26" x14ac:dyDescent="0.3">
      <c r="A356">
        <v>23435</v>
      </c>
      <c r="B356" t="s">
        <v>106</v>
      </c>
      <c r="C356">
        <v>0.01</v>
      </c>
      <c r="D356">
        <v>15.99</v>
      </c>
      <c r="E356">
        <v>11.28</v>
      </c>
      <c r="F356">
        <v>651</v>
      </c>
      <c r="G356" t="s">
        <v>765</v>
      </c>
      <c r="H356" t="s">
        <v>49</v>
      </c>
      <c r="I356" t="s">
        <v>114</v>
      </c>
      <c r="J356" t="s">
        <v>77</v>
      </c>
      <c r="K356" t="s">
        <v>85</v>
      </c>
      <c r="L356" t="s">
        <v>86</v>
      </c>
      <c r="M356" t="s">
        <v>549</v>
      </c>
      <c r="N356">
        <v>0.38</v>
      </c>
      <c r="O356" t="s">
        <v>33</v>
      </c>
      <c r="P356" t="s">
        <v>34</v>
      </c>
      <c r="Q356" t="s">
        <v>532</v>
      </c>
      <c r="R356" t="s">
        <v>766</v>
      </c>
      <c r="S356">
        <v>89115</v>
      </c>
      <c r="T356" s="1">
        <v>42050</v>
      </c>
      <c r="U356" s="1">
        <v>42057</v>
      </c>
      <c r="V356">
        <v>-36.671543999999997</v>
      </c>
      <c r="W356">
        <v>12</v>
      </c>
      <c r="X356">
        <v>200.68</v>
      </c>
      <c r="Y356">
        <v>91576</v>
      </c>
      <c r="Z356" t="str">
        <f>TEXT(Orders[[#This Row],[Order Date]],"MMM")</f>
        <v>Feb</v>
      </c>
    </row>
    <row r="357" spans="1:26" x14ac:dyDescent="0.3">
      <c r="A357">
        <v>25055</v>
      </c>
      <c r="B357" t="s">
        <v>37</v>
      </c>
      <c r="C357">
        <v>0</v>
      </c>
      <c r="D357">
        <v>2.78</v>
      </c>
      <c r="E357">
        <v>1.49</v>
      </c>
      <c r="F357">
        <v>653</v>
      </c>
      <c r="G357" t="s">
        <v>769</v>
      </c>
      <c r="H357" t="s">
        <v>27</v>
      </c>
      <c r="I357" t="s">
        <v>114</v>
      </c>
      <c r="J357" t="s">
        <v>29</v>
      </c>
      <c r="K357" t="s">
        <v>109</v>
      </c>
      <c r="L357" t="s">
        <v>59</v>
      </c>
      <c r="M357" t="s">
        <v>770</v>
      </c>
      <c r="N357">
        <v>0.36</v>
      </c>
      <c r="O357" t="s">
        <v>33</v>
      </c>
      <c r="P357" t="s">
        <v>34</v>
      </c>
      <c r="Q357" t="s">
        <v>45</v>
      </c>
      <c r="R357" t="s">
        <v>771</v>
      </c>
      <c r="S357">
        <v>91730</v>
      </c>
      <c r="T357" s="1">
        <v>42110</v>
      </c>
      <c r="U357" s="1">
        <v>42111</v>
      </c>
      <c r="V357">
        <v>20.6448</v>
      </c>
      <c r="W357">
        <v>9</v>
      </c>
      <c r="X357">
        <v>29.92</v>
      </c>
      <c r="Y357">
        <v>91213</v>
      </c>
      <c r="Z357" t="str">
        <f>TEXT(Orders[[#This Row],[Order Date]],"MMM")</f>
        <v>Apr</v>
      </c>
    </row>
    <row r="358" spans="1:26" x14ac:dyDescent="0.3">
      <c r="A358">
        <v>20874</v>
      </c>
      <c r="B358" t="s">
        <v>47</v>
      </c>
      <c r="C358">
        <v>0.1</v>
      </c>
      <c r="D358">
        <v>18.97</v>
      </c>
      <c r="E358">
        <v>9.0299999999999994</v>
      </c>
      <c r="F358">
        <v>657</v>
      </c>
      <c r="G358" t="s">
        <v>772</v>
      </c>
      <c r="H358" t="s">
        <v>49</v>
      </c>
      <c r="I358" t="s">
        <v>114</v>
      </c>
      <c r="J358" t="s">
        <v>29</v>
      </c>
      <c r="K358" t="s">
        <v>93</v>
      </c>
      <c r="L358" t="s">
        <v>59</v>
      </c>
      <c r="M358" t="s">
        <v>773</v>
      </c>
      <c r="N358">
        <v>0.37</v>
      </c>
      <c r="O358" t="s">
        <v>33</v>
      </c>
      <c r="P358" t="s">
        <v>53</v>
      </c>
      <c r="Q358" t="s">
        <v>193</v>
      </c>
      <c r="R358" t="s">
        <v>774</v>
      </c>
      <c r="S358">
        <v>1540</v>
      </c>
      <c r="T358" s="1">
        <v>42023</v>
      </c>
      <c r="U358" s="1">
        <v>42025</v>
      </c>
      <c r="V358">
        <v>-24.204799999999999</v>
      </c>
      <c r="W358">
        <v>1</v>
      </c>
      <c r="X358">
        <v>19.73</v>
      </c>
      <c r="Y358">
        <v>91212</v>
      </c>
      <c r="Z358" t="str">
        <f>TEXT(Orders[[#This Row],[Order Date]],"MMM")</f>
        <v>Jan</v>
      </c>
    </row>
    <row r="359" spans="1:26" x14ac:dyDescent="0.3">
      <c r="A359">
        <v>20875</v>
      </c>
      <c r="B359" t="s">
        <v>47</v>
      </c>
      <c r="C359">
        <v>0</v>
      </c>
      <c r="D359">
        <v>119.99</v>
      </c>
      <c r="E359">
        <v>56.14</v>
      </c>
      <c r="F359">
        <v>659</v>
      </c>
      <c r="G359" t="s">
        <v>775</v>
      </c>
      <c r="H359" t="s">
        <v>39</v>
      </c>
      <c r="I359" t="s">
        <v>114</v>
      </c>
      <c r="J359" t="s">
        <v>77</v>
      </c>
      <c r="K359" t="s">
        <v>85</v>
      </c>
      <c r="L359" t="s">
        <v>121</v>
      </c>
      <c r="M359" t="s">
        <v>318</v>
      </c>
      <c r="N359">
        <v>0.39</v>
      </c>
      <c r="O359" t="s">
        <v>33</v>
      </c>
      <c r="P359" t="s">
        <v>53</v>
      </c>
      <c r="Q359" t="s">
        <v>149</v>
      </c>
      <c r="R359" t="s">
        <v>776</v>
      </c>
      <c r="S359">
        <v>5403</v>
      </c>
      <c r="T359" s="1">
        <v>42023</v>
      </c>
      <c r="U359" s="1">
        <v>42024</v>
      </c>
      <c r="V359">
        <v>-126.05777999999999</v>
      </c>
      <c r="W359">
        <v>5</v>
      </c>
      <c r="X359">
        <v>615.54</v>
      </c>
      <c r="Y359">
        <v>91212</v>
      </c>
      <c r="Z359" t="str">
        <f>TEXT(Orders[[#This Row],[Order Date]],"MMM")</f>
        <v>Jan</v>
      </c>
    </row>
    <row r="360" spans="1:26" x14ac:dyDescent="0.3">
      <c r="A360">
        <v>23487</v>
      </c>
      <c r="B360" t="s">
        <v>47</v>
      </c>
      <c r="C360">
        <v>0.02</v>
      </c>
      <c r="D360">
        <v>14.58</v>
      </c>
      <c r="E360">
        <v>7.4</v>
      </c>
      <c r="F360">
        <v>663</v>
      </c>
      <c r="G360" t="s">
        <v>777</v>
      </c>
      <c r="H360" t="s">
        <v>49</v>
      </c>
      <c r="I360" t="s">
        <v>40</v>
      </c>
      <c r="J360" t="s">
        <v>41</v>
      </c>
      <c r="K360" t="s">
        <v>50</v>
      </c>
      <c r="L360" t="s">
        <v>59</v>
      </c>
      <c r="M360" t="s">
        <v>778</v>
      </c>
      <c r="N360">
        <v>0.48</v>
      </c>
      <c r="O360" t="s">
        <v>33</v>
      </c>
      <c r="P360" t="s">
        <v>53</v>
      </c>
      <c r="Q360" t="s">
        <v>154</v>
      </c>
      <c r="R360" t="s">
        <v>740</v>
      </c>
      <c r="S360">
        <v>43952</v>
      </c>
      <c r="T360" s="1">
        <v>42153</v>
      </c>
      <c r="U360" s="1">
        <v>42156</v>
      </c>
      <c r="V360">
        <v>10.802000000000001</v>
      </c>
      <c r="W360">
        <v>17</v>
      </c>
      <c r="X360">
        <v>261.33999999999997</v>
      </c>
      <c r="Y360">
        <v>90922</v>
      </c>
      <c r="Z360" t="str">
        <f>TEXT(Orders[[#This Row],[Order Date]],"MMM")</f>
        <v>May</v>
      </c>
    </row>
    <row r="361" spans="1:26" x14ac:dyDescent="0.3">
      <c r="A361">
        <v>21086</v>
      </c>
      <c r="B361" t="s">
        <v>106</v>
      </c>
      <c r="C361">
        <v>0.04</v>
      </c>
      <c r="D361">
        <v>22.72</v>
      </c>
      <c r="E361">
        <v>8.99</v>
      </c>
      <c r="F361">
        <v>665</v>
      </c>
      <c r="G361" t="s">
        <v>779</v>
      </c>
      <c r="H361" t="s">
        <v>49</v>
      </c>
      <c r="I361" t="s">
        <v>28</v>
      </c>
      <c r="J361" t="s">
        <v>41</v>
      </c>
      <c r="K361" t="s">
        <v>50</v>
      </c>
      <c r="L361" t="s">
        <v>51</v>
      </c>
      <c r="M361" t="s">
        <v>780</v>
      </c>
      <c r="N361">
        <v>0.44</v>
      </c>
      <c r="O361" t="s">
        <v>33</v>
      </c>
      <c r="P361" t="s">
        <v>136</v>
      </c>
      <c r="Q361" t="s">
        <v>244</v>
      </c>
      <c r="R361" t="s">
        <v>609</v>
      </c>
      <c r="S361">
        <v>37130</v>
      </c>
      <c r="T361" s="1">
        <v>42020</v>
      </c>
      <c r="U361" s="1">
        <v>42024</v>
      </c>
      <c r="V361">
        <v>-678.49599999999998</v>
      </c>
      <c r="W361">
        <v>9</v>
      </c>
      <c r="X361">
        <v>202.41</v>
      </c>
      <c r="Y361">
        <v>88677</v>
      </c>
      <c r="Z361" t="str">
        <f>TEXT(Orders[[#This Row],[Order Date]],"MMM")</f>
        <v>Jan</v>
      </c>
    </row>
    <row r="362" spans="1:26" x14ac:dyDescent="0.3">
      <c r="A362">
        <v>18667</v>
      </c>
      <c r="B362" t="s">
        <v>47</v>
      </c>
      <c r="C362">
        <v>0.02</v>
      </c>
      <c r="D362">
        <v>130.97999999999999</v>
      </c>
      <c r="E362">
        <v>30</v>
      </c>
      <c r="F362">
        <v>665</v>
      </c>
      <c r="G362" t="s">
        <v>779</v>
      </c>
      <c r="H362" t="s">
        <v>39</v>
      </c>
      <c r="I362" t="s">
        <v>28</v>
      </c>
      <c r="J362" t="s">
        <v>41</v>
      </c>
      <c r="K362" t="s">
        <v>42</v>
      </c>
      <c r="L362" t="s">
        <v>43</v>
      </c>
      <c r="M362" t="s">
        <v>545</v>
      </c>
      <c r="N362">
        <v>0.78</v>
      </c>
      <c r="O362" t="s">
        <v>33</v>
      </c>
      <c r="P362" t="s">
        <v>136</v>
      </c>
      <c r="Q362" t="s">
        <v>244</v>
      </c>
      <c r="R362" t="s">
        <v>609</v>
      </c>
      <c r="S362">
        <v>37130</v>
      </c>
      <c r="T362" s="1">
        <v>42112</v>
      </c>
      <c r="U362" s="1">
        <v>42113</v>
      </c>
      <c r="V362">
        <v>90.762</v>
      </c>
      <c r="W362">
        <v>6</v>
      </c>
      <c r="X362">
        <v>793.39</v>
      </c>
      <c r="Y362">
        <v>88678</v>
      </c>
      <c r="Z362" t="str">
        <f>TEXT(Orders[[#This Row],[Order Date]],"MMM")</f>
        <v>Apr</v>
      </c>
    </row>
    <row r="363" spans="1:26" x14ac:dyDescent="0.3">
      <c r="A363">
        <v>24776</v>
      </c>
      <c r="B363" t="s">
        <v>106</v>
      </c>
      <c r="C363">
        <v>0.02</v>
      </c>
      <c r="D363">
        <v>4.57</v>
      </c>
      <c r="E363">
        <v>5.42</v>
      </c>
      <c r="F363">
        <v>666</v>
      </c>
      <c r="G363" t="s">
        <v>781</v>
      </c>
      <c r="H363" t="s">
        <v>49</v>
      </c>
      <c r="I363" t="s">
        <v>28</v>
      </c>
      <c r="J363" t="s">
        <v>29</v>
      </c>
      <c r="K363" t="s">
        <v>109</v>
      </c>
      <c r="L363" t="s">
        <v>59</v>
      </c>
      <c r="M363" t="s">
        <v>782</v>
      </c>
      <c r="N363">
        <v>0.37</v>
      </c>
      <c r="O363" t="s">
        <v>33</v>
      </c>
      <c r="P363" t="s">
        <v>136</v>
      </c>
      <c r="Q363" t="s">
        <v>244</v>
      </c>
      <c r="R363" t="s">
        <v>783</v>
      </c>
      <c r="S363">
        <v>37211</v>
      </c>
      <c r="T363" s="1">
        <v>42116</v>
      </c>
      <c r="U363" s="1">
        <v>42120</v>
      </c>
      <c r="V363">
        <v>-352.81399999999996</v>
      </c>
      <c r="W363">
        <v>11</v>
      </c>
      <c r="X363">
        <v>54.04</v>
      </c>
      <c r="Y363">
        <v>88679</v>
      </c>
      <c r="Z363" t="str">
        <f>TEXT(Orders[[#This Row],[Order Date]],"MMM")</f>
        <v>Apr</v>
      </c>
    </row>
    <row r="364" spans="1:26" x14ac:dyDescent="0.3">
      <c r="A364">
        <v>3086</v>
      </c>
      <c r="B364" t="s">
        <v>106</v>
      </c>
      <c r="C364">
        <v>0.04</v>
      </c>
      <c r="D364">
        <v>22.72</v>
      </c>
      <c r="E364">
        <v>8.99</v>
      </c>
      <c r="F364">
        <v>667</v>
      </c>
      <c r="G364" t="s">
        <v>784</v>
      </c>
      <c r="H364" t="s">
        <v>49</v>
      </c>
      <c r="I364" t="s">
        <v>28</v>
      </c>
      <c r="J364" t="s">
        <v>41</v>
      </c>
      <c r="K364" t="s">
        <v>50</v>
      </c>
      <c r="L364" t="s">
        <v>51</v>
      </c>
      <c r="M364" t="s">
        <v>780</v>
      </c>
      <c r="N364">
        <v>0.44</v>
      </c>
      <c r="O364" t="s">
        <v>33</v>
      </c>
      <c r="P364" t="s">
        <v>61</v>
      </c>
      <c r="Q364" t="s">
        <v>130</v>
      </c>
      <c r="R364" t="s">
        <v>785</v>
      </c>
      <c r="S364">
        <v>75203</v>
      </c>
      <c r="T364" s="1">
        <v>42020</v>
      </c>
      <c r="U364" s="1">
        <v>42024</v>
      </c>
      <c r="V364">
        <v>70.028000000000006</v>
      </c>
      <c r="W364">
        <v>37</v>
      </c>
      <c r="X364">
        <v>832.14</v>
      </c>
      <c r="Y364">
        <v>22147</v>
      </c>
      <c r="Z364" t="str">
        <f>TEXT(Orders[[#This Row],[Order Date]],"MMM")</f>
        <v>Jan</v>
      </c>
    </row>
    <row r="365" spans="1:26" x14ac:dyDescent="0.3">
      <c r="A365">
        <v>6776</v>
      </c>
      <c r="B365" t="s">
        <v>106</v>
      </c>
      <c r="C365">
        <v>0.02</v>
      </c>
      <c r="D365">
        <v>4.57</v>
      </c>
      <c r="E365">
        <v>5.42</v>
      </c>
      <c r="F365">
        <v>667</v>
      </c>
      <c r="G365" t="s">
        <v>784</v>
      </c>
      <c r="H365" t="s">
        <v>49</v>
      </c>
      <c r="I365" t="s">
        <v>28</v>
      </c>
      <c r="J365" t="s">
        <v>29</v>
      </c>
      <c r="K365" t="s">
        <v>109</v>
      </c>
      <c r="L365" t="s">
        <v>59</v>
      </c>
      <c r="M365" t="s">
        <v>782</v>
      </c>
      <c r="N365">
        <v>0.37</v>
      </c>
      <c r="O365" t="s">
        <v>33</v>
      </c>
      <c r="P365" t="s">
        <v>61</v>
      </c>
      <c r="Q365" t="s">
        <v>130</v>
      </c>
      <c r="R365" t="s">
        <v>785</v>
      </c>
      <c r="S365">
        <v>75203</v>
      </c>
      <c r="T365" s="1">
        <v>42116</v>
      </c>
      <c r="U365" s="1">
        <v>42120</v>
      </c>
      <c r="V365">
        <v>-124.28049999999999</v>
      </c>
      <c r="W365">
        <v>45</v>
      </c>
      <c r="X365">
        <v>221.06</v>
      </c>
      <c r="Y365">
        <v>48257</v>
      </c>
      <c r="Z365" t="str">
        <f>TEXT(Orders[[#This Row],[Order Date]],"MMM")</f>
        <v>Apr</v>
      </c>
    </row>
    <row r="366" spans="1:26" x14ac:dyDescent="0.3">
      <c r="A366">
        <v>24882</v>
      </c>
      <c r="B366" t="s">
        <v>56</v>
      </c>
      <c r="C366">
        <v>0.09</v>
      </c>
      <c r="D366">
        <v>2.89</v>
      </c>
      <c r="E366">
        <v>0.5</v>
      </c>
      <c r="F366">
        <v>669</v>
      </c>
      <c r="G366" t="s">
        <v>786</v>
      </c>
      <c r="H366" t="s">
        <v>49</v>
      </c>
      <c r="I366" t="s">
        <v>40</v>
      </c>
      <c r="J366" t="s">
        <v>29</v>
      </c>
      <c r="K366" t="s">
        <v>134</v>
      </c>
      <c r="L366" t="s">
        <v>59</v>
      </c>
      <c r="M366" t="s">
        <v>787</v>
      </c>
      <c r="N366">
        <v>0.38</v>
      </c>
      <c r="O366" t="s">
        <v>33</v>
      </c>
      <c r="P366" t="s">
        <v>61</v>
      </c>
      <c r="Q366" t="s">
        <v>330</v>
      </c>
      <c r="R366" t="s">
        <v>788</v>
      </c>
      <c r="S366">
        <v>52501</v>
      </c>
      <c r="T366" s="1">
        <v>42083</v>
      </c>
      <c r="U366" s="1">
        <v>42085</v>
      </c>
      <c r="V366">
        <v>40.482299999999995</v>
      </c>
      <c r="W366">
        <v>22</v>
      </c>
      <c r="X366">
        <v>58.67</v>
      </c>
      <c r="Y366">
        <v>88475</v>
      </c>
      <c r="Z366" t="str">
        <f>TEXT(Orders[[#This Row],[Order Date]],"MMM")</f>
        <v>Mar</v>
      </c>
    </row>
    <row r="367" spans="1:26" x14ac:dyDescent="0.3">
      <c r="A367">
        <v>24883</v>
      </c>
      <c r="B367" t="s">
        <v>56</v>
      </c>
      <c r="C367">
        <v>0.02</v>
      </c>
      <c r="D367">
        <v>48.91</v>
      </c>
      <c r="E367">
        <v>5.81</v>
      </c>
      <c r="F367">
        <v>669</v>
      </c>
      <c r="G367" t="s">
        <v>786</v>
      </c>
      <c r="H367" t="s">
        <v>49</v>
      </c>
      <c r="I367" t="s">
        <v>40</v>
      </c>
      <c r="J367" t="s">
        <v>29</v>
      </c>
      <c r="K367" t="s">
        <v>93</v>
      </c>
      <c r="L367" t="s">
        <v>59</v>
      </c>
      <c r="M367" t="s">
        <v>789</v>
      </c>
      <c r="N367">
        <v>0.38</v>
      </c>
      <c r="O367" t="s">
        <v>33</v>
      </c>
      <c r="P367" t="s">
        <v>61</v>
      </c>
      <c r="Q367" t="s">
        <v>330</v>
      </c>
      <c r="R367" t="s">
        <v>788</v>
      </c>
      <c r="S367">
        <v>52501</v>
      </c>
      <c r="T367" s="1">
        <v>42083</v>
      </c>
      <c r="U367" s="1">
        <v>42084</v>
      </c>
      <c r="V367">
        <v>32.86</v>
      </c>
      <c r="W367">
        <v>2</v>
      </c>
      <c r="X367">
        <v>101.06</v>
      </c>
      <c r="Y367">
        <v>88475</v>
      </c>
      <c r="Z367" t="str">
        <f>TEXT(Orders[[#This Row],[Order Date]],"MMM")</f>
        <v>Mar</v>
      </c>
    </row>
    <row r="368" spans="1:26" x14ac:dyDescent="0.3">
      <c r="A368">
        <v>18808</v>
      </c>
      <c r="B368" t="s">
        <v>106</v>
      </c>
      <c r="C368">
        <v>0.08</v>
      </c>
      <c r="D368">
        <v>296.18</v>
      </c>
      <c r="E368">
        <v>54.12</v>
      </c>
      <c r="F368">
        <v>670</v>
      </c>
      <c r="G368" t="s">
        <v>790</v>
      </c>
      <c r="H368" t="s">
        <v>39</v>
      </c>
      <c r="I368" t="s">
        <v>40</v>
      </c>
      <c r="J368" t="s">
        <v>41</v>
      </c>
      <c r="K368" t="s">
        <v>152</v>
      </c>
      <c r="L368" t="s">
        <v>121</v>
      </c>
      <c r="M368" t="s">
        <v>153</v>
      </c>
      <c r="N368">
        <v>0.76</v>
      </c>
      <c r="O368" t="s">
        <v>33</v>
      </c>
      <c r="P368" t="s">
        <v>136</v>
      </c>
      <c r="Q368" t="s">
        <v>137</v>
      </c>
      <c r="R368" t="s">
        <v>637</v>
      </c>
      <c r="S368">
        <v>22025</v>
      </c>
      <c r="T368" s="1">
        <v>42068</v>
      </c>
      <c r="U368" s="1">
        <v>42075</v>
      </c>
      <c r="V368">
        <v>-187.22199999999998</v>
      </c>
      <c r="W368">
        <v>5</v>
      </c>
      <c r="X368">
        <v>1429.81</v>
      </c>
      <c r="Y368">
        <v>88474</v>
      </c>
      <c r="Z368" t="str">
        <f>TEXT(Orders[[#This Row],[Order Date]],"MMM")</f>
        <v>Mar</v>
      </c>
    </row>
    <row r="369" spans="1:26" x14ac:dyDescent="0.3">
      <c r="A369">
        <v>19423</v>
      </c>
      <c r="B369" t="s">
        <v>106</v>
      </c>
      <c r="C369">
        <v>7.0000000000000007E-2</v>
      </c>
      <c r="D369">
        <v>2.88</v>
      </c>
      <c r="E369">
        <v>1.01</v>
      </c>
      <c r="F369">
        <v>672</v>
      </c>
      <c r="G369" t="s">
        <v>791</v>
      </c>
      <c r="H369" t="s">
        <v>49</v>
      </c>
      <c r="I369" t="s">
        <v>58</v>
      </c>
      <c r="J369" t="s">
        <v>29</v>
      </c>
      <c r="K369" t="s">
        <v>30</v>
      </c>
      <c r="L369" t="s">
        <v>31</v>
      </c>
      <c r="M369" t="s">
        <v>792</v>
      </c>
      <c r="N369">
        <v>0.55000000000000004</v>
      </c>
      <c r="O369" t="s">
        <v>33</v>
      </c>
      <c r="P369" t="s">
        <v>61</v>
      </c>
      <c r="Q369" t="s">
        <v>330</v>
      </c>
      <c r="R369" t="s">
        <v>331</v>
      </c>
      <c r="S369">
        <v>50208</v>
      </c>
      <c r="T369" s="1">
        <v>42040</v>
      </c>
      <c r="U369" s="1">
        <v>42044</v>
      </c>
      <c r="V369">
        <v>9.59</v>
      </c>
      <c r="W369">
        <v>12</v>
      </c>
      <c r="X369">
        <v>34.97</v>
      </c>
      <c r="Y369">
        <v>88173</v>
      </c>
      <c r="Z369" t="str">
        <f>TEXT(Orders[[#This Row],[Order Date]],"MMM")</f>
        <v>Feb</v>
      </c>
    </row>
    <row r="370" spans="1:26" x14ac:dyDescent="0.3">
      <c r="A370">
        <v>19424</v>
      </c>
      <c r="B370" t="s">
        <v>106</v>
      </c>
      <c r="C370">
        <v>0.1</v>
      </c>
      <c r="D370">
        <v>195.99</v>
      </c>
      <c r="E370">
        <v>3.99</v>
      </c>
      <c r="F370">
        <v>672</v>
      </c>
      <c r="G370" t="s">
        <v>791</v>
      </c>
      <c r="H370" t="s">
        <v>49</v>
      </c>
      <c r="I370" t="s">
        <v>58</v>
      </c>
      <c r="J370" t="s">
        <v>77</v>
      </c>
      <c r="K370" t="s">
        <v>78</v>
      </c>
      <c r="L370" t="s">
        <v>59</v>
      </c>
      <c r="M370" t="s">
        <v>793</v>
      </c>
      <c r="N370">
        <v>0.57999999999999996</v>
      </c>
      <c r="O370" t="s">
        <v>33</v>
      </c>
      <c r="P370" t="s">
        <v>61</v>
      </c>
      <c r="Q370" t="s">
        <v>330</v>
      </c>
      <c r="R370" t="s">
        <v>331</v>
      </c>
      <c r="S370">
        <v>50208</v>
      </c>
      <c r="T370" s="1">
        <v>42040</v>
      </c>
      <c r="U370" s="1">
        <v>42047</v>
      </c>
      <c r="V370">
        <v>-655.42399999999998</v>
      </c>
      <c r="W370">
        <v>2</v>
      </c>
      <c r="X370">
        <v>308.86</v>
      </c>
      <c r="Y370">
        <v>88173</v>
      </c>
      <c r="Z370" t="str">
        <f>TEXT(Orders[[#This Row],[Order Date]],"MMM")</f>
        <v>Feb</v>
      </c>
    </row>
    <row r="371" spans="1:26" x14ac:dyDescent="0.3">
      <c r="A371">
        <v>25059</v>
      </c>
      <c r="B371" t="s">
        <v>47</v>
      </c>
      <c r="C371">
        <v>0.06</v>
      </c>
      <c r="D371">
        <v>161.55000000000001</v>
      </c>
      <c r="E371">
        <v>19.989999999999998</v>
      </c>
      <c r="F371">
        <v>674</v>
      </c>
      <c r="G371" t="s">
        <v>794</v>
      </c>
      <c r="H371" t="s">
        <v>49</v>
      </c>
      <c r="I371" t="s">
        <v>58</v>
      </c>
      <c r="J371" t="s">
        <v>29</v>
      </c>
      <c r="K371" t="s">
        <v>141</v>
      </c>
      <c r="L371" t="s">
        <v>59</v>
      </c>
      <c r="M371" t="s">
        <v>161</v>
      </c>
      <c r="N371">
        <v>0.66</v>
      </c>
      <c r="O371" t="s">
        <v>33</v>
      </c>
      <c r="P371" t="s">
        <v>61</v>
      </c>
      <c r="Q371" t="s">
        <v>505</v>
      </c>
      <c r="R371" t="s">
        <v>795</v>
      </c>
      <c r="S371">
        <v>64133</v>
      </c>
      <c r="T371" s="1">
        <v>42006</v>
      </c>
      <c r="U371" s="1">
        <v>42007</v>
      </c>
      <c r="V371">
        <v>-7.5800000000000409</v>
      </c>
      <c r="W371">
        <v>3</v>
      </c>
      <c r="X371">
        <v>485.01</v>
      </c>
      <c r="Y371">
        <v>88174</v>
      </c>
      <c r="Z371" t="str">
        <f>TEXT(Orders[[#This Row],[Order Date]],"MMM")</f>
        <v>Jan</v>
      </c>
    </row>
    <row r="372" spans="1:26" x14ac:dyDescent="0.3">
      <c r="A372">
        <v>19326</v>
      </c>
      <c r="B372" t="s">
        <v>56</v>
      </c>
      <c r="C372">
        <v>0.04</v>
      </c>
      <c r="D372">
        <v>15.42</v>
      </c>
      <c r="E372">
        <v>10.68</v>
      </c>
      <c r="F372">
        <v>678</v>
      </c>
      <c r="G372" t="s">
        <v>796</v>
      </c>
      <c r="H372" t="s">
        <v>27</v>
      </c>
      <c r="I372" t="s">
        <v>28</v>
      </c>
      <c r="J372" t="s">
        <v>29</v>
      </c>
      <c r="K372" t="s">
        <v>141</v>
      </c>
      <c r="L372" t="s">
        <v>59</v>
      </c>
      <c r="M372" t="s">
        <v>426</v>
      </c>
      <c r="N372">
        <v>0.57999999999999996</v>
      </c>
      <c r="O372" t="s">
        <v>33</v>
      </c>
      <c r="P372" t="s">
        <v>136</v>
      </c>
      <c r="Q372" t="s">
        <v>137</v>
      </c>
      <c r="R372" t="s">
        <v>797</v>
      </c>
      <c r="S372">
        <v>24281</v>
      </c>
      <c r="T372" s="1">
        <v>42116</v>
      </c>
      <c r="U372" s="1">
        <v>42117</v>
      </c>
      <c r="V372">
        <v>-109.70400000000001</v>
      </c>
      <c r="W372">
        <v>5</v>
      </c>
      <c r="X372">
        <v>81.14</v>
      </c>
      <c r="Y372">
        <v>88889</v>
      </c>
      <c r="Z372" t="str">
        <f>TEXT(Orders[[#This Row],[Order Date]],"MMM")</f>
        <v>Apr</v>
      </c>
    </row>
    <row r="373" spans="1:26" x14ac:dyDescent="0.3">
      <c r="A373">
        <v>21609</v>
      </c>
      <c r="B373" t="s">
        <v>56</v>
      </c>
      <c r="C373">
        <v>0.01</v>
      </c>
      <c r="D373">
        <v>3.95</v>
      </c>
      <c r="E373">
        <v>5.13</v>
      </c>
      <c r="F373">
        <v>679</v>
      </c>
      <c r="G373" t="s">
        <v>798</v>
      </c>
      <c r="H373" t="s">
        <v>49</v>
      </c>
      <c r="I373" t="s">
        <v>28</v>
      </c>
      <c r="J373" t="s">
        <v>29</v>
      </c>
      <c r="K373" t="s">
        <v>257</v>
      </c>
      <c r="L373" t="s">
        <v>59</v>
      </c>
      <c r="M373" t="s">
        <v>799</v>
      </c>
      <c r="N373">
        <v>0.59</v>
      </c>
      <c r="O373" t="s">
        <v>33</v>
      </c>
      <c r="P373" t="s">
        <v>34</v>
      </c>
      <c r="Q373" t="s">
        <v>35</v>
      </c>
      <c r="R373" t="s">
        <v>800</v>
      </c>
      <c r="S373">
        <v>98387</v>
      </c>
      <c r="T373" s="1">
        <v>42067</v>
      </c>
      <c r="U373" s="1">
        <v>42068</v>
      </c>
      <c r="V373">
        <v>-19.93</v>
      </c>
      <c r="W373">
        <v>2</v>
      </c>
      <c r="X373">
        <v>10.11</v>
      </c>
      <c r="Y373">
        <v>88890</v>
      </c>
      <c r="Z373" t="str">
        <f>TEXT(Orders[[#This Row],[Order Date]],"MMM")</f>
        <v>Mar</v>
      </c>
    </row>
    <row r="374" spans="1:26" x14ac:dyDescent="0.3">
      <c r="A374">
        <v>21610</v>
      </c>
      <c r="B374" t="s">
        <v>56</v>
      </c>
      <c r="C374">
        <v>0.02</v>
      </c>
      <c r="D374">
        <v>367.99</v>
      </c>
      <c r="E374">
        <v>19.989999999999998</v>
      </c>
      <c r="F374">
        <v>679</v>
      </c>
      <c r="G374" t="s">
        <v>798</v>
      </c>
      <c r="H374" t="s">
        <v>49</v>
      </c>
      <c r="I374" t="s">
        <v>28</v>
      </c>
      <c r="J374" t="s">
        <v>29</v>
      </c>
      <c r="K374" t="s">
        <v>109</v>
      </c>
      <c r="L374" t="s">
        <v>59</v>
      </c>
      <c r="M374" t="s">
        <v>801</v>
      </c>
      <c r="N374">
        <v>0.4</v>
      </c>
      <c r="O374" t="s">
        <v>33</v>
      </c>
      <c r="P374" t="s">
        <v>34</v>
      </c>
      <c r="Q374" t="s">
        <v>35</v>
      </c>
      <c r="R374" t="s">
        <v>800</v>
      </c>
      <c r="S374">
        <v>98387</v>
      </c>
      <c r="T374" s="1">
        <v>42067</v>
      </c>
      <c r="U374" s="1">
        <v>42068</v>
      </c>
      <c r="V374">
        <v>4568.6072999999997</v>
      </c>
      <c r="W374">
        <v>17</v>
      </c>
      <c r="X374">
        <v>6621.17</v>
      </c>
      <c r="Y374">
        <v>88890</v>
      </c>
      <c r="Z374" t="str">
        <f>TEXT(Orders[[#This Row],[Order Date]],"MMM")</f>
        <v>Mar</v>
      </c>
    </row>
    <row r="375" spans="1:26" x14ac:dyDescent="0.3">
      <c r="A375">
        <v>21612</v>
      </c>
      <c r="B375" t="s">
        <v>56</v>
      </c>
      <c r="C375">
        <v>0.04</v>
      </c>
      <c r="D375">
        <v>95.99</v>
      </c>
      <c r="E375">
        <v>4.9000000000000004</v>
      </c>
      <c r="F375">
        <v>680</v>
      </c>
      <c r="G375" t="s">
        <v>802</v>
      </c>
      <c r="H375" t="s">
        <v>49</v>
      </c>
      <c r="I375" t="s">
        <v>28</v>
      </c>
      <c r="J375" t="s">
        <v>77</v>
      </c>
      <c r="K375" t="s">
        <v>78</v>
      </c>
      <c r="L375" t="s">
        <v>59</v>
      </c>
      <c r="M375" t="s">
        <v>254</v>
      </c>
      <c r="N375">
        <v>0.56000000000000005</v>
      </c>
      <c r="O375" t="s">
        <v>33</v>
      </c>
      <c r="P375" t="s">
        <v>34</v>
      </c>
      <c r="Q375" t="s">
        <v>35</v>
      </c>
      <c r="R375" t="s">
        <v>803</v>
      </c>
      <c r="S375">
        <v>99207</v>
      </c>
      <c r="T375" s="1">
        <v>42067</v>
      </c>
      <c r="U375" s="1">
        <v>42069</v>
      </c>
      <c r="V375">
        <v>-258.22500000000002</v>
      </c>
      <c r="W375">
        <v>3</v>
      </c>
      <c r="X375">
        <v>253.78</v>
      </c>
      <c r="Y375">
        <v>88890</v>
      </c>
      <c r="Z375" t="str">
        <f>TEXT(Orders[[#This Row],[Order Date]],"MMM")</f>
        <v>Mar</v>
      </c>
    </row>
    <row r="376" spans="1:26" x14ac:dyDescent="0.3">
      <c r="A376">
        <v>18555</v>
      </c>
      <c r="B376" t="s">
        <v>56</v>
      </c>
      <c r="C376">
        <v>0.06</v>
      </c>
      <c r="D376">
        <v>17.670000000000002</v>
      </c>
      <c r="E376">
        <v>8.99</v>
      </c>
      <c r="F376">
        <v>683</v>
      </c>
      <c r="G376" t="s">
        <v>804</v>
      </c>
      <c r="H376" t="s">
        <v>27</v>
      </c>
      <c r="I376" t="s">
        <v>58</v>
      </c>
      <c r="J376" t="s">
        <v>41</v>
      </c>
      <c r="K376" t="s">
        <v>50</v>
      </c>
      <c r="L376" t="s">
        <v>51</v>
      </c>
      <c r="M376" t="s">
        <v>805</v>
      </c>
      <c r="N376">
        <v>0.47</v>
      </c>
      <c r="O376" t="s">
        <v>33</v>
      </c>
      <c r="P376" t="s">
        <v>61</v>
      </c>
      <c r="Q376" t="s">
        <v>495</v>
      </c>
      <c r="R376" t="s">
        <v>806</v>
      </c>
      <c r="S376">
        <v>68046</v>
      </c>
      <c r="T376" s="1">
        <v>42101</v>
      </c>
      <c r="U376" s="1">
        <v>42102</v>
      </c>
      <c r="V376">
        <v>38.06</v>
      </c>
      <c r="W376">
        <v>4</v>
      </c>
      <c r="X376">
        <v>69.959999999999994</v>
      </c>
      <c r="Y376">
        <v>87765</v>
      </c>
      <c r="Z376" t="str">
        <f>TEXT(Orders[[#This Row],[Order Date]],"MMM")</f>
        <v>Apr</v>
      </c>
    </row>
    <row r="377" spans="1:26" x14ac:dyDescent="0.3">
      <c r="A377">
        <v>21411</v>
      </c>
      <c r="B377" t="s">
        <v>47</v>
      </c>
      <c r="C377">
        <v>7.0000000000000007E-2</v>
      </c>
      <c r="D377">
        <v>279.48</v>
      </c>
      <c r="E377">
        <v>35</v>
      </c>
      <c r="F377">
        <v>688</v>
      </c>
      <c r="G377" t="s">
        <v>807</v>
      </c>
      <c r="H377" t="s">
        <v>49</v>
      </c>
      <c r="I377" t="s">
        <v>58</v>
      </c>
      <c r="J377" t="s">
        <v>29</v>
      </c>
      <c r="K377" t="s">
        <v>141</v>
      </c>
      <c r="L377" t="s">
        <v>236</v>
      </c>
      <c r="M377" t="s">
        <v>808</v>
      </c>
      <c r="N377">
        <v>0.8</v>
      </c>
      <c r="O377" t="s">
        <v>33</v>
      </c>
      <c r="P377" t="s">
        <v>61</v>
      </c>
      <c r="Q377" t="s">
        <v>505</v>
      </c>
      <c r="R377" t="s">
        <v>809</v>
      </c>
      <c r="S377">
        <v>63116</v>
      </c>
      <c r="T377" s="1">
        <v>42140</v>
      </c>
      <c r="U377" s="1">
        <v>42140</v>
      </c>
      <c r="V377">
        <v>-207.28</v>
      </c>
      <c r="W377">
        <v>10</v>
      </c>
      <c r="X377">
        <v>2716.09</v>
      </c>
      <c r="Y377">
        <v>88503</v>
      </c>
      <c r="Z377" t="str">
        <f>TEXT(Orders[[#This Row],[Order Date]],"MMM")</f>
        <v>May</v>
      </c>
    </row>
    <row r="378" spans="1:26" x14ac:dyDescent="0.3">
      <c r="A378">
        <v>19325</v>
      </c>
      <c r="B378" t="s">
        <v>106</v>
      </c>
      <c r="C378">
        <v>0.06</v>
      </c>
      <c r="D378">
        <v>4.18</v>
      </c>
      <c r="E378">
        <v>2.99</v>
      </c>
      <c r="F378">
        <v>688</v>
      </c>
      <c r="G378" t="s">
        <v>807</v>
      </c>
      <c r="H378" t="s">
        <v>49</v>
      </c>
      <c r="I378" t="s">
        <v>58</v>
      </c>
      <c r="J378" t="s">
        <v>29</v>
      </c>
      <c r="K378" t="s">
        <v>109</v>
      </c>
      <c r="L378" t="s">
        <v>59</v>
      </c>
      <c r="M378" t="s">
        <v>810</v>
      </c>
      <c r="N378">
        <v>0.37</v>
      </c>
      <c r="O378" t="s">
        <v>33</v>
      </c>
      <c r="P378" t="s">
        <v>61</v>
      </c>
      <c r="Q378" t="s">
        <v>505</v>
      </c>
      <c r="R378" t="s">
        <v>809</v>
      </c>
      <c r="S378">
        <v>63116</v>
      </c>
      <c r="T378" s="1">
        <v>42069</v>
      </c>
      <c r="U378" s="1">
        <v>42071</v>
      </c>
      <c r="V378">
        <v>-12.719000000000001</v>
      </c>
      <c r="W378">
        <v>5</v>
      </c>
      <c r="X378">
        <v>21.34</v>
      </c>
      <c r="Y378">
        <v>88504</v>
      </c>
      <c r="Z378" t="str">
        <f>TEXT(Orders[[#This Row],[Order Date]],"MMM")</f>
        <v>Mar</v>
      </c>
    </row>
    <row r="379" spans="1:26" x14ac:dyDescent="0.3">
      <c r="A379">
        <v>26321</v>
      </c>
      <c r="B379" t="s">
        <v>56</v>
      </c>
      <c r="C379">
        <v>7.0000000000000007E-2</v>
      </c>
      <c r="D379">
        <v>1.7</v>
      </c>
      <c r="E379">
        <v>1.99</v>
      </c>
      <c r="F379">
        <v>689</v>
      </c>
      <c r="G379" t="s">
        <v>811</v>
      </c>
      <c r="H379" t="s">
        <v>49</v>
      </c>
      <c r="I379" t="s">
        <v>58</v>
      </c>
      <c r="J379" t="s">
        <v>77</v>
      </c>
      <c r="K379" t="s">
        <v>180</v>
      </c>
      <c r="L379" t="s">
        <v>51</v>
      </c>
      <c r="M379" t="s">
        <v>812</v>
      </c>
      <c r="N379">
        <v>0.51</v>
      </c>
      <c r="O379" t="s">
        <v>33</v>
      </c>
      <c r="P379" t="s">
        <v>61</v>
      </c>
      <c r="Q379" t="s">
        <v>505</v>
      </c>
      <c r="R379" t="s">
        <v>813</v>
      </c>
      <c r="S379">
        <v>63376</v>
      </c>
      <c r="T379" s="1">
        <v>42039</v>
      </c>
      <c r="U379" s="1">
        <v>42040</v>
      </c>
      <c r="V379">
        <v>-51.42</v>
      </c>
      <c r="W379">
        <v>10</v>
      </c>
      <c r="X379">
        <v>17.420000000000002</v>
      </c>
      <c r="Y379">
        <v>88502</v>
      </c>
      <c r="Z379" t="str">
        <f>TEXT(Orders[[#This Row],[Order Date]],"MMM")</f>
        <v>Feb</v>
      </c>
    </row>
    <row r="380" spans="1:26" x14ac:dyDescent="0.3">
      <c r="A380">
        <v>19933</v>
      </c>
      <c r="B380" t="s">
        <v>25</v>
      </c>
      <c r="C380">
        <v>0.09</v>
      </c>
      <c r="D380">
        <v>6.48</v>
      </c>
      <c r="E380">
        <v>6.35</v>
      </c>
      <c r="F380">
        <v>691</v>
      </c>
      <c r="G380" t="s">
        <v>814</v>
      </c>
      <c r="H380" t="s">
        <v>49</v>
      </c>
      <c r="I380" t="s">
        <v>40</v>
      </c>
      <c r="J380" t="s">
        <v>29</v>
      </c>
      <c r="K380" t="s">
        <v>93</v>
      </c>
      <c r="L380" t="s">
        <v>59</v>
      </c>
      <c r="M380" t="s">
        <v>815</v>
      </c>
      <c r="N380">
        <v>0.37</v>
      </c>
      <c r="O380" t="s">
        <v>33</v>
      </c>
      <c r="P380" t="s">
        <v>34</v>
      </c>
      <c r="Q380" t="s">
        <v>35</v>
      </c>
      <c r="R380" t="s">
        <v>816</v>
      </c>
      <c r="S380">
        <v>98408</v>
      </c>
      <c r="T380" s="1">
        <v>42084</v>
      </c>
      <c r="U380" s="1">
        <v>42085</v>
      </c>
      <c r="V380">
        <v>-88.6</v>
      </c>
      <c r="W380">
        <v>8</v>
      </c>
      <c r="X380">
        <v>49.81</v>
      </c>
      <c r="Y380">
        <v>89915</v>
      </c>
      <c r="Z380" t="str">
        <f>TEXT(Orders[[#This Row],[Order Date]],"MMM")</f>
        <v>Mar</v>
      </c>
    </row>
    <row r="381" spans="1:26" x14ac:dyDescent="0.3">
      <c r="A381">
        <v>19400</v>
      </c>
      <c r="B381" t="s">
        <v>106</v>
      </c>
      <c r="C381">
        <v>0.02</v>
      </c>
      <c r="D381">
        <v>500.98</v>
      </c>
      <c r="E381">
        <v>41.44</v>
      </c>
      <c r="F381">
        <v>693</v>
      </c>
      <c r="G381" t="s">
        <v>817</v>
      </c>
      <c r="H381" t="s">
        <v>39</v>
      </c>
      <c r="I381" t="s">
        <v>58</v>
      </c>
      <c r="J381" t="s">
        <v>41</v>
      </c>
      <c r="K381" t="s">
        <v>191</v>
      </c>
      <c r="L381" t="s">
        <v>121</v>
      </c>
      <c r="M381" t="s">
        <v>818</v>
      </c>
      <c r="N381">
        <v>0.66</v>
      </c>
      <c r="O381" t="s">
        <v>33</v>
      </c>
      <c r="P381" t="s">
        <v>34</v>
      </c>
      <c r="Q381" t="s">
        <v>255</v>
      </c>
      <c r="R381" t="s">
        <v>819</v>
      </c>
      <c r="S381">
        <v>80229</v>
      </c>
      <c r="T381" s="1">
        <v>42088</v>
      </c>
      <c r="U381" s="1">
        <v>42088</v>
      </c>
      <c r="V381">
        <v>2568.4628999999995</v>
      </c>
      <c r="W381">
        <v>7</v>
      </c>
      <c r="X381">
        <v>3722.41</v>
      </c>
      <c r="Y381">
        <v>87811</v>
      </c>
      <c r="Z381" t="str">
        <f>TEXT(Orders[[#This Row],[Order Date]],"MMM")</f>
        <v>Mar</v>
      </c>
    </row>
    <row r="382" spans="1:26" x14ac:dyDescent="0.3">
      <c r="A382">
        <v>18736</v>
      </c>
      <c r="B382" t="s">
        <v>106</v>
      </c>
      <c r="C382">
        <v>0.09</v>
      </c>
      <c r="D382">
        <v>5.34</v>
      </c>
      <c r="E382">
        <v>2.99</v>
      </c>
      <c r="F382">
        <v>693</v>
      </c>
      <c r="G382" t="s">
        <v>817</v>
      </c>
      <c r="H382" t="s">
        <v>27</v>
      </c>
      <c r="I382" t="s">
        <v>58</v>
      </c>
      <c r="J382" t="s">
        <v>29</v>
      </c>
      <c r="K382" t="s">
        <v>109</v>
      </c>
      <c r="L382" t="s">
        <v>59</v>
      </c>
      <c r="M382" t="s">
        <v>820</v>
      </c>
      <c r="N382">
        <v>0.38</v>
      </c>
      <c r="O382" t="s">
        <v>33</v>
      </c>
      <c r="P382" t="s">
        <v>34</v>
      </c>
      <c r="Q382" t="s">
        <v>255</v>
      </c>
      <c r="R382" t="s">
        <v>819</v>
      </c>
      <c r="S382">
        <v>80229</v>
      </c>
      <c r="T382" s="1">
        <v>42071</v>
      </c>
      <c r="U382" s="1">
        <v>42078</v>
      </c>
      <c r="V382">
        <v>9.4860000000000007</v>
      </c>
      <c r="W382">
        <v>17</v>
      </c>
      <c r="X382">
        <v>95.1</v>
      </c>
      <c r="Y382">
        <v>87812</v>
      </c>
      <c r="Z382" t="str">
        <f>TEXT(Orders[[#This Row],[Order Date]],"MMM")</f>
        <v>Mar</v>
      </c>
    </row>
    <row r="383" spans="1:26" x14ac:dyDescent="0.3">
      <c r="A383">
        <v>18737</v>
      </c>
      <c r="B383" t="s">
        <v>106</v>
      </c>
      <c r="C383">
        <v>7.0000000000000007E-2</v>
      </c>
      <c r="D383">
        <v>140.97999999999999</v>
      </c>
      <c r="E383">
        <v>53.48</v>
      </c>
      <c r="F383">
        <v>693</v>
      </c>
      <c r="G383" t="s">
        <v>817</v>
      </c>
      <c r="H383" t="s">
        <v>39</v>
      </c>
      <c r="I383" t="s">
        <v>58</v>
      </c>
      <c r="J383" t="s">
        <v>41</v>
      </c>
      <c r="K383" t="s">
        <v>191</v>
      </c>
      <c r="L383" t="s">
        <v>121</v>
      </c>
      <c r="M383" t="s">
        <v>821</v>
      </c>
      <c r="N383">
        <v>0.65</v>
      </c>
      <c r="O383" t="s">
        <v>33</v>
      </c>
      <c r="P383" t="s">
        <v>34</v>
      </c>
      <c r="Q383" t="s">
        <v>255</v>
      </c>
      <c r="R383" t="s">
        <v>819</v>
      </c>
      <c r="S383">
        <v>80229</v>
      </c>
      <c r="T383" s="1">
        <v>42071</v>
      </c>
      <c r="U383" s="1">
        <v>42078</v>
      </c>
      <c r="V383">
        <v>-263.64999999999998</v>
      </c>
      <c r="W383">
        <v>5</v>
      </c>
      <c r="X383">
        <v>734.74</v>
      </c>
      <c r="Y383">
        <v>87812</v>
      </c>
      <c r="Z383" t="str">
        <f>TEXT(Orders[[#This Row],[Order Date]],"MMM")</f>
        <v>Mar</v>
      </c>
    </row>
    <row r="384" spans="1:26" x14ac:dyDescent="0.3">
      <c r="A384">
        <v>18738</v>
      </c>
      <c r="B384" t="s">
        <v>106</v>
      </c>
      <c r="C384">
        <v>0.06</v>
      </c>
      <c r="D384">
        <v>205.99</v>
      </c>
      <c r="E384">
        <v>5.26</v>
      </c>
      <c r="F384">
        <v>693</v>
      </c>
      <c r="G384" t="s">
        <v>817</v>
      </c>
      <c r="H384" t="s">
        <v>49</v>
      </c>
      <c r="I384" t="s">
        <v>58</v>
      </c>
      <c r="J384" t="s">
        <v>77</v>
      </c>
      <c r="K384" t="s">
        <v>78</v>
      </c>
      <c r="L384" t="s">
        <v>59</v>
      </c>
      <c r="M384" t="s">
        <v>822</v>
      </c>
      <c r="N384">
        <v>0.56000000000000005</v>
      </c>
      <c r="O384" t="s">
        <v>33</v>
      </c>
      <c r="P384" t="s">
        <v>34</v>
      </c>
      <c r="Q384" t="s">
        <v>255</v>
      </c>
      <c r="R384" t="s">
        <v>819</v>
      </c>
      <c r="S384">
        <v>80229</v>
      </c>
      <c r="T384" s="1">
        <v>42071</v>
      </c>
      <c r="U384" s="1">
        <v>42078</v>
      </c>
      <c r="V384">
        <v>890.18100000000004</v>
      </c>
      <c r="W384">
        <v>11</v>
      </c>
      <c r="X384">
        <v>1882.87</v>
      </c>
      <c r="Y384">
        <v>87812</v>
      </c>
      <c r="Z384" t="str">
        <f>TEXT(Orders[[#This Row],[Order Date]],"MMM")</f>
        <v>Mar</v>
      </c>
    </row>
    <row r="385" spans="1:26" x14ac:dyDescent="0.3">
      <c r="A385">
        <v>18810</v>
      </c>
      <c r="B385" t="s">
        <v>25</v>
      </c>
      <c r="C385">
        <v>0</v>
      </c>
      <c r="D385">
        <v>230.98</v>
      </c>
      <c r="E385">
        <v>23.78</v>
      </c>
      <c r="F385">
        <v>693</v>
      </c>
      <c r="G385" t="s">
        <v>817</v>
      </c>
      <c r="H385" t="s">
        <v>39</v>
      </c>
      <c r="I385" t="s">
        <v>58</v>
      </c>
      <c r="J385" t="s">
        <v>41</v>
      </c>
      <c r="K385" t="s">
        <v>152</v>
      </c>
      <c r="L385" t="s">
        <v>121</v>
      </c>
      <c r="M385" t="s">
        <v>823</v>
      </c>
      <c r="N385">
        <v>0.6</v>
      </c>
      <c r="O385" t="s">
        <v>33</v>
      </c>
      <c r="P385" t="s">
        <v>34</v>
      </c>
      <c r="Q385" t="s">
        <v>255</v>
      </c>
      <c r="R385" t="s">
        <v>819</v>
      </c>
      <c r="S385">
        <v>80229</v>
      </c>
      <c r="T385" s="1">
        <v>42129</v>
      </c>
      <c r="U385" s="1">
        <v>42131</v>
      </c>
      <c r="V385">
        <v>6095.8601999999992</v>
      </c>
      <c r="W385">
        <v>36</v>
      </c>
      <c r="X385">
        <v>8834.58</v>
      </c>
      <c r="Y385">
        <v>87813</v>
      </c>
      <c r="Z385" t="str">
        <f>TEXT(Orders[[#This Row],[Order Date]],"MMM")</f>
        <v>May</v>
      </c>
    </row>
    <row r="386" spans="1:26" x14ac:dyDescent="0.3">
      <c r="A386">
        <v>22613</v>
      </c>
      <c r="B386" t="s">
        <v>56</v>
      </c>
      <c r="C386">
        <v>0.06</v>
      </c>
      <c r="D386">
        <v>8.1199999999999992</v>
      </c>
      <c r="E386">
        <v>2.83</v>
      </c>
      <c r="F386">
        <v>696</v>
      </c>
      <c r="G386" t="s">
        <v>824</v>
      </c>
      <c r="H386" t="s">
        <v>49</v>
      </c>
      <c r="I386" t="s">
        <v>28</v>
      </c>
      <c r="J386" t="s">
        <v>77</v>
      </c>
      <c r="K386" t="s">
        <v>180</v>
      </c>
      <c r="L386" t="s">
        <v>51</v>
      </c>
      <c r="M386" t="s">
        <v>825</v>
      </c>
      <c r="N386">
        <v>0.77</v>
      </c>
      <c r="O386" t="s">
        <v>33</v>
      </c>
      <c r="P386" t="s">
        <v>61</v>
      </c>
      <c r="Q386" t="s">
        <v>701</v>
      </c>
      <c r="R386" t="s">
        <v>826</v>
      </c>
      <c r="S386">
        <v>46307</v>
      </c>
      <c r="T386" s="1">
        <v>42090</v>
      </c>
      <c r="U386" s="1">
        <v>42091</v>
      </c>
      <c r="V386">
        <v>-82.83</v>
      </c>
      <c r="W386">
        <v>10</v>
      </c>
      <c r="X386">
        <v>78.540000000000006</v>
      </c>
      <c r="Y386">
        <v>89847</v>
      </c>
      <c r="Z386" t="str">
        <f>TEXT(Orders[[#This Row],[Order Date]],"MMM")</f>
        <v>Mar</v>
      </c>
    </row>
    <row r="387" spans="1:26" x14ac:dyDescent="0.3">
      <c r="A387">
        <v>22614</v>
      </c>
      <c r="B387" t="s">
        <v>56</v>
      </c>
      <c r="C387">
        <v>0.05</v>
      </c>
      <c r="D387">
        <v>51.65</v>
      </c>
      <c r="E387">
        <v>18.45</v>
      </c>
      <c r="F387">
        <v>696</v>
      </c>
      <c r="G387" t="s">
        <v>824</v>
      </c>
      <c r="H387" t="s">
        <v>49</v>
      </c>
      <c r="I387" t="s">
        <v>28</v>
      </c>
      <c r="J387" t="s">
        <v>41</v>
      </c>
      <c r="K387" t="s">
        <v>50</v>
      </c>
      <c r="L387" t="s">
        <v>86</v>
      </c>
      <c r="M387" t="s">
        <v>827</v>
      </c>
      <c r="N387">
        <v>0.65</v>
      </c>
      <c r="O387" t="s">
        <v>33</v>
      </c>
      <c r="P387" t="s">
        <v>61</v>
      </c>
      <c r="Q387" t="s">
        <v>701</v>
      </c>
      <c r="R387" t="s">
        <v>826</v>
      </c>
      <c r="S387">
        <v>46307</v>
      </c>
      <c r="T387" s="1">
        <v>42090</v>
      </c>
      <c r="U387" s="1">
        <v>42091</v>
      </c>
      <c r="V387">
        <v>25.04</v>
      </c>
      <c r="W387">
        <v>12</v>
      </c>
      <c r="X387">
        <v>605.1</v>
      </c>
      <c r="Y387">
        <v>89847</v>
      </c>
      <c r="Z387" t="str">
        <f>TEXT(Orders[[#This Row],[Order Date]],"MMM")</f>
        <v>Mar</v>
      </c>
    </row>
    <row r="388" spans="1:26" x14ac:dyDescent="0.3">
      <c r="A388">
        <v>19225</v>
      </c>
      <c r="B388" t="s">
        <v>106</v>
      </c>
      <c r="C388">
        <v>0.1</v>
      </c>
      <c r="D388">
        <v>40.479999999999997</v>
      </c>
      <c r="E388">
        <v>19.989999999999998</v>
      </c>
      <c r="F388">
        <v>696</v>
      </c>
      <c r="G388" t="s">
        <v>824</v>
      </c>
      <c r="H388" t="s">
        <v>49</v>
      </c>
      <c r="I388" t="s">
        <v>28</v>
      </c>
      <c r="J388" t="s">
        <v>77</v>
      </c>
      <c r="K388" t="s">
        <v>180</v>
      </c>
      <c r="L388" t="s">
        <v>59</v>
      </c>
      <c r="M388" t="s">
        <v>828</v>
      </c>
      <c r="N388">
        <v>0.77</v>
      </c>
      <c r="O388" t="s">
        <v>33</v>
      </c>
      <c r="P388" t="s">
        <v>61</v>
      </c>
      <c r="Q388" t="s">
        <v>701</v>
      </c>
      <c r="R388" t="s">
        <v>826</v>
      </c>
      <c r="S388">
        <v>46307</v>
      </c>
      <c r="T388" s="1">
        <v>42101</v>
      </c>
      <c r="U388" s="1">
        <v>42103</v>
      </c>
      <c r="V388">
        <v>-580.32000000000005</v>
      </c>
      <c r="W388">
        <v>9</v>
      </c>
      <c r="X388">
        <v>355.84</v>
      </c>
      <c r="Y388">
        <v>89848</v>
      </c>
      <c r="Z388" t="str">
        <f>TEXT(Orders[[#This Row],[Order Date]],"MMM")</f>
        <v>Apr</v>
      </c>
    </row>
    <row r="389" spans="1:26" x14ac:dyDescent="0.3">
      <c r="A389">
        <v>22616</v>
      </c>
      <c r="B389" t="s">
        <v>56</v>
      </c>
      <c r="C389">
        <v>0.1</v>
      </c>
      <c r="D389">
        <v>175.99</v>
      </c>
      <c r="E389">
        <v>8.99</v>
      </c>
      <c r="F389">
        <v>697</v>
      </c>
      <c r="G389" t="s">
        <v>829</v>
      </c>
      <c r="H389" t="s">
        <v>49</v>
      </c>
      <c r="I389" t="s">
        <v>28</v>
      </c>
      <c r="J389" t="s">
        <v>77</v>
      </c>
      <c r="K389" t="s">
        <v>78</v>
      </c>
      <c r="L389" t="s">
        <v>59</v>
      </c>
      <c r="M389" t="s">
        <v>168</v>
      </c>
      <c r="N389">
        <v>0.56999999999999995</v>
      </c>
      <c r="O389" t="s">
        <v>33</v>
      </c>
      <c r="P389" t="s">
        <v>61</v>
      </c>
      <c r="Q389" t="s">
        <v>701</v>
      </c>
      <c r="R389" t="s">
        <v>830</v>
      </c>
      <c r="S389">
        <v>46312</v>
      </c>
      <c r="T389" s="1">
        <v>42090</v>
      </c>
      <c r="U389" s="1">
        <v>42091</v>
      </c>
      <c r="V389">
        <v>928.96079999999984</v>
      </c>
      <c r="W389">
        <v>10</v>
      </c>
      <c r="X389">
        <v>1346.32</v>
      </c>
      <c r="Y389">
        <v>89847</v>
      </c>
      <c r="Z389" t="str">
        <f>TEXT(Orders[[#This Row],[Order Date]],"MMM")</f>
        <v>Mar</v>
      </c>
    </row>
    <row r="390" spans="1:26" x14ac:dyDescent="0.3">
      <c r="A390">
        <v>25480</v>
      </c>
      <c r="B390" t="s">
        <v>47</v>
      </c>
      <c r="C390">
        <v>0.08</v>
      </c>
      <c r="D390">
        <v>14.81</v>
      </c>
      <c r="E390">
        <v>13.32</v>
      </c>
      <c r="F390">
        <v>697</v>
      </c>
      <c r="G390" t="s">
        <v>829</v>
      </c>
      <c r="H390" t="s">
        <v>49</v>
      </c>
      <c r="I390" t="s">
        <v>28</v>
      </c>
      <c r="J390" t="s">
        <v>29</v>
      </c>
      <c r="K390" t="s">
        <v>257</v>
      </c>
      <c r="L390" t="s">
        <v>59</v>
      </c>
      <c r="M390" t="s">
        <v>831</v>
      </c>
      <c r="N390">
        <v>0.43</v>
      </c>
      <c r="O390" t="s">
        <v>33</v>
      </c>
      <c r="P390" t="s">
        <v>61</v>
      </c>
      <c r="Q390" t="s">
        <v>701</v>
      </c>
      <c r="R390" t="s">
        <v>830</v>
      </c>
      <c r="S390">
        <v>46312</v>
      </c>
      <c r="T390" s="1">
        <v>42042</v>
      </c>
      <c r="U390" s="1">
        <v>42044</v>
      </c>
      <c r="V390">
        <v>-131.61720000000003</v>
      </c>
      <c r="W390">
        <v>20</v>
      </c>
      <c r="X390">
        <v>292.18</v>
      </c>
      <c r="Y390">
        <v>89849</v>
      </c>
      <c r="Z390" t="str">
        <f>TEXT(Orders[[#This Row],[Order Date]],"MMM")</f>
        <v>Feb</v>
      </c>
    </row>
    <row r="391" spans="1:26" x14ac:dyDescent="0.3">
      <c r="A391">
        <v>4613</v>
      </c>
      <c r="B391" t="s">
        <v>56</v>
      </c>
      <c r="C391">
        <v>0.06</v>
      </c>
      <c r="D391">
        <v>8.1199999999999992</v>
      </c>
      <c r="E391">
        <v>2.83</v>
      </c>
      <c r="F391">
        <v>698</v>
      </c>
      <c r="G391" t="s">
        <v>832</v>
      </c>
      <c r="H391" t="s">
        <v>49</v>
      </c>
      <c r="I391" t="s">
        <v>28</v>
      </c>
      <c r="J391" t="s">
        <v>77</v>
      </c>
      <c r="K391" t="s">
        <v>180</v>
      </c>
      <c r="L391" t="s">
        <v>51</v>
      </c>
      <c r="M391" t="s">
        <v>825</v>
      </c>
      <c r="N391">
        <v>0.77</v>
      </c>
      <c r="O391" t="s">
        <v>33</v>
      </c>
      <c r="P391" t="s">
        <v>34</v>
      </c>
      <c r="Q391" t="s">
        <v>35</v>
      </c>
      <c r="R391" t="s">
        <v>209</v>
      </c>
      <c r="S391">
        <v>98105</v>
      </c>
      <c r="T391" s="1">
        <v>42090</v>
      </c>
      <c r="U391" s="1">
        <v>42091</v>
      </c>
      <c r="V391">
        <v>-82.83</v>
      </c>
      <c r="W391">
        <v>41</v>
      </c>
      <c r="X391">
        <v>322.02999999999997</v>
      </c>
      <c r="Y391">
        <v>32869</v>
      </c>
      <c r="Z391" t="str">
        <f>TEXT(Orders[[#This Row],[Order Date]],"MMM")</f>
        <v>Mar</v>
      </c>
    </row>
    <row r="392" spans="1:26" x14ac:dyDescent="0.3">
      <c r="A392">
        <v>4614</v>
      </c>
      <c r="B392" t="s">
        <v>56</v>
      </c>
      <c r="C392">
        <v>0.05</v>
      </c>
      <c r="D392">
        <v>51.65</v>
      </c>
      <c r="E392">
        <v>18.45</v>
      </c>
      <c r="F392">
        <v>698</v>
      </c>
      <c r="G392" t="s">
        <v>832</v>
      </c>
      <c r="H392" t="s">
        <v>49</v>
      </c>
      <c r="I392" t="s">
        <v>28</v>
      </c>
      <c r="J392" t="s">
        <v>41</v>
      </c>
      <c r="K392" t="s">
        <v>50</v>
      </c>
      <c r="L392" t="s">
        <v>86</v>
      </c>
      <c r="M392" t="s">
        <v>827</v>
      </c>
      <c r="N392">
        <v>0.65</v>
      </c>
      <c r="O392" t="s">
        <v>33</v>
      </c>
      <c r="P392" t="s">
        <v>34</v>
      </c>
      <c r="Q392" t="s">
        <v>35</v>
      </c>
      <c r="R392" t="s">
        <v>209</v>
      </c>
      <c r="S392">
        <v>98105</v>
      </c>
      <c r="T392" s="1">
        <v>42090</v>
      </c>
      <c r="U392" s="1">
        <v>42091</v>
      </c>
      <c r="V392">
        <v>25.04</v>
      </c>
      <c r="W392">
        <v>49</v>
      </c>
      <c r="X392">
        <v>2470.84</v>
      </c>
      <c r="Y392">
        <v>32869</v>
      </c>
      <c r="Z392" t="str">
        <f>TEXT(Orders[[#This Row],[Order Date]],"MMM")</f>
        <v>Mar</v>
      </c>
    </row>
    <row r="393" spans="1:26" x14ac:dyDescent="0.3">
      <c r="A393">
        <v>4616</v>
      </c>
      <c r="B393" t="s">
        <v>56</v>
      </c>
      <c r="C393">
        <v>0.1</v>
      </c>
      <c r="D393">
        <v>175.99</v>
      </c>
      <c r="E393">
        <v>8.99</v>
      </c>
      <c r="F393">
        <v>698</v>
      </c>
      <c r="G393" t="s">
        <v>832</v>
      </c>
      <c r="H393" t="s">
        <v>49</v>
      </c>
      <c r="I393" t="s">
        <v>28</v>
      </c>
      <c r="J393" t="s">
        <v>77</v>
      </c>
      <c r="K393" t="s">
        <v>78</v>
      </c>
      <c r="L393" t="s">
        <v>59</v>
      </c>
      <c r="M393" t="s">
        <v>168</v>
      </c>
      <c r="N393">
        <v>0.56999999999999995</v>
      </c>
      <c r="O393" t="s">
        <v>33</v>
      </c>
      <c r="P393" t="s">
        <v>34</v>
      </c>
      <c r="Q393" t="s">
        <v>35</v>
      </c>
      <c r="R393" t="s">
        <v>209</v>
      </c>
      <c r="S393">
        <v>98105</v>
      </c>
      <c r="T393" s="1">
        <v>42090</v>
      </c>
      <c r="U393" s="1">
        <v>42091</v>
      </c>
      <c r="V393">
        <v>930.98700000000008</v>
      </c>
      <c r="W393">
        <v>39</v>
      </c>
      <c r="X393">
        <v>5250.66</v>
      </c>
      <c r="Y393">
        <v>32869</v>
      </c>
      <c r="Z393" t="str">
        <f>TEXT(Orders[[#This Row],[Order Date]],"MMM")</f>
        <v>Mar</v>
      </c>
    </row>
    <row r="394" spans="1:26" x14ac:dyDescent="0.3">
      <c r="A394">
        <v>1225</v>
      </c>
      <c r="B394" t="s">
        <v>106</v>
      </c>
      <c r="C394">
        <v>0.1</v>
      </c>
      <c r="D394">
        <v>40.479999999999997</v>
      </c>
      <c r="E394">
        <v>19.989999999999998</v>
      </c>
      <c r="F394">
        <v>698</v>
      </c>
      <c r="G394" t="s">
        <v>832</v>
      </c>
      <c r="H394" t="s">
        <v>49</v>
      </c>
      <c r="I394" t="s">
        <v>28</v>
      </c>
      <c r="J394" t="s">
        <v>77</v>
      </c>
      <c r="K394" t="s">
        <v>180</v>
      </c>
      <c r="L394" t="s">
        <v>59</v>
      </c>
      <c r="M394" t="s">
        <v>828</v>
      </c>
      <c r="N394">
        <v>0.77</v>
      </c>
      <c r="O394" t="s">
        <v>33</v>
      </c>
      <c r="P394" t="s">
        <v>34</v>
      </c>
      <c r="Q394" t="s">
        <v>35</v>
      </c>
      <c r="R394" t="s">
        <v>209</v>
      </c>
      <c r="S394">
        <v>98105</v>
      </c>
      <c r="T394" s="1">
        <v>42101</v>
      </c>
      <c r="U394" s="1">
        <v>42103</v>
      </c>
      <c r="V394">
        <v>-580.32000000000005</v>
      </c>
      <c r="W394">
        <v>36</v>
      </c>
      <c r="X394">
        <v>1423.35</v>
      </c>
      <c r="Y394">
        <v>8994</v>
      </c>
      <c r="Z394" t="str">
        <f>TEXT(Orders[[#This Row],[Order Date]],"MMM")</f>
        <v>Apr</v>
      </c>
    </row>
    <row r="395" spans="1:26" x14ac:dyDescent="0.3">
      <c r="A395">
        <v>7480</v>
      </c>
      <c r="B395" t="s">
        <v>47</v>
      </c>
      <c r="C395">
        <v>0.08</v>
      </c>
      <c r="D395">
        <v>14.81</v>
      </c>
      <c r="E395">
        <v>13.32</v>
      </c>
      <c r="F395">
        <v>698</v>
      </c>
      <c r="G395" t="s">
        <v>832</v>
      </c>
      <c r="H395" t="s">
        <v>49</v>
      </c>
      <c r="I395" t="s">
        <v>28</v>
      </c>
      <c r="J395" t="s">
        <v>29</v>
      </c>
      <c r="K395" t="s">
        <v>257</v>
      </c>
      <c r="L395" t="s">
        <v>59</v>
      </c>
      <c r="M395" t="s">
        <v>831</v>
      </c>
      <c r="N395">
        <v>0.43</v>
      </c>
      <c r="O395" t="s">
        <v>33</v>
      </c>
      <c r="P395" t="s">
        <v>34</v>
      </c>
      <c r="Q395" t="s">
        <v>35</v>
      </c>
      <c r="R395" t="s">
        <v>209</v>
      </c>
      <c r="S395">
        <v>98105</v>
      </c>
      <c r="T395" s="1">
        <v>42042</v>
      </c>
      <c r="U395" s="1">
        <v>42044</v>
      </c>
      <c r="V395">
        <v>-253.11</v>
      </c>
      <c r="W395">
        <v>79</v>
      </c>
      <c r="X395">
        <v>1154.1199999999999</v>
      </c>
      <c r="Y395">
        <v>53410</v>
      </c>
      <c r="Z395" t="str">
        <f>TEXT(Orders[[#This Row],[Order Date]],"MMM")</f>
        <v>Feb</v>
      </c>
    </row>
    <row r="396" spans="1:26" x14ac:dyDescent="0.3">
      <c r="A396">
        <v>6289</v>
      </c>
      <c r="B396" t="s">
        <v>56</v>
      </c>
      <c r="C396">
        <v>0.03</v>
      </c>
      <c r="D396">
        <v>5.28</v>
      </c>
      <c r="E396">
        <v>5.61</v>
      </c>
      <c r="F396">
        <v>699</v>
      </c>
      <c r="G396" t="s">
        <v>833</v>
      </c>
      <c r="H396" t="s">
        <v>49</v>
      </c>
      <c r="I396" t="s">
        <v>114</v>
      </c>
      <c r="J396" t="s">
        <v>29</v>
      </c>
      <c r="K396" t="s">
        <v>93</v>
      </c>
      <c r="L396" t="s">
        <v>59</v>
      </c>
      <c r="M396" t="s">
        <v>834</v>
      </c>
      <c r="N396">
        <v>0.4</v>
      </c>
      <c r="O396" t="s">
        <v>33</v>
      </c>
      <c r="P396" t="s">
        <v>34</v>
      </c>
      <c r="Q396" t="s">
        <v>45</v>
      </c>
      <c r="R396" t="s">
        <v>661</v>
      </c>
      <c r="S396">
        <v>90041</v>
      </c>
      <c r="T396" s="1">
        <v>42117</v>
      </c>
      <c r="U396" s="1">
        <v>42118</v>
      </c>
      <c r="V396">
        <v>-16.670000000000002</v>
      </c>
      <c r="W396">
        <v>5</v>
      </c>
      <c r="X396">
        <v>32.5</v>
      </c>
      <c r="Y396">
        <v>44517</v>
      </c>
      <c r="Z396" t="str">
        <f>TEXT(Orders[[#This Row],[Order Date]],"MMM")</f>
        <v>Apr</v>
      </c>
    </row>
    <row r="397" spans="1:26" x14ac:dyDescent="0.3">
      <c r="A397">
        <v>7733</v>
      </c>
      <c r="B397" t="s">
        <v>47</v>
      </c>
      <c r="C397">
        <v>0.02</v>
      </c>
      <c r="D397">
        <v>6.47</v>
      </c>
      <c r="E397">
        <v>1.22</v>
      </c>
      <c r="F397">
        <v>699</v>
      </c>
      <c r="G397" t="s">
        <v>833</v>
      </c>
      <c r="H397" t="s">
        <v>49</v>
      </c>
      <c r="I397" t="s">
        <v>114</v>
      </c>
      <c r="J397" t="s">
        <v>29</v>
      </c>
      <c r="K397" t="s">
        <v>30</v>
      </c>
      <c r="L397" t="s">
        <v>31</v>
      </c>
      <c r="M397" t="s">
        <v>835</v>
      </c>
      <c r="N397">
        <v>0.4</v>
      </c>
      <c r="O397" t="s">
        <v>33</v>
      </c>
      <c r="P397" t="s">
        <v>34</v>
      </c>
      <c r="Q397" t="s">
        <v>45</v>
      </c>
      <c r="R397" t="s">
        <v>661</v>
      </c>
      <c r="S397">
        <v>90041</v>
      </c>
      <c r="T397" s="1">
        <v>42161</v>
      </c>
      <c r="U397" s="1">
        <v>42162</v>
      </c>
      <c r="V397">
        <v>40.200000000000003</v>
      </c>
      <c r="W397">
        <v>30</v>
      </c>
      <c r="X397">
        <v>193.95</v>
      </c>
      <c r="Y397">
        <v>55392</v>
      </c>
      <c r="Z397" t="str">
        <f>TEXT(Orders[[#This Row],[Order Date]],"MMM")</f>
        <v>Jun</v>
      </c>
    </row>
    <row r="398" spans="1:26" x14ac:dyDescent="0.3">
      <c r="A398">
        <v>7734</v>
      </c>
      <c r="B398" t="s">
        <v>47</v>
      </c>
      <c r="C398">
        <v>7.0000000000000007E-2</v>
      </c>
      <c r="D398">
        <v>2.84</v>
      </c>
      <c r="E398">
        <v>0.93</v>
      </c>
      <c r="F398">
        <v>699</v>
      </c>
      <c r="G398" t="s">
        <v>833</v>
      </c>
      <c r="H398" t="s">
        <v>49</v>
      </c>
      <c r="I398" t="s">
        <v>114</v>
      </c>
      <c r="J398" t="s">
        <v>29</v>
      </c>
      <c r="K398" t="s">
        <v>30</v>
      </c>
      <c r="L398" t="s">
        <v>31</v>
      </c>
      <c r="M398" t="s">
        <v>32</v>
      </c>
      <c r="N398">
        <v>0.54</v>
      </c>
      <c r="O398" t="s">
        <v>33</v>
      </c>
      <c r="P398" t="s">
        <v>34</v>
      </c>
      <c r="Q398" t="s">
        <v>45</v>
      </c>
      <c r="R398" t="s">
        <v>661</v>
      </c>
      <c r="S398">
        <v>90041</v>
      </c>
      <c r="T398" s="1">
        <v>42161</v>
      </c>
      <c r="U398" s="1">
        <v>42163</v>
      </c>
      <c r="V398">
        <v>3.21</v>
      </c>
      <c r="W398">
        <v>59</v>
      </c>
      <c r="X398">
        <v>158.80000000000001</v>
      </c>
      <c r="Y398">
        <v>55392</v>
      </c>
      <c r="Z398" t="str">
        <f>TEXT(Orders[[#This Row],[Order Date]],"MMM")</f>
        <v>Jun</v>
      </c>
    </row>
    <row r="399" spans="1:26" x14ac:dyDescent="0.3">
      <c r="A399">
        <v>5140</v>
      </c>
      <c r="B399" t="s">
        <v>25</v>
      </c>
      <c r="C399">
        <v>0.01</v>
      </c>
      <c r="D399">
        <v>7.89</v>
      </c>
      <c r="E399">
        <v>2.82</v>
      </c>
      <c r="F399">
        <v>699</v>
      </c>
      <c r="G399" t="s">
        <v>833</v>
      </c>
      <c r="H399" t="s">
        <v>49</v>
      </c>
      <c r="I399" t="s">
        <v>114</v>
      </c>
      <c r="J399" t="s">
        <v>29</v>
      </c>
      <c r="K399" t="s">
        <v>66</v>
      </c>
      <c r="L399" t="s">
        <v>31</v>
      </c>
      <c r="M399" t="s">
        <v>836</v>
      </c>
      <c r="N399">
        <v>0.4</v>
      </c>
      <c r="O399" t="s">
        <v>33</v>
      </c>
      <c r="P399" t="s">
        <v>34</v>
      </c>
      <c r="Q399" t="s">
        <v>45</v>
      </c>
      <c r="R399" t="s">
        <v>661</v>
      </c>
      <c r="S399">
        <v>90041</v>
      </c>
      <c r="T399" s="1">
        <v>42185</v>
      </c>
      <c r="U399" s="1">
        <v>42186</v>
      </c>
      <c r="V399">
        <v>38.700000000000003</v>
      </c>
      <c r="W399">
        <v>32</v>
      </c>
      <c r="X399">
        <v>274.26</v>
      </c>
      <c r="Y399">
        <v>36647</v>
      </c>
      <c r="Z399" t="str">
        <f>TEXT(Orders[[#This Row],[Order Date]],"MMM")</f>
        <v>Jun</v>
      </c>
    </row>
    <row r="400" spans="1:26" x14ac:dyDescent="0.3">
      <c r="A400">
        <v>5141</v>
      </c>
      <c r="B400" t="s">
        <v>25</v>
      </c>
      <c r="C400">
        <v>0.09</v>
      </c>
      <c r="D400">
        <v>3.68</v>
      </c>
      <c r="E400">
        <v>1.32</v>
      </c>
      <c r="F400">
        <v>699</v>
      </c>
      <c r="G400" t="s">
        <v>833</v>
      </c>
      <c r="H400" t="s">
        <v>49</v>
      </c>
      <c r="I400" t="s">
        <v>114</v>
      </c>
      <c r="J400" t="s">
        <v>29</v>
      </c>
      <c r="K400" t="s">
        <v>174</v>
      </c>
      <c r="L400" t="s">
        <v>31</v>
      </c>
      <c r="M400" t="s">
        <v>837</v>
      </c>
      <c r="N400">
        <v>0.83</v>
      </c>
      <c r="O400" t="s">
        <v>33</v>
      </c>
      <c r="P400" t="s">
        <v>34</v>
      </c>
      <c r="Q400" t="s">
        <v>45</v>
      </c>
      <c r="R400" t="s">
        <v>661</v>
      </c>
      <c r="S400">
        <v>90041</v>
      </c>
      <c r="T400" s="1">
        <v>42185</v>
      </c>
      <c r="U400" s="1">
        <v>42186</v>
      </c>
      <c r="V400">
        <v>-21.91</v>
      </c>
      <c r="W400">
        <v>24</v>
      </c>
      <c r="X400">
        <v>83.16</v>
      </c>
      <c r="Y400">
        <v>36647</v>
      </c>
      <c r="Z400" t="str">
        <f>TEXT(Orders[[#This Row],[Order Date]],"MMM")</f>
        <v>Jun</v>
      </c>
    </row>
    <row r="401" spans="1:26" x14ac:dyDescent="0.3">
      <c r="A401">
        <v>5142</v>
      </c>
      <c r="B401" t="s">
        <v>25</v>
      </c>
      <c r="C401">
        <v>0.1</v>
      </c>
      <c r="D401">
        <v>9.7100000000000009</v>
      </c>
      <c r="E401">
        <v>9.4499999999999993</v>
      </c>
      <c r="F401">
        <v>699</v>
      </c>
      <c r="G401" t="s">
        <v>833</v>
      </c>
      <c r="H401" t="s">
        <v>49</v>
      </c>
      <c r="I401" t="s">
        <v>114</v>
      </c>
      <c r="J401" t="s">
        <v>29</v>
      </c>
      <c r="K401" t="s">
        <v>141</v>
      </c>
      <c r="L401" t="s">
        <v>59</v>
      </c>
      <c r="M401" t="s">
        <v>509</v>
      </c>
      <c r="N401">
        <v>0.6</v>
      </c>
      <c r="O401" t="s">
        <v>33</v>
      </c>
      <c r="P401" t="s">
        <v>34</v>
      </c>
      <c r="Q401" t="s">
        <v>45</v>
      </c>
      <c r="R401" t="s">
        <v>661</v>
      </c>
      <c r="S401">
        <v>90041</v>
      </c>
      <c r="T401" s="1">
        <v>42185</v>
      </c>
      <c r="U401" s="1">
        <v>42188</v>
      </c>
      <c r="V401">
        <v>-119.77</v>
      </c>
      <c r="W401">
        <v>27</v>
      </c>
      <c r="X401">
        <v>261.93</v>
      </c>
      <c r="Y401">
        <v>36647</v>
      </c>
      <c r="Z401" t="str">
        <f>TEXT(Orders[[#This Row],[Order Date]],"MMM")</f>
        <v>Jun</v>
      </c>
    </row>
    <row r="402" spans="1:26" x14ac:dyDescent="0.3">
      <c r="A402">
        <v>4556</v>
      </c>
      <c r="B402" t="s">
        <v>56</v>
      </c>
      <c r="C402">
        <v>7.0000000000000007E-2</v>
      </c>
      <c r="D402">
        <v>5.0199999999999996</v>
      </c>
      <c r="E402">
        <v>5.14</v>
      </c>
      <c r="F402">
        <v>699</v>
      </c>
      <c r="G402" t="s">
        <v>833</v>
      </c>
      <c r="H402" t="s">
        <v>49</v>
      </c>
      <c r="I402" t="s">
        <v>114</v>
      </c>
      <c r="J402" t="s">
        <v>77</v>
      </c>
      <c r="K402" t="s">
        <v>180</v>
      </c>
      <c r="L402" t="s">
        <v>51</v>
      </c>
      <c r="M402" t="s">
        <v>838</v>
      </c>
      <c r="N402">
        <v>0.79</v>
      </c>
      <c r="O402" t="s">
        <v>33</v>
      </c>
      <c r="P402" t="s">
        <v>34</v>
      </c>
      <c r="Q402" t="s">
        <v>45</v>
      </c>
      <c r="R402" t="s">
        <v>661</v>
      </c>
      <c r="S402">
        <v>90041</v>
      </c>
      <c r="T402" s="1">
        <v>42033</v>
      </c>
      <c r="U402" s="1">
        <v>42035</v>
      </c>
      <c r="V402">
        <v>-168.72</v>
      </c>
      <c r="W402">
        <v>42</v>
      </c>
      <c r="X402">
        <v>210.1</v>
      </c>
      <c r="Y402">
        <v>32420</v>
      </c>
      <c r="Z402" t="str">
        <f>TEXT(Orders[[#This Row],[Order Date]],"MMM")</f>
        <v>Jan</v>
      </c>
    </row>
    <row r="403" spans="1:26" x14ac:dyDescent="0.3">
      <c r="A403">
        <v>4557</v>
      </c>
      <c r="B403" t="s">
        <v>56</v>
      </c>
      <c r="C403">
        <v>7.0000000000000007E-2</v>
      </c>
      <c r="D403">
        <v>280.98</v>
      </c>
      <c r="E403">
        <v>57</v>
      </c>
      <c r="F403">
        <v>699</v>
      </c>
      <c r="G403" t="s">
        <v>833</v>
      </c>
      <c r="H403" t="s">
        <v>39</v>
      </c>
      <c r="I403" t="s">
        <v>114</v>
      </c>
      <c r="J403" t="s">
        <v>41</v>
      </c>
      <c r="K403" t="s">
        <v>42</v>
      </c>
      <c r="L403" t="s">
        <v>43</v>
      </c>
      <c r="M403" t="s">
        <v>668</v>
      </c>
      <c r="N403">
        <v>0.78</v>
      </c>
      <c r="O403" t="s">
        <v>33</v>
      </c>
      <c r="P403" t="s">
        <v>34</v>
      </c>
      <c r="Q403" t="s">
        <v>45</v>
      </c>
      <c r="R403" t="s">
        <v>661</v>
      </c>
      <c r="S403">
        <v>90041</v>
      </c>
      <c r="T403" s="1">
        <v>42033</v>
      </c>
      <c r="U403" s="1">
        <v>42035</v>
      </c>
      <c r="V403">
        <v>-439.62</v>
      </c>
      <c r="W403">
        <v>23</v>
      </c>
      <c r="X403">
        <v>6499.87</v>
      </c>
      <c r="Y403">
        <v>32420</v>
      </c>
      <c r="Z403" t="str">
        <f>TEXT(Orders[[#This Row],[Order Date]],"MMM")</f>
        <v>Jan</v>
      </c>
    </row>
    <row r="404" spans="1:26" x14ac:dyDescent="0.3">
      <c r="A404">
        <v>448</v>
      </c>
      <c r="B404" t="s">
        <v>56</v>
      </c>
      <c r="C404">
        <v>0.1</v>
      </c>
      <c r="D404">
        <v>4.26</v>
      </c>
      <c r="E404">
        <v>1.2</v>
      </c>
      <c r="F404">
        <v>699</v>
      </c>
      <c r="G404" t="s">
        <v>833</v>
      </c>
      <c r="H404" t="s">
        <v>49</v>
      </c>
      <c r="I404" t="s">
        <v>114</v>
      </c>
      <c r="J404" t="s">
        <v>29</v>
      </c>
      <c r="K404" t="s">
        <v>30</v>
      </c>
      <c r="L404" t="s">
        <v>31</v>
      </c>
      <c r="M404" t="s">
        <v>202</v>
      </c>
      <c r="N404">
        <v>0.44</v>
      </c>
      <c r="O404" t="s">
        <v>33</v>
      </c>
      <c r="P404" t="s">
        <v>34</v>
      </c>
      <c r="Q404" t="s">
        <v>45</v>
      </c>
      <c r="R404" t="s">
        <v>661</v>
      </c>
      <c r="S404">
        <v>90041</v>
      </c>
      <c r="T404" s="1">
        <v>42144</v>
      </c>
      <c r="U404" s="1">
        <v>42145</v>
      </c>
      <c r="V404">
        <v>15.42</v>
      </c>
      <c r="W404">
        <v>88</v>
      </c>
      <c r="X404">
        <v>351.56</v>
      </c>
      <c r="Y404">
        <v>3042</v>
      </c>
      <c r="Z404" t="str">
        <f>TEXT(Orders[[#This Row],[Order Date]],"MMM")</f>
        <v>May</v>
      </c>
    </row>
    <row r="405" spans="1:26" x14ac:dyDescent="0.3">
      <c r="A405">
        <v>18448</v>
      </c>
      <c r="B405" t="s">
        <v>56</v>
      </c>
      <c r="C405">
        <v>0.1</v>
      </c>
      <c r="D405">
        <v>4.26</v>
      </c>
      <c r="E405">
        <v>1.2</v>
      </c>
      <c r="F405">
        <v>700</v>
      </c>
      <c r="G405" t="s">
        <v>839</v>
      </c>
      <c r="H405" t="s">
        <v>49</v>
      </c>
      <c r="I405" t="s">
        <v>114</v>
      </c>
      <c r="J405" t="s">
        <v>29</v>
      </c>
      <c r="K405" t="s">
        <v>30</v>
      </c>
      <c r="L405" t="s">
        <v>31</v>
      </c>
      <c r="M405" t="s">
        <v>202</v>
      </c>
      <c r="N405">
        <v>0.44</v>
      </c>
      <c r="O405" t="s">
        <v>33</v>
      </c>
      <c r="P405" t="s">
        <v>34</v>
      </c>
      <c r="Q405" t="s">
        <v>45</v>
      </c>
      <c r="R405" t="s">
        <v>754</v>
      </c>
      <c r="S405">
        <v>93454</v>
      </c>
      <c r="T405" s="1">
        <v>42144</v>
      </c>
      <c r="U405" s="1">
        <v>42145</v>
      </c>
      <c r="V405">
        <v>33.923999999999999</v>
      </c>
      <c r="W405">
        <v>22</v>
      </c>
      <c r="X405">
        <v>87.89</v>
      </c>
      <c r="Y405">
        <v>87980</v>
      </c>
      <c r="Z405" t="str">
        <f>TEXT(Orders[[#This Row],[Order Date]],"MMM")</f>
        <v>May</v>
      </c>
    </row>
    <row r="406" spans="1:26" x14ac:dyDescent="0.3">
      <c r="A406">
        <v>24289</v>
      </c>
      <c r="B406" t="s">
        <v>56</v>
      </c>
      <c r="C406">
        <v>0.03</v>
      </c>
      <c r="D406">
        <v>5.28</v>
      </c>
      <c r="E406">
        <v>5.61</v>
      </c>
      <c r="F406">
        <v>702</v>
      </c>
      <c r="G406" t="s">
        <v>840</v>
      </c>
      <c r="H406" t="s">
        <v>49</v>
      </c>
      <c r="I406" t="s">
        <v>114</v>
      </c>
      <c r="J406" t="s">
        <v>29</v>
      </c>
      <c r="K406" t="s">
        <v>93</v>
      </c>
      <c r="L406" t="s">
        <v>59</v>
      </c>
      <c r="M406" t="s">
        <v>834</v>
      </c>
      <c r="N406">
        <v>0.4</v>
      </c>
      <c r="O406" t="s">
        <v>33</v>
      </c>
      <c r="P406" t="s">
        <v>34</v>
      </c>
      <c r="Q406" t="s">
        <v>45</v>
      </c>
      <c r="R406" t="s">
        <v>841</v>
      </c>
      <c r="S406">
        <v>95404</v>
      </c>
      <c r="T406" s="1">
        <v>42117</v>
      </c>
      <c r="U406" s="1">
        <v>42118</v>
      </c>
      <c r="V406">
        <v>-16.670000000000002</v>
      </c>
      <c r="W406">
        <v>1</v>
      </c>
      <c r="X406">
        <v>6.5</v>
      </c>
      <c r="Y406">
        <v>87977</v>
      </c>
      <c r="Z406" t="str">
        <f>TEXT(Orders[[#This Row],[Order Date]],"MMM")</f>
        <v>Apr</v>
      </c>
    </row>
    <row r="407" spans="1:26" x14ac:dyDescent="0.3">
      <c r="A407">
        <v>23140</v>
      </c>
      <c r="B407" t="s">
        <v>25</v>
      </c>
      <c r="C407">
        <v>0.01</v>
      </c>
      <c r="D407">
        <v>7.89</v>
      </c>
      <c r="E407">
        <v>2.82</v>
      </c>
      <c r="F407">
        <v>702</v>
      </c>
      <c r="G407" t="s">
        <v>840</v>
      </c>
      <c r="H407" t="s">
        <v>49</v>
      </c>
      <c r="I407" t="s">
        <v>114</v>
      </c>
      <c r="J407" t="s">
        <v>29</v>
      </c>
      <c r="K407" t="s">
        <v>66</v>
      </c>
      <c r="L407" t="s">
        <v>31</v>
      </c>
      <c r="M407" t="s">
        <v>836</v>
      </c>
      <c r="N407">
        <v>0.4</v>
      </c>
      <c r="O407" t="s">
        <v>33</v>
      </c>
      <c r="P407" t="s">
        <v>34</v>
      </c>
      <c r="Q407" t="s">
        <v>45</v>
      </c>
      <c r="R407" t="s">
        <v>841</v>
      </c>
      <c r="S407">
        <v>95404</v>
      </c>
      <c r="T407" s="1">
        <v>42185</v>
      </c>
      <c r="U407" s="1">
        <v>42186</v>
      </c>
      <c r="V407">
        <v>46.440000000000005</v>
      </c>
      <c r="W407">
        <v>8</v>
      </c>
      <c r="X407">
        <v>68.56</v>
      </c>
      <c r="Y407">
        <v>87979</v>
      </c>
      <c r="Z407" t="str">
        <f>TEXT(Orders[[#This Row],[Order Date]],"MMM")</f>
        <v>Jun</v>
      </c>
    </row>
    <row r="408" spans="1:26" x14ac:dyDescent="0.3">
      <c r="A408">
        <v>23141</v>
      </c>
      <c r="B408" t="s">
        <v>25</v>
      </c>
      <c r="C408">
        <v>0.09</v>
      </c>
      <c r="D408">
        <v>3.68</v>
      </c>
      <c r="E408">
        <v>1.32</v>
      </c>
      <c r="F408">
        <v>702</v>
      </c>
      <c r="G408" t="s">
        <v>840</v>
      </c>
      <c r="H408" t="s">
        <v>49</v>
      </c>
      <c r="I408" t="s">
        <v>114</v>
      </c>
      <c r="J408" t="s">
        <v>29</v>
      </c>
      <c r="K408" t="s">
        <v>174</v>
      </c>
      <c r="L408" t="s">
        <v>31</v>
      </c>
      <c r="M408" t="s">
        <v>837</v>
      </c>
      <c r="N408">
        <v>0.83</v>
      </c>
      <c r="O408" t="s">
        <v>33</v>
      </c>
      <c r="P408" t="s">
        <v>34</v>
      </c>
      <c r="Q408" t="s">
        <v>45</v>
      </c>
      <c r="R408" t="s">
        <v>841</v>
      </c>
      <c r="S408">
        <v>95404</v>
      </c>
      <c r="T408" s="1">
        <v>42185</v>
      </c>
      <c r="U408" s="1">
        <v>42186</v>
      </c>
      <c r="V408">
        <v>-17.527999999999999</v>
      </c>
      <c r="W408">
        <v>6</v>
      </c>
      <c r="X408">
        <v>20.79</v>
      </c>
      <c r="Y408">
        <v>87979</v>
      </c>
      <c r="Z408" t="str">
        <f>TEXT(Orders[[#This Row],[Order Date]],"MMM")</f>
        <v>Jun</v>
      </c>
    </row>
    <row r="409" spans="1:26" x14ac:dyDescent="0.3">
      <c r="A409">
        <v>23142</v>
      </c>
      <c r="B409" t="s">
        <v>25</v>
      </c>
      <c r="C409">
        <v>0.1</v>
      </c>
      <c r="D409">
        <v>9.7100000000000009</v>
      </c>
      <c r="E409">
        <v>9.4499999999999993</v>
      </c>
      <c r="F409">
        <v>702</v>
      </c>
      <c r="G409" t="s">
        <v>840</v>
      </c>
      <c r="H409" t="s">
        <v>49</v>
      </c>
      <c r="I409" t="s">
        <v>114</v>
      </c>
      <c r="J409" t="s">
        <v>29</v>
      </c>
      <c r="K409" t="s">
        <v>141</v>
      </c>
      <c r="L409" t="s">
        <v>59</v>
      </c>
      <c r="M409" t="s">
        <v>509</v>
      </c>
      <c r="N409">
        <v>0.6</v>
      </c>
      <c r="O409" t="s">
        <v>33</v>
      </c>
      <c r="P409" t="s">
        <v>34</v>
      </c>
      <c r="Q409" t="s">
        <v>45</v>
      </c>
      <c r="R409" t="s">
        <v>841</v>
      </c>
      <c r="S409">
        <v>95404</v>
      </c>
      <c r="T409" s="1">
        <v>42185</v>
      </c>
      <c r="U409" s="1">
        <v>42188</v>
      </c>
      <c r="V409">
        <v>-95.816000000000003</v>
      </c>
      <c r="W409">
        <v>7</v>
      </c>
      <c r="X409">
        <v>67.91</v>
      </c>
      <c r="Y409">
        <v>87979</v>
      </c>
      <c r="Z409" t="str">
        <f>TEXT(Orders[[#This Row],[Order Date]],"MMM")</f>
        <v>Jun</v>
      </c>
    </row>
    <row r="410" spans="1:26" x14ac:dyDescent="0.3">
      <c r="A410">
        <v>25734</v>
      </c>
      <c r="B410" t="s">
        <v>47</v>
      </c>
      <c r="C410">
        <v>7.0000000000000007E-2</v>
      </c>
      <c r="D410">
        <v>2.84</v>
      </c>
      <c r="E410">
        <v>0.93</v>
      </c>
      <c r="F410">
        <v>711</v>
      </c>
      <c r="G410" t="s">
        <v>842</v>
      </c>
      <c r="H410" t="s">
        <v>49</v>
      </c>
      <c r="I410" t="s">
        <v>114</v>
      </c>
      <c r="J410" t="s">
        <v>29</v>
      </c>
      <c r="K410" t="s">
        <v>30</v>
      </c>
      <c r="L410" t="s">
        <v>31</v>
      </c>
      <c r="M410" t="s">
        <v>32</v>
      </c>
      <c r="N410">
        <v>0.54</v>
      </c>
      <c r="O410" t="s">
        <v>33</v>
      </c>
      <c r="P410" t="s">
        <v>53</v>
      </c>
      <c r="Q410" t="s">
        <v>193</v>
      </c>
      <c r="R410" t="s">
        <v>843</v>
      </c>
      <c r="S410">
        <v>2152</v>
      </c>
      <c r="T410" s="1">
        <v>42161</v>
      </c>
      <c r="U410" s="1">
        <v>42163</v>
      </c>
      <c r="V410">
        <v>3.8519999999999999</v>
      </c>
      <c r="W410">
        <v>15</v>
      </c>
      <c r="X410">
        <v>40.369999999999997</v>
      </c>
      <c r="Y410">
        <v>87978</v>
      </c>
      <c r="Z410" t="str">
        <f>TEXT(Orders[[#This Row],[Order Date]],"MMM")</f>
        <v>Jun</v>
      </c>
    </row>
    <row r="411" spans="1:26" x14ac:dyDescent="0.3">
      <c r="A411">
        <v>20789</v>
      </c>
      <c r="B411" t="s">
        <v>37</v>
      </c>
      <c r="C411">
        <v>0</v>
      </c>
      <c r="D411">
        <v>8.5</v>
      </c>
      <c r="E411">
        <v>1.99</v>
      </c>
      <c r="F411">
        <v>719</v>
      </c>
      <c r="G411" t="s">
        <v>844</v>
      </c>
      <c r="H411" t="s">
        <v>49</v>
      </c>
      <c r="I411" t="s">
        <v>28</v>
      </c>
      <c r="J411" t="s">
        <v>77</v>
      </c>
      <c r="K411" t="s">
        <v>180</v>
      </c>
      <c r="L411" t="s">
        <v>51</v>
      </c>
      <c r="M411" t="s">
        <v>845</v>
      </c>
      <c r="N411">
        <v>0.49</v>
      </c>
      <c r="O411" t="s">
        <v>33</v>
      </c>
      <c r="P411" t="s">
        <v>34</v>
      </c>
      <c r="Q411" t="s">
        <v>532</v>
      </c>
      <c r="R411" t="s">
        <v>846</v>
      </c>
      <c r="S411">
        <v>89041</v>
      </c>
      <c r="T411" s="1">
        <v>42063</v>
      </c>
      <c r="U411" s="1">
        <v>42065</v>
      </c>
      <c r="V411">
        <v>71.735600000000005</v>
      </c>
      <c r="W411">
        <v>14</v>
      </c>
      <c r="X411">
        <v>122.25</v>
      </c>
      <c r="Y411">
        <v>89344</v>
      </c>
      <c r="Z411" t="str">
        <f>TEXT(Orders[[#This Row],[Order Date]],"MMM")</f>
        <v>Feb</v>
      </c>
    </row>
    <row r="412" spans="1:26" x14ac:dyDescent="0.3">
      <c r="A412">
        <v>20790</v>
      </c>
      <c r="B412" t="s">
        <v>37</v>
      </c>
      <c r="C412">
        <v>0.03</v>
      </c>
      <c r="D412">
        <v>95.43</v>
      </c>
      <c r="E412">
        <v>19.989999999999998</v>
      </c>
      <c r="F412">
        <v>719</v>
      </c>
      <c r="G412" t="s">
        <v>844</v>
      </c>
      <c r="H412" t="s">
        <v>49</v>
      </c>
      <c r="I412" t="s">
        <v>28</v>
      </c>
      <c r="J412" t="s">
        <v>29</v>
      </c>
      <c r="K412" t="s">
        <v>141</v>
      </c>
      <c r="L412" t="s">
        <v>59</v>
      </c>
      <c r="M412" t="s">
        <v>847</v>
      </c>
      <c r="N412">
        <v>0.79</v>
      </c>
      <c r="O412" t="s">
        <v>33</v>
      </c>
      <c r="P412" t="s">
        <v>34</v>
      </c>
      <c r="Q412" t="s">
        <v>532</v>
      </c>
      <c r="R412" t="s">
        <v>846</v>
      </c>
      <c r="S412">
        <v>89041</v>
      </c>
      <c r="T412" s="1">
        <v>42063</v>
      </c>
      <c r="U412" s="1">
        <v>42065</v>
      </c>
      <c r="V412">
        <v>-79.320800000000006</v>
      </c>
      <c r="W412">
        <v>2</v>
      </c>
      <c r="X412">
        <v>206.09</v>
      </c>
      <c r="Y412">
        <v>89344</v>
      </c>
      <c r="Z412" t="str">
        <f>TEXT(Orders[[#This Row],[Order Date]],"MMM")</f>
        <v>Feb</v>
      </c>
    </row>
    <row r="413" spans="1:26" x14ac:dyDescent="0.3">
      <c r="A413">
        <v>20633</v>
      </c>
      <c r="B413" t="s">
        <v>37</v>
      </c>
      <c r="C413">
        <v>0.04</v>
      </c>
      <c r="D413">
        <v>10.64</v>
      </c>
      <c r="E413">
        <v>5.16</v>
      </c>
      <c r="F413">
        <v>721</v>
      </c>
      <c r="G413" t="s">
        <v>848</v>
      </c>
      <c r="H413" t="s">
        <v>49</v>
      </c>
      <c r="I413" t="s">
        <v>28</v>
      </c>
      <c r="J413" t="s">
        <v>41</v>
      </c>
      <c r="K413" t="s">
        <v>50</v>
      </c>
      <c r="L413" t="s">
        <v>59</v>
      </c>
      <c r="M413" t="s">
        <v>849</v>
      </c>
      <c r="N413">
        <v>0.56999999999999995</v>
      </c>
      <c r="O413" t="s">
        <v>33</v>
      </c>
      <c r="P413" t="s">
        <v>61</v>
      </c>
      <c r="Q413" t="s">
        <v>701</v>
      </c>
      <c r="R413" t="s">
        <v>850</v>
      </c>
      <c r="S413">
        <v>46041</v>
      </c>
      <c r="T413" s="1">
        <v>42179</v>
      </c>
      <c r="U413" s="1">
        <v>42180</v>
      </c>
      <c r="V413">
        <v>24.095999999999997</v>
      </c>
      <c r="W413">
        <v>6</v>
      </c>
      <c r="X413">
        <v>66.900000000000006</v>
      </c>
      <c r="Y413">
        <v>91053</v>
      </c>
      <c r="Z413" t="str">
        <f>TEXT(Orders[[#This Row],[Order Date]],"MMM")</f>
        <v>Jun</v>
      </c>
    </row>
    <row r="414" spans="1:26" x14ac:dyDescent="0.3">
      <c r="A414">
        <v>20634</v>
      </c>
      <c r="B414" t="s">
        <v>37</v>
      </c>
      <c r="C414">
        <v>0.03</v>
      </c>
      <c r="D414">
        <v>2.78</v>
      </c>
      <c r="E414">
        <v>1.34</v>
      </c>
      <c r="F414">
        <v>721</v>
      </c>
      <c r="G414" t="s">
        <v>848</v>
      </c>
      <c r="H414" t="s">
        <v>27</v>
      </c>
      <c r="I414" t="s">
        <v>28</v>
      </c>
      <c r="J414" t="s">
        <v>29</v>
      </c>
      <c r="K414" t="s">
        <v>30</v>
      </c>
      <c r="L414" t="s">
        <v>31</v>
      </c>
      <c r="M414" t="s">
        <v>851</v>
      </c>
      <c r="N414">
        <v>0.45</v>
      </c>
      <c r="O414" t="s">
        <v>33</v>
      </c>
      <c r="P414" t="s">
        <v>61</v>
      </c>
      <c r="Q414" t="s">
        <v>701</v>
      </c>
      <c r="R414" t="s">
        <v>850</v>
      </c>
      <c r="S414">
        <v>46041</v>
      </c>
      <c r="T414" s="1">
        <v>42179</v>
      </c>
      <c r="U414" s="1">
        <v>42181</v>
      </c>
      <c r="V414">
        <v>6.9719999999999995</v>
      </c>
      <c r="W414">
        <v>15</v>
      </c>
      <c r="X414">
        <v>43.13</v>
      </c>
      <c r="Y414">
        <v>91053</v>
      </c>
      <c r="Z414" t="str">
        <f>TEXT(Orders[[#This Row],[Order Date]],"MMM")</f>
        <v>Jun</v>
      </c>
    </row>
    <row r="415" spans="1:26" x14ac:dyDescent="0.3">
      <c r="A415">
        <v>24574</v>
      </c>
      <c r="B415" t="s">
        <v>56</v>
      </c>
      <c r="C415">
        <v>0.01</v>
      </c>
      <c r="D415">
        <v>7.28</v>
      </c>
      <c r="E415">
        <v>11.15</v>
      </c>
      <c r="F415">
        <v>721</v>
      </c>
      <c r="G415" t="s">
        <v>848</v>
      </c>
      <c r="H415" t="s">
        <v>49</v>
      </c>
      <c r="I415" t="s">
        <v>28</v>
      </c>
      <c r="J415" t="s">
        <v>29</v>
      </c>
      <c r="K415" t="s">
        <v>93</v>
      </c>
      <c r="L415" t="s">
        <v>59</v>
      </c>
      <c r="M415" t="s">
        <v>852</v>
      </c>
      <c r="N415">
        <v>0.37</v>
      </c>
      <c r="O415" t="s">
        <v>33</v>
      </c>
      <c r="P415" t="s">
        <v>61</v>
      </c>
      <c r="Q415" t="s">
        <v>701</v>
      </c>
      <c r="R415" t="s">
        <v>850</v>
      </c>
      <c r="S415">
        <v>46041</v>
      </c>
      <c r="T415" s="1">
        <v>42105</v>
      </c>
      <c r="U415" s="1">
        <v>42107</v>
      </c>
      <c r="V415">
        <v>-24.245999999999999</v>
      </c>
      <c r="W415">
        <v>1</v>
      </c>
      <c r="X415">
        <v>11.21</v>
      </c>
      <c r="Y415">
        <v>91054</v>
      </c>
      <c r="Z415" t="str">
        <f>TEXT(Orders[[#This Row],[Order Date]],"MMM")</f>
        <v>Apr</v>
      </c>
    </row>
    <row r="416" spans="1:26" x14ac:dyDescent="0.3">
      <c r="A416">
        <v>19601</v>
      </c>
      <c r="B416" t="s">
        <v>56</v>
      </c>
      <c r="C416">
        <v>0.09</v>
      </c>
      <c r="D416">
        <v>125.99</v>
      </c>
      <c r="E416">
        <v>8.99</v>
      </c>
      <c r="F416">
        <v>724</v>
      </c>
      <c r="G416" t="s">
        <v>853</v>
      </c>
      <c r="H416" t="s">
        <v>49</v>
      </c>
      <c r="I416" t="s">
        <v>114</v>
      </c>
      <c r="J416" t="s">
        <v>77</v>
      </c>
      <c r="K416" t="s">
        <v>78</v>
      </c>
      <c r="L416" t="s">
        <v>59</v>
      </c>
      <c r="M416" t="s">
        <v>854</v>
      </c>
      <c r="N416">
        <v>0.55000000000000004</v>
      </c>
      <c r="O416" t="s">
        <v>33</v>
      </c>
      <c r="P416" t="s">
        <v>53</v>
      </c>
      <c r="Q416" t="s">
        <v>228</v>
      </c>
      <c r="R416" t="s">
        <v>855</v>
      </c>
      <c r="S416">
        <v>6614</v>
      </c>
      <c r="T416" s="1">
        <v>42078</v>
      </c>
      <c r="U416" s="1">
        <v>42079</v>
      </c>
      <c r="V416">
        <v>-605.37400000000002</v>
      </c>
      <c r="W416">
        <v>1</v>
      </c>
      <c r="X416">
        <v>100.38</v>
      </c>
      <c r="Y416">
        <v>90359</v>
      </c>
      <c r="Z416" t="str">
        <f>TEXT(Orders[[#This Row],[Order Date]],"MMM")</f>
        <v>Mar</v>
      </c>
    </row>
    <row r="417" spans="1:26" x14ac:dyDescent="0.3">
      <c r="A417">
        <v>19600</v>
      </c>
      <c r="B417" t="s">
        <v>56</v>
      </c>
      <c r="C417">
        <v>0.1</v>
      </c>
      <c r="D417">
        <v>17.98</v>
      </c>
      <c r="E417">
        <v>4</v>
      </c>
      <c r="F417">
        <v>727</v>
      </c>
      <c r="G417" t="s">
        <v>856</v>
      </c>
      <c r="H417" t="s">
        <v>49</v>
      </c>
      <c r="I417" t="s">
        <v>114</v>
      </c>
      <c r="J417" t="s">
        <v>77</v>
      </c>
      <c r="K417" t="s">
        <v>180</v>
      </c>
      <c r="L417" t="s">
        <v>59</v>
      </c>
      <c r="M417" t="s">
        <v>181</v>
      </c>
      <c r="N417">
        <v>0.79</v>
      </c>
      <c r="O417" t="s">
        <v>33</v>
      </c>
      <c r="P417" t="s">
        <v>53</v>
      </c>
      <c r="Q417" t="s">
        <v>188</v>
      </c>
      <c r="R417" t="s">
        <v>475</v>
      </c>
      <c r="S417">
        <v>4240</v>
      </c>
      <c r="T417" s="1">
        <v>42078</v>
      </c>
      <c r="U417" s="1">
        <v>42079</v>
      </c>
      <c r="V417">
        <v>-99.55</v>
      </c>
      <c r="W417">
        <v>4</v>
      </c>
      <c r="X417">
        <v>66.319999999999993</v>
      </c>
      <c r="Y417">
        <v>90359</v>
      </c>
      <c r="Z417" t="str">
        <f>TEXT(Orders[[#This Row],[Order Date]],"MMM")</f>
        <v>Mar</v>
      </c>
    </row>
    <row r="418" spans="1:26" x14ac:dyDescent="0.3">
      <c r="A418">
        <v>23436</v>
      </c>
      <c r="B418" t="s">
        <v>25</v>
      </c>
      <c r="C418">
        <v>0.09</v>
      </c>
      <c r="D418">
        <v>101.41</v>
      </c>
      <c r="E418">
        <v>35</v>
      </c>
      <c r="F418">
        <v>731</v>
      </c>
      <c r="G418" t="s">
        <v>857</v>
      </c>
      <c r="H418" t="s">
        <v>49</v>
      </c>
      <c r="I418" t="s">
        <v>114</v>
      </c>
      <c r="J418" t="s">
        <v>29</v>
      </c>
      <c r="K418" t="s">
        <v>141</v>
      </c>
      <c r="L418" t="s">
        <v>236</v>
      </c>
      <c r="M418" t="s">
        <v>858</v>
      </c>
      <c r="N418">
        <v>0.82</v>
      </c>
      <c r="O418" t="s">
        <v>33</v>
      </c>
      <c r="P418" t="s">
        <v>53</v>
      </c>
      <c r="Q418" t="s">
        <v>193</v>
      </c>
      <c r="R418" t="s">
        <v>150</v>
      </c>
      <c r="S418">
        <v>1803</v>
      </c>
      <c r="T418" s="1">
        <v>42120</v>
      </c>
      <c r="U418" s="1">
        <v>42121</v>
      </c>
      <c r="V418">
        <v>-801.15479999999991</v>
      </c>
      <c r="W418">
        <v>12</v>
      </c>
      <c r="X418">
        <v>1178.32</v>
      </c>
      <c r="Y418">
        <v>90362</v>
      </c>
      <c r="Z418" t="str">
        <f>TEXT(Orders[[#This Row],[Order Date]],"MMM")</f>
        <v>Apr</v>
      </c>
    </row>
    <row r="419" spans="1:26" x14ac:dyDescent="0.3">
      <c r="A419">
        <v>21950</v>
      </c>
      <c r="B419" t="s">
        <v>37</v>
      </c>
      <c r="C419">
        <v>0.06</v>
      </c>
      <c r="D419">
        <v>350.98</v>
      </c>
      <c r="E419">
        <v>30</v>
      </c>
      <c r="F419">
        <v>736</v>
      </c>
      <c r="G419" t="s">
        <v>859</v>
      </c>
      <c r="H419" t="s">
        <v>39</v>
      </c>
      <c r="I419" t="s">
        <v>114</v>
      </c>
      <c r="J419" t="s">
        <v>41</v>
      </c>
      <c r="K419" t="s">
        <v>42</v>
      </c>
      <c r="L419" t="s">
        <v>43</v>
      </c>
      <c r="M419" t="s">
        <v>860</v>
      </c>
      <c r="N419">
        <v>0.61</v>
      </c>
      <c r="O419" t="s">
        <v>33</v>
      </c>
      <c r="P419" t="s">
        <v>53</v>
      </c>
      <c r="Q419" t="s">
        <v>197</v>
      </c>
      <c r="R419" t="s">
        <v>138</v>
      </c>
      <c r="S419">
        <v>3079</v>
      </c>
      <c r="T419" s="1">
        <v>42170</v>
      </c>
      <c r="U419" s="1">
        <v>42172</v>
      </c>
      <c r="V419">
        <v>797.85599999999999</v>
      </c>
      <c r="W419">
        <v>6</v>
      </c>
      <c r="X419">
        <v>2016.32</v>
      </c>
      <c r="Y419">
        <v>90361</v>
      </c>
      <c r="Z419" t="str">
        <f>TEXT(Orders[[#This Row],[Order Date]],"MMM")</f>
        <v>Jun</v>
      </c>
    </row>
    <row r="420" spans="1:26" x14ac:dyDescent="0.3">
      <c r="A420">
        <v>23613</v>
      </c>
      <c r="B420" t="s">
        <v>106</v>
      </c>
      <c r="C420">
        <v>0.02</v>
      </c>
      <c r="D420">
        <v>48.04</v>
      </c>
      <c r="E420">
        <v>5.79</v>
      </c>
      <c r="F420">
        <v>737</v>
      </c>
      <c r="G420" t="s">
        <v>861</v>
      </c>
      <c r="H420" t="s">
        <v>49</v>
      </c>
      <c r="I420" t="s">
        <v>114</v>
      </c>
      <c r="J420" t="s">
        <v>29</v>
      </c>
      <c r="K420" t="s">
        <v>93</v>
      </c>
      <c r="L420" t="s">
        <v>59</v>
      </c>
      <c r="M420" t="s">
        <v>862</v>
      </c>
      <c r="N420">
        <v>0.37</v>
      </c>
      <c r="O420" t="s">
        <v>33</v>
      </c>
      <c r="P420" t="s">
        <v>53</v>
      </c>
      <c r="Q420" t="s">
        <v>54</v>
      </c>
      <c r="R420" t="s">
        <v>863</v>
      </c>
      <c r="S420">
        <v>7003</v>
      </c>
      <c r="T420" s="1">
        <v>42162</v>
      </c>
      <c r="U420" s="1">
        <v>42169</v>
      </c>
      <c r="V420">
        <v>422.45249999999999</v>
      </c>
      <c r="W420">
        <v>12</v>
      </c>
      <c r="X420">
        <v>612.25</v>
      </c>
      <c r="Y420">
        <v>90360</v>
      </c>
      <c r="Z420" t="str">
        <f>TEXT(Orders[[#This Row],[Order Date]],"MMM")</f>
        <v>Jun</v>
      </c>
    </row>
    <row r="421" spans="1:26" x14ac:dyDescent="0.3">
      <c r="A421">
        <v>21949</v>
      </c>
      <c r="B421" t="s">
        <v>37</v>
      </c>
      <c r="C421">
        <v>0.02</v>
      </c>
      <c r="D421">
        <v>70.98</v>
      </c>
      <c r="E421">
        <v>46.74</v>
      </c>
      <c r="F421">
        <v>738</v>
      </c>
      <c r="G421" t="s">
        <v>864</v>
      </c>
      <c r="H421" t="s">
        <v>39</v>
      </c>
      <c r="I421" t="s">
        <v>114</v>
      </c>
      <c r="J421" t="s">
        <v>41</v>
      </c>
      <c r="K421" t="s">
        <v>191</v>
      </c>
      <c r="L421" t="s">
        <v>121</v>
      </c>
      <c r="M421" t="s">
        <v>865</v>
      </c>
      <c r="N421">
        <v>0.56000000000000005</v>
      </c>
      <c r="O421" t="s">
        <v>33</v>
      </c>
      <c r="P421" t="s">
        <v>53</v>
      </c>
      <c r="Q421" t="s">
        <v>54</v>
      </c>
      <c r="R421" t="s">
        <v>866</v>
      </c>
      <c r="S421">
        <v>7016</v>
      </c>
      <c r="T421" s="1">
        <v>42170</v>
      </c>
      <c r="U421" s="1">
        <v>42171</v>
      </c>
      <c r="V421">
        <v>-178.21600000000001</v>
      </c>
      <c r="W421">
        <v>4</v>
      </c>
      <c r="X421">
        <v>313.63</v>
      </c>
      <c r="Y421">
        <v>90361</v>
      </c>
      <c r="Z421" t="str">
        <f>TEXT(Orders[[#This Row],[Order Date]],"MMM")</f>
        <v>Jun</v>
      </c>
    </row>
    <row r="422" spans="1:26" x14ac:dyDescent="0.3">
      <c r="A422">
        <v>21951</v>
      </c>
      <c r="B422" t="s">
        <v>37</v>
      </c>
      <c r="C422">
        <v>0.04</v>
      </c>
      <c r="D422">
        <v>27.48</v>
      </c>
      <c r="E422">
        <v>4</v>
      </c>
      <c r="F422">
        <v>741</v>
      </c>
      <c r="G422" t="s">
        <v>867</v>
      </c>
      <c r="H422" t="s">
        <v>49</v>
      </c>
      <c r="I422" t="s">
        <v>114</v>
      </c>
      <c r="J422" t="s">
        <v>77</v>
      </c>
      <c r="K422" t="s">
        <v>180</v>
      </c>
      <c r="L422" t="s">
        <v>59</v>
      </c>
      <c r="M422" t="s">
        <v>868</v>
      </c>
      <c r="N422">
        <v>0.75</v>
      </c>
      <c r="O422" t="s">
        <v>33</v>
      </c>
      <c r="P422" t="s">
        <v>53</v>
      </c>
      <c r="Q422" t="s">
        <v>54</v>
      </c>
      <c r="R422" t="s">
        <v>869</v>
      </c>
      <c r="S422">
        <v>7901</v>
      </c>
      <c r="T422" s="1">
        <v>42170</v>
      </c>
      <c r="U422" s="1">
        <v>42172</v>
      </c>
      <c r="V422">
        <v>-26.655999999999999</v>
      </c>
      <c r="W422">
        <v>15</v>
      </c>
      <c r="X422">
        <v>397.17</v>
      </c>
      <c r="Y422">
        <v>90361</v>
      </c>
      <c r="Z422" t="str">
        <f>TEXT(Orders[[#This Row],[Order Date]],"MMM")</f>
        <v>Jun</v>
      </c>
    </row>
    <row r="423" spans="1:26" x14ac:dyDescent="0.3">
      <c r="A423">
        <v>19209</v>
      </c>
      <c r="B423" t="s">
        <v>106</v>
      </c>
      <c r="C423">
        <v>0.02</v>
      </c>
      <c r="D423">
        <v>59.98</v>
      </c>
      <c r="E423">
        <v>3.99</v>
      </c>
      <c r="F423">
        <v>744</v>
      </c>
      <c r="G423" t="s">
        <v>870</v>
      </c>
      <c r="H423" t="s">
        <v>49</v>
      </c>
      <c r="I423" t="s">
        <v>28</v>
      </c>
      <c r="J423" t="s">
        <v>29</v>
      </c>
      <c r="K423" t="s">
        <v>257</v>
      </c>
      <c r="L423" t="s">
        <v>59</v>
      </c>
      <c r="M423" t="s">
        <v>871</v>
      </c>
      <c r="N423">
        <v>0.56999999999999995</v>
      </c>
      <c r="O423" t="s">
        <v>33</v>
      </c>
      <c r="P423" t="s">
        <v>34</v>
      </c>
      <c r="Q423" t="s">
        <v>378</v>
      </c>
      <c r="R423" t="s">
        <v>872</v>
      </c>
      <c r="S423">
        <v>85737</v>
      </c>
      <c r="T423" s="1">
        <v>42032</v>
      </c>
      <c r="U423" s="1">
        <v>42041</v>
      </c>
      <c r="V423">
        <v>-54.622</v>
      </c>
      <c r="W423">
        <v>1</v>
      </c>
      <c r="X423">
        <v>63.48</v>
      </c>
      <c r="Y423">
        <v>87725</v>
      </c>
      <c r="Z423" t="str">
        <f>TEXT(Orders[[#This Row],[Order Date]],"MMM")</f>
        <v>Jan</v>
      </c>
    </row>
    <row r="424" spans="1:26" x14ac:dyDescent="0.3">
      <c r="A424">
        <v>19210</v>
      </c>
      <c r="B424" t="s">
        <v>106</v>
      </c>
      <c r="C424">
        <v>0.03</v>
      </c>
      <c r="D424">
        <v>5.18</v>
      </c>
      <c r="E424">
        <v>5.74</v>
      </c>
      <c r="F424">
        <v>744</v>
      </c>
      <c r="G424" t="s">
        <v>870</v>
      </c>
      <c r="H424" t="s">
        <v>49</v>
      </c>
      <c r="I424" t="s">
        <v>28</v>
      </c>
      <c r="J424" t="s">
        <v>29</v>
      </c>
      <c r="K424" t="s">
        <v>109</v>
      </c>
      <c r="L424" t="s">
        <v>59</v>
      </c>
      <c r="M424" t="s">
        <v>873</v>
      </c>
      <c r="N424">
        <v>0.36</v>
      </c>
      <c r="O424" t="s">
        <v>33</v>
      </c>
      <c r="P424" t="s">
        <v>34</v>
      </c>
      <c r="Q424" t="s">
        <v>378</v>
      </c>
      <c r="R424" t="s">
        <v>872</v>
      </c>
      <c r="S424">
        <v>85737</v>
      </c>
      <c r="T424" s="1">
        <v>42032</v>
      </c>
      <c r="U424" s="1">
        <v>42036</v>
      </c>
      <c r="V424">
        <v>-126.81418000000001</v>
      </c>
      <c r="W424">
        <v>9</v>
      </c>
      <c r="X424">
        <v>47.64</v>
      </c>
      <c r="Y424">
        <v>87725</v>
      </c>
      <c r="Z424" t="str">
        <f>TEXT(Orders[[#This Row],[Order Date]],"MMM")</f>
        <v>Jan</v>
      </c>
    </row>
    <row r="425" spans="1:26" x14ac:dyDescent="0.3">
      <c r="A425">
        <v>19638</v>
      </c>
      <c r="B425" t="s">
        <v>56</v>
      </c>
      <c r="C425">
        <v>0.03</v>
      </c>
      <c r="D425">
        <v>119.99</v>
      </c>
      <c r="E425">
        <v>56.14</v>
      </c>
      <c r="F425">
        <v>744</v>
      </c>
      <c r="G425" t="s">
        <v>870</v>
      </c>
      <c r="H425" t="s">
        <v>39</v>
      </c>
      <c r="I425" t="s">
        <v>114</v>
      </c>
      <c r="J425" t="s">
        <v>77</v>
      </c>
      <c r="K425" t="s">
        <v>85</v>
      </c>
      <c r="L425" t="s">
        <v>121</v>
      </c>
      <c r="M425" t="s">
        <v>318</v>
      </c>
      <c r="N425">
        <v>0.39</v>
      </c>
      <c r="O425" t="s">
        <v>33</v>
      </c>
      <c r="P425" t="s">
        <v>34</v>
      </c>
      <c r="Q425" t="s">
        <v>378</v>
      </c>
      <c r="R425" t="s">
        <v>872</v>
      </c>
      <c r="S425">
        <v>85737</v>
      </c>
      <c r="T425" s="1">
        <v>42021</v>
      </c>
      <c r="U425" s="1">
        <v>42023</v>
      </c>
      <c r="V425">
        <v>1400.1</v>
      </c>
      <c r="W425">
        <v>13</v>
      </c>
      <c r="X425">
        <v>1545.58</v>
      </c>
      <c r="Y425">
        <v>87726</v>
      </c>
      <c r="Z425" t="str">
        <f>TEXT(Orders[[#This Row],[Order Date]],"MMM")</f>
        <v>Jan</v>
      </c>
    </row>
    <row r="426" spans="1:26" x14ac:dyDescent="0.3">
      <c r="A426">
        <v>19505</v>
      </c>
      <c r="B426" t="s">
        <v>106</v>
      </c>
      <c r="C426">
        <v>0.09</v>
      </c>
      <c r="D426">
        <v>125.99</v>
      </c>
      <c r="E426">
        <v>8.99</v>
      </c>
      <c r="F426">
        <v>744</v>
      </c>
      <c r="G426" t="s">
        <v>870</v>
      </c>
      <c r="H426" t="s">
        <v>49</v>
      </c>
      <c r="I426" t="s">
        <v>114</v>
      </c>
      <c r="J426" t="s">
        <v>77</v>
      </c>
      <c r="K426" t="s">
        <v>78</v>
      </c>
      <c r="L426" t="s">
        <v>59</v>
      </c>
      <c r="M426" t="s">
        <v>854</v>
      </c>
      <c r="N426">
        <v>0.55000000000000004</v>
      </c>
      <c r="O426" t="s">
        <v>33</v>
      </c>
      <c r="P426" t="s">
        <v>34</v>
      </c>
      <c r="Q426" t="s">
        <v>378</v>
      </c>
      <c r="R426" t="s">
        <v>872</v>
      </c>
      <c r="S426">
        <v>85737</v>
      </c>
      <c r="T426" s="1">
        <v>42149</v>
      </c>
      <c r="U426" s="1">
        <v>42157</v>
      </c>
      <c r="V426">
        <v>916.68060000000014</v>
      </c>
      <c r="W426">
        <v>20</v>
      </c>
      <c r="X426">
        <v>2104.9899999999998</v>
      </c>
      <c r="Y426">
        <v>87727</v>
      </c>
      <c r="Z426" t="str">
        <f>TEXT(Orders[[#This Row],[Order Date]],"MMM")</f>
        <v>May</v>
      </c>
    </row>
    <row r="427" spans="1:26" x14ac:dyDescent="0.3">
      <c r="A427">
        <v>19639</v>
      </c>
      <c r="B427" t="s">
        <v>56</v>
      </c>
      <c r="C427">
        <v>0.05</v>
      </c>
      <c r="D427">
        <v>115.79</v>
      </c>
      <c r="E427">
        <v>1.99</v>
      </c>
      <c r="F427">
        <v>745</v>
      </c>
      <c r="G427" t="s">
        <v>874</v>
      </c>
      <c r="H427" t="s">
        <v>49</v>
      </c>
      <c r="I427" t="s">
        <v>114</v>
      </c>
      <c r="J427" t="s">
        <v>77</v>
      </c>
      <c r="K427" t="s">
        <v>180</v>
      </c>
      <c r="L427" t="s">
        <v>51</v>
      </c>
      <c r="M427" t="s">
        <v>875</v>
      </c>
      <c r="N427">
        <v>0.49</v>
      </c>
      <c r="O427" t="s">
        <v>33</v>
      </c>
      <c r="P427" t="s">
        <v>34</v>
      </c>
      <c r="Q427" t="s">
        <v>378</v>
      </c>
      <c r="R427" t="s">
        <v>876</v>
      </c>
      <c r="S427">
        <v>85345</v>
      </c>
      <c r="T427" s="1">
        <v>42021</v>
      </c>
      <c r="U427" s="1">
        <v>42023</v>
      </c>
      <c r="V427">
        <v>67.599999999999923</v>
      </c>
      <c r="W427">
        <v>3</v>
      </c>
      <c r="X427">
        <v>353.1</v>
      </c>
      <c r="Y427">
        <v>87726</v>
      </c>
      <c r="Z427" t="str">
        <f>TEXT(Orders[[#This Row],[Order Date]],"MMM")</f>
        <v>Jan</v>
      </c>
    </row>
    <row r="428" spans="1:26" x14ac:dyDescent="0.3">
      <c r="A428">
        <v>20855</v>
      </c>
      <c r="B428" t="s">
        <v>37</v>
      </c>
      <c r="C428">
        <v>0.09</v>
      </c>
      <c r="D428">
        <v>27.75</v>
      </c>
      <c r="E428">
        <v>19.989999999999998</v>
      </c>
      <c r="F428">
        <v>750</v>
      </c>
      <c r="G428" t="s">
        <v>877</v>
      </c>
      <c r="H428" t="s">
        <v>49</v>
      </c>
      <c r="I428" t="s">
        <v>28</v>
      </c>
      <c r="J428" t="s">
        <v>29</v>
      </c>
      <c r="K428" t="s">
        <v>141</v>
      </c>
      <c r="L428" t="s">
        <v>59</v>
      </c>
      <c r="M428" t="s">
        <v>878</v>
      </c>
      <c r="N428">
        <v>0.67</v>
      </c>
      <c r="O428" t="s">
        <v>33</v>
      </c>
      <c r="P428" t="s">
        <v>136</v>
      </c>
      <c r="Q428" t="s">
        <v>612</v>
      </c>
      <c r="R428" t="s">
        <v>879</v>
      </c>
      <c r="S428">
        <v>41042</v>
      </c>
      <c r="T428" s="1">
        <v>42016</v>
      </c>
      <c r="U428" s="1">
        <v>42017</v>
      </c>
      <c r="V428">
        <v>-224.64400000000001</v>
      </c>
      <c r="W428">
        <v>10</v>
      </c>
      <c r="X428">
        <v>257.52</v>
      </c>
      <c r="Y428">
        <v>91200</v>
      </c>
      <c r="Z428" t="str">
        <f>TEXT(Orders[[#This Row],[Order Date]],"MMM")</f>
        <v>Jan</v>
      </c>
    </row>
    <row r="429" spans="1:26" x14ac:dyDescent="0.3">
      <c r="A429">
        <v>23629</v>
      </c>
      <c r="B429" t="s">
        <v>106</v>
      </c>
      <c r="C429">
        <v>0.06</v>
      </c>
      <c r="D429">
        <v>130.97999999999999</v>
      </c>
      <c r="E429">
        <v>54.74</v>
      </c>
      <c r="F429">
        <v>751</v>
      </c>
      <c r="G429" t="s">
        <v>880</v>
      </c>
      <c r="H429" t="s">
        <v>39</v>
      </c>
      <c r="I429" t="s">
        <v>28</v>
      </c>
      <c r="J429" t="s">
        <v>41</v>
      </c>
      <c r="K429" t="s">
        <v>191</v>
      </c>
      <c r="L429" t="s">
        <v>121</v>
      </c>
      <c r="M429" t="s">
        <v>405</v>
      </c>
      <c r="N429">
        <v>0.69</v>
      </c>
      <c r="O429" t="s">
        <v>33</v>
      </c>
      <c r="P429" t="s">
        <v>136</v>
      </c>
      <c r="Q429" t="s">
        <v>612</v>
      </c>
      <c r="R429" t="s">
        <v>881</v>
      </c>
      <c r="S429">
        <v>40324</v>
      </c>
      <c r="T429" s="1">
        <v>42062</v>
      </c>
      <c r="U429" s="1">
        <v>42069</v>
      </c>
      <c r="V429">
        <v>14.76</v>
      </c>
      <c r="W429">
        <v>3</v>
      </c>
      <c r="X429">
        <v>411.64</v>
      </c>
      <c r="Y429">
        <v>91201</v>
      </c>
      <c r="Z429" t="str">
        <f>TEXT(Orders[[#This Row],[Order Date]],"MMM")</f>
        <v>Feb</v>
      </c>
    </row>
    <row r="430" spans="1:26" x14ac:dyDescent="0.3">
      <c r="A430">
        <v>19679</v>
      </c>
      <c r="B430" t="s">
        <v>47</v>
      </c>
      <c r="C430">
        <v>0.06</v>
      </c>
      <c r="D430">
        <v>2.61</v>
      </c>
      <c r="E430">
        <v>0.5</v>
      </c>
      <c r="F430">
        <v>753</v>
      </c>
      <c r="G430" t="s">
        <v>882</v>
      </c>
      <c r="H430" t="s">
        <v>27</v>
      </c>
      <c r="I430" t="s">
        <v>28</v>
      </c>
      <c r="J430" t="s">
        <v>29</v>
      </c>
      <c r="K430" t="s">
        <v>134</v>
      </c>
      <c r="L430" t="s">
        <v>59</v>
      </c>
      <c r="M430" t="s">
        <v>883</v>
      </c>
      <c r="N430">
        <v>0.39</v>
      </c>
      <c r="O430" t="s">
        <v>33</v>
      </c>
      <c r="P430" t="s">
        <v>34</v>
      </c>
      <c r="Q430" t="s">
        <v>378</v>
      </c>
      <c r="R430" t="s">
        <v>884</v>
      </c>
      <c r="S430">
        <v>86301</v>
      </c>
      <c r="T430" s="1">
        <v>42074</v>
      </c>
      <c r="U430" s="1">
        <v>42074</v>
      </c>
      <c r="V430">
        <v>10.85</v>
      </c>
      <c r="W430">
        <v>1</v>
      </c>
      <c r="X430">
        <v>17.59</v>
      </c>
      <c r="Y430">
        <v>90438</v>
      </c>
      <c r="Z430" t="str">
        <f>TEXT(Orders[[#This Row],[Order Date]],"MMM")</f>
        <v>Mar</v>
      </c>
    </row>
    <row r="431" spans="1:26" x14ac:dyDescent="0.3">
      <c r="A431">
        <v>19680</v>
      </c>
      <c r="B431" t="s">
        <v>47</v>
      </c>
      <c r="C431">
        <v>0.01</v>
      </c>
      <c r="D431">
        <v>6.35</v>
      </c>
      <c r="E431">
        <v>1.02</v>
      </c>
      <c r="F431">
        <v>753</v>
      </c>
      <c r="G431" t="s">
        <v>882</v>
      </c>
      <c r="H431" t="s">
        <v>49</v>
      </c>
      <c r="I431" t="s">
        <v>28</v>
      </c>
      <c r="J431" t="s">
        <v>29</v>
      </c>
      <c r="K431" t="s">
        <v>93</v>
      </c>
      <c r="L431" t="s">
        <v>31</v>
      </c>
      <c r="M431" t="s">
        <v>885</v>
      </c>
      <c r="N431">
        <v>0.39</v>
      </c>
      <c r="O431" t="s">
        <v>33</v>
      </c>
      <c r="P431" t="s">
        <v>34</v>
      </c>
      <c r="Q431" t="s">
        <v>378</v>
      </c>
      <c r="R431" t="s">
        <v>884</v>
      </c>
      <c r="S431">
        <v>86301</v>
      </c>
      <c r="T431" s="1">
        <v>42074</v>
      </c>
      <c r="U431" s="1">
        <v>42076</v>
      </c>
      <c r="V431">
        <v>97.662599999999983</v>
      </c>
      <c r="W431">
        <v>22</v>
      </c>
      <c r="X431">
        <v>141.54</v>
      </c>
      <c r="Y431">
        <v>90438</v>
      </c>
      <c r="Z431" t="str">
        <f>TEXT(Orders[[#This Row],[Order Date]],"MMM")</f>
        <v>Mar</v>
      </c>
    </row>
    <row r="432" spans="1:26" x14ac:dyDescent="0.3">
      <c r="A432">
        <v>25291</v>
      </c>
      <c r="B432" t="s">
        <v>25</v>
      </c>
      <c r="C432">
        <v>0.06</v>
      </c>
      <c r="D432">
        <v>218.75</v>
      </c>
      <c r="E432">
        <v>69.64</v>
      </c>
      <c r="F432">
        <v>754</v>
      </c>
      <c r="G432" t="s">
        <v>886</v>
      </c>
      <c r="H432" t="s">
        <v>39</v>
      </c>
      <c r="I432" t="s">
        <v>28</v>
      </c>
      <c r="J432" t="s">
        <v>41</v>
      </c>
      <c r="K432" t="s">
        <v>152</v>
      </c>
      <c r="L432" t="s">
        <v>121</v>
      </c>
      <c r="M432" t="s">
        <v>653</v>
      </c>
      <c r="N432">
        <v>0.77</v>
      </c>
      <c r="O432" t="s">
        <v>33</v>
      </c>
      <c r="P432" t="s">
        <v>34</v>
      </c>
      <c r="Q432" t="s">
        <v>378</v>
      </c>
      <c r="R432" t="s">
        <v>887</v>
      </c>
      <c r="S432">
        <v>86314</v>
      </c>
      <c r="T432" s="1">
        <v>42159</v>
      </c>
      <c r="U432" s="1">
        <v>42160</v>
      </c>
      <c r="V432">
        <v>-453.2</v>
      </c>
      <c r="W432">
        <v>4</v>
      </c>
      <c r="X432">
        <v>905.4</v>
      </c>
      <c r="Y432">
        <v>90437</v>
      </c>
      <c r="Z432" t="str">
        <f>TEXT(Orders[[#This Row],[Order Date]],"MMM")</f>
        <v>Jun</v>
      </c>
    </row>
    <row r="433" spans="1:26" x14ac:dyDescent="0.3">
      <c r="A433">
        <v>25117</v>
      </c>
      <c r="B433" t="s">
        <v>106</v>
      </c>
      <c r="C433">
        <v>0.06</v>
      </c>
      <c r="D433">
        <v>119.99</v>
      </c>
      <c r="E433">
        <v>14</v>
      </c>
      <c r="F433">
        <v>754</v>
      </c>
      <c r="G433" t="s">
        <v>886</v>
      </c>
      <c r="H433" t="s">
        <v>39</v>
      </c>
      <c r="I433" t="s">
        <v>114</v>
      </c>
      <c r="J433" t="s">
        <v>77</v>
      </c>
      <c r="K433" t="s">
        <v>85</v>
      </c>
      <c r="L433" t="s">
        <v>43</v>
      </c>
      <c r="M433" t="s">
        <v>888</v>
      </c>
      <c r="N433">
        <v>0.36</v>
      </c>
      <c r="O433" t="s">
        <v>33</v>
      </c>
      <c r="P433" t="s">
        <v>34</v>
      </c>
      <c r="Q433" t="s">
        <v>378</v>
      </c>
      <c r="R433" t="s">
        <v>887</v>
      </c>
      <c r="S433">
        <v>86314</v>
      </c>
      <c r="T433" s="1">
        <v>42106</v>
      </c>
      <c r="U433" s="1">
        <v>42113</v>
      </c>
      <c r="V433">
        <v>-207.679788</v>
      </c>
      <c r="W433">
        <v>2</v>
      </c>
      <c r="X433">
        <v>243.86</v>
      </c>
      <c r="Y433">
        <v>90439</v>
      </c>
      <c r="Z433" t="str">
        <f>TEXT(Orders[[#This Row],[Order Date]],"MMM")</f>
        <v>Apr</v>
      </c>
    </row>
    <row r="434" spans="1:26" x14ac:dyDescent="0.3">
      <c r="A434">
        <v>25856</v>
      </c>
      <c r="B434" t="s">
        <v>37</v>
      </c>
      <c r="C434">
        <v>0.03</v>
      </c>
      <c r="D434">
        <v>37.94</v>
      </c>
      <c r="E434">
        <v>5.08</v>
      </c>
      <c r="F434">
        <v>757</v>
      </c>
      <c r="G434" t="s">
        <v>889</v>
      </c>
      <c r="H434" t="s">
        <v>49</v>
      </c>
      <c r="I434" t="s">
        <v>40</v>
      </c>
      <c r="J434" t="s">
        <v>29</v>
      </c>
      <c r="K434" t="s">
        <v>93</v>
      </c>
      <c r="L434" t="s">
        <v>31</v>
      </c>
      <c r="M434" t="s">
        <v>890</v>
      </c>
      <c r="N434">
        <v>0.38</v>
      </c>
      <c r="O434" t="s">
        <v>33</v>
      </c>
      <c r="P434" t="s">
        <v>34</v>
      </c>
      <c r="Q434" t="s">
        <v>102</v>
      </c>
      <c r="R434" t="s">
        <v>891</v>
      </c>
      <c r="S434">
        <v>97062</v>
      </c>
      <c r="T434" s="1">
        <v>42046</v>
      </c>
      <c r="U434" s="1">
        <v>42048</v>
      </c>
      <c r="V434">
        <v>-7.5244000000000009</v>
      </c>
      <c r="W434">
        <v>1</v>
      </c>
      <c r="X434">
        <v>39.97</v>
      </c>
      <c r="Y434">
        <v>90258</v>
      </c>
      <c r="Z434" t="str">
        <f>TEXT(Orders[[#This Row],[Order Date]],"MMM")</f>
        <v>Feb</v>
      </c>
    </row>
    <row r="435" spans="1:26" x14ac:dyDescent="0.3">
      <c r="A435">
        <v>21110</v>
      </c>
      <c r="B435" t="s">
        <v>106</v>
      </c>
      <c r="C435">
        <v>0</v>
      </c>
      <c r="D435">
        <v>20.99</v>
      </c>
      <c r="E435">
        <v>3.3</v>
      </c>
      <c r="F435">
        <v>759</v>
      </c>
      <c r="G435" t="s">
        <v>892</v>
      </c>
      <c r="H435" t="s">
        <v>49</v>
      </c>
      <c r="I435" t="s">
        <v>58</v>
      </c>
      <c r="J435" t="s">
        <v>77</v>
      </c>
      <c r="K435" t="s">
        <v>78</v>
      </c>
      <c r="L435" t="s">
        <v>51</v>
      </c>
      <c r="M435" t="s">
        <v>893</v>
      </c>
      <c r="N435">
        <v>0.81</v>
      </c>
      <c r="O435" t="s">
        <v>33</v>
      </c>
      <c r="P435" t="s">
        <v>61</v>
      </c>
      <c r="Q435" t="s">
        <v>178</v>
      </c>
      <c r="R435" t="s">
        <v>894</v>
      </c>
      <c r="S435">
        <v>62301</v>
      </c>
      <c r="T435" s="1">
        <v>42153</v>
      </c>
      <c r="U435" s="1">
        <v>42160</v>
      </c>
      <c r="V435">
        <v>-92.961000000000013</v>
      </c>
      <c r="W435">
        <v>5</v>
      </c>
      <c r="X435">
        <v>92.96</v>
      </c>
      <c r="Y435">
        <v>86639</v>
      </c>
      <c r="Z435" t="str">
        <f>TEXT(Orders[[#This Row],[Order Date]],"MMM")</f>
        <v>May</v>
      </c>
    </row>
    <row r="436" spans="1:26" x14ac:dyDescent="0.3">
      <c r="A436">
        <v>20377</v>
      </c>
      <c r="B436" t="s">
        <v>37</v>
      </c>
      <c r="C436">
        <v>0</v>
      </c>
      <c r="D436">
        <v>125.99</v>
      </c>
      <c r="E436">
        <v>8.99</v>
      </c>
      <c r="F436">
        <v>762</v>
      </c>
      <c r="G436" t="s">
        <v>895</v>
      </c>
      <c r="H436" t="s">
        <v>49</v>
      </c>
      <c r="I436" t="s">
        <v>58</v>
      </c>
      <c r="J436" t="s">
        <v>77</v>
      </c>
      <c r="K436" t="s">
        <v>78</v>
      </c>
      <c r="L436" t="s">
        <v>59</v>
      </c>
      <c r="M436" t="s">
        <v>896</v>
      </c>
      <c r="N436">
        <v>0.56999999999999995</v>
      </c>
      <c r="O436" t="s">
        <v>33</v>
      </c>
      <c r="P436" t="s">
        <v>34</v>
      </c>
      <c r="Q436" t="s">
        <v>35</v>
      </c>
      <c r="R436" t="s">
        <v>897</v>
      </c>
      <c r="S436">
        <v>98661</v>
      </c>
      <c r="T436" s="1">
        <v>42121</v>
      </c>
      <c r="U436" s="1">
        <v>42123</v>
      </c>
      <c r="V436">
        <v>613.89576</v>
      </c>
      <c r="W436">
        <v>12</v>
      </c>
      <c r="X436">
        <v>1362.2</v>
      </c>
      <c r="Y436">
        <v>87525</v>
      </c>
      <c r="Z436" t="str">
        <f>TEXT(Orders[[#This Row],[Order Date]],"MMM")</f>
        <v>Apr</v>
      </c>
    </row>
    <row r="437" spans="1:26" x14ac:dyDescent="0.3">
      <c r="A437">
        <v>18735</v>
      </c>
      <c r="B437" t="s">
        <v>47</v>
      </c>
      <c r="C437">
        <v>0.1</v>
      </c>
      <c r="D437">
        <v>31.78</v>
      </c>
      <c r="E437">
        <v>1.99</v>
      </c>
      <c r="F437">
        <v>767</v>
      </c>
      <c r="G437" t="s">
        <v>898</v>
      </c>
      <c r="H437" t="s">
        <v>49</v>
      </c>
      <c r="I437" t="s">
        <v>28</v>
      </c>
      <c r="J437" t="s">
        <v>77</v>
      </c>
      <c r="K437" t="s">
        <v>180</v>
      </c>
      <c r="L437" t="s">
        <v>51</v>
      </c>
      <c r="M437" t="s">
        <v>899</v>
      </c>
      <c r="N437">
        <v>0.42</v>
      </c>
      <c r="O437" t="s">
        <v>33</v>
      </c>
      <c r="P437" t="s">
        <v>61</v>
      </c>
      <c r="Q437" t="s">
        <v>178</v>
      </c>
      <c r="R437" t="s">
        <v>900</v>
      </c>
      <c r="S437">
        <v>61201</v>
      </c>
      <c r="T437" s="1">
        <v>42034</v>
      </c>
      <c r="U437" s="1">
        <v>42036</v>
      </c>
      <c r="V437">
        <v>232.28159999999997</v>
      </c>
      <c r="W437">
        <v>11</v>
      </c>
      <c r="X437">
        <v>336.64</v>
      </c>
      <c r="Y437">
        <v>86279</v>
      </c>
      <c r="Z437" t="str">
        <f>TEXT(Orders[[#This Row],[Order Date]],"MMM")</f>
        <v>Jan</v>
      </c>
    </row>
    <row r="438" spans="1:26" x14ac:dyDescent="0.3">
      <c r="A438">
        <v>18659</v>
      </c>
      <c r="B438" t="s">
        <v>47</v>
      </c>
      <c r="C438">
        <v>0.08</v>
      </c>
      <c r="D438">
        <v>30.73</v>
      </c>
      <c r="E438">
        <v>4</v>
      </c>
      <c r="F438">
        <v>770</v>
      </c>
      <c r="G438" t="s">
        <v>901</v>
      </c>
      <c r="H438" t="s">
        <v>49</v>
      </c>
      <c r="I438" t="s">
        <v>58</v>
      </c>
      <c r="J438" t="s">
        <v>77</v>
      </c>
      <c r="K438" t="s">
        <v>180</v>
      </c>
      <c r="L438" t="s">
        <v>59</v>
      </c>
      <c r="M438" t="s">
        <v>288</v>
      </c>
      <c r="N438">
        <v>0.75</v>
      </c>
      <c r="O438" t="s">
        <v>33</v>
      </c>
      <c r="P438" t="s">
        <v>34</v>
      </c>
      <c r="Q438" t="s">
        <v>102</v>
      </c>
      <c r="R438" t="s">
        <v>891</v>
      </c>
      <c r="S438">
        <v>97062</v>
      </c>
      <c r="T438" s="1">
        <v>42082</v>
      </c>
      <c r="U438" s="1">
        <v>42082</v>
      </c>
      <c r="V438">
        <v>-45.07</v>
      </c>
      <c r="W438">
        <v>14</v>
      </c>
      <c r="X438">
        <v>429.33</v>
      </c>
      <c r="Y438">
        <v>88667</v>
      </c>
      <c r="Z438" t="str">
        <f>TEXT(Orders[[#This Row],[Order Date]],"MMM")</f>
        <v>Mar</v>
      </c>
    </row>
    <row r="439" spans="1:26" x14ac:dyDescent="0.3">
      <c r="A439">
        <v>18660</v>
      </c>
      <c r="B439" t="s">
        <v>47</v>
      </c>
      <c r="C439">
        <v>0.05</v>
      </c>
      <c r="D439">
        <v>14.56</v>
      </c>
      <c r="E439">
        <v>3.5</v>
      </c>
      <c r="F439">
        <v>771</v>
      </c>
      <c r="G439" t="s">
        <v>902</v>
      </c>
      <c r="H439" t="s">
        <v>49</v>
      </c>
      <c r="I439" t="s">
        <v>58</v>
      </c>
      <c r="J439" t="s">
        <v>29</v>
      </c>
      <c r="K439" t="s">
        <v>257</v>
      </c>
      <c r="L439" t="s">
        <v>59</v>
      </c>
      <c r="M439" t="s">
        <v>903</v>
      </c>
      <c r="N439">
        <v>0.57999999999999996</v>
      </c>
      <c r="O439" t="s">
        <v>33</v>
      </c>
      <c r="P439" t="s">
        <v>34</v>
      </c>
      <c r="Q439" t="s">
        <v>102</v>
      </c>
      <c r="R439" t="s">
        <v>904</v>
      </c>
      <c r="S439">
        <v>97068</v>
      </c>
      <c r="T439" s="1">
        <v>42082</v>
      </c>
      <c r="U439" s="1">
        <v>42084</v>
      </c>
      <c r="V439">
        <v>-8.5299999999999994</v>
      </c>
      <c r="W439">
        <v>3</v>
      </c>
      <c r="X439">
        <v>44.66</v>
      </c>
      <c r="Y439">
        <v>88667</v>
      </c>
      <c r="Z439" t="str">
        <f>TEXT(Orders[[#This Row],[Order Date]],"MMM")</f>
        <v>Mar</v>
      </c>
    </row>
    <row r="440" spans="1:26" x14ac:dyDescent="0.3">
      <c r="A440">
        <v>18661</v>
      </c>
      <c r="B440" t="s">
        <v>47</v>
      </c>
      <c r="C440">
        <v>0</v>
      </c>
      <c r="D440">
        <v>299.99</v>
      </c>
      <c r="E440">
        <v>11.64</v>
      </c>
      <c r="F440">
        <v>771</v>
      </c>
      <c r="G440" t="s">
        <v>902</v>
      </c>
      <c r="H440" t="s">
        <v>49</v>
      </c>
      <c r="I440" t="s">
        <v>58</v>
      </c>
      <c r="J440" t="s">
        <v>77</v>
      </c>
      <c r="K440" t="s">
        <v>586</v>
      </c>
      <c r="L440" t="s">
        <v>236</v>
      </c>
      <c r="M440" t="s">
        <v>905</v>
      </c>
      <c r="N440">
        <v>0.5</v>
      </c>
      <c r="O440" t="s">
        <v>33</v>
      </c>
      <c r="P440" t="s">
        <v>34</v>
      </c>
      <c r="Q440" t="s">
        <v>102</v>
      </c>
      <c r="R440" t="s">
        <v>904</v>
      </c>
      <c r="S440">
        <v>97068</v>
      </c>
      <c r="T440" s="1">
        <v>42082</v>
      </c>
      <c r="U440" s="1">
        <v>42084</v>
      </c>
      <c r="V440">
        <v>285.95</v>
      </c>
      <c r="W440">
        <v>5</v>
      </c>
      <c r="X440">
        <v>1619.95</v>
      </c>
      <c r="Y440">
        <v>88667</v>
      </c>
      <c r="Z440" t="str">
        <f>TEXT(Orders[[#This Row],[Order Date]],"MMM")</f>
        <v>Mar</v>
      </c>
    </row>
    <row r="441" spans="1:26" x14ac:dyDescent="0.3">
      <c r="A441">
        <v>22875</v>
      </c>
      <c r="B441" t="s">
        <v>47</v>
      </c>
      <c r="C441">
        <v>0.08</v>
      </c>
      <c r="D441">
        <v>7.77</v>
      </c>
      <c r="E441">
        <v>9.23</v>
      </c>
      <c r="F441">
        <v>772</v>
      </c>
      <c r="G441" t="s">
        <v>906</v>
      </c>
      <c r="H441" t="s">
        <v>49</v>
      </c>
      <c r="I441" t="s">
        <v>58</v>
      </c>
      <c r="J441" t="s">
        <v>29</v>
      </c>
      <c r="K441" t="s">
        <v>257</v>
      </c>
      <c r="L441" t="s">
        <v>59</v>
      </c>
      <c r="M441" t="s">
        <v>441</v>
      </c>
      <c r="N441">
        <v>0.57999999999999996</v>
      </c>
      <c r="O441" t="s">
        <v>33</v>
      </c>
      <c r="P441" t="s">
        <v>53</v>
      </c>
      <c r="Q441" t="s">
        <v>234</v>
      </c>
      <c r="R441" t="s">
        <v>907</v>
      </c>
      <c r="S441">
        <v>18103</v>
      </c>
      <c r="T441" s="1">
        <v>42018</v>
      </c>
      <c r="U441" s="1">
        <v>42020</v>
      </c>
      <c r="V441">
        <v>-209.25</v>
      </c>
      <c r="W441">
        <v>7</v>
      </c>
      <c r="X441">
        <v>56.44</v>
      </c>
      <c r="Y441">
        <v>88666</v>
      </c>
      <c r="Z441" t="str">
        <f>TEXT(Orders[[#This Row],[Order Date]],"MMM")</f>
        <v>Jan</v>
      </c>
    </row>
    <row r="442" spans="1:26" x14ac:dyDescent="0.3">
      <c r="A442">
        <v>22877</v>
      </c>
      <c r="B442" t="s">
        <v>47</v>
      </c>
      <c r="C442">
        <v>0.1</v>
      </c>
      <c r="D442">
        <v>18.97</v>
      </c>
      <c r="E442">
        <v>9.5399999999999991</v>
      </c>
      <c r="F442">
        <v>772</v>
      </c>
      <c r="G442" t="s">
        <v>906</v>
      </c>
      <c r="H442" t="s">
        <v>27</v>
      </c>
      <c r="I442" t="s">
        <v>58</v>
      </c>
      <c r="J442" t="s">
        <v>29</v>
      </c>
      <c r="K442" t="s">
        <v>93</v>
      </c>
      <c r="L442" t="s">
        <v>59</v>
      </c>
      <c r="M442" t="s">
        <v>223</v>
      </c>
      <c r="N442">
        <v>0.37</v>
      </c>
      <c r="O442" t="s">
        <v>33</v>
      </c>
      <c r="P442" t="s">
        <v>53</v>
      </c>
      <c r="Q442" t="s">
        <v>234</v>
      </c>
      <c r="R442" t="s">
        <v>907</v>
      </c>
      <c r="S442">
        <v>18103</v>
      </c>
      <c r="T442" s="1">
        <v>42018</v>
      </c>
      <c r="U442" s="1">
        <v>42020</v>
      </c>
      <c r="V442">
        <v>-9.1635999999999989</v>
      </c>
      <c r="W442">
        <v>3</v>
      </c>
      <c r="X442">
        <v>56.73</v>
      </c>
      <c r="Y442">
        <v>88666</v>
      </c>
      <c r="Z442" t="str">
        <f>TEXT(Orders[[#This Row],[Order Date]],"MMM")</f>
        <v>Jan</v>
      </c>
    </row>
    <row r="443" spans="1:26" x14ac:dyDescent="0.3">
      <c r="A443">
        <v>20967</v>
      </c>
      <c r="B443" t="s">
        <v>106</v>
      </c>
      <c r="C443">
        <v>0.02</v>
      </c>
      <c r="D443">
        <v>4.0599999999999996</v>
      </c>
      <c r="E443">
        <v>6.89</v>
      </c>
      <c r="F443">
        <v>772</v>
      </c>
      <c r="G443" t="s">
        <v>906</v>
      </c>
      <c r="H443" t="s">
        <v>27</v>
      </c>
      <c r="I443" t="s">
        <v>58</v>
      </c>
      <c r="J443" t="s">
        <v>29</v>
      </c>
      <c r="K443" t="s">
        <v>257</v>
      </c>
      <c r="L443" t="s">
        <v>59</v>
      </c>
      <c r="M443" t="s">
        <v>908</v>
      </c>
      <c r="N443">
        <v>0.6</v>
      </c>
      <c r="O443" t="s">
        <v>33</v>
      </c>
      <c r="P443" t="s">
        <v>53</v>
      </c>
      <c r="Q443" t="s">
        <v>234</v>
      </c>
      <c r="R443" t="s">
        <v>907</v>
      </c>
      <c r="S443">
        <v>18103</v>
      </c>
      <c r="T443" s="1">
        <v>42141</v>
      </c>
      <c r="U443" s="1">
        <v>42145</v>
      </c>
      <c r="V443">
        <v>12.706000000000017</v>
      </c>
      <c r="W443">
        <v>12</v>
      </c>
      <c r="X443">
        <v>64.41</v>
      </c>
      <c r="Y443">
        <v>88668</v>
      </c>
      <c r="Z443" t="str">
        <f>TEXT(Orders[[#This Row],[Order Date]],"MMM")</f>
        <v>May</v>
      </c>
    </row>
    <row r="444" spans="1:26" x14ac:dyDescent="0.3">
      <c r="A444">
        <v>20968</v>
      </c>
      <c r="B444" t="s">
        <v>106</v>
      </c>
      <c r="C444">
        <v>7.0000000000000007E-2</v>
      </c>
      <c r="D444">
        <v>9.49</v>
      </c>
      <c r="E444">
        <v>5.76</v>
      </c>
      <c r="F444">
        <v>772</v>
      </c>
      <c r="G444" t="s">
        <v>906</v>
      </c>
      <c r="H444" t="s">
        <v>49</v>
      </c>
      <c r="I444" t="s">
        <v>58</v>
      </c>
      <c r="J444" t="s">
        <v>77</v>
      </c>
      <c r="K444" t="s">
        <v>85</v>
      </c>
      <c r="L444" t="s">
        <v>86</v>
      </c>
      <c r="M444" t="s">
        <v>909</v>
      </c>
      <c r="N444">
        <v>0.39</v>
      </c>
      <c r="O444" t="s">
        <v>33</v>
      </c>
      <c r="P444" t="s">
        <v>53</v>
      </c>
      <c r="Q444" t="s">
        <v>234</v>
      </c>
      <c r="R444" t="s">
        <v>907</v>
      </c>
      <c r="S444">
        <v>18103</v>
      </c>
      <c r="T444" s="1">
        <v>42141</v>
      </c>
      <c r="U444" s="1">
        <v>42145</v>
      </c>
      <c r="V444">
        <v>7.7151600000000045</v>
      </c>
      <c r="W444">
        <v>37</v>
      </c>
      <c r="X444">
        <v>344.57</v>
      </c>
      <c r="Y444">
        <v>88668</v>
      </c>
      <c r="Z444" t="str">
        <f>TEXT(Orders[[#This Row],[Order Date]],"MMM")</f>
        <v>May</v>
      </c>
    </row>
    <row r="445" spans="1:26" x14ac:dyDescent="0.3">
      <c r="A445">
        <v>20434</v>
      </c>
      <c r="B445" t="s">
        <v>25</v>
      </c>
      <c r="C445">
        <v>0.04</v>
      </c>
      <c r="D445">
        <v>34.76</v>
      </c>
      <c r="E445">
        <v>5.49</v>
      </c>
      <c r="F445">
        <v>782</v>
      </c>
      <c r="G445" t="s">
        <v>910</v>
      </c>
      <c r="H445" t="s">
        <v>49</v>
      </c>
      <c r="I445" t="s">
        <v>58</v>
      </c>
      <c r="J445" t="s">
        <v>29</v>
      </c>
      <c r="K445" t="s">
        <v>141</v>
      </c>
      <c r="L445" t="s">
        <v>59</v>
      </c>
      <c r="M445" t="s">
        <v>911</v>
      </c>
      <c r="N445">
        <v>0.6</v>
      </c>
      <c r="O445" t="s">
        <v>33</v>
      </c>
      <c r="P445" t="s">
        <v>34</v>
      </c>
      <c r="Q445" t="s">
        <v>45</v>
      </c>
      <c r="R445" t="s">
        <v>912</v>
      </c>
      <c r="S445">
        <v>90604</v>
      </c>
      <c r="T445" s="1">
        <v>42123</v>
      </c>
      <c r="U445" s="1">
        <v>42124</v>
      </c>
      <c r="V445">
        <v>192.51689999999999</v>
      </c>
      <c r="W445">
        <v>8</v>
      </c>
      <c r="X445">
        <v>279.01</v>
      </c>
      <c r="Y445">
        <v>90962</v>
      </c>
      <c r="Z445" t="str">
        <f>TEXT(Orders[[#This Row],[Order Date]],"MMM")</f>
        <v>Apr</v>
      </c>
    </row>
    <row r="446" spans="1:26" x14ac:dyDescent="0.3">
      <c r="A446">
        <v>24773</v>
      </c>
      <c r="B446" t="s">
        <v>106</v>
      </c>
      <c r="C446">
        <v>0.02</v>
      </c>
      <c r="D446">
        <v>100.98</v>
      </c>
      <c r="E446">
        <v>35.840000000000003</v>
      </c>
      <c r="F446">
        <v>783</v>
      </c>
      <c r="G446" t="s">
        <v>913</v>
      </c>
      <c r="H446" t="s">
        <v>39</v>
      </c>
      <c r="I446" t="s">
        <v>58</v>
      </c>
      <c r="J446" t="s">
        <v>41</v>
      </c>
      <c r="K446" t="s">
        <v>191</v>
      </c>
      <c r="L446" t="s">
        <v>121</v>
      </c>
      <c r="M446" t="s">
        <v>260</v>
      </c>
      <c r="N446">
        <v>0.62</v>
      </c>
      <c r="O446" t="s">
        <v>33</v>
      </c>
      <c r="P446" t="s">
        <v>53</v>
      </c>
      <c r="Q446" t="s">
        <v>228</v>
      </c>
      <c r="R446" t="s">
        <v>914</v>
      </c>
      <c r="S446">
        <v>6010</v>
      </c>
      <c r="T446" s="1">
        <v>42010</v>
      </c>
      <c r="U446" s="1">
        <v>42010</v>
      </c>
      <c r="V446">
        <v>-134.91200000000001</v>
      </c>
      <c r="W446">
        <v>6</v>
      </c>
      <c r="X446">
        <v>614.99</v>
      </c>
      <c r="Y446">
        <v>90961</v>
      </c>
      <c r="Z446" t="str">
        <f>TEXT(Orders[[#This Row],[Order Date]],"MMM")</f>
        <v>Jan</v>
      </c>
    </row>
    <row r="447" spans="1:26" x14ac:dyDescent="0.3">
      <c r="A447">
        <v>22969</v>
      </c>
      <c r="B447" t="s">
        <v>56</v>
      </c>
      <c r="C447">
        <v>0</v>
      </c>
      <c r="D447">
        <v>8.34</v>
      </c>
      <c r="E447">
        <v>4.82</v>
      </c>
      <c r="F447">
        <v>786</v>
      </c>
      <c r="G447" t="s">
        <v>915</v>
      </c>
      <c r="H447" t="s">
        <v>49</v>
      </c>
      <c r="I447" t="s">
        <v>40</v>
      </c>
      <c r="J447" t="s">
        <v>29</v>
      </c>
      <c r="K447" t="s">
        <v>93</v>
      </c>
      <c r="L447" t="s">
        <v>59</v>
      </c>
      <c r="M447" t="s">
        <v>916</v>
      </c>
      <c r="N447">
        <v>0.4</v>
      </c>
      <c r="O447" t="s">
        <v>33</v>
      </c>
      <c r="P447" t="s">
        <v>34</v>
      </c>
      <c r="Q447" t="s">
        <v>45</v>
      </c>
      <c r="R447" t="s">
        <v>917</v>
      </c>
      <c r="S447">
        <v>92691</v>
      </c>
      <c r="T447" s="1">
        <v>42100</v>
      </c>
      <c r="U447" s="1">
        <v>42101</v>
      </c>
      <c r="V447">
        <v>-5.05</v>
      </c>
      <c r="W447">
        <v>9</v>
      </c>
      <c r="X447">
        <v>76.23</v>
      </c>
      <c r="Y447">
        <v>91513</v>
      </c>
      <c r="Z447" t="str">
        <f>TEXT(Orders[[#This Row],[Order Date]],"MMM")</f>
        <v>Apr</v>
      </c>
    </row>
    <row r="448" spans="1:26" x14ac:dyDescent="0.3">
      <c r="A448">
        <v>24629</v>
      </c>
      <c r="B448" t="s">
        <v>37</v>
      </c>
      <c r="C448">
        <v>0.09</v>
      </c>
      <c r="D448">
        <v>6.48</v>
      </c>
      <c r="E448">
        <v>9.68</v>
      </c>
      <c r="F448">
        <v>792</v>
      </c>
      <c r="G448" t="s">
        <v>918</v>
      </c>
      <c r="H448" t="s">
        <v>49</v>
      </c>
      <c r="I448" t="s">
        <v>28</v>
      </c>
      <c r="J448" t="s">
        <v>29</v>
      </c>
      <c r="K448" t="s">
        <v>93</v>
      </c>
      <c r="L448" t="s">
        <v>59</v>
      </c>
      <c r="M448" t="s">
        <v>919</v>
      </c>
      <c r="N448">
        <v>0.36</v>
      </c>
      <c r="O448" t="s">
        <v>33</v>
      </c>
      <c r="P448" t="s">
        <v>61</v>
      </c>
      <c r="Q448" t="s">
        <v>304</v>
      </c>
      <c r="R448" t="s">
        <v>920</v>
      </c>
      <c r="S448">
        <v>73064</v>
      </c>
      <c r="T448" s="1">
        <v>42176</v>
      </c>
      <c r="U448" s="1">
        <v>42177</v>
      </c>
      <c r="V448">
        <v>-204.16</v>
      </c>
      <c r="W448">
        <v>16</v>
      </c>
      <c r="X448">
        <v>99.92</v>
      </c>
      <c r="Y448">
        <v>88753</v>
      </c>
      <c r="Z448" t="str">
        <f>TEXT(Orders[[#This Row],[Order Date]],"MMM")</f>
        <v>Jun</v>
      </c>
    </row>
    <row r="449" spans="1:26" x14ac:dyDescent="0.3">
      <c r="A449">
        <v>18347</v>
      </c>
      <c r="B449" t="s">
        <v>37</v>
      </c>
      <c r="C449">
        <v>0.06</v>
      </c>
      <c r="D449">
        <v>8.6</v>
      </c>
      <c r="E449">
        <v>6.19</v>
      </c>
      <c r="F449">
        <v>796</v>
      </c>
      <c r="G449" t="s">
        <v>921</v>
      </c>
      <c r="H449" t="s">
        <v>49</v>
      </c>
      <c r="I449" t="s">
        <v>28</v>
      </c>
      <c r="J449" t="s">
        <v>29</v>
      </c>
      <c r="K449" t="s">
        <v>109</v>
      </c>
      <c r="L449" t="s">
        <v>59</v>
      </c>
      <c r="M449" t="s">
        <v>922</v>
      </c>
      <c r="N449">
        <v>0.38</v>
      </c>
      <c r="O449" t="s">
        <v>33</v>
      </c>
      <c r="P449" t="s">
        <v>61</v>
      </c>
      <c r="Q449" t="s">
        <v>495</v>
      </c>
      <c r="R449" t="s">
        <v>806</v>
      </c>
      <c r="S449">
        <v>68046</v>
      </c>
      <c r="T449" s="1">
        <v>42074</v>
      </c>
      <c r="U449" s="1">
        <v>42075</v>
      </c>
      <c r="V449">
        <v>-46.115000000000002</v>
      </c>
      <c r="W449">
        <v>9</v>
      </c>
      <c r="X449">
        <v>79.400000000000006</v>
      </c>
      <c r="Y449">
        <v>86867</v>
      </c>
      <c r="Z449" t="str">
        <f>TEXT(Orders[[#This Row],[Order Date]],"MMM")</f>
        <v>Mar</v>
      </c>
    </row>
    <row r="450" spans="1:26" x14ac:dyDescent="0.3">
      <c r="A450">
        <v>18184</v>
      </c>
      <c r="B450" t="s">
        <v>37</v>
      </c>
      <c r="C450">
        <v>0.1</v>
      </c>
      <c r="D450">
        <v>14.42</v>
      </c>
      <c r="E450">
        <v>6.75</v>
      </c>
      <c r="F450">
        <v>796</v>
      </c>
      <c r="G450" t="s">
        <v>921</v>
      </c>
      <c r="H450" t="s">
        <v>49</v>
      </c>
      <c r="I450" t="s">
        <v>28</v>
      </c>
      <c r="J450" t="s">
        <v>29</v>
      </c>
      <c r="K450" t="s">
        <v>257</v>
      </c>
      <c r="L450" t="s">
        <v>86</v>
      </c>
      <c r="M450" t="s">
        <v>570</v>
      </c>
      <c r="N450">
        <v>0.52</v>
      </c>
      <c r="O450" t="s">
        <v>33</v>
      </c>
      <c r="P450" t="s">
        <v>61</v>
      </c>
      <c r="Q450" t="s">
        <v>495</v>
      </c>
      <c r="R450" t="s">
        <v>806</v>
      </c>
      <c r="S450">
        <v>68046</v>
      </c>
      <c r="T450" s="1">
        <v>42174</v>
      </c>
      <c r="U450" s="1">
        <v>42177</v>
      </c>
      <c r="V450">
        <v>-20.103999999999999</v>
      </c>
      <c r="W450">
        <v>1</v>
      </c>
      <c r="X450">
        <v>15.49</v>
      </c>
      <c r="Y450">
        <v>86869</v>
      </c>
      <c r="Z450" t="str">
        <f>TEXT(Orders[[#This Row],[Order Date]],"MMM")</f>
        <v>Jun</v>
      </c>
    </row>
    <row r="451" spans="1:26" x14ac:dyDescent="0.3">
      <c r="A451">
        <v>19011</v>
      </c>
      <c r="B451" t="s">
        <v>37</v>
      </c>
      <c r="C451">
        <v>0.04</v>
      </c>
      <c r="D451">
        <v>9.11</v>
      </c>
      <c r="E451">
        <v>2.25</v>
      </c>
      <c r="F451">
        <v>797</v>
      </c>
      <c r="G451" t="s">
        <v>923</v>
      </c>
      <c r="H451" t="s">
        <v>49</v>
      </c>
      <c r="I451" t="s">
        <v>28</v>
      </c>
      <c r="J451" t="s">
        <v>29</v>
      </c>
      <c r="K451" t="s">
        <v>30</v>
      </c>
      <c r="L451" t="s">
        <v>31</v>
      </c>
      <c r="M451" t="s">
        <v>924</v>
      </c>
      <c r="N451">
        <v>0.52</v>
      </c>
      <c r="O451" t="s">
        <v>33</v>
      </c>
      <c r="P451" t="s">
        <v>34</v>
      </c>
      <c r="Q451" t="s">
        <v>212</v>
      </c>
      <c r="R451" t="s">
        <v>925</v>
      </c>
      <c r="S451">
        <v>84067</v>
      </c>
      <c r="T451" s="1">
        <v>42156</v>
      </c>
      <c r="U451" s="1">
        <v>42159</v>
      </c>
      <c r="V451">
        <v>-3.496</v>
      </c>
      <c r="W451">
        <v>2</v>
      </c>
      <c r="X451">
        <v>18.59</v>
      </c>
      <c r="Y451">
        <v>86868</v>
      </c>
      <c r="Z451" t="str">
        <f>TEXT(Orders[[#This Row],[Order Date]],"MMM")</f>
        <v>Jun</v>
      </c>
    </row>
    <row r="452" spans="1:26" x14ac:dyDescent="0.3">
      <c r="A452">
        <v>19012</v>
      </c>
      <c r="B452" t="s">
        <v>37</v>
      </c>
      <c r="C452">
        <v>7.0000000000000007E-2</v>
      </c>
      <c r="D452">
        <v>64.650000000000006</v>
      </c>
      <c r="E452">
        <v>35</v>
      </c>
      <c r="F452">
        <v>797</v>
      </c>
      <c r="G452" t="s">
        <v>923</v>
      </c>
      <c r="H452" t="s">
        <v>49</v>
      </c>
      <c r="I452" t="s">
        <v>28</v>
      </c>
      <c r="J452" t="s">
        <v>29</v>
      </c>
      <c r="K452" t="s">
        <v>141</v>
      </c>
      <c r="L452" t="s">
        <v>236</v>
      </c>
      <c r="M452" t="s">
        <v>926</v>
      </c>
      <c r="N452">
        <v>0.8</v>
      </c>
      <c r="O452" t="s">
        <v>33</v>
      </c>
      <c r="P452" t="s">
        <v>34</v>
      </c>
      <c r="Q452" t="s">
        <v>212</v>
      </c>
      <c r="R452" t="s">
        <v>925</v>
      </c>
      <c r="S452">
        <v>84067</v>
      </c>
      <c r="T452" s="1">
        <v>42156</v>
      </c>
      <c r="U452" s="1">
        <v>42158</v>
      </c>
      <c r="V452">
        <v>-717.072</v>
      </c>
      <c r="W452">
        <v>13</v>
      </c>
      <c r="X452">
        <v>834.08</v>
      </c>
      <c r="Y452">
        <v>86868</v>
      </c>
      <c r="Z452" t="str">
        <f>TEXT(Orders[[#This Row],[Order Date]],"MMM")</f>
        <v>Jun</v>
      </c>
    </row>
    <row r="453" spans="1:26" x14ac:dyDescent="0.3">
      <c r="A453">
        <v>24851</v>
      </c>
      <c r="B453" t="s">
        <v>106</v>
      </c>
      <c r="C453">
        <v>0.09</v>
      </c>
      <c r="D453">
        <v>6.48</v>
      </c>
      <c r="E453">
        <v>6.86</v>
      </c>
      <c r="F453">
        <v>797</v>
      </c>
      <c r="G453" t="s">
        <v>923</v>
      </c>
      <c r="H453" t="s">
        <v>49</v>
      </c>
      <c r="I453" t="s">
        <v>28</v>
      </c>
      <c r="J453" t="s">
        <v>29</v>
      </c>
      <c r="K453" t="s">
        <v>93</v>
      </c>
      <c r="L453" t="s">
        <v>59</v>
      </c>
      <c r="M453" t="s">
        <v>927</v>
      </c>
      <c r="N453">
        <v>0.37</v>
      </c>
      <c r="O453" t="s">
        <v>33</v>
      </c>
      <c r="P453" t="s">
        <v>34</v>
      </c>
      <c r="Q453" t="s">
        <v>212</v>
      </c>
      <c r="R453" t="s">
        <v>925</v>
      </c>
      <c r="S453">
        <v>84067</v>
      </c>
      <c r="T453" s="1">
        <v>42069</v>
      </c>
      <c r="U453" s="1">
        <v>42071</v>
      </c>
      <c r="V453">
        <v>-62.23</v>
      </c>
      <c r="W453">
        <v>8</v>
      </c>
      <c r="X453">
        <v>50.88</v>
      </c>
      <c r="Y453">
        <v>86870</v>
      </c>
      <c r="Z453" t="str">
        <f>TEXT(Orders[[#This Row],[Order Date]],"MMM")</f>
        <v>Mar</v>
      </c>
    </row>
    <row r="454" spans="1:26" x14ac:dyDescent="0.3">
      <c r="A454">
        <v>20001</v>
      </c>
      <c r="B454" t="s">
        <v>37</v>
      </c>
      <c r="C454">
        <v>0.01</v>
      </c>
      <c r="D454">
        <v>150.97999999999999</v>
      </c>
      <c r="E454">
        <v>30</v>
      </c>
      <c r="F454">
        <v>799</v>
      </c>
      <c r="G454" t="s">
        <v>928</v>
      </c>
      <c r="H454" t="s">
        <v>39</v>
      </c>
      <c r="I454" t="s">
        <v>114</v>
      </c>
      <c r="J454" t="s">
        <v>41</v>
      </c>
      <c r="K454" t="s">
        <v>42</v>
      </c>
      <c r="L454" t="s">
        <v>43</v>
      </c>
      <c r="M454" t="s">
        <v>929</v>
      </c>
      <c r="N454">
        <v>0.74</v>
      </c>
      <c r="O454" t="s">
        <v>33</v>
      </c>
      <c r="P454" t="s">
        <v>136</v>
      </c>
      <c r="Q454" t="s">
        <v>930</v>
      </c>
      <c r="R454" t="s">
        <v>931</v>
      </c>
      <c r="S454">
        <v>29915</v>
      </c>
      <c r="T454" s="1">
        <v>42010</v>
      </c>
      <c r="U454" s="1">
        <v>42012</v>
      </c>
      <c r="V454">
        <v>131.38200000000001</v>
      </c>
      <c r="W454">
        <v>6</v>
      </c>
      <c r="X454">
        <v>958.46</v>
      </c>
      <c r="Y454">
        <v>89909</v>
      </c>
      <c r="Z454" t="str">
        <f>TEXT(Orders[[#This Row],[Order Date]],"MMM")</f>
        <v>Jan</v>
      </c>
    </row>
    <row r="455" spans="1:26" x14ac:dyDescent="0.3">
      <c r="A455">
        <v>20002</v>
      </c>
      <c r="B455" t="s">
        <v>37</v>
      </c>
      <c r="C455">
        <v>0.01</v>
      </c>
      <c r="D455">
        <v>28.28</v>
      </c>
      <c r="E455">
        <v>13.99</v>
      </c>
      <c r="F455">
        <v>799</v>
      </c>
      <c r="G455" t="s">
        <v>928</v>
      </c>
      <c r="H455" t="s">
        <v>27</v>
      </c>
      <c r="I455" t="s">
        <v>114</v>
      </c>
      <c r="J455" t="s">
        <v>29</v>
      </c>
      <c r="K455" t="s">
        <v>141</v>
      </c>
      <c r="L455" t="s">
        <v>86</v>
      </c>
      <c r="M455" t="s">
        <v>932</v>
      </c>
      <c r="N455">
        <v>0.57999999999999996</v>
      </c>
      <c r="O455" t="s">
        <v>33</v>
      </c>
      <c r="P455" t="s">
        <v>136</v>
      </c>
      <c r="Q455" t="s">
        <v>930</v>
      </c>
      <c r="R455" t="s">
        <v>931</v>
      </c>
      <c r="S455">
        <v>29915</v>
      </c>
      <c r="T455" s="1">
        <v>42010</v>
      </c>
      <c r="U455" s="1">
        <v>42012</v>
      </c>
      <c r="V455">
        <v>-89.292000000000002</v>
      </c>
      <c r="W455">
        <v>12</v>
      </c>
      <c r="X455">
        <v>368.84</v>
      </c>
      <c r="Y455">
        <v>89909</v>
      </c>
      <c r="Z455" t="str">
        <f>TEXT(Orders[[#This Row],[Order Date]],"MMM")</f>
        <v>Jan</v>
      </c>
    </row>
    <row r="456" spans="1:26" x14ac:dyDescent="0.3">
      <c r="A456">
        <v>20003</v>
      </c>
      <c r="B456" t="s">
        <v>37</v>
      </c>
      <c r="C456">
        <v>0.03</v>
      </c>
      <c r="D456">
        <v>35.99</v>
      </c>
      <c r="E456">
        <v>1.1000000000000001</v>
      </c>
      <c r="F456">
        <v>799</v>
      </c>
      <c r="G456" t="s">
        <v>928</v>
      </c>
      <c r="H456" t="s">
        <v>49</v>
      </c>
      <c r="I456" t="s">
        <v>114</v>
      </c>
      <c r="J456" t="s">
        <v>77</v>
      </c>
      <c r="K456" t="s">
        <v>78</v>
      </c>
      <c r="L456" t="s">
        <v>59</v>
      </c>
      <c r="M456" t="s">
        <v>933</v>
      </c>
      <c r="N456">
        <v>0.55000000000000004</v>
      </c>
      <c r="O456" t="s">
        <v>33</v>
      </c>
      <c r="P456" t="s">
        <v>136</v>
      </c>
      <c r="Q456" t="s">
        <v>930</v>
      </c>
      <c r="R456" t="s">
        <v>931</v>
      </c>
      <c r="S456">
        <v>29915</v>
      </c>
      <c r="T456" s="1">
        <v>42010</v>
      </c>
      <c r="U456" s="1">
        <v>42011</v>
      </c>
      <c r="V456">
        <v>-211.036</v>
      </c>
      <c r="W456">
        <v>1</v>
      </c>
      <c r="X456">
        <v>30.86</v>
      </c>
      <c r="Y456">
        <v>89909</v>
      </c>
      <c r="Z456" t="str">
        <f>TEXT(Orders[[#This Row],[Order Date]],"MMM")</f>
        <v>Jan</v>
      </c>
    </row>
    <row r="457" spans="1:26" x14ac:dyDescent="0.3">
      <c r="A457">
        <v>19265</v>
      </c>
      <c r="B457" t="s">
        <v>106</v>
      </c>
      <c r="C457">
        <v>0.04</v>
      </c>
      <c r="D457">
        <v>50.98</v>
      </c>
      <c r="E457">
        <v>6.5</v>
      </c>
      <c r="F457">
        <v>800</v>
      </c>
      <c r="G457" t="s">
        <v>934</v>
      </c>
      <c r="H457" t="s">
        <v>49</v>
      </c>
      <c r="I457" t="s">
        <v>114</v>
      </c>
      <c r="J457" t="s">
        <v>77</v>
      </c>
      <c r="K457" t="s">
        <v>180</v>
      </c>
      <c r="L457" t="s">
        <v>59</v>
      </c>
      <c r="M457" t="s">
        <v>935</v>
      </c>
      <c r="N457">
        <v>0.73</v>
      </c>
      <c r="O457" t="s">
        <v>33</v>
      </c>
      <c r="P457" t="s">
        <v>34</v>
      </c>
      <c r="Q457" t="s">
        <v>212</v>
      </c>
      <c r="R457" t="s">
        <v>925</v>
      </c>
      <c r="S457">
        <v>84067</v>
      </c>
      <c r="T457" s="1">
        <v>42091</v>
      </c>
      <c r="U457" s="1">
        <v>42097</v>
      </c>
      <c r="V457">
        <v>-13.28</v>
      </c>
      <c r="W457">
        <v>11</v>
      </c>
      <c r="X457">
        <v>568.25</v>
      </c>
      <c r="Y457">
        <v>89910</v>
      </c>
      <c r="Z457" t="str">
        <f>TEXT(Orders[[#This Row],[Order Date]],"MMM")</f>
        <v>Mar</v>
      </c>
    </row>
    <row r="458" spans="1:26" x14ac:dyDescent="0.3">
      <c r="A458">
        <v>19266</v>
      </c>
      <c r="B458" t="s">
        <v>106</v>
      </c>
      <c r="C458">
        <v>0.02</v>
      </c>
      <c r="D458">
        <v>6.48</v>
      </c>
      <c r="E458">
        <v>5.14</v>
      </c>
      <c r="F458">
        <v>800</v>
      </c>
      <c r="G458" t="s">
        <v>934</v>
      </c>
      <c r="H458" t="s">
        <v>49</v>
      </c>
      <c r="I458" t="s">
        <v>114</v>
      </c>
      <c r="J458" t="s">
        <v>29</v>
      </c>
      <c r="K458" t="s">
        <v>93</v>
      </c>
      <c r="L458" t="s">
        <v>59</v>
      </c>
      <c r="M458" t="s">
        <v>936</v>
      </c>
      <c r="N458">
        <v>0.37</v>
      </c>
      <c r="O458" t="s">
        <v>33</v>
      </c>
      <c r="P458" t="s">
        <v>34</v>
      </c>
      <c r="Q458" t="s">
        <v>212</v>
      </c>
      <c r="R458" t="s">
        <v>925</v>
      </c>
      <c r="S458">
        <v>84067</v>
      </c>
      <c r="T458" s="1">
        <v>42091</v>
      </c>
      <c r="U458" s="1">
        <v>42093</v>
      </c>
      <c r="V458">
        <v>-48.68</v>
      </c>
      <c r="W458">
        <v>19</v>
      </c>
      <c r="X458">
        <v>126.66</v>
      </c>
      <c r="Y458">
        <v>89910</v>
      </c>
      <c r="Z458" t="str">
        <f>TEXT(Orders[[#This Row],[Order Date]],"MMM")</f>
        <v>Mar</v>
      </c>
    </row>
    <row r="459" spans="1:26" x14ac:dyDescent="0.3">
      <c r="A459">
        <v>22484</v>
      </c>
      <c r="B459" t="s">
        <v>56</v>
      </c>
      <c r="C459">
        <v>0.03</v>
      </c>
      <c r="D459">
        <v>35.99</v>
      </c>
      <c r="E459">
        <v>5</v>
      </c>
      <c r="F459">
        <v>803</v>
      </c>
      <c r="G459" t="s">
        <v>937</v>
      </c>
      <c r="H459" t="s">
        <v>49</v>
      </c>
      <c r="I459" t="s">
        <v>58</v>
      </c>
      <c r="J459" t="s">
        <v>77</v>
      </c>
      <c r="K459" t="s">
        <v>78</v>
      </c>
      <c r="L459" t="s">
        <v>59</v>
      </c>
      <c r="M459" t="s">
        <v>715</v>
      </c>
      <c r="N459">
        <v>0.85</v>
      </c>
      <c r="O459" t="s">
        <v>33</v>
      </c>
      <c r="P459" t="s">
        <v>136</v>
      </c>
      <c r="Q459" t="s">
        <v>362</v>
      </c>
      <c r="R459" t="s">
        <v>938</v>
      </c>
      <c r="S459">
        <v>32168</v>
      </c>
      <c r="T459" s="1">
        <v>42123</v>
      </c>
      <c r="U459" s="1">
        <v>42124</v>
      </c>
      <c r="V459">
        <v>-184.548</v>
      </c>
      <c r="W459">
        <v>3</v>
      </c>
      <c r="X459">
        <v>93.82</v>
      </c>
      <c r="Y459">
        <v>90048</v>
      </c>
      <c r="Z459" t="str">
        <f>TEXT(Orders[[#This Row],[Order Date]],"MMM")</f>
        <v>Apr</v>
      </c>
    </row>
    <row r="460" spans="1:26" x14ac:dyDescent="0.3">
      <c r="A460">
        <v>5722</v>
      </c>
      <c r="B460" t="s">
        <v>47</v>
      </c>
      <c r="C460">
        <v>0.06</v>
      </c>
      <c r="D460">
        <v>179.99</v>
      </c>
      <c r="E460">
        <v>13.99</v>
      </c>
      <c r="F460">
        <v>806</v>
      </c>
      <c r="G460" t="s">
        <v>939</v>
      </c>
      <c r="H460" t="s">
        <v>27</v>
      </c>
      <c r="I460" t="s">
        <v>58</v>
      </c>
      <c r="J460" t="s">
        <v>77</v>
      </c>
      <c r="K460" t="s">
        <v>78</v>
      </c>
      <c r="L460" t="s">
        <v>86</v>
      </c>
      <c r="M460" t="s">
        <v>940</v>
      </c>
      <c r="N460">
        <v>0.56999999999999995</v>
      </c>
      <c r="O460" t="s">
        <v>33</v>
      </c>
      <c r="P460" t="s">
        <v>136</v>
      </c>
      <c r="Q460" t="s">
        <v>362</v>
      </c>
      <c r="R460" t="s">
        <v>446</v>
      </c>
      <c r="S460">
        <v>33132</v>
      </c>
      <c r="T460" s="1">
        <v>42013</v>
      </c>
      <c r="U460" s="1">
        <v>42015</v>
      </c>
      <c r="V460">
        <v>1220.03784</v>
      </c>
      <c r="W460">
        <v>54</v>
      </c>
      <c r="X460">
        <v>8332.91</v>
      </c>
      <c r="Y460">
        <v>40547</v>
      </c>
      <c r="Z460" t="str">
        <f>TEXT(Orders[[#This Row],[Order Date]],"MMM")</f>
        <v>Jan</v>
      </c>
    </row>
    <row r="461" spans="1:26" x14ac:dyDescent="0.3">
      <c r="A461">
        <v>21942</v>
      </c>
      <c r="B461" t="s">
        <v>106</v>
      </c>
      <c r="C461">
        <v>0.09</v>
      </c>
      <c r="D461">
        <v>5.84</v>
      </c>
      <c r="E461">
        <v>0.83</v>
      </c>
      <c r="F461">
        <v>820</v>
      </c>
      <c r="G461" t="s">
        <v>941</v>
      </c>
      <c r="H461" t="s">
        <v>49</v>
      </c>
      <c r="I461" t="s">
        <v>58</v>
      </c>
      <c r="J461" t="s">
        <v>29</v>
      </c>
      <c r="K461" t="s">
        <v>30</v>
      </c>
      <c r="L461" t="s">
        <v>31</v>
      </c>
      <c r="M461" t="s">
        <v>942</v>
      </c>
      <c r="N461">
        <v>0.49</v>
      </c>
      <c r="O461" t="s">
        <v>33</v>
      </c>
      <c r="P461" t="s">
        <v>34</v>
      </c>
      <c r="Q461" t="s">
        <v>35</v>
      </c>
      <c r="R461" t="s">
        <v>943</v>
      </c>
      <c r="S461">
        <v>99362</v>
      </c>
      <c r="T461" s="1">
        <v>42145</v>
      </c>
      <c r="U461" s="1">
        <v>42149</v>
      </c>
      <c r="V461">
        <v>-2.87</v>
      </c>
      <c r="W461">
        <v>1</v>
      </c>
      <c r="X461">
        <v>5.9</v>
      </c>
      <c r="Y461">
        <v>90244</v>
      </c>
      <c r="Z461" t="str">
        <f>TEXT(Orders[[#This Row],[Order Date]],"MMM")</f>
        <v>May</v>
      </c>
    </row>
    <row r="462" spans="1:26" x14ac:dyDescent="0.3">
      <c r="A462">
        <v>20661</v>
      </c>
      <c r="B462" t="s">
        <v>106</v>
      </c>
      <c r="C462">
        <v>0.04</v>
      </c>
      <c r="D462">
        <v>6.24</v>
      </c>
      <c r="E462">
        <v>5.22</v>
      </c>
      <c r="F462">
        <v>823</v>
      </c>
      <c r="G462" t="s">
        <v>944</v>
      </c>
      <c r="H462" t="s">
        <v>49</v>
      </c>
      <c r="I462" t="s">
        <v>58</v>
      </c>
      <c r="J462" t="s">
        <v>41</v>
      </c>
      <c r="K462" t="s">
        <v>50</v>
      </c>
      <c r="L462" t="s">
        <v>59</v>
      </c>
      <c r="M462" t="s">
        <v>945</v>
      </c>
      <c r="N462">
        <v>0.6</v>
      </c>
      <c r="O462" t="s">
        <v>33</v>
      </c>
      <c r="P462" t="s">
        <v>136</v>
      </c>
      <c r="Q462" t="s">
        <v>244</v>
      </c>
      <c r="R462" t="s">
        <v>946</v>
      </c>
      <c r="S462">
        <v>37167</v>
      </c>
      <c r="T462" s="1">
        <v>42016</v>
      </c>
      <c r="U462" s="1">
        <v>42021</v>
      </c>
      <c r="V462">
        <v>4.3808999999999996</v>
      </c>
      <c r="W462">
        <v>13</v>
      </c>
      <c r="X462">
        <v>80.23</v>
      </c>
      <c r="Y462">
        <v>89257</v>
      </c>
      <c r="Z462" t="str">
        <f>TEXT(Orders[[#This Row],[Order Date]],"MMM")</f>
        <v>Jan</v>
      </c>
    </row>
    <row r="463" spans="1:26" x14ac:dyDescent="0.3">
      <c r="A463">
        <v>20663</v>
      </c>
      <c r="B463" t="s">
        <v>106</v>
      </c>
      <c r="C463">
        <v>0.09</v>
      </c>
      <c r="D463">
        <v>260.98</v>
      </c>
      <c r="E463">
        <v>41.91</v>
      </c>
      <c r="F463">
        <v>824</v>
      </c>
      <c r="G463" t="s">
        <v>947</v>
      </c>
      <c r="H463" t="s">
        <v>39</v>
      </c>
      <c r="I463" t="s">
        <v>58</v>
      </c>
      <c r="J463" t="s">
        <v>41</v>
      </c>
      <c r="K463" t="s">
        <v>191</v>
      </c>
      <c r="L463" t="s">
        <v>121</v>
      </c>
      <c r="M463" t="s">
        <v>948</v>
      </c>
      <c r="N463">
        <v>0.59</v>
      </c>
      <c r="O463" t="s">
        <v>33</v>
      </c>
      <c r="P463" t="s">
        <v>136</v>
      </c>
      <c r="Q463" t="s">
        <v>244</v>
      </c>
      <c r="R463" t="s">
        <v>949</v>
      </c>
      <c r="S463">
        <v>37174</v>
      </c>
      <c r="T463" s="1">
        <v>42016</v>
      </c>
      <c r="U463" s="1">
        <v>42023</v>
      </c>
      <c r="V463">
        <v>-100.744</v>
      </c>
      <c r="W463">
        <v>8</v>
      </c>
      <c r="X463">
        <v>2044.9</v>
      </c>
      <c r="Y463">
        <v>89257</v>
      </c>
      <c r="Z463" t="str">
        <f>TEXT(Orders[[#This Row],[Order Date]],"MMM")</f>
        <v>Jan</v>
      </c>
    </row>
    <row r="464" spans="1:26" x14ac:dyDescent="0.3">
      <c r="A464">
        <v>21350</v>
      </c>
      <c r="B464" t="s">
        <v>47</v>
      </c>
      <c r="C464">
        <v>0</v>
      </c>
      <c r="D464">
        <v>11.97</v>
      </c>
      <c r="E464">
        <v>4.9800000000000004</v>
      </c>
      <c r="F464">
        <v>825</v>
      </c>
      <c r="G464" t="s">
        <v>950</v>
      </c>
      <c r="H464" t="s">
        <v>49</v>
      </c>
      <c r="I464" t="s">
        <v>40</v>
      </c>
      <c r="J464" t="s">
        <v>29</v>
      </c>
      <c r="K464" t="s">
        <v>257</v>
      </c>
      <c r="L464" t="s">
        <v>59</v>
      </c>
      <c r="M464" t="s">
        <v>583</v>
      </c>
      <c r="N464">
        <v>0.57999999999999996</v>
      </c>
      <c r="O464" t="s">
        <v>33</v>
      </c>
      <c r="P464" t="s">
        <v>61</v>
      </c>
      <c r="Q464" t="s">
        <v>130</v>
      </c>
      <c r="R464" t="s">
        <v>951</v>
      </c>
      <c r="S464">
        <v>79605</v>
      </c>
      <c r="T464" s="1">
        <v>42145</v>
      </c>
      <c r="U464" s="1">
        <v>42148</v>
      </c>
      <c r="V464">
        <v>3.3840000000000039</v>
      </c>
      <c r="W464">
        <v>4</v>
      </c>
      <c r="X464">
        <v>53.3</v>
      </c>
      <c r="Y464">
        <v>89258</v>
      </c>
      <c r="Z464" t="str">
        <f>TEXT(Orders[[#This Row],[Order Date]],"MMM")</f>
        <v>May</v>
      </c>
    </row>
    <row r="465" spans="1:26" x14ac:dyDescent="0.3">
      <c r="A465">
        <v>24842</v>
      </c>
      <c r="B465" t="s">
        <v>56</v>
      </c>
      <c r="C465">
        <v>0.01</v>
      </c>
      <c r="D465">
        <v>6.98</v>
      </c>
      <c r="E465">
        <v>1.6</v>
      </c>
      <c r="F465">
        <v>827</v>
      </c>
      <c r="G465" t="s">
        <v>952</v>
      </c>
      <c r="H465" t="s">
        <v>49</v>
      </c>
      <c r="I465" t="s">
        <v>40</v>
      </c>
      <c r="J465" t="s">
        <v>29</v>
      </c>
      <c r="K465" t="s">
        <v>93</v>
      </c>
      <c r="L465" t="s">
        <v>31</v>
      </c>
      <c r="M465" t="s">
        <v>953</v>
      </c>
      <c r="N465">
        <v>0.38</v>
      </c>
      <c r="O465" t="s">
        <v>33</v>
      </c>
      <c r="P465" t="s">
        <v>61</v>
      </c>
      <c r="Q465" t="s">
        <v>130</v>
      </c>
      <c r="R465" t="s">
        <v>954</v>
      </c>
      <c r="S465">
        <v>79109</v>
      </c>
      <c r="T465" s="1">
        <v>42149</v>
      </c>
      <c r="U465" s="1">
        <v>42150</v>
      </c>
      <c r="V465">
        <v>0.34600000000000009</v>
      </c>
      <c r="W465">
        <v>3</v>
      </c>
      <c r="X465">
        <v>21.93</v>
      </c>
      <c r="Y465">
        <v>89259</v>
      </c>
      <c r="Z465" t="str">
        <f>TEXT(Orders[[#This Row],[Order Date]],"MMM")</f>
        <v>May</v>
      </c>
    </row>
    <row r="466" spans="1:26" x14ac:dyDescent="0.3">
      <c r="A466">
        <v>24236</v>
      </c>
      <c r="B466" t="s">
        <v>37</v>
      </c>
      <c r="C466">
        <v>0.01</v>
      </c>
      <c r="D466">
        <v>5.18</v>
      </c>
      <c r="E466">
        <v>2.04</v>
      </c>
      <c r="F466">
        <v>829</v>
      </c>
      <c r="G466" t="s">
        <v>955</v>
      </c>
      <c r="H466" t="s">
        <v>49</v>
      </c>
      <c r="I466" t="s">
        <v>28</v>
      </c>
      <c r="J466" t="s">
        <v>29</v>
      </c>
      <c r="K466" t="s">
        <v>93</v>
      </c>
      <c r="L466" t="s">
        <v>31</v>
      </c>
      <c r="M466" t="s">
        <v>167</v>
      </c>
      <c r="N466">
        <v>0.36</v>
      </c>
      <c r="O466" t="s">
        <v>33</v>
      </c>
      <c r="P466" t="s">
        <v>136</v>
      </c>
      <c r="Q466" t="s">
        <v>956</v>
      </c>
      <c r="R466" t="s">
        <v>957</v>
      </c>
      <c r="S466">
        <v>71854</v>
      </c>
      <c r="T466" s="1">
        <v>42057</v>
      </c>
      <c r="U466" s="1">
        <v>42059</v>
      </c>
      <c r="V466">
        <v>-17.654</v>
      </c>
      <c r="W466">
        <v>5</v>
      </c>
      <c r="X466">
        <v>28.46</v>
      </c>
      <c r="Y466">
        <v>90271</v>
      </c>
      <c r="Z466" t="str">
        <f>TEXT(Orders[[#This Row],[Order Date]],"MMM")</f>
        <v>Feb</v>
      </c>
    </row>
    <row r="467" spans="1:26" x14ac:dyDescent="0.3">
      <c r="A467">
        <v>20664</v>
      </c>
      <c r="B467" t="s">
        <v>25</v>
      </c>
      <c r="C467">
        <v>0.01</v>
      </c>
      <c r="D467">
        <v>14.42</v>
      </c>
      <c r="E467">
        <v>6.75</v>
      </c>
      <c r="F467">
        <v>830</v>
      </c>
      <c r="G467" t="s">
        <v>958</v>
      </c>
      <c r="H467" t="s">
        <v>49</v>
      </c>
      <c r="I467" t="s">
        <v>28</v>
      </c>
      <c r="J467" t="s">
        <v>29</v>
      </c>
      <c r="K467" t="s">
        <v>257</v>
      </c>
      <c r="L467" t="s">
        <v>86</v>
      </c>
      <c r="M467" t="s">
        <v>570</v>
      </c>
      <c r="N467">
        <v>0.52</v>
      </c>
      <c r="O467" t="s">
        <v>33</v>
      </c>
      <c r="P467" t="s">
        <v>34</v>
      </c>
      <c r="Q467" t="s">
        <v>255</v>
      </c>
      <c r="R467" t="s">
        <v>959</v>
      </c>
      <c r="S467">
        <v>80033</v>
      </c>
      <c r="T467" s="1">
        <v>42028</v>
      </c>
      <c r="U467" s="1">
        <v>42028</v>
      </c>
      <c r="V467">
        <v>-13.826000000000001</v>
      </c>
      <c r="W467">
        <v>6</v>
      </c>
      <c r="X467">
        <v>89.91</v>
      </c>
      <c r="Y467">
        <v>90270</v>
      </c>
      <c r="Z467" t="str">
        <f>TEXT(Orders[[#This Row],[Order Date]],"MMM")</f>
        <v>Jan</v>
      </c>
    </row>
    <row r="468" spans="1:26" x14ac:dyDescent="0.3">
      <c r="A468">
        <v>19173</v>
      </c>
      <c r="B468" t="s">
        <v>25</v>
      </c>
      <c r="C468">
        <v>0</v>
      </c>
      <c r="D468">
        <v>11.66</v>
      </c>
      <c r="E468">
        <v>8.99</v>
      </c>
      <c r="F468">
        <v>833</v>
      </c>
      <c r="G468" t="s">
        <v>960</v>
      </c>
      <c r="H468" t="s">
        <v>27</v>
      </c>
      <c r="I468" t="s">
        <v>28</v>
      </c>
      <c r="J468" t="s">
        <v>29</v>
      </c>
      <c r="K468" t="s">
        <v>30</v>
      </c>
      <c r="L468" t="s">
        <v>51</v>
      </c>
      <c r="M468" t="s">
        <v>961</v>
      </c>
      <c r="N468">
        <v>0.59</v>
      </c>
      <c r="O468" t="s">
        <v>33</v>
      </c>
      <c r="P468" t="s">
        <v>34</v>
      </c>
      <c r="Q468" t="s">
        <v>45</v>
      </c>
      <c r="R468" t="s">
        <v>962</v>
      </c>
      <c r="S468">
        <v>95020</v>
      </c>
      <c r="T468" s="1">
        <v>42013</v>
      </c>
      <c r="U468" s="1">
        <v>42015</v>
      </c>
      <c r="V468">
        <v>-203.67000000000002</v>
      </c>
      <c r="W468">
        <v>11</v>
      </c>
      <c r="X468">
        <v>138.51</v>
      </c>
      <c r="Y468">
        <v>89770</v>
      </c>
      <c r="Z468" t="str">
        <f>TEXT(Orders[[#This Row],[Order Date]],"MMM")</f>
        <v>Jan</v>
      </c>
    </row>
    <row r="469" spans="1:26" x14ac:dyDescent="0.3">
      <c r="A469">
        <v>19383</v>
      </c>
      <c r="B469" t="s">
        <v>37</v>
      </c>
      <c r="C469">
        <v>7.0000000000000007E-2</v>
      </c>
      <c r="D469">
        <v>6.08</v>
      </c>
      <c r="E469">
        <v>0.91</v>
      </c>
      <c r="F469">
        <v>850</v>
      </c>
      <c r="G469" t="s">
        <v>963</v>
      </c>
      <c r="H469" t="s">
        <v>49</v>
      </c>
      <c r="I469" t="s">
        <v>28</v>
      </c>
      <c r="J469" t="s">
        <v>29</v>
      </c>
      <c r="K469" t="s">
        <v>30</v>
      </c>
      <c r="L469" t="s">
        <v>31</v>
      </c>
      <c r="M469" t="s">
        <v>964</v>
      </c>
      <c r="N469">
        <v>0.51</v>
      </c>
      <c r="O469" t="s">
        <v>33</v>
      </c>
      <c r="P469" t="s">
        <v>34</v>
      </c>
      <c r="Q469" t="s">
        <v>45</v>
      </c>
      <c r="R469" t="s">
        <v>965</v>
      </c>
      <c r="S469">
        <v>93117</v>
      </c>
      <c r="T469" s="1">
        <v>42070</v>
      </c>
      <c r="U469" s="1">
        <v>42071</v>
      </c>
      <c r="V469">
        <v>19.57</v>
      </c>
      <c r="W469">
        <v>7</v>
      </c>
      <c r="X469">
        <v>41.96</v>
      </c>
      <c r="Y469">
        <v>88569</v>
      </c>
      <c r="Z469" t="str">
        <f>TEXT(Orders[[#This Row],[Order Date]],"MMM")</f>
        <v>Mar</v>
      </c>
    </row>
    <row r="470" spans="1:26" x14ac:dyDescent="0.3">
      <c r="A470">
        <v>20604</v>
      </c>
      <c r="B470" t="s">
        <v>106</v>
      </c>
      <c r="C470">
        <v>0.1</v>
      </c>
      <c r="D470">
        <v>50.98</v>
      </c>
      <c r="E470">
        <v>22.24</v>
      </c>
      <c r="F470">
        <v>851</v>
      </c>
      <c r="G470" t="s">
        <v>966</v>
      </c>
      <c r="H470" t="s">
        <v>49</v>
      </c>
      <c r="I470" t="s">
        <v>28</v>
      </c>
      <c r="J470" t="s">
        <v>41</v>
      </c>
      <c r="K470" t="s">
        <v>50</v>
      </c>
      <c r="L470" t="s">
        <v>236</v>
      </c>
      <c r="M470" t="s">
        <v>967</v>
      </c>
      <c r="N470">
        <v>0.55000000000000004</v>
      </c>
      <c r="O470" t="s">
        <v>33</v>
      </c>
      <c r="P470" t="s">
        <v>34</v>
      </c>
      <c r="Q470" t="s">
        <v>45</v>
      </c>
      <c r="R470" t="s">
        <v>968</v>
      </c>
      <c r="S470">
        <v>91745</v>
      </c>
      <c r="T470" s="1">
        <v>42060</v>
      </c>
      <c r="U470" s="1">
        <v>42062</v>
      </c>
      <c r="V470">
        <v>98.12</v>
      </c>
      <c r="W470">
        <v>6</v>
      </c>
      <c r="X470">
        <v>300.63</v>
      </c>
      <c r="Y470">
        <v>88568</v>
      </c>
      <c r="Z470" t="str">
        <f>TEXT(Orders[[#This Row],[Order Date]],"MMM")</f>
        <v>Feb</v>
      </c>
    </row>
    <row r="471" spans="1:26" x14ac:dyDescent="0.3">
      <c r="A471">
        <v>19384</v>
      </c>
      <c r="B471" t="s">
        <v>37</v>
      </c>
      <c r="C471">
        <v>0.08</v>
      </c>
      <c r="D471">
        <v>19.899999999999999</v>
      </c>
      <c r="E471">
        <v>5.29</v>
      </c>
      <c r="F471">
        <v>851</v>
      </c>
      <c r="G471" t="s">
        <v>966</v>
      </c>
      <c r="H471" t="s">
        <v>49</v>
      </c>
      <c r="I471" t="s">
        <v>28</v>
      </c>
      <c r="J471" t="s">
        <v>29</v>
      </c>
      <c r="K471" t="s">
        <v>257</v>
      </c>
      <c r="L471" t="s">
        <v>86</v>
      </c>
      <c r="M471" t="s">
        <v>969</v>
      </c>
      <c r="N471">
        <v>0.4</v>
      </c>
      <c r="O471" t="s">
        <v>33</v>
      </c>
      <c r="P471" t="s">
        <v>34</v>
      </c>
      <c r="Q471" t="s">
        <v>45</v>
      </c>
      <c r="R471" t="s">
        <v>968</v>
      </c>
      <c r="S471">
        <v>91745</v>
      </c>
      <c r="T471" s="1">
        <v>42070</v>
      </c>
      <c r="U471" s="1">
        <v>42072</v>
      </c>
      <c r="V471">
        <v>107.11</v>
      </c>
      <c r="W471">
        <v>13</v>
      </c>
      <c r="X471">
        <v>240.46</v>
      </c>
      <c r="Y471">
        <v>88569</v>
      </c>
      <c r="Z471" t="str">
        <f>TEXT(Orders[[#This Row],[Order Date]],"MMM")</f>
        <v>Mar</v>
      </c>
    </row>
    <row r="472" spans="1:26" x14ac:dyDescent="0.3">
      <c r="A472">
        <v>19385</v>
      </c>
      <c r="B472" t="s">
        <v>37</v>
      </c>
      <c r="C472">
        <v>0.02</v>
      </c>
      <c r="D472">
        <v>3.36</v>
      </c>
      <c r="E472">
        <v>6.27</v>
      </c>
      <c r="F472">
        <v>851</v>
      </c>
      <c r="G472" t="s">
        <v>966</v>
      </c>
      <c r="H472" t="s">
        <v>49</v>
      </c>
      <c r="I472" t="s">
        <v>28</v>
      </c>
      <c r="J472" t="s">
        <v>29</v>
      </c>
      <c r="K472" t="s">
        <v>109</v>
      </c>
      <c r="L472" t="s">
        <v>59</v>
      </c>
      <c r="M472" t="s">
        <v>585</v>
      </c>
      <c r="N472">
        <v>0.4</v>
      </c>
      <c r="O472" t="s">
        <v>33</v>
      </c>
      <c r="P472" t="s">
        <v>34</v>
      </c>
      <c r="Q472" t="s">
        <v>45</v>
      </c>
      <c r="R472" t="s">
        <v>968</v>
      </c>
      <c r="S472">
        <v>91745</v>
      </c>
      <c r="T472" s="1">
        <v>42070</v>
      </c>
      <c r="U472" s="1">
        <v>42072</v>
      </c>
      <c r="V472">
        <v>-216.154</v>
      </c>
      <c r="W472">
        <v>21</v>
      </c>
      <c r="X472">
        <v>74.08</v>
      </c>
      <c r="Y472">
        <v>88569</v>
      </c>
      <c r="Z472" t="str">
        <f>TEXT(Orders[[#This Row],[Order Date]],"MMM")</f>
        <v>Mar</v>
      </c>
    </row>
    <row r="473" spans="1:26" x14ac:dyDescent="0.3">
      <c r="A473">
        <v>21353</v>
      </c>
      <c r="B473" t="s">
        <v>47</v>
      </c>
      <c r="C473">
        <v>0.06</v>
      </c>
      <c r="D473">
        <v>1.26</v>
      </c>
      <c r="E473">
        <v>0.7</v>
      </c>
      <c r="F473">
        <v>851</v>
      </c>
      <c r="G473" t="s">
        <v>966</v>
      </c>
      <c r="H473" t="s">
        <v>49</v>
      </c>
      <c r="I473" t="s">
        <v>28</v>
      </c>
      <c r="J473" t="s">
        <v>29</v>
      </c>
      <c r="K473" t="s">
        <v>66</v>
      </c>
      <c r="L473" t="s">
        <v>31</v>
      </c>
      <c r="M473" t="s">
        <v>970</v>
      </c>
      <c r="N473">
        <v>0.81</v>
      </c>
      <c r="O473" t="s">
        <v>33</v>
      </c>
      <c r="P473" t="s">
        <v>34</v>
      </c>
      <c r="Q473" t="s">
        <v>45</v>
      </c>
      <c r="R473" t="s">
        <v>968</v>
      </c>
      <c r="S473">
        <v>91745</v>
      </c>
      <c r="T473" s="1">
        <v>42124</v>
      </c>
      <c r="U473" s="1">
        <v>42124</v>
      </c>
      <c r="V473">
        <v>-6.6096000000000004</v>
      </c>
      <c r="W473">
        <v>4</v>
      </c>
      <c r="X473">
        <v>5.28</v>
      </c>
      <c r="Y473">
        <v>88571</v>
      </c>
      <c r="Z473" t="str">
        <f>TEXT(Orders[[#This Row],[Order Date]],"MMM")</f>
        <v>Apr</v>
      </c>
    </row>
    <row r="474" spans="1:26" x14ac:dyDescent="0.3">
      <c r="A474">
        <v>26093</v>
      </c>
      <c r="B474" t="s">
        <v>25</v>
      </c>
      <c r="C474">
        <v>0.05</v>
      </c>
      <c r="D474">
        <v>4.24</v>
      </c>
      <c r="E474">
        <v>5.41</v>
      </c>
      <c r="F474">
        <v>853</v>
      </c>
      <c r="G474" t="s">
        <v>971</v>
      </c>
      <c r="H474" t="s">
        <v>49</v>
      </c>
      <c r="I474" t="s">
        <v>58</v>
      </c>
      <c r="J474" t="s">
        <v>29</v>
      </c>
      <c r="K474" t="s">
        <v>109</v>
      </c>
      <c r="L474" t="s">
        <v>59</v>
      </c>
      <c r="M474" t="s">
        <v>110</v>
      </c>
      <c r="N474">
        <v>0.35</v>
      </c>
      <c r="O474" t="s">
        <v>33</v>
      </c>
      <c r="P474" t="s">
        <v>34</v>
      </c>
      <c r="Q474" t="s">
        <v>45</v>
      </c>
      <c r="R474" t="s">
        <v>972</v>
      </c>
      <c r="S474">
        <v>92345</v>
      </c>
      <c r="T474" s="1">
        <v>42079</v>
      </c>
      <c r="U474" s="1">
        <v>42081</v>
      </c>
      <c r="V474">
        <v>-89.216999999999999</v>
      </c>
      <c r="W474">
        <v>12</v>
      </c>
      <c r="X474">
        <v>50.83</v>
      </c>
      <c r="Y474">
        <v>88570</v>
      </c>
      <c r="Z474" t="str">
        <f>TEXT(Orders[[#This Row],[Order Date]],"MMM")</f>
        <v>Mar</v>
      </c>
    </row>
    <row r="475" spans="1:26" x14ac:dyDescent="0.3">
      <c r="A475">
        <v>21351</v>
      </c>
      <c r="B475" t="s">
        <v>47</v>
      </c>
      <c r="C475">
        <v>0.06</v>
      </c>
      <c r="D475">
        <v>1.76</v>
      </c>
      <c r="E475">
        <v>0.7</v>
      </c>
      <c r="F475">
        <v>854</v>
      </c>
      <c r="G475" t="s">
        <v>973</v>
      </c>
      <c r="H475" t="s">
        <v>49</v>
      </c>
      <c r="I475" t="s">
        <v>28</v>
      </c>
      <c r="J475" t="s">
        <v>29</v>
      </c>
      <c r="K475" t="s">
        <v>30</v>
      </c>
      <c r="L475" t="s">
        <v>31</v>
      </c>
      <c r="M475" t="s">
        <v>127</v>
      </c>
      <c r="N475">
        <v>0.56000000000000005</v>
      </c>
      <c r="O475" t="s">
        <v>33</v>
      </c>
      <c r="P475" t="s">
        <v>53</v>
      </c>
      <c r="Q475" t="s">
        <v>228</v>
      </c>
      <c r="R475" t="s">
        <v>974</v>
      </c>
      <c r="S475">
        <v>6405</v>
      </c>
      <c r="T475" s="1">
        <v>42124</v>
      </c>
      <c r="U475" s="1">
        <v>42126</v>
      </c>
      <c r="V475">
        <v>1.2236</v>
      </c>
      <c r="W475">
        <v>22</v>
      </c>
      <c r="X475">
        <v>39.26</v>
      </c>
      <c r="Y475">
        <v>88571</v>
      </c>
      <c r="Z475" t="str">
        <f>TEXT(Orders[[#This Row],[Order Date]],"MMM")</f>
        <v>Apr</v>
      </c>
    </row>
    <row r="476" spans="1:26" x14ac:dyDescent="0.3">
      <c r="A476">
        <v>21352</v>
      </c>
      <c r="B476" t="s">
        <v>47</v>
      </c>
      <c r="C476">
        <v>0.02</v>
      </c>
      <c r="D476">
        <v>24.98</v>
      </c>
      <c r="E476">
        <v>8.7899999999999991</v>
      </c>
      <c r="F476">
        <v>855</v>
      </c>
      <c r="G476" t="s">
        <v>975</v>
      </c>
      <c r="H476" t="s">
        <v>49</v>
      </c>
      <c r="I476" t="s">
        <v>28</v>
      </c>
      <c r="J476" t="s">
        <v>29</v>
      </c>
      <c r="K476" t="s">
        <v>141</v>
      </c>
      <c r="L476" t="s">
        <v>59</v>
      </c>
      <c r="M476" t="s">
        <v>976</v>
      </c>
      <c r="N476">
        <v>0.66</v>
      </c>
      <c r="O476" t="s">
        <v>33</v>
      </c>
      <c r="P476" t="s">
        <v>53</v>
      </c>
      <c r="Q476" t="s">
        <v>228</v>
      </c>
      <c r="R476" t="s">
        <v>977</v>
      </c>
      <c r="S476">
        <v>6810</v>
      </c>
      <c r="T476" s="1">
        <v>42124</v>
      </c>
      <c r="U476" s="1">
        <v>42125</v>
      </c>
      <c r="V476">
        <v>4.3148</v>
      </c>
      <c r="W476">
        <v>23</v>
      </c>
      <c r="X476">
        <v>606.51</v>
      </c>
      <c r="Y476">
        <v>88571</v>
      </c>
      <c r="Z476" t="str">
        <f>TEXT(Orders[[#This Row],[Order Date]],"MMM")</f>
        <v>Apr</v>
      </c>
    </row>
    <row r="477" spans="1:26" x14ac:dyDescent="0.3">
      <c r="A477">
        <v>21354</v>
      </c>
      <c r="B477" t="s">
        <v>47</v>
      </c>
      <c r="C477">
        <v>0.05</v>
      </c>
      <c r="D477">
        <v>35.99</v>
      </c>
      <c r="E477">
        <v>5.99</v>
      </c>
      <c r="F477">
        <v>858</v>
      </c>
      <c r="G477" t="s">
        <v>978</v>
      </c>
      <c r="H477" t="s">
        <v>27</v>
      </c>
      <c r="I477" t="s">
        <v>28</v>
      </c>
      <c r="J477" t="s">
        <v>77</v>
      </c>
      <c r="K477" t="s">
        <v>78</v>
      </c>
      <c r="L477" t="s">
        <v>31</v>
      </c>
      <c r="M477" t="s">
        <v>979</v>
      </c>
      <c r="N477">
        <v>0.38</v>
      </c>
      <c r="O477" t="s">
        <v>33</v>
      </c>
      <c r="P477" t="s">
        <v>53</v>
      </c>
      <c r="Q477" t="s">
        <v>188</v>
      </c>
      <c r="R477" t="s">
        <v>475</v>
      </c>
      <c r="S477">
        <v>4240</v>
      </c>
      <c r="T477" s="1">
        <v>42124</v>
      </c>
      <c r="U477" s="1">
        <v>42126</v>
      </c>
      <c r="V477">
        <v>-125.83296</v>
      </c>
      <c r="W477">
        <v>2</v>
      </c>
      <c r="X477">
        <v>64.89</v>
      </c>
      <c r="Y477">
        <v>88571</v>
      </c>
      <c r="Z477" t="str">
        <f>TEXT(Orders[[#This Row],[Order Date]],"MMM")</f>
        <v>Apr</v>
      </c>
    </row>
    <row r="478" spans="1:26" x14ac:dyDescent="0.3">
      <c r="A478">
        <v>21214</v>
      </c>
      <c r="B478" t="s">
        <v>47</v>
      </c>
      <c r="C478">
        <v>0.03</v>
      </c>
      <c r="D478">
        <v>14.2</v>
      </c>
      <c r="E478">
        <v>5.3</v>
      </c>
      <c r="F478">
        <v>865</v>
      </c>
      <c r="G478" t="s">
        <v>980</v>
      </c>
      <c r="H478" t="s">
        <v>49</v>
      </c>
      <c r="I478" t="s">
        <v>28</v>
      </c>
      <c r="J478" t="s">
        <v>41</v>
      </c>
      <c r="K478" t="s">
        <v>50</v>
      </c>
      <c r="L478" t="s">
        <v>31</v>
      </c>
      <c r="M478" t="s">
        <v>728</v>
      </c>
      <c r="N478">
        <v>0.46</v>
      </c>
      <c r="O478" t="s">
        <v>33</v>
      </c>
      <c r="P478" t="s">
        <v>61</v>
      </c>
      <c r="Q478" t="s">
        <v>701</v>
      </c>
      <c r="R478" t="s">
        <v>830</v>
      </c>
      <c r="S478">
        <v>46312</v>
      </c>
      <c r="T478" s="1">
        <v>42151</v>
      </c>
      <c r="U478" s="1">
        <v>42152</v>
      </c>
      <c r="V478">
        <v>122.21</v>
      </c>
      <c r="W478">
        <v>18</v>
      </c>
      <c r="X478">
        <v>267.2</v>
      </c>
      <c r="Y478">
        <v>90674</v>
      </c>
      <c r="Z478" t="str">
        <f>TEXT(Orders[[#This Row],[Order Date]],"MMM")</f>
        <v>May</v>
      </c>
    </row>
    <row r="479" spans="1:26" x14ac:dyDescent="0.3">
      <c r="A479">
        <v>19947</v>
      </c>
      <c r="B479" t="s">
        <v>106</v>
      </c>
      <c r="C479">
        <v>0.04</v>
      </c>
      <c r="D479">
        <v>6.48</v>
      </c>
      <c r="E479">
        <v>5.16</v>
      </c>
      <c r="F479">
        <v>865</v>
      </c>
      <c r="G479" t="s">
        <v>980</v>
      </c>
      <c r="H479" t="s">
        <v>27</v>
      </c>
      <c r="I479" t="s">
        <v>28</v>
      </c>
      <c r="J479" t="s">
        <v>29</v>
      </c>
      <c r="K479" t="s">
        <v>93</v>
      </c>
      <c r="L479" t="s">
        <v>59</v>
      </c>
      <c r="M479" t="s">
        <v>981</v>
      </c>
      <c r="N479">
        <v>0.37</v>
      </c>
      <c r="O479" t="s">
        <v>33</v>
      </c>
      <c r="P479" t="s">
        <v>61</v>
      </c>
      <c r="Q479" t="s">
        <v>701</v>
      </c>
      <c r="R479" t="s">
        <v>830</v>
      </c>
      <c r="S479">
        <v>46312</v>
      </c>
      <c r="T479" s="1">
        <v>42061</v>
      </c>
      <c r="U479" s="1">
        <v>42065</v>
      </c>
      <c r="V479">
        <v>-11.1332</v>
      </c>
      <c r="W479">
        <v>12</v>
      </c>
      <c r="X479">
        <v>86.79</v>
      </c>
      <c r="Y479">
        <v>90675</v>
      </c>
      <c r="Z479" t="str">
        <f>TEXT(Orders[[#This Row],[Order Date]],"MMM")</f>
        <v>Feb</v>
      </c>
    </row>
    <row r="480" spans="1:26" x14ac:dyDescent="0.3">
      <c r="A480">
        <v>24774</v>
      </c>
      <c r="B480" t="s">
        <v>37</v>
      </c>
      <c r="C480">
        <v>0.04</v>
      </c>
      <c r="D480">
        <v>29.18</v>
      </c>
      <c r="E480">
        <v>8.5500000000000007</v>
      </c>
      <c r="F480">
        <v>868</v>
      </c>
      <c r="G480" t="s">
        <v>982</v>
      </c>
      <c r="H480" t="s">
        <v>27</v>
      </c>
      <c r="I480" t="s">
        <v>28</v>
      </c>
      <c r="J480" t="s">
        <v>41</v>
      </c>
      <c r="K480" t="s">
        <v>50</v>
      </c>
      <c r="L480" t="s">
        <v>59</v>
      </c>
      <c r="M480" t="s">
        <v>983</v>
      </c>
      <c r="N480">
        <v>0.42</v>
      </c>
      <c r="O480" t="s">
        <v>33</v>
      </c>
      <c r="P480" t="s">
        <v>61</v>
      </c>
      <c r="Q480" t="s">
        <v>62</v>
      </c>
      <c r="R480" t="s">
        <v>984</v>
      </c>
      <c r="S480">
        <v>55126</v>
      </c>
      <c r="T480" s="1">
        <v>42060</v>
      </c>
      <c r="U480" s="1">
        <v>42062</v>
      </c>
      <c r="V480">
        <v>201.7353</v>
      </c>
      <c r="W480">
        <v>10</v>
      </c>
      <c r="X480">
        <v>292.37</v>
      </c>
      <c r="Y480">
        <v>91194</v>
      </c>
      <c r="Z480" t="str">
        <f>TEXT(Orders[[#This Row],[Order Date]],"MMM")</f>
        <v>Feb</v>
      </c>
    </row>
    <row r="481" spans="1:26" x14ac:dyDescent="0.3">
      <c r="A481">
        <v>24775</v>
      </c>
      <c r="B481" t="s">
        <v>37</v>
      </c>
      <c r="C481">
        <v>0</v>
      </c>
      <c r="D481">
        <v>80.98</v>
      </c>
      <c r="E481">
        <v>35</v>
      </c>
      <c r="F481">
        <v>868</v>
      </c>
      <c r="G481" t="s">
        <v>982</v>
      </c>
      <c r="H481" t="s">
        <v>49</v>
      </c>
      <c r="I481" t="s">
        <v>28</v>
      </c>
      <c r="J481" t="s">
        <v>29</v>
      </c>
      <c r="K481" t="s">
        <v>141</v>
      </c>
      <c r="L481" t="s">
        <v>236</v>
      </c>
      <c r="M481" t="s">
        <v>985</v>
      </c>
      <c r="N481">
        <v>0.83</v>
      </c>
      <c r="O481" t="s">
        <v>33</v>
      </c>
      <c r="P481" t="s">
        <v>61</v>
      </c>
      <c r="Q481" t="s">
        <v>62</v>
      </c>
      <c r="R481" t="s">
        <v>984</v>
      </c>
      <c r="S481">
        <v>55126</v>
      </c>
      <c r="T481" s="1">
        <v>42060</v>
      </c>
      <c r="U481" s="1">
        <v>42062</v>
      </c>
      <c r="V481">
        <v>-684.78</v>
      </c>
      <c r="W481">
        <v>8</v>
      </c>
      <c r="X481">
        <v>682.79</v>
      </c>
      <c r="Y481">
        <v>91194</v>
      </c>
      <c r="Z481" t="str">
        <f>TEXT(Orders[[#This Row],[Order Date]],"MMM")</f>
        <v>Feb</v>
      </c>
    </row>
    <row r="482" spans="1:26" x14ac:dyDescent="0.3">
      <c r="A482">
        <v>24763</v>
      </c>
      <c r="B482" t="s">
        <v>47</v>
      </c>
      <c r="C482">
        <v>0.06</v>
      </c>
      <c r="D482">
        <v>6.48</v>
      </c>
      <c r="E482">
        <v>8.8800000000000008</v>
      </c>
      <c r="F482">
        <v>868</v>
      </c>
      <c r="G482" t="s">
        <v>982</v>
      </c>
      <c r="H482" t="s">
        <v>49</v>
      </c>
      <c r="I482" t="s">
        <v>28</v>
      </c>
      <c r="J482" t="s">
        <v>29</v>
      </c>
      <c r="K482" t="s">
        <v>93</v>
      </c>
      <c r="L482" t="s">
        <v>59</v>
      </c>
      <c r="M482" t="s">
        <v>986</v>
      </c>
      <c r="N482">
        <v>0.37</v>
      </c>
      <c r="O482" t="s">
        <v>33</v>
      </c>
      <c r="P482" t="s">
        <v>61</v>
      </c>
      <c r="Q482" t="s">
        <v>62</v>
      </c>
      <c r="R482" t="s">
        <v>984</v>
      </c>
      <c r="S482">
        <v>55126</v>
      </c>
      <c r="T482" s="1">
        <v>42069</v>
      </c>
      <c r="U482" s="1">
        <v>42070</v>
      </c>
      <c r="V482">
        <v>-237.47</v>
      </c>
      <c r="W482">
        <v>20</v>
      </c>
      <c r="X482">
        <v>125.77</v>
      </c>
      <c r="Y482">
        <v>91195</v>
      </c>
      <c r="Z482" t="str">
        <f>TEXT(Orders[[#This Row],[Order Date]],"MMM")</f>
        <v>Mar</v>
      </c>
    </row>
    <row r="483" spans="1:26" x14ac:dyDescent="0.3">
      <c r="A483">
        <v>25507</v>
      </c>
      <c r="B483" t="s">
        <v>37</v>
      </c>
      <c r="C483">
        <v>0.03</v>
      </c>
      <c r="D483">
        <v>14.2</v>
      </c>
      <c r="E483">
        <v>5.3</v>
      </c>
      <c r="F483">
        <v>871</v>
      </c>
      <c r="G483" t="s">
        <v>987</v>
      </c>
      <c r="H483" t="s">
        <v>49</v>
      </c>
      <c r="I483" t="s">
        <v>40</v>
      </c>
      <c r="J483" t="s">
        <v>41</v>
      </c>
      <c r="K483" t="s">
        <v>50</v>
      </c>
      <c r="L483" t="s">
        <v>31</v>
      </c>
      <c r="M483" t="s">
        <v>728</v>
      </c>
      <c r="N483">
        <v>0.46</v>
      </c>
      <c r="O483" t="s">
        <v>33</v>
      </c>
      <c r="P483" t="s">
        <v>34</v>
      </c>
      <c r="Q483" t="s">
        <v>532</v>
      </c>
      <c r="R483" t="s">
        <v>988</v>
      </c>
      <c r="S483">
        <v>89502</v>
      </c>
      <c r="T483" s="1">
        <v>42078</v>
      </c>
      <c r="U483" s="1">
        <v>42080</v>
      </c>
      <c r="V483">
        <v>21.555599999999998</v>
      </c>
      <c r="W483">
        <v>2</v>
      </c>
      <c r="X483">
        <v>31.24</v>
      </c>
      <c r="Y483">
        <v>90577</v>
      </c>
      <c r="Z483" t="str">
        <f>TEXT(Orders[[#This Row],[Order Date]],"MMM")</f>
        <v>Mar</v>
      </c>
    </row>
    <row r="484" spans="1:26" x14ac:dyDescent="0.3">
      <c r="A484">
        <v>22547</v>
      </c>
      <c r="B484" t="s">
        <v>37</v>
      </c>
      <c r="C484">
        <v>0.01</v>
      </c>
      <c r="D484">
        <v>5.94</v>
      </c>
      <c r="E484">
        <v>9.92</v>
      </c>
      <c r="F484">
        <v>871</v>
      </c>
      <c r="G484" t="s">
        <v>987</v>
      </c>
      <c r="H484" t="s">
        <v>49</v>
      </c>
      <c r="I484" t="s">
        <v>40</v>
      </c>
      <c r="J484" t="s">
        <v>29</v>
      </c>
      <c r="K484" t="s">
        <v>109</v>
      </c>
      <c r="L484" t="s">
        <v>59</v>
      </c>
      <c r="M484" t="s">
        <v>344</v>
      </c>
      <c r="N484">
        <v>0.38</v>
      </c>
      <c r="O484" t="s">
        <v>33</v>
      </c>
      <c r="P484" t="s">
        <v>34</v>
      </c>
      <c r="Q484" t="s">
        <v>532</v>
      </c>
      <c r="R484" t="s">
        <v>988</v>
      </c>
      <c r="S484">
        <v>89502</v>
      </c>
      <c r="T484" s="1">
        <v>42144</v>
      </c>
      <c r="U484" s="1">
        <v>42147</v>
      </c>
      <c r="V484">
        <v>-239.315</v>
      </c>
      <c r="W484">
        <v>12</v>
      </c>
      <c r="X484">
        <v>74.77</v>
      </c>
      <c r="Y484">
        <v>90578</v>
      </c>
      <c r="Z484" t="str">
        <f>TEXT(Orders[[#This Row],[Order Date]],"MMM")</f>
        <v>May</v>
      </c>
    </row>
    <row r="485" spans="1:26" x14ac:dyDescent="0.3">
      <c r="A485">
        <v>22548</v>
      </c>
      <c r="B485" t="s">
        <v>37</v>
      </c>
      <c r="C485">
        <v>0</v>
      </c>
      <c r="D485">
        <v>6.48</v>
      </c>
      <c r="E485">
        <v>5.1100000000000003</v>
      </c>
      <c r="F485">
        <v>871</v>
      </c>
      <c r="G485" t="s">
        <v>987</v>
      </c>
      <c r="H485" t="s">
        <v>49</v>
      </c>
      <c r="I485" t="s">
        <v>40</v>
      </c>
      <c r="J485" t="s">
        <v>29</v>
      </c>
      <c r="K485" t="s">
        <v>93</v>
      </c>
      <c r="L485" t="s">
        <v>59</v>
      </c>
      <c r="M485" t="s">
        <v>989</v>
      </c>
      <c r="N485">
        <v>0.37</v>
      </c>
      <c r="O485" t="s">
        <v>33</v>
      </c>
      <c r="P485" t="s">
        <v>34</v>
      </c>
      <c r="Q485" t="s">
        <v>532</v>
      </c>
      <c r="R485" t="s">
        <v>988</v>
      </c>
      <c r="S485">
        <v>89502</v>
      </c>
      <c r="T485" s="1">
        <v>42144</v>
      </c>
      <c r="U485" s="1">
        <v>42146</v>
      </c>
      <c r="V485">
        <v>-33.31</v>
      </c>
      <c r="W485">
        <v>18</v>
      </c>
      <c r="X485">
        <v>127.81</v>
      </c>
      <c r="Y485">
        <v>90578</v>
      </c>
      <c r="Z485" t="str">
        <f>TEXT(Orders[[#This Row],[Order Date]],"MMM")</f>
        <v>May</v>
      </c>
    </row>
    <row r="486" spans="1:26" x14ac:dyDescent="0.3">
      <c r="A486">
        <v>19262</v>
      </c>
      <c r="B486" t="s">
        <v>25</v>
      </c>
      <c r="C486">
        <v>0.04</v>
      </c>
      <c r="D486">
        <v>4.37</v>
      </c>
      <c r="E486">
        <v>5.15</v>
      </c>
      <c r="F486">
        <v>875</v>
      </c>
      <c r="G486" t="s">
        <v>990</v>
      </c>
      <c r="H486" t="s">
        <v>49</v>
      </c>
      <c r="I486" t="s">
        <v>58</v>
      </c>
      <c r="J486" t="s">
        <v>29</v>
      </c>
      <c r="K486" t="s">
        <v>257</v>
      </c>
      <c r="L486" t="s">
        <v>59</v>
      </c>
      <c r="M486" t="s">
        <v>991</v>
      </c>
      <c r="N486">
        <v>0.59</v>
      </c>
      <c r="O486" t="s">
        <v>33</v>
      </c>
      <c r="P486" t="s">
        <v>34</v>
      </c>
      <c r="Q486" t="s">
        <v>212</v>
      </c>
      <c r="R486" t="s">
        <v>992</v>
      </c>
      <c r="S486">
        <v>84106</v>
      </c>
      <c r="T486" s="1">
        <v>42056</v>
      </c>
      <c r="U486" s="1">
        <v>42057</v>
      </c>
      <c r="V486">
        <v>-74.479599999999991</v>
      </c>
      <c r="W486">
        <v>18</v>
      </c>
      <c r="X486">
        <v>78.59</v>
      </c>
      <c r="Y486">
        <v>89059</v>
      </c>
      <c r="Z486" t="str">
        <f>TEXT(Orders[[#This Row],[Order Date]],"MMM")</f>
        <v>Feb</v>
      </c>
    </row>
    <row r="487" spans="1:26" x14ac:dyDescent="0.3">
      <c r="A487">
        <v>19263</v>
      </c>
      <c r="B487" t="s">
        <v>25</v>
      </c>
      <c r="C487">
        <v>0.09</v>
      </c>
      <c r="D487">
        <v>155.99</v>
      </c>
      <c r="E487">
        <v>8.99</v>
      </c>
      <c r="F487">
        <v>875</v>
      </c>
      <c r="G487" t="s">
        <v>990</v>
      </c>
      <c r="H487" t="s">
        <v>49</v>
      </c>
      <c r="I487" t="s">
        <v>58</v>
      </c>
      <c r="J487" t="s">
        <v>77</v>
      </c>
      <c r="K487" t="s">
        <v>78</v>
      </c>
      <c r="L487" t="s">
        <v>59</v>
      </c>
      <c r="M487" t="s">
        <v>993</v>
      </c>
      <c r="N487">
        <v>0.57999999999999996</v>
      </c>
      <c r="O487" t="s">
        <v>33</v>
      </c>
      <c r="P487" t="s">
        <v>34</v>
      </c>
      <c r="Q487" t="s">
        <v>212</v>
      </c>
      <c r="R487" t="s">
        <v>992</v>
      </c>
      <c r="S487">
        <v>84106</v>
      </c>
      <c r="T487" s="1">
        <v>42056</v>
      </c>
      <c r="U487" s="1">
        <v>42058</v>
      </c>
      <c r="V487">
        <v>-232.22056000000003</v>
      </c>
      <c r="W487">
        <v>4</v>
      </c>
      <c r="X487">
        <v>497.11</v>
      </c>
      <c r="Y487">
        <v>89059</v>
      </c>
      <c r="Z487" t="str">
        <f>TEXT(Orders[[#This Row],[Order Date]],"MMM")</f>
        <v>Feb</v>
      </c>
    </row>
    <row r="488" spans="1:26" x14ac:dyDescent="0.3">
      <c r="A488">
        <v>18054</v>
      </c>
      <c r="B488" t="s">
        <v>47</v>
      </c>
      <c r="C488">
        <v>7.0000000000000007E-2</v>
      </c>
      <c r="D488">
        <v>5.68</v>
      </c>
      <c r="E488">
        <v>1.39</v>
      </c>
      <c r="F488">
        <v>880</v>
      </c>
      <c r="G488" t="s">
        <v>994</v>
      </c>
      <c r="H488" t="s">
        <v>49</v>
      </c>
      <c r="I488" t="s">
        <v>58</v>
      </c>
      <c r="J488" t="s">
        <v>29</v>
      </c>
      <c r="K488" t="s">
        <v>69</v>
      </c>
      <c r="L488" t="s">
        <v>59</v>
      </c>
      <c r="M488" t="s">
        <v>995</v>
      </c>
      <c r="N488">
        <v>0.38</v>
      </c>
      <c r="O488" t="s">
        <v>33</v>
      </c>
      <c r="P488" t="s">
        <v>34</v>
      </c>
      <c r="Q488" t="s">
        <v>378</v>
      </c>
      <c r="R488" t="s">
        <v>996</v>
      </c>
      <c r="S488">
        <v>85254</v>
      </c>
      <c r="T488" s="1">
        <v>42088</v>
      </c>
      <c r="U488" s="1">
        <v>42090</v>
      </c>
      <c r="V488">
        <v>18.643799999999999</v>
      </c>
      <c r="W488">
        <v>5</v>
      </c>
      <c r="X488">
        <v>27.02</v>
      </c>
      <c r="Y488">
        <v>86153</v>
      </c>
      <c r="Z488" t="str">
        <f>TEXT(Orders[[#This Row],[Order Date]],"MMM")</f>
        <v>Mar</v>
      </c>
    </row>
    <row r="489" spans="1:26" x14ac:dyDescent="0.3">
      <c r="A489">
        <v>18055</v>
      </c>
      <c r="B489" t="s">
        <v>47</v>
      </c>
      <c r="C489">
        <v>0.06</v>
      </c>
      <c r="D489">
        <v>22.84</v>
      </c>
      <c r="E489">
        <v>11.54</v>
      </c>
      <c r="F489">
        <v>880</v>
      </c>
      <c r="G489" t="s">
        <v>994</v>
      </c>
      <c r="H489" t="s">
        <v>49</v>
      </c>
      <c r="I489" t="s">
        <v>58</v>
      </c>
      <c r="J489" t="s">
        <v>29</v>
      </c>
      <c r="K489" t="s">
        <v>93</v>
      </c>
      <c r="L489" t="s">
        <v>59</v>
      </c>
      <c r="M489" t="s">
        <v>227</v>
      </c>
      <c r="N489">
        <v>0.39</v>
      </c>
      <c r="O489" t="s">
        <v>33</v>
      </c>
      <c r="P489" t="s">
        <v>34</v>
      </c>
      <c r="Q489" t="s">
        <v>378</v>
      </c>
      <c r="R489" t="s">
        <v>996</v>
      </c>
      <c r="S489">
        <v>85254</v>
      </c>
      <c r="T489" s="1">
        <v>42088</v>
      </c>
      <c r="U489" s="1">
        <v>42090</v>
      </c>
      <c r="V489">
        <v>-31.24</v>
      </c>
      <c r="W489">
        <v>1</v>
      </c>
      <c r="X489">
        <v>27.67</v>
      </c>
      <c r="Y489">
        <v>86153</v>
      </c>
      <c r="Z489" t="str">
        <f>TEXT(Orders[[#This Row],[Order Date]],"MMM")</f>
        <v>Mar</v>
      </c>
    </row>
    <row r="490" spans="1:26" x14ac:dyDescent="0.3">
      <c r="A490">
        <v>19401</v>
      </c>
      <c r="B490" t="s">
        <v>47</v>
      </c>
      <c r="C490">
        <v>0.06</v>
      </c>
      <c r="D490">
        <v>25.98</v>
      </c>
      <c r="E490">
        <v>14.36</v>
      </c>
      <c r="F490">
        <v>885</v>
      </c>
      <c r="G490" t="s">
        <v>997</v>
      </c>
      <c r="H490" t="s">
        <v>39</v>
      </c>
      <c r="I490" t="s">
        <v>28</v>
      </c>
      <c r="J490" t="s">
        <v>41</v>
      </c>
      <c r="K490" t="s">
        <v>42</v>
      </c>
      <c r="L490" t="s">
        <v>43</v>
      </c>
      <c r="M490" t="s">
        <v>998</v>
      </c>
      <c r="N490">
        <v>0.6</v>
      </c>
      <c r="O490" t="s">
        <v>33</v>
      </c>
      <c r="P490" t="s">
        <v>61</v>
      </c>
      <c r="Q490" t="s">
        <v>130</v>
      </c>
      <c r="R490" t="s">
        <v>954</v>
      </c>
      <c r="S490">
        <v>79109</v>
      </c>
      <c r="T490" s="1">
        <v>42148</v>
      </c>
      <c r="U490" s="1">
        <v>42149</v>
      </c>
      <c r="V490">
        <v>55.888000000000034</v>
      </c>
      <c r="W490">
        <v>41</v>
      </c>
      <c r="X490">
        <v>1033.56</v>
      </c>
      <c r="Y490">
        <v>89537</v>
      </c>
      <c r="Z490" t="str">
        <f>TEXT(Orders[[#This Row],[Order Date]],"MMM")</f>
        <v>May</v>
      </c>
    </row>
    <row r="491" spans="1:26" x14ac:dyDescent="0.3">
      <c r="A491">
        <v>26011</v>
      </c>
      <c r="B491" t="s">
        <v>47</v>
      </c>
      <c r="C491">
        <v>0.08</v>
      </c>
      <c r="D491">
        <v>1.81</v>
      </c>
      <c r="E491">
        <v>0.75</v>
      </c>
      <c r="F491">
        <v>890</v>
      </c>
      <c r="G491" t="s">
        <v>999</v>
      </c>
      <c r="H491" t="s">
        <v>49</v>
      </c>
      <c r="I491" t="s">
        <v>114</v>
      </c>
      <c r="J491" t="s">
        <v>41</v>
      </c>
      <c r="K491" t="s">
        <v>42</v>
      </c>
      <c r="L491" t="s">
        <v>43</v>
      </c>
      <c r="M491" t="s">
        <v>1000</v>
      </c>
      <c r="N491">
        <v>0.57999999999999996</v>
      </c>
      <c r="O491" t="s">
        <v>33</v>
      </c>
      <c r="P491" t="s">
        <v>61</v>
      </c>
      <c r="Q491" t="s">
        <v>130</v>
      </c>
      <c r="R491" t="s">
        <v>1001</v>
      </c>
      <c r="S491">
        <v>76021</v>
      </c>
      <c r="T491" s="1">
        <v>42009</v>
      </c>
      <c r="U491" s="1">
        <v>42010</v>
      </c>
      <c r="V491">
        <v>1.3224</v>
      </c>
      <c r="W491">
        <v>11</v>
      </c>
      <c r="X491">
        <v>19.97</v>
      </c>
      <c r="Y491">
        <v>89536</v>
      </c>
      <c r="Z491" t="str">
        <f>TEXT(Orders[[#This Row],[Order Date]],"MMM")</f>
        <v>Jan</v>
      </c>
    </row>
    <row r="492" spans="1:26" x14ac:dyDescent="0.3">
      <c r="A492">
        <v>26015</v>
      </c>
      <c r="B492" t="s">
        <v>47</v>
      </c>
      <c r="C492">
        <v>0.04</v>
      </c>
      <c r="D492">
        <v>125.99</v>
      </c>
      <c r="E492">
        <v>5.26</v>
      </c>
      <c r="F492">
        <v>890</v>
      </c>
      <c r="G492" t="s">
        <v>999</v>
      </c>
      <c r="H492" t="s">
        <v>49</v>
      </c>
      <c r="I492" t="s">
        <v>114</v>
      </c>
      <c r="J492" t="s">
        <v>77</v>
      </c>
      <c r="K492" t="s">
        <v>78</v>
      </c>
      <c r="L492" t="s">
        <v>59</v>
      </c>
      <c r="M492" t="s">
        <v>1002</v>
      </c>
      <c r="N492">
        <v>0.55000000000000004</v>
      </c>
      <c r="O492" t="s">
        <v>33</v>
      </c>
      <c r="P492" t="s">
        <v>61</v>
      </c>
      <c r="Q492" t="s">
        <v>130</v>
      </c>
      <c r="R492" t="s">
        <v>1001</v>
      </c>
      <c r="S492">
        <v>76021</v>
      </c>
      <c r="T492" s="1">
        <v>42009</v>
      </c>
      <c r="U492" s="1">
        <v>42009</v>
      </c>
      <c r="V492">
        <v>455.42069999999995</v>
      </c>
      <c r="W492">
        <v>6</v>
      </c>
      <c r="X492">
        <v>660.03</v>
      </c>
      <c r="Y492">
        <v>89536</v>
      </c>
      <c r="Z492" t="str">
        <f>TEXT(Orders[[#This Row],[Order Date]],"MMM")</f>
        <v>Jan</v>
      </c>
    </row>
    <row r="493" spans="1:26" x14ac:dyDescent="0.3">
      <c r="A493">
        <v>2045</v>
      </c>
      <c r="B493" t="s">
        <v>47</v>
      </c>
      <c r="C493">
        <v>0.01</v>
      </c>
      <c r="D493">
        <v>8.34</v>
      </c>
      <c r="E493">
        <v>0.96</v>
      </c>
      <c r="F493">
        <v>894</v>
      </c>
      <c r="G493" t="s">
        <v>1003</v>
      </c>
      <c r="H493" t="s">
        <v>49</v>
      </c>
      <c r="I493" t="s">
        <v>28</v>
      </c>
      <c r="J493" t="s">
        <v>41</v>
      </c>
      <c r="K493" t="s">
        <v>50</v>
      </c>
      <c r="L493" t="s">
        <v>31</v>
      </c>
      <c r="M493" t="s">
        <v>1004</v>
      </c>
      <c r="N493">
        <v>0.43</v>
      </c>
      <c r="O493" t="s">
        <v>33</v>
      </c>
      <c r="P493" t="s">
        <v>53</v>
      </c>
      <c r="Q493" t="s">
        <v>1005</v>
      </c>
      <c r="R493" t="s">
        <v>35</v>
      </c>
      <c r="S493">
        <v>20024</v>
      </c>
      <c r="T493" s="1">
        <v>42014</v>
      </c>
      <c r="U493" s="1">
        <v>42016</v>
      </c>
      <c r="V493">
        <v>29.332000000000001</v>
      </c>
      <c r="W493">
        <v>24</v>
      </c>
      <c r="X493">
        <v>199.12</v>
      </c>
      <c r="Y493">
        <v>14596</v>
      </c>
      <c r="Z493" t="str">
        <f>TEXT(Orders[[#This Row],[Order Date]],"MMM")</f>
        <v>Jan</v>
      </c>
    </row>
    <row r="494" spans="1:26" x14ac:dyDescent="0.3">
      <c r="A494">
        <v>2046</v>
      </c>
      <c r="B494" t="s">
        <v>47</v>
      </c>
      <c r="C494">
        <v>0.06</v>
      </c>
      <c r="D494">
        <v>3.28</v>
      </c>
      <c r="E494">
        <v>3.97</v>
      </c>
      <c r="F494">
        <v>894</v>
      </c>
      <c r="G494" t="s">
        <v>1003</v>
      </c>
      <c r="H494" t="s">
        <v>49</v>
      </c>
      <c r="I494" t="s">
        <v>28</v>
      </c>
      <c r="J494" t="s">
        <v>29</v>
      </c>
      <c r="K494" t="s">
        <v>30</v>
      </c>
      <c r="L494" t="s">
        <v>31</v>
      </c>
      <c r="M494" t="s">
        <v>1006</v>
      </c>
      <c r="N494">
        <v>0.56000000000000005</v>
      </c>
      <c r="O494" t="s">
        <v>33</v>
      </c>
      <c r="P494" t="s">
        <v>53</v>
      </c>
      <c r="Q494" t="s">
        <v>1005</v>
      </c>
      <c r="R494" t="s">
        <v>35</v>
      </c>
      <c r="S494">
        <v>20024</v>
      </c>
      <c r="T494" s="1">
        <v>42014</v>
      </c>
      <c r="U494" s="1">
        <v>42015</v>
      </c>
      <c r="V494">
        <v>-86</v>
      </c>
      <c r="W494">
        <v>19</v>
      </c>
      <c r="X494">
        <v>63.14</v>
      </c>
      <c r="Y494">
        <v>14596</v>
      </c>
      <c r="Z494" t="str">
        <f>TEXT(Orders[[#This Row],[Order Date]],"MMM")</f>
        <v>Jan</v>
      </c>
    </row>
    <row r="495" spans="1:26" x14ac:dyDescent="0.3">
      <c r="A495">
        <v>5421</v>
      </c>
      <c r="B495" t="s">
        <v>106</v>
      </c>
      <c r="C495">
        <v>0.02</v>
      </c>
      <c r="D495">
        <v>1.1399999999999999</v>
      </c>
      <c r="E495">
        <v>0.7</v>
      </c>
      <c r="F495">
        <v>894</v>
      </c>
      <c r="G495" t="s">
        <v>1003</v>
      </c>
      <c r="H495" t="s">
        <v>49</v>
      </c>
      <c r="I495" t="s">
        <v>28</v>
      </c>
      <c r="J495" t="s">
        <v>29</v>
      </c>
      <c r="K495" t="s">
        <v>66</v>
      </c>
      <c r="L495" t="s">
        <v>31</v>
      </c>
      <c r="M495" t="s">
        <v>1007</v>
      </c>
      <c r="N495">
        <v>0.38</v>
      </c>
      <c r="O495" t="s">
        <v>33</v>
      </c>
      <c r="P495" t="s">
        <v>53</v>
      </c>
      <c r="Q495" t="s">
        <v>1005</v>
      </c>
      <c r="R495" t="s">
        <v>35</v>
      </c>
      <c r="S495">
        <v>20024</v>
      </c>
      <c r="T495" s="1">
        <v>42037</v>
      </c>
      <c r="U495" s="1">
        <v>42037</v>
      </c>
      <c r="V495">
        <v>-0.49</v>
      </c>
      <c r="W495">
        <v>38</v>
      </c>
      <c r="X495">
        <v>44.85</v>
      </c>
      <c r="Y495">
        <v>38529</v>
      </c>
      <c r="Z495" t="str">
        <f>TEXT(Orders[[#This Row],[Order Date]],"MMM")</f>
        <v>Feb</v>
      </c>
    </row>
    <row r="496" spans="1:26" x14ac:dyDescent="0.3">
      <c r="A496">
        <v>20045</v>
      </c>
      <c r="B496" t="s">
        <v>47</v>
      </c>
      <c r="C496">
        <v>0.01</v>
      </c>
      <c r="D496">
        <v>8.34</v>
      </c>
      <c r="E496">
        <v>0.96</v>
      </c>
      <c r="F496">
        <v>896</v>
      </c>
      <c r="G496" t="s">
        <v>1008</v>
      </c>
      <c r="H496" t="s">
        <v>49</v>
      </c>
      <c r="I496" t="s">
        <v>28</v>
      </c>
      <c r="J496" t="s">
        <v>41</v>
      </c>
      <c r="K496" t="s">
        <v>50</v>
      </c>
      <c r="L496" t="s">
        <v>31</v>
      </c>
      <c r="M496" t="s">
        <v>1004</v>
      </c>
      <c r="N496">
        <v>0.43</v>
      </c>
      <c r="O496" t="s">
        <v>33</v>
      </c>
      <c r="P496" t="s">
        <v>61</v>
      </c>
      <c r="Q496" t="s">
        <v>130</v>
      </c>
      <c r="R496" t="s">
        <v>1009</v>
      </c>
      <c r="S496">
        <v>76201</v>
      </c>
      <c r="T496" s="1">
        <v>42014</v>
      </c>
      <c r="U496" s="1">
        <v>42016</v>
      </c>
      <c r="V496">
        <v>34.348199999999999</v>
      </c>
      <c r="W496">
        <v>6</v>
      </c>
      <c r="X496">
        <v>49.78</v>
      </c>
      <c r="Y496">
        <v>90166</v>
      </c>
      <c r="Z496" t="str">
        <f>TEXT(Orders[[#This Row],[Order Date]],"MMM")</f>
        <v>Jan</v>
      </c>
    </row>
    <row r="497" spans="1:26" x14ac:dyDescent="0.3">
      <c r="A497">
        <v>20046</v>
      </c>
      <c r="B497" t="s">
        <v>47</v>
      </c>
      <c r="C497">
        <v>0.06</v>
      </c>
      <c r="D497">
        <v>3.28</v>
      </c>
      <c r="E497">
        <v>3.97</v>
      </c>
      <c r="F497">
        <v>896</v>
      </c>
      <c r="G497" t="s">
        <v>1008</v>
      </c>
      <c r="H497" t="s">
        <v>49</v>
      </c>
      <c r="I497" t="s">
        <v>28</v>
      </c>
      <c r="J497" t="s">
        <v>29</v>
      </c>
      <c r="K497" t="s">
        <v>30</v>
      </c>
      <c r="L497" t="s">
        <v>31</v>
      </c>
      <c r="M497" t="s">
        <v>1006</v>
      </c>
      <c r="N497">
        <v>0.56000000000000005</v>
      </c>
      <c r="O497" t="s">
        <v>33</v>
      </c>
      <c r="P497" t="s">
        <v>61</v>
      </c>
      <c r="Q497" t="s">
        <v>130</v>
      </c>
      <c r="R497" t="s">
        <v>1009</v>
      </c>
      <c r="S497">
        <v>76201</v>
      </c>
      <c r="T497" s="1">
        <v>42014</v>
      </c>
      <c r="U497" s="1">
        <v>42015</v>
      </c>
      <c r="V497">
        <v>-66.650000000000006</v>
      </c>
      <c r="W497">
        <v>5</v>
      </c>
      <c r="X497">
        <v>16.62</v>
      </c>
      <c r="Y497">
        <v>90166</v>
      </c>
      <c r="Z497" t="str">
        <f>TEXT(Orders[[#This Row],[Order Date]],"MMM")</f>
        <v>Jan</v>
      </c>
    </row>
    <row r="498" spans="1:26" x14ac:dyDescent="0.3">
      <c r="A498">
        <v>19470</v>
      </c>
      <c r="B498" t="s">
        <v>47</v>
      </c>
      <c r="C498">
        <v>0.06</v>
      </c>
      <c r="D498">
        <v>47.98</v>
      </c>
      <c r="E498">
        <v>3.61</v>
      </c>
      <c r="F498">
        <v>896</v>
      </c>
      <c r="G498" t="s">
        <v>1008</v>
      </c>
      <c r="H498" t="s">
        <v>49</v>
      </c>
      <c r="I498" t="s">
        <v>28</v>
      </c>
      <c r="J498" t="s">
        <v>77</v>
      </c>
      <c r="K498" t="s">
        <v>180</v>
      </c>
      <c r="L498" t="s">
        <v>51</v>
      </c>
      <c r="M498" t="s">
        <v>1010</v>
      </c>
      <c r="N498">
        <v>0.71</v>
      </c>
      <c r="O498" t="s">
        <v>33</v>
      </c>
      <c r="P498" t="s">
        <v>61</v>
      </c>
      <c r="Q498" t="s">
        <v>130</v>
      </c>
      <c r="R498" t="s">
        <v>1009</v>
      </c>
      <c r="S498">
        <v>76201</v>
      </c>
      <c r="T498" s="1">
        <v>42175</v>
      </c>
      <c r="U498" s="1">
        <v>42177</v>
      </c>
      <c r="V498">
        <v>35.954999999999998</v>
      </c>
      <c r="W498">
        <v>11</v>
      </c>
      <c r="X498">
        <v>517.67999999999995</v>
      </c>
      <c r="Y498">
        <v>90167</v>
      </c>
      <c r="Z498" t="str">
        <f>TEXT(Orders[[#This Row],[Order Date]],"MMM")</f>
        <v>Jun</v>
      </c>
    </row>
    <row r="499" spans="1:26" x14ac:dyDescent="0.3">
      <c r="A499">
        <v>4724</v>
      </c>
      <c r="B499" t="s">
        <v>25</v>
      </c>
      <c r="C499">
        <v>0.04</v>
      </c>
      <c r="D499">
        <v>90.97</v>
      </c>
      <c r="E499">
        <v>28</v>
      </c>
      <c r="F499">
        <v>898</v>
      </c>
      <c r="G499" t="s">
        <v>1011</v>
      </c>
      <c r="H499" t="s">
        <v>39</v>
      </c>
      <c r="I499" t="s">
        <v>58</v>
      </c>
      <c r="J499" t="s">
        <v>77</v>
      </c>
      <c r="K499" t="s">
        <v>85</v>
      </c>
      <c r="L499" t="s">
        <v>43</v>
      </c>
      <c r="M499" t="s">
        <v>1012</v>
      </c>
      <c r="N499">
        <v>0.38</v>
      </c>
      <c r="O499" t="s">
        <v>33</v>
      </c>
      <c r="P499" t="s">
        <v>53</v>
      </c>
      <c r="Q499" t="s">
        <v>71</v>
      </c>
      <c r="R499" t="s">
        <v>90</v>
      </c>
      <c r="S499">
        <v>10039</v>
      </c>
      <c r="T499" s="1">
        <v>42016</v>
      </c>
      <c r="U499" s="1">
        <v>42017</v>
      </c>
      <c r="V499">
        <v>-173.09520000000001</v>
      </c>
      <c r="W499">
        <v>6</v>
      </c>
      <c r="X499">
        <v>573.30999999999995</v>
      </c>
      <c r="Y499">
        <v>33635</v>
      </c>
      <c r="Z499" t="str">
        <f>TEXT(Orders[[#This Row],[Order Date]],"MMM")</f>
        <v>Jan</v>
      </c>
    </row>
    <row r="500" spans="1:26" x14ac:dyDescent="0.3">
      <c r="A500">
        <v>4725</v>
      </c>
      <c r="B500" t="s">
        <v>25</v>
      </c>
      <c r="C500">
        <v>7.0000000000000007E-2</v>
      </c>
      <c r="D500">
        <v>20.34</v>
      </c>
      <c r="E500">
        <v>35</v>
      </c>
      <c r="F500">
        <v>898</v>
      </c>
      <c r="G500" t="s">
        <v>1011</v>
      </c>
      <c r="H500" t="s">
        <v>49</v>
      </c>
      <c r="I500" t="s">
        <v>58</v>
      </c>
      <c r="J500" t="s">
        <v>29</v>
      </c>
      <c r="K500" t="s">
        <v>141</v>
      </c>
      <c r="L500" t="s">
        <v>236</v>
      </c>
      <c r="M500" t="s">
        <v>375</v>
      </c>
      <c r="N500">
        <v>0.84</v>
      </c>
      <c r="O500" t="s">
        <v>33</v>
      </c>
      <c r="P500" t="s">
        <v>53</v>
      </c>
      <c r="Q500" t="s">
        <v>71</v>
      </c>
      <c r="R500" t="s">
        <v>90</v>
      </c>
      <c r="S500">
        <v>10039</v>
      </c>
      <c r="T500" s="1">
        <v>42016</v>
      </c>
      <c r="U500" s="1">
        <v>42017</v>
      </c>
      <c r="V500">
        <v>-96.16</v>
      </c>
      <c r="W500">
        <v>5</v>
      </c>
      <c r="X500">
        <v>140.22999999999999</v>
      </c>
      <c r="Y500">
        <v>33635</v>
      </c>
      <c r="Z500" t="str">
        <f>TEXT(Orders[[#This Row],[Order Date]],"MMM")</f>
        <v>Jan</v>
      </c>
    </row>
    <row r="501" spans="1:26" x14ac:dyDescent="0.3">
      <c r="A501">
        <v>1311</v>
      </c>
      <c r="B501" t="s">
        <v>37</v>
      </c>
      <c r="C501">
        <v>0.02</v>
      </c>
      <c r="D501">
        <v>12.53</v>
      </c>
      <c r="E501">
        <v>0.49</v>
      </c>
      <c r="F501">
        <v>898</v>
      </c>
      <c r="G501" t="s">
        <v>1011</v>
      </c>
      <c r="H501" t="s">
        <v>49</v>
      </c>
      <c r="I501" t="s">
        <v>58</v>
      </c>
      <c r="J501" t="s">
        <v>29</v>
      </c>
      <c r="K501" t="s">
        <v>134</v>
      </c>
      <c r="L501" t="s">
        <v>59</v>
      </c>
      <c r="M501" t="s">
        <v>1013</v>
      </c>
      <c r="N501">
        <v>0.38</v>
      </c>
      <c r="O501" t="s">
        <v>33</v>
      </c>
      <c r="P501" t="s">
        <v>53</v>
      </c>
      <c r="Q501" t="s">
        <v>71</v>
      </c>
      <c r="R501" t="s">
        <v>90</v>
      </c>
      <c r="S501">
        <v>10039</v>
      </c>
      <c r="T501" s="1">
        <v>42031</v>
      </c>
      <c r="U501" s="1">
        <v>42031</v>
      </c>
      <c r="V501">
        <v>263.39999999999998</v>
      </c>
      <c r="W501">
        <v>47</v>
      </c>
      <c r="X501">
        <v>594.44000000000005</v>
      </c>
      <c r="Y501">
        <v>9606</v>
      </c>
      <c r="Z501" t="str">
        <f>TEXT(Orders[[#This Row],[Order Date]],"MMM")</f>
        <v>Jan</v>
      </c>
    </row>
    <row r="502" spans="1:26" x14ac:dyDescent="0.3">
      <c r="A502">
        <v>1312</v>
      </c>
      <c r="B502" t="s">
        <v>37</v>
      </c>
      <c r="C502">
        <v>7.0000000000000007E-2</v>
      </c>
      <c r="D502">
        <v>5.18</v>
      </c>
      <c r="E502">
        <v>2.04</v>
      </c>
      <c r="F502">
        <v>898</v>
      </c>
      <c r="G502" t="s">
        <v>1011</v>
      </c>
      <c r="H502" t="s">
        <v>27</v>
      </c>
      <c r="I502" t="s">
        <v>58</v>
      </c>
      <c r="J502" t="s">
        <v>29</v>
      </c>
      <c r="K502" t="s">
        <v>93</v>
      </c>
      <c r="L502" t="s">
        <v>31</v>
      </c>
      <c r="M502" t="s">
        <v>167</v>
      </c>
      <c r="N502">
        <v>0.36</v>
      </c>
      <c r="O502" t="s">
        <v>33</v>
      </c>
      <c r="P502" t="s">
        <v>53</v>
      </c>
      <c r="Q502" t="s">
        <v>71</v>
      </c>
      <c r="R502" t="s">
        <v>90</v>
      </c>
      <c r="S502">
        <v>10039</v>
      </c>
      <c r="T502" s="1">
        <v>42031</v>
      </c>
      <c r="U502" s="1">
        <v>42033</v>
      </c>
      <c r="V502">
        <v>37.31</v>
      </c>
      <c r="W502">
        <v>44</v>
      </c>
      <c r="X502">
        <v>228.5</v>
      </c>
      <c r="Y502">
        <v>9606</v>
      </c>
      <c r="Z502" t="str">
        <f>TEXT(Orders[[#This Row],[Order Date]],"MMM")</f>
        <v>Jan</v>
      </c>
    </row>
    <row r="503" spans="1:26" x14ac:dyDescent="0.3">
      <c r="A503">
        <v>22724</v>
      </c>
      <c r="B503" t="s">
        <v>25</v>
      </c>
      <c r="C503">
        <v>0.04</v>
      </c>
      <c r="D503">
        <v>90.97</v>
      </c>
      <c r="E503">
        <v>28</v>
      </c>
      <c r="F503">
        <v>899</v>
      </c>
      <c r="G503" t="s">
        <v>1014</v>
      </c>
      <c r="H503" t="s">
        <v>39</v>
      </c>
      <c r="I503" t="s">
        <v>58</v>
      </c>
      <c r="J503" t="s">
        <v>77</v>
      </c>
      <c r="K503" t="s">
        <v>85</v>
      </c>
      <c r="L503" t="s">
        <v>43</v>
      </c>
      <c r="M503" t="s">
        <v>1012</v>
      </c>
      <c r="N503">
        <v>0.38</v>
      </c>
      <c r="O503" t="s">
        <v>33</v>
      </c>
      <c r="P503" t="s">
        <v>53</v>
      </c>
      <c r="Q503" t="s">
        <v>234</v>
      </c>
      <c r="R503" t="s">
        <v>1015</v>
      </c>
      <c r="S503">
        <v>16602</v>
      </c>
      <c r="T503" s="1">
        <v>42016</v>
      </c>
      <c r="U503" s="1">
        <v>42017</v>
      </c>
      <c r="V503">
        <v>-173.09520000000001</v>
      </c>
      <c r="W503">
        <v>2</v>
      </c>
      <c r="X503">
        <v>191.1</v>
      </c>
      <c r="Y503">
        <v>86263</v>
      </c>
      <c r="Z503" t="str">
        <f>TEXT(Orders[[#This Row],[Order Date]],"MMM")</f>
        <v>Jan</v>
      </c>
    </row>
    <row r="504" spans="1:26" x14ac:dyDescent="0.3">
      <c r="A504">
        <v>22725</v>
      </c>
      <c r="B504" t="s">
        <v>25</v>
      </c>
      <c r="C504">
        <v>7.0000000000000007E-2</v>
      </c>
      <c r="D504">
        <v>20.34</v>
      </c>
      <c r="E504">
        <v>35</v>
      </c>
      <c r="F504">
        <v>899</v>
      </c>
      <c r="G504" t="s">
        <v>1014</v>
      </c>
      <c r="H504" t="s">
        <v>49</v>
      </c>
      <c r="I504" t="s">
        <v>58</v>
      </c>
      <c r="J504" t="s">
        <v>29</v>
      </c>
      <c r="K504" t="s">
        <v>141</v>
      </c>
      <c r="L504" t="s">
        <v>236</v>
      </c>
      <c r="M504" t="s">
        <v>375</v>
      </c>
      <c r="N504">
        <v>0.84</v>
      </c>
      <c r="O504" t="s">
        <v>33</v>
      </c>
      <c r="P504" t="s">
        <v>53</v>
      </c>
      <c r="Q504" t="s">
        <v>234</v>
      </c>
      <c r="R504" t="s">
        <v>1015</v>
      </c>
      <c r="S504">
        <v>16602</v>
      </c>
      <c r="T504" s="1">
        <v>42016</v>
      </c>
      <c r="U504" s="1">
        <v>42017</v>
      </c>
      <c r="V504">
        <v>-96.16</v>
      </c>
      <c r="W504">
        <v>1</v>
      </c>
      <c r="X504">
        <v>28.05</v>
      </c>
      <c r="Y504">
        <v>86263</v>
      </c>
      <c r="Z504" t="str">
        <f>TEXT(Orders[[#This Row],[Order Date]],"MMM")</f>
        <v>Jan</v>
      </c>
    </row>
    <row r="505" spans="1:26" x14ac:dyDescent="0.3">
      <c r="A505">
        <v>19311</v>
      </c>
      <c r="B505" t="s">
        <v>37</v>
      </c>
      <c r="C505">
        <v>0.02</v>
      </c>
      <c r="D505">
        <v>12.53</v>
      </c>
      <c r="E505">
        <v>0.49</v>
      </c>
      <c r="F505">
        <v>899</v>
      </c>
      <c r="G505" t="s">
        <v>1014</v>
      </c>
      <c r="H505" t="s">
        <v>49</v>
      </c>
      <c r="I505" t="s">
        <v>58</v>
      </c>
      <c r="J505" t="s">
        <v>29</v>
      </c>
      <c r="K505" t="s">
        <v>134</v>
      </c>
      <c r="L505" t="s">
        <v>59</v>
      </c>
      <c r="M505" t="s">
        <v>1013</v>
      </c>
      <c r="N505">
        <v>0.38</v>
      </c>
      <c r="O505" t="s">
        <v>33</v>
      </c>
      <c r="P505" t="s">
        <v>53</v>
      </c>
      <c r="Q505" t="s">
        <v>234</v>
      </c>
      <c r="R505" t="s">
        <v>1015</v>
      </c>
      <c r="S505">
        <v>16602</v>
      </c>
      <c r="T505" s="1">
        <v>42031</v>
      </c>
      <c r="U505" s="1">
        <v>42031</v>
      </c>
      <c r="V505">
        <v>104.7213</v>
      </c>
      <c r="W505">
        <v>12</v>
      </c>
      <c r="X505">
        <v>151.77000000000001</v>
      </c>
      <c r="Y505">
        <v>86264</v>
      </c>
      <c r="Z505" t="str">
        <f>TEXT(Orders[[#This Row],[Order Date]],"MMM")</f>
        <v>Jan</v>
      </c>
    </row>
    <row r="506" spans="1:26" x14ac:dyDescent="0.3">
      <c r="A506">
        <v>19312</v>
      </c>
      <c r="B506" t="s">
        <v>37</v>
      </c>
      <c r="C506">
        <v>7.0000000000000007E-2</v>
      </c>
      <c r="D506">
        <v>5.18</v>
      </c>
      <c r="E506">
        <v>2.04</v>
      </c>
      <c r="F506">
        <v>899</v>
      </c>
      <c r="G506" t="s">
        <v>1014</v>
      </c>
      <c r="H506" t="s">
        <v>27</v>
      </c>
      <c r="I506" t="s">
        <v>58</v>
      </c>
      <c r="J506" t="s">
        <v>29</v>
      </c>
      <c r="K506" t="s">
        <v>93</v>
      </c>
      <c r="L506" t="s">
        <v>31</v>
      </c>
      <c r="M506" t="s">
        <v>167</v>
      </c>
      <c r="N506">
        <v>0.36</v>
      </c>
      <c r="O506" t="s">
        <v>33</v>
      </c>
      <c r="P506" t="s">
        <v>53</v>
      </c>
      <c r="Q506" t="s">
        <v>234</v>
      </c>
      <c r="R506" t="s">
        <v>1015</v>
      </c>
      <c r="S506">
        <v>16602</v>
      </c>
      <c r="T506" s="1">
        <v>42031</v>
      </c>
      <c r="U506" s="1">
        <v>42033</v>
      </c>
      <c r="V506">
        <v>37.31</v>
      </c>
      <c r="W506">
        <v>11</v>
      </c>
      <c r="X506">
        <v>57.13</v>
      </c>
      <c r="Y506">
        <v>86264</v>
      </c>
      <c r="Z506" t="str">
        <f>TEXT(Orders[[#This Row],[Order Date]],"MMM")</f>
        <v>Jan</v>
      </c>
    </row>
    <row r="507" spans="1:26" x14ac:dyDescent="0.3">
      <c r="A507">
        <v>24981</v>
      </c>
      <c r="B507" t="s">
        <v>37</v>
      </c>
      <c r="C507">
        <v>0</v>
      </c>
      <c r="D507">
        <v>5.98</v>
      </c>
      <c r="E507">
        <v>1.49</v>
      </c>
      <c r="F507">
        <v>903</v>
      </c>
      <c r="G507" t="s">
        <v>1016</v>
      </c>
      <c r="H507" t="s">
        <v>49</v>
      </c>
      <c r="I507" t="s">
        <v>114</v>
      </c>
      <c r="J507" t="s">
        <v>29</v>
      </c>
      <c r="K507" t="s">
        <v>109</v>
      </c>
      <c r="L507" t="s">
        <v>59</v>
      </c>
      <c r="M507" t="s">
        <v>1017</v>
      </c>
      <c r="N507">
        <v>0.39</v>
      </c>
      <c r="O507" t="s">
        <v>33</v>
      </c>
      <c r="P507" t="s">
        <v>53</v>
      </c>
      <c r="Q507" t="s">
        <v>193</v>
      </c>
      <c r="R507" t="s">
        <v>1018</v>
      </c>
      <c r="S507">
        <v>1887</v>
      </c>
      <c r="T507" s="1">
        <v>42075</v>
      </c>
      <c r="U507" s="1">
        <v>42077</v>
      </c>
      <c r="V507">
        <v>80.674799999999991</v>
      </c>
      <c r="W507">
        <v>18</v>
      </c>
      <c r="X507">
        <v>116.92</v>
      </c>
      <c r="Y507">
        <v>90806</v>
      </c>
      <c r="Z507" t="str">
        <f>TEXT(Orders[[#This Row],[Order Date]],"MMM")</f>
        <v>Mar</v>
      </c>
    </row>
    <row r="508" spans="1:26" x14ac:dyDescent="0.3">
      <c r="A508">
        <v>22288</v>
      </c>
      <c r="B508" t="s">
        <v>47</v>
      </c>
      <c r="C508">
        <v>0.09</v>
      </c>
      <c r="D508">
        <v>35.99</v>
      </c>
      <c r="E508">
        <v>5.99</v>
      </c>
      <c r="F508">
        <v>907</v>
      </c>
      <c r="G508" t="s">
        <v>1019</v>
      </c>
      <c r="H508" t="s">
        <v>49</v>
      </c>
      <c r="I508" t="s">
        <v>40</v>
      </c>
      <c r="J508" t="s">
        <v>77</v>
      </c>
      <c r="K508" t="s">
        <v>78</v>
      </c>
      <c r="L508" t="s">
        <v>31</v>
      </c>
      <c r="M508" t="s">
        <v>979</v>
      </c>
      <c r="N508">
        <v>0.38</v>
      </c>
      <c r="O508" t="s">
        <v>33</v>
      </c>
      <c r="P508" t="s">
        <v>136</v>
      </c>
      <c r="Q508" t="s">
        <v>612</v>
      </c>
      <c r="R508" t="s">
        <v>673</v>
      </c>
      <c r="S508">
        <v>42420</v>
      </c>
      <c r="T508" s="1">
        <v>42061</v>
      </c>
      <c r="U508" s="1">
        <v>42062</v>
      </c>
      <c r="V508">
        <v>114.3165</v>
      </c>
      <c r="W508">
        <v>5</v>
      </c>
      <c r="X508">
        <v>151.6</v>
      </c>
      <c r="Y508">
        <v>86459</v>
      </c>
      <c r="Z508" t="str">
        <f>TEXT(Orders[[#This Row],[Order Date]],"MMM")</f>
        <v>Feb</v>
      </c>
    </row>
    <row r="509" spans="1:26" x14ac:dyDescent="0.3">
      <c r="A509">
        <v>21345</v>
      </c>
      <c r="B509" t="s">
        <v>56</v>
      </c>
      <c r="C509">
        <v>0.09</v>
      </c>
      <c r="D509">
        <v>2.6</v>
      </c>
      <c r="E509">
        <v>2.4</v>
      </c>
      <c r="F509">
        <v>907</v>
      </c>
      <c r="G509" t="s">
        <v>1019</v>
      </c>
      <c r="H509" t="s">
        <v>49</v>
      </c>
      <c r="I509" t="s">
        <v>40</v>
      </c>
      <c r="J509" t="s">
        <v>29</v>
      </c>
      <c r="K509" t="s">
        <v>30</v>
      </c>
      <c r="L509" t="s">
        <v>31</v>
      </c>
      <c r="M509" t="s">
        <v>1020</v>
      </c>
      <c r="N509">
        <v>0.57999999999999996</v>
      </c>
      <c r="O509" t="s">
        <v>33</v>
      </c>
      <c r="P509" t="s">
        <v>136</v>
      </c>
      <c r="Q509" t="s">
        <v>612</v>
      </c>
      <c r="R509" t="s">
        <v>673</v>
      </c>
      <c r="S509">
        <v>42420</v>
      </c>
      <c r="T509" s="1">
        <v>42172</v>
      </c>
      <c r="U509" s="1">
        <v>42174</v>
      </c>
      <c r="V509">
        <v>1107.4079999999999</v>
      </c>
      <c r="W509">
        <v>12</v>
      </c>
      <c r="X509">
        <v>31.73</v>
      </c>
      <c r="Y509">
        <v>86460</v>
      </c>
      <c r="Z509" t="str">
        <f>TEXT(Orders[[#This Row],[Order Date]],"MMM")</f>
        <v>Jun</v>
      </c>
    </row>
    <row r="510" spans="1:26" x14ac:dyDescent="0.3">
      <c r="A510">
        <v>19480</v>
      </c>
      <c r="B510" t="s">
        <v>47</v>
      </c>
      <c r="C510">
        <v>0</v>
      </c>
      <c r="D510">
        <v>5.28</v>
      </c>
      <c r="E510">
        <v>5.61</v>
      </c>
      <c r="F510">
        <v>910</v>
      </c>
      <c r="G510" t="s">
        <v>1021</v>
      </c>
      <c r="H510" t="s">
        <v>49</v>
      </c>
      <c r="I510" t="s">
        <v>28</v>
      </c>
      <c r="J510" t="s">
        <v>29</v>
      </c>
      <c r="K510" t="s">
        <v>93</v>
      </c>
      <c r="L510" t="s">
        <v>59</v>
      </c>
      <c r="M510" t="s">
        <v>834</v>
      </c>
      <c r="N510">
        <v>0.4</v>
      </c>
      <c r="O510" t="s">
        <v>33</v>
      </c>
      <c r="P510" t="s">
        <v>136</v>
      </c>
      <c r="Q510" t="s">
        <v>956</v>
      </c>
      <c r="R510" t="s">
        <v>957</v>
      </c>
      <c r="S510">
        <v>71854</v>
      </c>
      <c r="T510" s="1">
        <v>42138</v>
      </c>
      <c r="U510" s="1">
        <v>42138</v>
      </c>
      <c r="V510">
        <v>-149.21199999999999</v>
      </c>
      <c r="W510">
        <v>15</v>
      </c>
      <c r="X510">
        <v>85.26</v>
      </c>
      <c r="Y510">
        <v>90187</v>
      </c>
      <c r="Z510" t="str">
        <f>TEXT(Orders[[#This Row],[Order Date]],"MMM")</f>
        <v>May</v>
      </c>
    </row>
    <row r="511" spans="1:26" x14ac:dyDescent="0.3">
      <c r="A511">
        <v>25356</v>
      </c>
      <c r="B511" t="s">
        <v>37</v>
      </c>
      <c r="C511">
        <v>0.05</v>
      </c>
      <c r="D511">
        <v>7.64</v>
      </c>
      <c r="E511">
        <v>5.83</v>
      </c>
      <c r="F511">
        <v>911</v>
      </c>
      <c r="G511" t="s">
        <v>1022</v>
      </c>
      <c r="H511" t="s">
        <v>49</v>
      </c>
      <c r="I511" t="s">
        <v>28</v>
      </c>
      <c r="J511" t="s">
        <v>29</v>
      </c>
      <c r="K511" t="s">
        <v>93</v>
      </c>
      <c r="L511" t="s">
        <v>31</v>
      </c>
      <c r="M511" t="s">
        <v>1023</v>
      </c>
      <c r="N511">
        <v>0.36</v>
      </c>
      <c r="O511" t="s">
        <v>33</v>
      </c>
      <c r="P511" t="s">
        <v>53</v>
      </c>
      <c r="Q511" t="s">
        <v>646</v>
      </c>
      <c r="R511" t="s">
        <v>1024</v>
      </c>
      <c r="S511">
        <v>26003</v>
      </c>
      <c r="T511" s="1">
        <v>42035</v>
      </c>
      <c r="U511" s="1">
        <v>42037</v>
      </c>
      <c r="V511">
        <v>-21.018000000000001</v>
      </c>
      <c r="W511">
        <v>2</v>
      </c>
      <c r="X511">
        <v>16.600000000000001</v>
      </c>
      <c r="Y511">
        <v>90185</v>
      </c>
      <c r="Z511" t="str">
        <f>TEXT(Orders[[#This Row],[Order Date]],"MMM")</f>
        <v>Jan</v>
      </c>
    </row>
    <row r="512" spans="1:26" x14ac:dyDescent="0.3">
      <c r="A512">
        <v>25357</v>
      </c>
      <c r="B512" t="s">
        <v>37</v>
      </c>
      <c r="C512">
        <v>0.04</v>
      </c>
      <c r="D512">
        <v>218.75</v>
      </c>
      <c r="E512">
        <v>69.64</v>
      </c>
      <c r="F512">
        <v>911</v>
      </c>
      <c r="G512" t="s">
        <v>1022</v>
      </c>
      <c r="H512" t="s">
        <v>39</v>
      </c>
      <c r="I512" t="s">
        <v>28</v>
      </c>
      <c r="J512" t="s">
        <v>41</v>
      </c>
      <c r="K512" t="s">
        <v>152</v>
      </c>
      <c r="L512" t="s">
        <v>121</v>
      </c>
      <c r="M512" t="s">
        <v>653</v>
      </c>
      <c r="N512">
        <v>0.72</v>
      </c>
      <c r="O512" t="s">
        <v>33</v>
      </c>
      <c r="P512" t="s">
        <v>53</v>
      </c>
      <c r="Q512" t="s">
        <v>646</v>
      </c>
      <c r="R512" t="s">
        <v>1024</v>
      </c>
      <c r="S512">
        <v>26003</v>
      </c>
      <c r="T512" s="1">
        <v>42035</v>
      </c>
      <c r="U512" s="1">
        <v>42036</v>
      </c>
      <c r="V512">
        <v>-655.52987500000006</v>
      </c>
      <c r="W512">
        <v>10</v>
      </c>
      <c r="X512">
        <v>2285.41</v>
      </c>
      <c r="Y512">
        <v>90185</v>
      </c>
      <c r="Z512" t="str">
        <f>TEXT(Orders[[#This Row],[Order Date]],"MMM")</f>
        <v>Jan</v>
      </c>
    </row>
    <row r="513" spans="1:26" x14ac:dyDescent="0.3">
      <c r="A513">
        <v>24028</v>
      </c>
      <c r="B513" t="s">
        <v>25</v>
      </c>
      <c r="C513">
        <v>0.01</v>
      </c>
      <c r="D513">
        <v>59.76</v>
      </c>
      <c r="E513">
        <v>9.7100000000000009</v>
      </c>
      <c r="F513">
        <v>911</v>
      </c>
      <c r="G513" t="s">
        <v>1022</v>
      </c>
      <c r="H513" t="s">
        <v>49</v>
      </c>
      <c r="I513" t="s">
        <v>28</v>
      </c>
      <c r="J513" t="s">
        <v>29</v>
      </c>
      <c r="K513" t="s">
        <v>141</v>
      </c>
      <c r="L513" t="s">
        <v>59</v>
      </c>
      <c r="M513" t="s">
        <v>1025</v>
      </c>
      <c r="N513">
        <v>0.56999999999999995</v>
      </c>
      <c r="O513" t="s">
        <v>33</v>
      </c>
      <c r="P513" t="s">
        <v>53</v>
      </c>
      <c r="Q513" t="s">
        <v>646</v>
      </c>
      <c r="R513" t="s">
        <v>1024</v>
      </c>
      <c r="S513">
        <v>26003</v>
      </c>
      <c r="T513" s="1">
        <v>42098</v>
      </c>
      <c r="U513" s="1">
        <v>42100</v>
      </c>
      <c r="V513">
        <v>354.32879999999994</v>
      </c>
      <c r="W513">
        <v>8</v>
      </c>
      <c r="X513">
        <v>513.52</v>
      </c>
      <c r="Y513">
        <v>90186</v>
      </c>
      <c r="Z513" t="str">
        <f>TEXT(Orders[[#This Row],[Order Date]],"MMM")</f>
        <v>Apr</v>
      </c>
    </row>
    <row r="514" spans="1:26" x14ac:dyDescent="0.3">
      <c r="A514">
        <v>24953</v>
      </c>
      <c r="B514" t="s">
        <v>25</v>
      </c>
      <c r="C514">
        <v>0.06</v>
      </c>
      <c r="D514">
        <v>350.98</v>
      </c>
      <c r="E514">
        <v>30</v>
      </c>
      <c r="F514">
        <v>915</v>
      </c>
      <c r="G514" t="s">
        <v>1026</v>
      </c>
      <c r="H514" t="s">
        <v>39</v>
      </c>
      <c r="I514" t="s">
        <v>40</v>
      </c>
      <c r="J514" t="s">
        <v>41</v>
      </c>
      <c r="K514" t="s">
        <v>42</v>
      </c>
      <c r="L514" t="s">
        <v>43</v>
      </c>
      <c r="M514" t="s">
        <v>860</v>
      </c>
      <c r="N514">
        <v>0.61</v>
      </c>
      <c r="O514" t="s">
        <v>33</v>
      </c>
      <c r="P514" t="s">
        <v>61</v>
      </c>
      <c r="Q514" t="s">
        <v>130</v>
      </c>
      <c r="R514" t="s">
        <v>1027</v>
      </c>
      <c r="S514">
        <v>77803</v>
      </c>
      <c r="T514" s="1">
        <v>42008</v>
      </c>
      <c r="U514" s="1">
        <v>42009</v>
      </c>
      <c r="V514">
        <v>-489.41559999999998</v>
      </c>
      <c r="W514">
        <v>1</v>
      </c>
      <c r="X514">
        <v>346.52</v>
      </c>
      <c r="Y514">
        <v>86356</v>
      </c>
      <c r="Z514" t="str">
        <f>TEXT(Orders[[#This Row],[Order Date]],"MMM")</f>
        <v>Jan</v>
      </c>
    </row>
    <row r="515" spans="1:26" x14ac:dyDescent="0.3">
      <c r="A515">
        <v>25833</v>
      </c>
      <c r="B515" t="s">
        <v>106</v>
      </c>
      <c r="C515">
        <v>0.05</v>
      </c>
      <c r="D515">
        <v>161.55000000000001</v>
      </c>
      <c r="E515">
        <v>19.989999999999998</v>
      </c>
      <c r="F515">
        <v>916</v>
      </c>
      <c r="G515" t="s">
        <v>1028</v>
      </c>
      <c r="H515" t="s">
        <v>49</v>
      </c>
      <c r="I515" t="s">
        <v>28</v>
      </c>
      <c r="J515" t="s">
        <v>29</v>
      </c>
      <c r="K515" t="s">
        <v>141</v>
      </c>
      <c r="L515" t="s">
        <v>59</v>
      </c>
      <c r="M515" t="s">
        <v>161</v>
      </c>
      <c r="N515">
        <v>0.66</v>
      </c>
      <c r="O515" t="s">
        <v>33</v>
      </c>
      <c r="P515" t="s">
        <v>61</v>
      </c>
      <c r="Q515" t="s">
        <v>130</v>
      </c>
      <c r="R515" t="s">
        <v>1029</v>
      </c>
      <c r="S515">
        <v>76028</v>
      </c>
      <c r="T515" s="1">
        <v>42008</v>
      </c>
      <c r="U515" s="1">
        <v>42015</v>
      </c>
      <c r="V515">
        <v>35.31</v>
      </c>
      <c r="W515">
        <v>3</v>
      </c>
      <c r="X515">
        <v>499.31</v>
      </c>
      <c r="Y515">
        <v>86357</v>
      </c>
      <c r="Z515" t="str">
        <f>TEXT(Orders[[#This Row],[Order Date]],"MMM")</f>
        <v>Jan</v>
      </c>
    </row>
    <row r="516" spans="1:26" x14ac:dyDescent="0.3">
      <c r="A516">
        <v>25676</v>
      </c>
      <c r="B516" t="s">
        <v>25</v>
      </c>
      <c r="C516">
        <v>0.05</v>
      </c>
      <c r="D516">
        <v>35.51</v>
      </c>
      <c r="E516">
        <v>6.31</v>
      </c>
      <c r="F516">
        <v>918</v>
      </c>
      <c r="G516" t="s">
        <v>1030</v>
      </c>
      <c r="H516" t="s">
        <v>49</v>
      </c>
      <c r="I516" t="s">
        <v>114</v>
      </c>
      <c r="J516" t="s">
        <v>29</v>
      </c>
      <c r="K516" t="s">
        <v>141</v>
      </c>
      <c r="L516" t="s">
        <v>59</v>
      </c>
      <c r="M516" t="s">
        <v>1031</v>
      </c>
      <c r="N516">
        <v>0.57999999999999996</v>
      </c>
      <c r="O516" t="s">
        <v>33</v>
      </c>
      <c r="P516" t="s">
        <v>34</v>
      </c>
      <c r="Q516" t="s">
        <v>45</v>
      </c>
      <c r="R516" t="s">
        <v>771</v>
      </c>
      <c r="S516">
        <v>91730</v>
      </c>
      <c r="T516" s="1">
        <v>42106</v>
      </c>
      <c r="U516" s="1">
        <v>42108</v>
      </c>
      <c r="V516">
        <v>6.11</v>
      </c>
      <c r="W516">
        <v>2</v>
      </c>
      <c r="X516">
        <v>73.099999999999994</v>
      </c>
      <c r="Y516">
        <v>90492</v>
      </c>
      <c r="Z516" t="str">
        <f>TEXT(Orders[[#This Row],[Order Date]],"MMM")</f>
        <v>Apr</v>
      </c>
    </row>
    <row r="517" spans="1:26" x14ac:dyDescent="0.3">
      <c r="A517">
        <v>19772</v>
      </c>
      <c r="B517" t="s">
        <v>47</v>
      </c>
      <c r="C517">
        <v>0.09</v>
      </c>
      <c r="D517">
        <v>58.14</v>
      </c>
      <c r="E517">
        <v>36.61</v>
      </c>
      <c r="F517">
        <v>918</v>
      </c>
      <c r="G517" t="s">
        <v>1030</v>
      </c>
      <c r="H517" t="s">
        <v>39</v>
      </c>
      <c r="I517" t="s">
        <v>28</v>
      </c>
      <c r="J517" t="s">
        <v>41</v>
      </c>
      <c r="K517" t="s">
        <v>191</v>
      </c>
      <c r="L517" t="s">
        <v>121</v>
      </c>
      <c r="M517" t="s">
        <v>1032</v>
      </c>
      <c r="N517">
        <v>0.61</v>
      </c>
      <c r="O517" t="s">
        <v>33</v>
      </c>
      <c r="P517" t="s">
        <v>34</v>
      </c>
      <c r="Q517" t="s">
        <v>45</v>
      </c>
      <c r="R517" t="s">
        <v>771</v>
      </c>
      <c r="S517">
        <v>91730</v>
      </c>
      <c r="T517" s="1">
        <v>42144</v>
      </c>
      <c r="U517" s="1">
        <v>42145</v>
      </c>
      <c r="V517">
        <v>187.41200000000026</v>
      </c>
      <c r="W517">
        <v>39</v>
      </c>
      <c r="X517">
        <v>2115.06</v>
      </c>
      <c r="Y517">
        <v>90493</v>
      </c>
      <c r="Z517" t="str">
        <f>TEXT(Orders[[#This Row],[Order Date]],"MMM")</f>
        <v>May</v>
      </c>
    </row>
    <row r="518" spans="1:26" x14ac:dyDescent="0.3">
      <c r="A518">
        <v>25677</v>
      </c>
      <c r="B518" t="s">
        <v>25</v>
      </c>
      <c r="C518">
        <v>0.1</v>
      </c>
      <c r="D518">
        <v>8.34</v>
      </c>
      <c r="E518">
        <v>2.64</v>
      </c>
      <c r="F518">
        <v>919</v>
      </c>
      <c r="G518" t="s">
        <v>1033</v>
      </c>
      <c r="H518" t="s">
        <v>49</v>
      </c>
      <c r="I518" t="s">
        <v>114</v>
      </c>
      <c r="J518" t="s">
        <v>29</v>
      </c>
      <c r="K518" t="s">
        <v>174</v>
      </c>
      <c r="L518" t="s">
        <v>51</v>
      </c>
      <c r="M518" t="s">
        <v>358</v>
      </c>
      <c r="N518">
        <v>0.59</v>
      </c>
      <c r="O518" t="s">
        <v>33</v>
      </c>
      <c r="P518" t="s">
        <v>34</v>
      </c>
      <c r="Q518" t="s">
        <v>45</v>
      </c>
      <c r="R518" t="s">
        <v>1034</v>
      </c>
      <c r="S518">
        <v>96003</v>
      </c>
      <c r="T518" s="1">
        <v>42106</v>
      </c>
      <c r="U518" s="1">
        <v>42106</v>
      </c>
      <c r="V518">
        <v>-6.34</v>
      </c>
      <c r="W518">
        <v>6</v>
      </c>
      <c r="X518">
        <v>47.95</v>
      </c>
      <c r="Y518">
        <v>90492</v>
      </c>
      <c r="Z518" t="str">
        <f>TEXT(Orders[[#This Row],[Order Date]],"MMM")</f>
        <v>Apr</v>
      </c>
    </row>
    <row r="519" spans="1:26" x14ac:dyDescent="0.3">
      <c r="A519">
        <v>21970</v>
      </c>
      <c r="B519" t="s">
        <v>106</v>
      </c>
      <c r="C519">
        <v>0.1</v>
      </c>
      <c r="D519">
        <v>15.98</v>
      </c>
      <c r="E519">
        <v>4</v>
      </c>
      <c r="F519">
        <v>920</v>
      </c>
      <c r="G519" t="s">
        <v>1035</v>
      </c>
      <c r="H519" t="s">
        <v>49</v>
      </c>
      <c r="I519" t="s">
        <v>28</v>
      </c>
      <c r="J519" t="s">
        <v>77</v>
      </c>
      <c r="K519" t="s">
        <v>180</v>
      </c>
      <c r="L519" t="s">
        <v>59</v>
      </c>
      <c r="M519" t="s">
        <v>512</v>
      </c>
      <c r="N519">
        <v>0.37</v>
      </c>
      <c r="O519" t="s">
        <v>33</v>
      </c>
      <c r="P519" t="s">
        <v>34</v>
      </c>
      <c r="Q519" t="s">
        <v>45</v>
      </c>
      <c r="R519" t="s">
        <v>1036</v>
      </c>
      <c r="S519">
        <v>92374</v>
      </c>
      <c r="T519" s="1">
        <v>42090</v>
      </c>
      <c r="U519" s="1">
        <v>42095</v>
      </c>
      <c r="V519">
        <v>92.722199999999987</v>
      </c>
      <c r="W519">
        <v>9</v>
      </c>
      <c r="X519">
        <v>134.38</v>
      </c>
      <c r="Y519">
        <v>90491</v>
      </c>
      <c r="Z519" t="str">
        <f>TEXT(Orders[[#This Row],[Order Date]],"MMM")</f>
        <v>Mar</v>
      </c>
    </row>
    <row r="520" spans="1:26" x14ac:dyDescent="0.3">
      <c r="A520">
        <v>25678</v>
      </c>
      <c r="B520" t="s">
        <v>25</v>
      </c>
      <c r="C520">
        <v>0.03</v>
      </c>
      <c r="D520">
        <v>8.0399999999999991</v>
      </c>
      <c r="E520">
        <v>8.94</v>
      </c>
      <c r="F520">
        <v>920</v>
      </c>
      <c r="G520" t="s">
        <v>1035</v>
      </c>
      <c r="H520" t="s">
        <v>49</v>
      </c>
      <c r="I520" t="s">
        <v>114</v>
      </c>
      <c r="J520" t="s">
        <v>29</v>
      </c>
      <c r="K520" t="s">
        <v>109</v>
      </c>
      <c r="L520" t="s">
        <v>59</v>
      </c>
      <c r="M520" t="s">
        <v>1037</v>
      </c>
      <c r="N520">
        <v>0.4</v>
      </c>
      <c r="O520" t="s">
        <v>33</v>
      </c>
      <c r="P520" t="s">
        <v>34</v>
      </c>
      <c r="Q520" t="s">
        <v>45</v>
      </c>
      <c r="R520" t="s">
        <v>1036</v>
      </c>
      <c r="S520">
        <v>92374</v>
      </c>
      <c r="T520" s="1">
        <v>42106</v>
      </c>
      <c r="U520" s="1">
        <v>42108</v>
      </c>
      <c r="V520">
        <v>-160.27549999999999</v>
      </c>
      <c r="W520">
        <v>9</v>
      </c>
      <c r="X520">
        <v>76.77</v>
      </c>
      <c r="Y520">
        <v>90492</v>
      </c>
      <c r="Z520" t="str">
        <f>TEXT(Orders[[#This Row],[Order Date]],"MMM")</f>
        <v>Apr</v>
      </c>
    </row>
    <row r="521" spans="1:26" x14ac:dyDescent="0.3">
      <c r="A521">
        <v>18395</v>
      </c>
      <c r="B521" t="s">
        <v>37</v>
      </c>
      <c r="C521">
        <v>0.01</v>
      </c>
      <c r="D521">
        <v>65.989999999999995</v>
      </c>
      <c r="E521">
        <v>8.99</v>
      </c>
      <c r="F521">
        <v>922</v>
      </c>
      <c r="G521" t="s">
        <v>1038</v>
      </c>
      <c r="H521" t="s">
        <v>27</v>
      </c>
      <c r="I521" t="s">
        <v>58</v>
      </c>
      <c r="J521" t="s">
        <v>77</v>
      </c>
      <c r="K521" t="s">
        <v>78</v>
      </c>
      <c r="L521" t="s">
        <v>59</v>
      </c>
      <c r="M521" t="s">
        <v>1039</v>
      </c>
      <c r="N521">
        <v>0.56000000000000005</v>
      </c>
      <c r="O521" t="s">
        <v>33</v>
      </c>
      <c r="P521" t="s">
        <v>34</v>
      </c>
      <c r="Q521" t="s">
        <v>45</v>
      </c>
      <c r="R521" t="s">
        <v>771</v>
      </c>
      <c r="S521">
        <v>91730</v>
      </c>
      <c r="T521" s="1">
        <v>42144</v>
      </c>
      <c r="U521" s="1">
        <v>42145</v>
      </c>
      <c r="V521">
        <v>396.97199999999998</v>
      </c>
      <c r="W521">
        <v>14</v>
      </c>
      <c r="X521">
        <v>782</v>
      </c>
      <c r="Y521">
        <v>87135</v>
      </c>
      <c r="Z521" t="str">
        <f>TEXT(Orders[[#This Row],[Order Date]],"MMM")</f>
        <v>May</v>
      </c>
    </row>
    <row r="522" spans="1:26" x14ac:dyDescent="0.3">
      <c r="A522">
        <v>19973</v>
      </c>
      <c r="B522" t="s">
        <v>47</v>
      </c>
      <c r="C522">
        <v>0.03</v>
      </c>
      <c r="D522">
        <v>2.1800000000000002</v>
      </c>
      <c r="E522">
        <v>1.38</v>
      </c>
      <c r="F522">
        <v>925</v>
      </c>
      <c r="G522" t="s">
        <v>1040</v>
      </c>
      <c r="H522" t="s">
        <v>49</v>
      </c>
      <c r="I522" t="s">
        <v>58</v>
      </c>
      <c r="J522" t="s">
        <v>29</v>
      </c>
      <c r="K522" t="s">
        <v>66</v>
      </c>
      <c r="L522" t="s">
        <v>31</v>
      </c>
      <c r="M522" t="s">
        <v>1041</v>
      </c>
      <c r="N522">
        <v>0.44</v>
      </c>
      <c r="O522" t="s">
        <v>33</v>
      </c>
      <c r="P522" t="s">
        <v>53</v>
      </c>
      <c r="Q522" t="s">
        <v>188</v>
      </c>
      <c r="R522" t="s">
        <v>1042</v>
      </c>
      <c r="S522">
        <v>4330</v>
      </c>
      <c r="T522" s="1">
        <v>42100</v>
      </c>
      <c r="U522" s="1">
        <v>42100</v>
      </c>
      <c r="V522">
        <v>-7.04</v>
      </c>
      <c r="W522">
        <v>7</v>
      </c>
      <c r="X522">
        <v>15.73</v>
      </c>
      <c r="Y522">
        <v>87134</v>
      </c>
      <c r="Z522" t="str">
        <f>TEXT(Orders[[#This Row],[Order Date]],"MMM")</f>
        <v>Apr</v>
      </c>
    </row>
    <row r="523" spans="1:26" x14ac:dyDescent="0.3">
      <c r="A523">
        <v>19974</v>
      </c>
      <c r="B523" t="s">
        <v>47</v>
      </c>
      <c r="C523">
        <v>0.01</v>
      </c>
      <c r="D523">
        <v>170.98</v>
      </c>
      <c r="E523">
        <v>35.89</v>
      </c>
      <c r="F523">
        <v>929</v>
      </c>
      <c r="G523" t="s">
        <v>1043</v>
      </c>
      <c r="H523" t="s">
        <v>39</v>
      </c>
      <c r="I523" t="s">
        <v>58</v>
      </c>
      <c r="J523" t="s">
        <v>41</v>
      </c>
      <c r="K523" t="s">
        <v>191</v>
      </c>
      <c r="L523" t="s">
        <v>121</v>
      </c>
      <c r="M523" t="s">
        <v>1044</v>
      </c>
      <c r="N523">
        <v>0.66</v>
      </c>
      <c r="O523" t="s">
        <v>33</v>
      </c>
      <c r="P523" t="s">
        <v>53</v>
      </c>
      <c r="Q523" t="s">
        <v>54</v>
      </c>
      <c r="R523" t="s">
        <v>1045</v>
      </c>
      <c r="S523">
        <v>8857</v>
      </c>
      <c r="T523" s="1">
        <v>42100</v>
      </c>
      <c r="U523" s="1">
        <v>42102</v>
      </c>
      <c r="V523">
        <v>538.52</v>
      </c>
      <c r="W523">
        <v>10</v>
      </c>
      <c r="X523">
        <v>1719.07</v>
      </c>
      <c r="Y523">
        <v>87134</v>
      </c>
      <c r="Z523" t="str">
        <f>TEXT(Orders[[#This Row],[Order Date]],"MMM")</f>
        <v>Apr</v>
      </c>
    </row>
    <row r="524" spans="1:26" x14ac:dyDescent="0.3">
      <c r="A524">
        <v>21077</v>
      </c>
      <c r="B524" t="s">
        <v>47</v>
      </c>
      <c r="C524">
        <v>0.05</v>
      </c>
      <c r="D524">
        <v>6.04</v>
      </c>
      <c r="E524">
        <v>2.14</v>
      </c>
      <c r="F524">
        <v>936</v>
      </c>
      <c r="G524" t="s">
        <v>1046</v>
      </c>
      <c r="H524" t="s">
        <v>27</v>
      </c>
      <c r="I524" t="s">
        <v>28</v>
      </c>
      <c r="J524" t="s">
        <v>29</v>
      </c>
      <c r="K524" t="s">
        <v>93</v>
      </c>
      <c r="L524" t="s">
        <v>31</v>
      </c>
      <c r="M524" t="s">
        <v>1047</v>
      </c>
      <c r="N524">
        <v>0.38</v>
      </c>
      <c r="O524" t="s">
        <v>33</v>
      </c>
      <c r="P524" t="s">
        <v>34</v>
      </c>
      <c r="Q524" t="s">
        <v>45</v>
      </c>
      <c r="R524" t="s">
        <v>1036</v>
      </c>
      <c r="S524">
        <v>92374</v>
      </c>
      <c r="T524" s="1">
        <v>42052</v>
      </c>
      <c r="U524" s="1">
        <v>42054</v>
      </c>
      <c r="V524">
        <v>-4.1399999999999997</v>
      </c>
      <c r="W524">
        <v>1</v>
      </c>
      <c r="X524">
        <v>8.41</v>
      </c>
      <c r="Y524">
        <v>90588</v>
      </c>
      <c r="Z524" t="str">
        <f>TEXT(Orders[[#This Row],[Order Date]],"MMM")</f>
        <v>Feb</v>
      </c>
    </row>
    <row r="525" spans="1:26" x14ac:dyDescent="0.3">
      <c r="A525">
        <v>23716</v>
      </c>
      <c r="B525" t="s">
        <v>37</v>
      </c>
      <c r="C525">
        <v>0.05</v>
      </c>
      <c r="D525">
        <v>5.98</v>
      </c>
      <c r="E525">
        <v>5.46</v>
      </c>
      <c r="F525">
        <v>936</v>
      </c>
      <c r="G525" t="s">
        <v>1046</v>
      </c>
      <c r="H525" t="s">
        <v>49</v>
      </c>
      <c r="I525" t="s">
        <v>28</v>
      </c>
      <c r="J525" t="s">
        <v>29</v>
      </c>
      <c r="K525" t="s">
        <v>93</v>
      </c>
      <c r="L525" t="s">
        <v>59</v>
      </c>
      <c r="M525" t="s">
        <v>1048</v>
      </c>
      <c r="N525">
        <v>0.36</v>
      </c>
      <c r="O525" t="s">
        <v>33</v>
      </c>
      <c r="P525" t="s">
        <v>34</v>
      </c>
      <c r="Q525" t="s">
        <v>45</v>
      </c>
      <c r="R525" t="s">
        <v>1036</v>
      </c>
      <c r="S525">
        <v>92374</v>
      </c>
      <c r="T525" s="1">
        <v>42182</v>
      </c>
      <c r="U525" s="1">
        <v>42182</v>
      </c>
      <c r="V525">
        <v>-31.885000000000002</v>
      </c>
      <c r="W525">
        <v>17</v>
      </c>
      <c r="X525">
        <v>104.95</v>
      </c>
      <c r="Y525">
        <v>90589</v>
      </c>
      <c r="Z525" t="str">
        <f>TEXT(Orders[[#This Row],[Order Date]],"MMM")</f>
        <v>Jun</v>
      </c>
    </row>
    <row r="526" spans="1:26" x14ac:dyDescent="0.3">
      <c r="A526">
        <v>23717</v>
      </c>
      <c r="B526" t="s">
        <v>37</v>
      </c>
      <c r="C526">
        <v>0.01</v>
      </c>
      <c r="D526">
        <v>65.989999999999995</v>
      </c>
      <c r="E526">
        <v>3.99</v>
      </c>
      <c r="F526">
        <v>937</v>
      </c>
      <c r="G526" t="s">
        <v>1049</v>
      </c>
      <c r="H526" t="s">
        <v>49</v>
      </c>
      <c r="I526" t="s">
        <v>28</v>
      </c>
      <c r="J526" t="s">
        <v>77</v>
      </c>
      <c r="K526" t="s">
        <v>78</v>
      </c>
      <c r="L526" t="s">
        <v>59</v>
      </c>
      <c r="M526" t="s">
        <v>1050</v>
      </c>
      <c r="N526">
        <v>0.59</v>
      </c>
      <c r="O526" t="s">
        <v>33</v>
      </c>
      <c r="P526" t="s">
        <v>34</v>
      </c>
      <c r="Q526" t="s">
        <v>45</v>
      </c>
      <c r="R526" t="s">
        <v>1051</v>
      </c>
      <c r="S526">
        <v>90278</v>
      </c>
      <c r="T526" s="1">
        <v>42182</v>
      </c>
      <c r="U526" s="1">
        <v>42183</v>
      </c>
      <c r="V526">
        <v>-95.21050000000001</v>
      </c>
      <c r="W526">
        <v>3</v>
      </c>
      <c r="X526">
        <v>166.59</v>
      </c>
      <c r="Y526">
        <v>90589</v>
      </c>
      <c r="Z526" t="str">
        <f>TEXT(Orders[[#This Row],[Order Date]],"MMM")</f>
        <v>Jun</v>
      </c>
    </row>
    <row r="527" spans="1:26" x14ac:dyDescent="0.3">
      <c r="A527">
        <v>22638</v>
      </c>
      <c r="B527" t="s">
        <v>106</v>
      </c>
      <c r="C527">
        <v>0.09</v>
      </c>
      <c r="D527">
        <v>100.98</v>
      </c>
      <c r="E527">
        <v>35.840000000000003</v>
      </c>
      <c r="F527">
        <v>940</v>
      </c>
      <c r="G527" t="s">
        <v>1052</v>
      </c>
      <c r="H527" t="s">
        <v>39</v>
      </c>
      <c r="I527" t="s">
        <v>40</v>
      </c>
      <c r="J527" t="s">
        <v>41</v>
      </c>
      <c r="K527" t="s">
        <v>191</v>
      </c>
      <c r="L527" t="s">
        <v>121</v>
      </c>
      <c r="M527" t="s">
        <v>260</v>
      </c>
      <c r="N527">
        <v>0.62</v>
      </c>
      <c r="O527" t="s">
        <v>33</v>
      </c>
      <c r="P527" t="s">
        <v>53</v>
      </c>
      <c r="Q527" t="s">
        <v>228</v>
      </c>
      <c r="R527" t="s">
        <v>1053</v>
      </c>
      <c r="S527">
        <v>6776</v>
      </c>
      <c r="T527" s="1">
        <v>42108</v>
      </c>
      <c r="U527" s="1">
        <v>42113</v>
      </c>
      <c r="V527">
        <v>-193.58</v>
      </c>
      <c r="W527">
        <v>4</v>
      </c>
      <c r="X527">
        <v>396.19</v>
      </c>
      <c r="Y527">
        <v>90844</v>
      </c>
      <c r="Z527" t="str">
        <f>TEXT(Orders[[#This Row],[Order Date]],"MMM")</f>
        <v>Apr</v>
      </c>
    </row>
    <row r="528" spans="1:26" x14ac:dyDescent="0.3">
      <c r="A528">
        <v>23479</v>
      </c>
      <c r="B528" t="s">
        <v>37</v>
      </c>
      <c r="C528">
        <v>0.03</v>
      </c>
      <c r="D528">
        <v>31.74</v>
      </c>
      <c r="E528">
        <v>12.62</v>
      </c>
      <c r="F528">
        <v>945</v>
      </c>
      <c r="G528" t="s">
        <v>1054</v>
      </c>
      <c r="H528" t="s">
        <v>49</v>
      </c>
      <c r="I528" t="s">
        <v>40</v>
      </c>
      <c r="J528" t="s">
        <v>29</v>
      </c>
      <c r="K528" t="s">
        <v>109</v>
      </c>
      <c r="L528" t="s">
        <v>59</v>
      </c>
      <c r="M528" t="s">
        <v>1055</v>
      </c>
      <c r="N528">
        <v>0.37</v>
      </c>
      <c r="O528" t="s">
        <v>33</v>
      </c>
      <c r="P528" t="s">
        <v>34</v>
      </c>
      <c r="Q528" t="s">
        <v>45</v>
      </c>
      <c r="R528" t="s">
        <v>1056</v>
      </c>
      <c r="S528">
        <v>95070</v>
      </c>
      <c r="T528" s="1">
        <v>42069</v>
      </c>
      <c r="U528" s="1">
        <v>42069</v>
      </c>
      <c r="V528">
        <v>-4.3009999999999939</v>
      </c>
      <c r="W528">
        <v>3</v>
      </c>
      <c r="X528">
        <v>98.7</v>
      </c>
      <c r="Y528">
        <v>86567</v>
      </c>
      <c r="Z528" t="str">
        <f>TEXT(Orders[[#This Row],[Order Date]],"MMM")</f>
        <v>Mar</v>
      </c>
    </row>
    <row r="529" spans="1:26" x14ac:dyDescent="0.3">
      <c r="A529">
        <v>24459</v>
      </c>
      <c r="B529" t="s">
        <v>47</v>
      </c>
      <c r="C529">
        <v>0.09</v>
      </c>
      <c r="D529">
        <v>90.98</v>
      </c>
      <c r="E529">
        <v>56.2</v>
      </c>
      <c r="F529">
        <v>946</v>
      </c>
      <c r="G529" t="s">
        <v>1057</v>
      </c>
      <c r="H529" t="s">
        <v>27</v>
      </c>
      <c r="I529" t="s">
        <v>40</v>
      </c>
      <c r="J529" t="s">
        <v>41</v>
      </c>
      <c r="K529" t="s">
        <v>50</v>
      </c>
      <c r="L529" t="s">
        <v>86</v>
      </c>
      <c r="M529" t="s">
        <v>1058</v>
      </c>
      <c r="N529">
        <v>0.74</v>
      </c>
      <c r="O529" t="s">
        <v>33</v>
      </c>
      <c r="P529" t="s">
        <v>53</v>
      </c>
      <c r="Q529" t="s">
        <v>188</v>
      </c>
      <c r="R529" t="s">
        <v>510</v>
      </c>
      <c r="S529">
        <v>4210</v>
      </c>
      <c r="T529" s="1">
        <v>42064</v>
      </c>
      <c r="U529" s="1">
        <v>42065</v>
      </c>
      <c r="V529">
        <v>-1570.32</v>
      </c>
      <c r="W529">
        <v>20</v>
      </c>
      <c r="X529">
        <v>1782.44</v>
      </c>
      <c r="Y529">
        <v>86566</v>
      </c>
      <c r="Z529" t="str">
        <f>TEXT(Orders[[#This Row],[Order Date]],"MMM")</f>
        <v>Mar</v>
      </c>
    </row>
    <row r="530" spans="1:26" x14ac:dyDescent="0.3">
      <c r="A530">
        <v>24693</v>
      </c>
      <c r="B530" t="s">
        <v>47</v>
      </c>
      <c r="C530">
        <v>0.08</v>
      </c>
      <c r="D530">
        <v>14.2</v>
      </c>
      <c r="E530">
        <v>5.3</v>
      </c>
      <c r="F530">
        <v>947</v>
      </c>
      <c r="G530" t="s">
        <v>1059</v>
      </c>
      <c r="H530" t="s">
        <v>27</v>
      </c>
      <c r="I530" t="s">
        <v>40</v>
      </c>
      <c r="J530" t="s">
        <v>41</v>
      </c>
      <c r="K530" t="s">
        <v>50</v>
      </c>
      <c r="L530" t="s">
        <v>31</v>
      </c>
      <c r="M530" t="s">
        <v>728</v>
      </c>
      <c r="N530">
        <v>0.46</v>
      </c>
      <c r="O530" t="s">
        <v>33</v>
      </c>
      <c r="P530" t="s">
        <v>53</v>
      </c>
      <c r="Q530" t="s">
        <v>54</v>
      </c>
      <c r="R530" t="s">
        <v>1060</v>
      </c>
      <c r="S530">
        <v>7002</v>
      </c>
      <c r="T530" s="1">
        <v>42015</v>
      </c>
      <c r="U530" s="1">
        <v>42017</v>
      </c>
      <c r="V530">
        <v>27.23</v>
      </c>
      <c r="W530">
        <v>5</v>
      </c>
      <c r="X530">
        <v>72.11</v>
      </c>
      <c r="Y530">
        <v>86565</v>
      </c>
      <c r="Z530" t="str">
        <f>TEXT(Orders[[#This Row],[Order Date]],"MMM")</f>
        <v>Jan</v>
      </c>
    </row>
    <row r="531" spans="1:26" x14ac:dyDescent="0.3">
      <c r="A531">
        <v>1279</v>
      </c>
      <c r="B531" t="s">
        <v>1061</v>
      </c>
      <c r="C531">
        <v>0.06</v>
      </c>
      <c r="D531">
        <v>40.98</v>
      </c>
      <c r="E531">
        <v>2.99</v>
      </c>
      <c r="F531">
        <v>949</v>
      </c>
      <c r="G531" t="s">
        <v>1062</v>
      </c>
      <c r="H531" t="s">
        <v>49</v>
      </c>
      <c r="I531" t="s">
        <v>114</v>
      </c>
      <c r="J531" t="s">
        <v>29</v>
      </c>
      <c r="K531" t="s">
        <v>109</v>
      </c>
      <c r="L531" t="s">
        <v>59</v>
      </c>
      <c r="M531" t="s">
        <v>1063</v>
      </c>
      <c r="N531">
        <v>0.36</v>
      </c>
      <c r="O531" t="s">
        <v>33</v>
      </c>
      <c r="P531" t="s">
        <v>34</v>
      </c>
      <c r="Q531" t="s">
        <v>45</v>
      </c>
      <c r="R531" t="s">
        <v>661</v>
      </c>
      <c r="S531">
        <v>90049</v>
      </c>
      <c r="T531" s="1">
        <v>42006</v>
      </c>
      <c r="U531" s="1">
        <v>42008</v>
      </c>
      <c r="V531">
        <v>-19.099200000000003</v>
      </c>
      <c r="W531">
        <v>3</v>
      </c>
      <c r="X531">
        <v>124.81</v>
      </c>
      <c r="Y531">
        <v>9285</v>
      </c>
      <c r="Z531" t="str">
        <f>TEXT(Orders[[#This Row],[Order Date]],"MMM")</f>
        <v>Jan</v>
      </c>
    </row>
    <row r="532" spans="1:26" x14ac:dyDescent="0.3">
      <c r="A532">
        <v>1128</v>
      </c>
      <c r="B532" t="s">
        <v>106</v>
      </c>
      <c r="C532">
        <v>0.02</v>
      </c>
      <c r="D532">
        <v>48.04</v>
      </c>
      <c r="E532">
        <v>5.09</v>
      </c>
      <c r="F532">
        <v>949</v>
      </c>
      <c r="G532" t="s">
        <v>1062</v>
      </c>
      <c r="H532" t="s">
        <v>49</v>
      </c>
      <c r="I532" t="s">
        <v>114</v>
      </c>
      <c r="J532" t="s">
        <v>29</v>
      </c>
      <c r="K532" t="s">
        <v>93</v>
      </c>
      <c r="L532" t="s">
        <v>59</v>
      </c>
      <c r="M532" t="s">
        <v>619</v>
      </c>
      <c r="N532">
        <v>0.37</v>
      </c>
      <c r="O532" t="s">
        <v>33</v>
      </c>
      <c r="P532" t="s">
        <v>34</v>
      </c>
      <c r="Q532" t="s">
        <v>45</v>
      </c>
      <c r="R532" t="s">
        <v>661</v>
      </c>
      <c r="S532">
        <v>90049</v>
      </c>
      <c r="T532" s="1">
        <v>42085</v>
      </c>
      <c r="U532" s="1">
        <v>42089</v>
      </c>
      <c r="V532">
        <v>373.67</v>
      </c>
      <c r="W532">
        <v>18</v>
      </c>
      <c r="X532">
        <v>881.32</v>
      </c>
      <c r="Y532">
        <v>8257</v>
      </c>
      <c r="Z532" t="str">
        <f>TEXT(Orders[[#This Row],[Order Date]],"MMM")</f>
        <v>Mar</v>
      </c>
    </row>
    <row r="533" spans="1:26" x14ac:dyDescent="0.3">
      <c r="A533">
        <v>19279</v>
      </c>
      <c r="B533" t="s">
        <v>47</v>
      </c>
      <c r="C533">
        <v>0.06</v>
      </c>
      <c r="D533">
        <v>40.98</v>
      </c>
      <c r="E533">
        <v>2.99</v>
      </c>
      <c r="F533">
        <v>950</v>
      </c>
      <c r="G533" t="s">
        <v>1064</v>
      </c>
      <c r="H533" t="s">
        <v>49</v>
      </c>
      <c r="I533" t="s">
        <v>114</v>
      </c>
      <c r="J533" t="s">
        <v>29</v>
      </c>
      <c r="K533" t="s">
        <v>109</v>
      </c>
      <c r="L533" t="s">
        <v>59</v>
      </c>
      <c r="M533" t="s">
        <v>1063</v>
      </c>
      <c r="N533">
        <v>0.36</v>
      </c>
      <c r="O533" t="s">
        <v>33</v>
      </c>
      <c r="P533" t="s">
        <v>61</v>
      </c>
      <c r="Q533" t="s">
        <v>62</v>
      </c>
      <c r="R533" t="s">
        <v>63</v>
      </c>
      <c r="S533">
        <v>55372</v>
      </c>
      <c r="T533" s="1">
        <v>42006</v>
      </c>
      <c r="U533" s="1">
        <v>42008</v>
      </c>
      <c r="V533">
        <v>-14.801880000000001</v>
      </c>
      <c r="W533">
        <v>1</v>
      </c>
      <c r="X533">
        <v>41.6</v>
      </c>
      <c r="Y533">
        <v>89083</v>
      </c>
      <c r="Z533" t="str">
        <f>TEXT(Orders[[#This Row],[Order Date]],"MMM")</f>
        <v>Jan</v>
      </c>
    </row>
    <row r="534" spans="1:26" x14ac:dyDescent="0.3">
      <c r="A534">
        <v>19127</v>
      </c>
      <c r="B534" t="s">
        <v>106</v>
      </c>
      <c r="C534">
        <v>0.05</v>
      </c>
      <c r="D534">
        <v>1500.97</v>
      </c>
      <c r="E534">
        <v>29.7</v>
      </c>
      <c r="F534">
        <v>950</v>
      </c>
      <c r="G534" t="s">
        <v>1064</v>
      </c>
      <c r="H534" t="s">
        <v>39</v>
      </c>
      <c r="I534" t="s">
        <v>114</v>
      </c>
      <c r="J534" t="s">
        <v>77</v>
      </c>
      <c r="K534" t="s">
        <v>85</v>
      </c>
      <c r="L534" t="s">
        <v>43</v>
      </c>
      <c r="M534" t="s">
        <v>1065</v>
      </c>
      <c r="N534">
        <v>0.56999999999999995</v>
      </c>
      <c r="O534" t="s">
        <v>33</v>
      </c>
      <c r="P534" t="s">
        <v>61</v>
      </c>
      <c r="Q534" t="s">
        <v>62</v>
      </c>
      <c r="R534" t="s">
        <v>63</v>
      </c>
      <c r="S534">
        <v>55372</v>
      </c>
      <c r="T534" s="1">
        <v>42085</v>
      </c>
      <c r="U534" s="1">
        <v>42085</v>
      </c>
      <c r="V534">
        <v>-2561.3235</v>
      </c>
      <c r="W534">
        <v>1</v>
      </c>
      <c r="X534">
        <v>1497.22</v>
      </c>
      <c r="Y534">
        <v>89084</v>
      </c>
      <c r="Z534" t="str">
        <f>TEXT(Orders[[#This Row],[Order Date]],"MMM")</f>
        <v>Mar</v>
      </c>
    </row>
    <row r="535" spans="1:26" x14ac:dyDescent="0.3">
      <c r="A535">
        <v>19128</v>
      </c>
      <c r="B535" t="s">
        <v>106</v>
      </c>
      <c r="C535">
        <v>0.02</v>
      </c>
      <c r="D535">
        <v>48.04</v>
      </c>
      <c r="E535">
        <v>5.09</v>
      </c>
      <c r="F535">
        <v>950</v>
      </c>
      <c r="G535" t="s">
        <v>1064</v>
      </c>
      <c r="H535" t="s">
        <v>49</v>
      </c>
      <c r="I535" t="s">
        <v>114</v>
      </c>
      <c r="J535" t="s">
        <v>29</v>
      </c>
      <c r="K535" t="s">
        <v>93</v>
      </c>
      <c r="L535" t="s">
        <v>59</v>
      </c>
      <c r="M535" t="s">
        <v>619</v>
      </c>
      <c r="N535">
        <v>0.37</v>
      </c>
      <c r="O535" t="s">
        <v>33</v>
      </c>
      <c r="P535" t="s">
        <v>61</v>
      </c>
      <c r="Q535" t="s">
        <v>62</v>
      </c>
      <c r="R535" t="s">
        <v>63</v>
      </c>
      <c r="S535">
        <v>55372</v>
      </c>
      <c r="T535" s="1">
        <v>42085</v>
      </c>
      <c r="U535" s="1">
        <v>42089</v>
      </c>
      <c r="V535">
        <v>168.91889999999998</v>
      </c>
      <c r="W535">
        <v>5</v>
      </c>
      <c r="X535">
        <v>244.81</v>
      </c>
      <c r="Y535">
        <v>89084</v>
      </c>
      <c r="Z535" t="str">
        <f>TEXT(Orders[[#This Row],[Order Date]],"MMM")</f>
        <v>Mar</v>
      </c>
    </row>
    <row r="536" spans="1:26" x14ac:dyDescent="0.3">
      <c r="A536">
        <v>19129</v>
      </c>
      <c r="B536" t="s">
        <v>106</v>
      </c>
      <c r="C536">
        <v>0.03</v>
      </c>
      <c r="D536">
        <v>4.28</v>
      </c>
      <c r="E536">
        <v>1.6</v>
      </c>
      <c r="F536">
        <v>950</v>
      </c>
      <c r="G536" t="s">
        <v>1064</v>
      </c>
      <c r="H536" t="s">
        <v>49</v>
      </c>
      <c r="I536" t="s">
        <v>114</v>
      </c>
      <c r="J536" t="s">
        <v>29</v>
      </c>
      <c r="K536" t="s">
        <v>30</v>
      </c>
      <c r="L536" t="s">
        <v>31</v>
      </c>
      <c r="M536" t="s">
        <v>1066</v>
      </c>
      <c r="N536">
        <v>0.57999999999999996</v>
      </c>
      <c r="O536" t="s">
        <v>33</v>
      </c>
      <c r="P536" t="s">
        <v>61</v>
      </c>
      <c r="Q536" t="s">
        <v>62</v>
      </c>
      <c r="R536" t="s">
        <v>63</v>
      </c>
      <c r="S536">
        <v>55372</v>
      </c>
      <c r="T536" s="1">
        <v>42085</v>
      </c>
      <c r="U536" s="1">
        <v>42092</v>
      </c>
      <c r="V536">
        <v>-6.2</v>
      </c>
      <c r="W536">
        <v>1</v>
      </c>
      <c r="X536">
        <v>4.55</v>
      </c>
      <c r="Y536">
        <v>89084</v>
      </c>
      <c r="Z536" t="str">
        <f>TEXT(Orders[[#This Row],[Order Date]],"MMM")</f>
        <v>Mar</v>
      </c>
    </row>
    <row r="537" spans="1:26" x14ac:dyDescent="0.3">
      <c r="A537">
        <v>20073</v>
      </c>
      <c r="B537" t="s">
        <v>106</v>
      </c>
      <c r="C537">
        <v>0.1</v>
      </c>
      <c r="D537">
        <v>7.31</v>
      </c>
      <c r="E537">
        <v>0.49</v>
      </c>
      <c r="F537">
        <v>954</v>
      </c>
      <c r="G537" t="s">
        <v>1067</v>
      </c>
      <c r="H537" t="s">
        <v>49</v>
      </c>
      <c r="I537" t="s">
        <v>58</v>
      </c>
      <c r="J537" t="s">
        <v>29</v>
      </c>
      <c r="K537" t="s">
        <v>134</v>
      </c>
      <c r="L537" t="s">
        <v>59</v>
      </c>
      <c r="M537" t="s">
        <v>1068</v>
      </c>
      <c r="N537">
        <v>0.38</v>
      </c>
      <c r="O537" t="s">
        <v>33</v>
      </c>
      <c r="P537" t="s">
        <v>61</v>
      </c>
      <c r="Q537" t="s">
        <v>130</v>
      </c>
      <c r="R537" t="s">
        <v>1069</v>
      </c>
      <c r="S537">
        <v>75067</v>
      </c>
      <c r="T537" s="1">
        <v>42047</v>
      </c>
      <c r="U537" s="1">
        <v>42056</v>
      </c>
      <c r="V537">
        <v>19.064699999999998</v>
      </c>
      <c r="W537">
        <v>4</v>
      </c>
      <c r="X537">
        <v>27.63</v>
      </c>
      <c r="Y537">
        <v>90771</v>
      </c>
      <c r="Z537" t="str">
        <f>TEXT(Orders[[#This Row],[Order Date]],"MMM")</f>
        <v>Feb</v>
      </c>
    </row>
    <row r="538" spans="1:26" x14ac:dyDescent="0.3">
      <c r="A538">
        <v>20074</v>
      </c>
      <c r="B538" t="s">
        <v>106</v>
      </c>
      <c r="C538">
        <v>0.08</v>
      </c>
      <c r="D538">
        <v>6.7</v>
      </c>
      <c r="E538">
        <v>1.56</v>
      </c>
      <c r="F538">
        <v>954</v>
      </c>
      <c r="G538" t="s">
        <v>1067</v>
      </c>
      <c r="H538" t="s">
        <v>49</v>
      </c>
      <c r="I538" t="s">
        <v>58</v>
      </c>
      <c r="J538" t="s">
        <v>29</v>
      </c>
      <c r="K538" t="s">
        <v>30</v>
      </c>
      <c r="L538" t="s">
        <v>31</v>
      </c>
      <c r="M538" t="s">
        <v>1070</v>
      </c>
      <c r="N538">
        <v>0.52</v>
      </c>
      <c r="O538" t="s">
        <v>33</v>
      </c>
      <c r="P538" t="s">
        <v>61</v>
      </c>
      <c r="Q538" t="s">
        <v>130</v>
      </c>
      <c r="R538" t="s">
        <v>1069</v>
      </c>
      <c r="S538">
        <v>75067</v>
      </c>
      <c r="T538" s="1">
        <v>42047</v>
      </c>
      <c r="U538" s="1">
        <v>42047</v>
      </c>
      <c r="V538">
        <v>10.56</v>
      </c>
      <c r="W538">
        <v>5</v>
      </c>
      <c r="X538">
        <v>31.21</v>
      </c>
      <c r="Y538">
        <v>90771</v>
      </c>
      <c r="Z538" t="str">
        <f>TEXT(Orders[[#This Row],[Order Date]],"MMM")</f>
        <v>Feb</v>
      </c>
    </row>
    <row r="539" spans="1:26" x14ac:dyDescent="0.3">
      <c r="A539">
        <v>25795</v>
      </c>
      <c r="B539" t="s">
        <v>37</v>
      </c>
      <c r="C539">
        <v>0.01</v>
      </c>
      <c r="D539">
        <v>145.44999999999999</v>
      </c>
      <c r="E539">
        <v>17.850000000000001</v>
      </c>
      <c r="F539">
        <v>959</v>
      </c>
      <c r="G539" t="s">
        <v>1071</v>
      </c>
      <c r="H539" t="s">
        <v>39</v>
      </c>
      <c r="I539" t="s">
        <v>28</v>
      </c>
      <c r="J539" t="s">
        <v>77</v>
      </c>
      <c r="K539" t="s">
        <v>85</v>
      </c>
      <c r="L539" t="s">
        <v>43</v>
      </c>
      <c r="M539" t="s">
        <v>1072</v>
      </c>
      <c r="N539">
        <v>0.56000000000000005</v>
      </c>
      <c r="O539" t="s">
        <v>33</v>
      </c>
      <c r="P539" t="s">
        <v>61</v>
      </c>
      <c r="Q539" t="s">
        <v>130</v>
      </c>
      <c r="R539" t="s">
        <v>1029</v>
      </c>
      <c r="S539">
        <v>76028</v>
      </c>
      <c r="T539" s="1">
        <v>42085</v>
      </c>
      <c r="U539" s="1">
        <v>42086</v>
      </c>
      <c r="V539">
        <v>837.68069999999989</v>
      </c>
      <c r="W539">
        <v>8</v>
      </c>
      <c r="X539">
        <v>1214.03</v>
      </c>
      <c r="Y539">
        <v>91581</v>
      </c>
      <c r="Z539" t="str">
        <f>TEXT(Orders[[#This Row],[Order Date]],"MMM")</f>
        <v>Mar</v>
      </c>
    </row>
    <row r="540" spans="1:26" x14ac:dyDescent="0.3">
      <c r="A540">
        <v>20428</v>
      </c>
      <c r="B540" t="s">
        <v>106</v>
      </c>
      <c r="C540">
        <v>0.03</v>
      </c>
      <c r="D540">
        <v>2.94</v>
      </c>
      <c r="E540">
        <v>0.96</v>
      </c>
      <c r="F540">
        <v>960</v>
      </c>
      <c r="G540" t="s">
        <v>1073</v>
      </c>
      <c r="H540" t="s">
        <v>49</v>
      </c>
      <c r="I540" t="s">
        <v>40</v>
      </c>
      <c r="J540" t="s">
        <v>29</v>
      </c>
      <c r="K540" t="s">
        <v>30</v>
      </c>
      <c r="L540" t="s">
        <v>31</v>
      </c>
      <c r="M540" t="s">
        <v>598</v>
      </c>
      <c r="N540">
        <v>0.57999999999999996</v>
      </c>
      <c r="O540" t="s">
        <v>33</v>
      </c>
      <c r="P540" t="s">
        <v>34</v>
      </c>
      <c r="Q540" t="s">
        <v>45</v>
      </c>
      <c r="R540" t="s">
        <v>1051</v>
      </c>
      <c r="S540">
        <v>90278</v>
      </c>
      <c r="T540" s="1">
        <v>42039</v>
      </c>
      <c r="U540" s="1">
        <v>42043</v>
      </c>
      <c r="V540">
        <v>-4.2</v>
      </c>
      <c r="W540">
        <v>1</v>
      </c>
      <c r="X540">
        <v>3.51</v>
      </c>
      <c r="Y540">
        <v>89401</v>
      </c>
      <c r="Z540" t="str">
        <f>TEXT(Orders[[#This Row],[Order Date]],"MMM")</f>
        <v>Feb</v>
      </c>
    </row>
    <row r="541" spans="1:26" x14ac:dyDescent="0.3">
      <c r="A541">
        <v>20685</v>
      </c>
      <c r="B541" t="s">
        <v>37</v>
      </c>
      <c r="C541">
        <v>0.05</v>
      </c>
      <c r="D541">
        <v>124.49</v>
      </c>
      <c r="E541">
        <v>51.94</v>
      </c>
      <c r="F541">
        <v>961</v>
      </c>
      <c r="G541" t="s">
        <v>1074</v>
      </c>
      <c r="H541" t="s">
        <v>39</v>
      </c>
      <c r="I541" t="s">
        <v>40</v>
      </c>
      <c r="J541" t="s">
        <v>41</v>
      </c>
      <c r="K541" t="s">
        <v>152</v>
      </c>
      <c r="L541" t="s">
        <v>121</v>
      </c>
      <c r="M541" t="s">
        <v>461</v>
      </c>
      <c r="N541">
        <v>0.63</v>
      </c>
      <c r="O541" t="s">
        <v>33</v>
      </c>
      <c r="P541" t="s">
        <v>34</v>
      </c>
      <c r="Q541" t="s">
        <v>45</v>
      </c>
      <c r="R541" t="s">
        <v>1075</v>
      </c>
      <c r="S541">
        <v>94061</v>
      </c>
      <c r="T541" s="1">
        <v>42059</v>
      </c>
      <c r="U541" s="1">
        <v>42059</v>
      </c>
      <c r="V541">
        <v>-44.163600000000002</v>
      </c>
      <c r="W541">
        <v>1</v>
      </c>
      <c r="X541">
        <v>120.12</v>
      </c>
      <c r="Y541">
        <v>89402</v>
      </c>
      <c r="Z541" t="str">
        <f>TEXT(Orders[[#This Row],[Order Date]],"MMM")</f>
        <v>Feb</v>
      </c>
    </row>
    <row r="542" spans="1:26" x14ac:dyDescent="0.3">
      <c r="A542">
        <v>2428</v>
      </c>
      <c r="B542" t="s">
        <v>106</v>
      </c>
      <c r="C542">
        <v>0.03</v>
      </c>
      <c r="D542">
        <v>2.94</v>
      </c>
      <c r="E542">
        <v>0.96</v>
      </c>
      <c r="F542">
        <v>962</v>
      </c>
      <c r="G542" t="s">
        <v>1076</v>
      </c>
      <c r="H542" t="s">
        <v>49</v>
      </c>
      <c r="I542" t="s">
        <v>40</v>
      </c>
      <c r="J542" t="s">
        <v>29</v>
      </c>
      <c r="K542" t="s">
        <v>30</v>
      </c>
      <c r="L542" t="s">
        <v>31</v>
      </c>
      <c r="M542" t="s">
        <v>598</v>
      </c>
      <c r="N542">
        <v>0.57999999999999996</v>
      </c>
      <c r="O542" t="s">
        <v>33</v>
      </c>
      <c r="P542" t="s">
        <v>61</v>
      </c>
      <c r="Q542" t="s">
        <v>178</v>
      </c>
      <c r="R542" t="s">
        <v>179</v>
      </c>
      <c r="S542">
        <v>60610</v>
      </c>
      <c r="T542" s="1">
        <v>42039</v>
      </c>
      <c r="U542" s="1">
        <v>42043</v>
      </c>
      <c r="V542">
        <v>-4.2</v>
      </c>
      <c r="W542">
        <v>2</v>
      </c>
      <c r="X542">
        <v>7.01</v>
      </c>
      <c r="Y542">
        <v>17636</v>
      </c>
      <c r="Z542" t="str">
        <f>TEXT(Orders[[#This Row],[Order Date]],"MMM")</f>
        <v>Feb</v>
      </c>
    </row>
    <row r="543" spans="1:26" x14ac:dyDescent="0.3">
      <c r="A543">
        <v>25093</v>
      </c>
      <c r="B543" t="s">
        <v>56</v>
      </c>
      <c r="C543">
        <v>0</v>
      </c>
      <c r="D543">
        <v>170.98</v>
      </c>
      <c r="E543">
        <v>35.89</v>
      </c>
      <c r="F543">
        <v>970</v>
      </c>
      <c r="G543" t="s">
        <v>1077</v>
      </c>
      <c r="H543" t="s">
        <v>39</v>
      </c>
      <c r="I543" t="s">
        <v>114</v>
      </c>
      <c r="J543" t="s">
        <v>41</v>
      </c>
      <c r="K543" t="s">
        <v>191</v>
      </c>
      <c r="L543" t="s">
        <v>121</v>
      </c>
      <c r="M543" t="s">
        <v>1044</v>
      </c>
      <c r="N543">
        <v>0.66</v>
      </c>
      <c r="O543" t="s">
        <v>33</v>
      </c>
      <c r="P543" t="s">
        <v>136</v>
      </c>
      <c r="Q543" t="s">
        <v>137</v>
      </c>
      <c r="R543" t="s">
        <v>797</v>
      </c>
      <c r="S543">
        <v>24281</v>
      </c>
      <c r="T543" s="1">
        <v>42114</v>
      </c>
      <c r="U543" s="1">
        <v>42115</v>
      </c>
      <c r="V543">
        <v>-102.66200000000001</v>
      </c>
      <c r="W543">
        <v>8</v>
      </c>
      <c r="X543">
        <v>1452.18</v>
      </c>
      <c r="Y543">
        <v>86173</v>
      </c>
      <c r="Z543" t="str">
        <f>TEXT(Orders[[#This Row],[Order Date]],"MMM")</f>
        <v>Apr</v>
      </c>
    </row>
    <row r="544" spans="1:26" x14ac:dyDescent="0.3">
      <c r="A544">
        <v>20536</v>
      </c>
      <c r="B544" t="s">
        <v>106</v>
      </c>
      <c r="C544">
        <v>0.03</v>
      </c>
      <c r="D544">
        <v>284.98</v>
      </c>
      <c r="E544">
        <v>69.55</v>
      </c>
      <c r="F544">
        <v>972</v>
      </c>
      <c r="G544" t="s">
        <v>1078</v>
      </c>
      <c r="H544" t="s">
        <v>39</v>
      </c>
      <c r="I544" t="s">
        <v>28</v>
      </c>
      <c r="J544" t="s">
        <v>41</v>
      </c>
      <c r="K544" t="s">
        <v>42</v>
      </c>
      <c r="L544" t="s">
        <v>43</v>
      </c>
      <c r="M544" t="s">
        <v>1079</v>
      </c>
      <c r="N544">
        <v>0.6</v>
      </c>
      <c r="O544" t="s">
        <v>33</v>
      </c>
      <c r="P544" t="s">
        <v>34</v>
      </c>
      <c r="Q544" t="s">
        <v>45</v>
      </c>
      <c r="R544" t="s">
        <v>1080</v>
      </c>
      <c r="S544">
        <v>92503</v>
      </c>
      <c r="T544" s="1">
        <v>42063</v>
      </c>
      <c r="U544" s="1">
        <v>42068</v>
      </c>
      <c r="V544">
        <v>-116.584</v>
      </c>
      <c r="W544">
        <v>2</v>
      </c>
      <c r="X544">
        <v>619.38</v>
      </c>
      <c r="Y544">
        <v>87259</v>
      </c>
      <c r="Z544" t="str">
        <f>TEXT(Orders[[#This Row],[Order Date]],"MMM")</f>
        <v>Feb</v>
      </c>
    </row>
    <row r="545" spans="1:26" x14ac:dyDescent="0.3">
      <c r="A545">
        <v>20537</v>
      </c>
      <c r="B545" t="s">
        <v>106</v>
      </c>
      <c r="C545">
        <v>0</v>
      </c>
      <c r="D545">
        <v>12.99</v>
      </c>
      <c r="E545">
        <v>14.37</v>
      </c>
      <c r="F545">
        <v>972</v>
      </c>
      <c r="G545" t="s">
        <v>1078</v>
      </c>
      <c r="H545" t="s">
        <v>49</v>
      </c>
      <c r="I545" t="s">
        <v>28</v>
      </c>
      <c r="J545" t="s">
        <v>41</v>
      </c>
      <c r="K545" t="s">
        <v>50</v>
      </c>
      <c r="L545" t="s">
        <v>236</v>
      </c>
      <c r="M545" t="s">
        <v>567</v>
      </c>
      <c r="N545">
        <v>0.73</v>
      </c>
      <c r="O545" t="s">
        <v>33</v>
      </c>
      <c r="P545" t="s">
        <v>34</v>
      </c>
      <c r="Q545" t="s">
        <v>45</v>
      </c>
      <c r="R545" t="s">
        <v>1080</v>
      </c>
      <c r="S545">
        <v>92503</v>
      </c>
      <c r="T545" s="1">
        <v>42063</v>
      </c>
      <c r="U545" s="1">
        <v>42063</v>
      </c>
      <c r="V545">
        <v>12.896100000000001</v>
      </c>
      <c r="W545">
        <v>1</v>
      </c>
      <c r="X545">
        <v>18.690000000000001</v>
      </c>
      <c r="Y545">
        <v>87259</v>
      </c>
      <c r="Z545" t="str">
        <f>TEXT(Orders[[#This Row],[Order Date]],"MMM")</f>
        <v>Feb</v>
      </c>
    </row>
    <row r="546" spans="1:26" x14ac:dyDescent="0.3">
      <c r="A546">
        <v>24298</v>
      </c>
      <c r="B546" t="s">
        <v>106</v>
      </c>
      <c r="C546">
        <v>0.1</v>
      </c>
      <c r="D546">
        <v>2.2200000000000002</v>
      </c>
      <c r="E546">
        <v>5</v>
      </c>
      <c r="F546">
        <v>975</v>
      </c>
      <c r="G546" t="s">
        <v>1081</v>
      </c>
      <c r="H546" t="s">
        <v>49</v>
      </c>
      <c r="I546" t="s">
        <v>28</v>
      </c>
      <c r="J546" t="s">
        <v>29</v>
      </c>
      <c r="K546" t="s">
        <v>257</v>
      </c>
      <c r="L546" t="s">
        <v>59</v>
      </c>
      <c r="M546" t="s">
        <v>1082</v>
      </c>
      <c r="N546">
        <v>0.55000000000000004</v>
      </c>
      <c r="O546" t="s">
        <v>33</v>
      </c>
      <c r="P546" t="s">
        <v>53</v>
      </c>
      <c r="Q546" t="s">
        <v>193</v>
      </c>
      <c r="R546" t="s">
        <v>194</v>
      </c>
      <c r="S546">
        <v>2108</v>
      </c>
      <c r="T546" s="1">
        <v>42098</v>
      </c>
      <c r="U546" s="1">
        <v>42103</v>
      </c>
      <c r="V546">
        <v>-21.319199999999999</v>
      </c>
      <c r="W546">
        <v>3</v>
      </c>
      <c r="X546">
        <v>8.8000000000000007</v>
      </c>
      <c r="Y546">
        <v>87260</v>
      </c>
      <c r="Z546" t="str">
        <f>TEXT(Orders[[#This Row],[Order Date]],"MMM")</f>
        <v>Apr</v>
      </c>
    </row>
    <row r="547" spans="1:26" x14ac:dyDescent="0.3">
      <c r="A547">
        <v>22646</v>
      </c>
      <c r="B547" t="s">
        <v>56</v>
      </c>
      <c r="C547">
        <v>0</v>
      </c>
      <c r="D547">
        <v>37.76</v>
      </c>
      <c r="E547">
        <v>12.9</v>
      </c>
      <c r="F547">
        <v>980</v>
      </c>
      <c r="G547" t="s">
        <v>1083</v>
      </c>
      <c r="H547" t="s">
        <v>49</v>
      </c>
      <c r="I547" t="s">
        <v>28</v>
      </c>
      <c r="J547" t="s">
        <v>29</v>
      </c>
      <c r="K547" t="s">
        <v>141</v>
      </c>
      <c r="L547" t="s">
        <v>59</v>
      </c>
      <c r="M547" t="s">
        <v>1084</v>
      </c>
      <c r="N547">
        <v>0.56999999999999995</v>
      </c>
      <c r="O547" t="s">
        <v>33</v>
      </c>
      <c r="P547" t="s">
        <v>53</v>
      </c>
      <c r="Q547" t="s">
        <v>149</v>
      </c>
      <c r="R547" t="s">
        <v>776</v>
      </c>
      <c r="S547">
        <v>5403</v>
      </c>
      <c r="T547" s="1">
        <v>42040</v>
      </c>
      <c r="U547" s="1">
        <v>42041</v>
      </c>
      <c r="V547">
        <v>93.846800000000002</v>
      </c>
      <c r="W547">
        <v>12</v>
      </c>
      <c r="X547">
        <v>477.2</v>
      </c>
      <c r="Y547">
        <v>87258</v>
      </c>
      <c r="Z547" t="str">
        <f>TEXT(Orders[[#This Row],[Order Date]],"MMM")</f>
        <v>Feb</v>
      </c>
    </row>
    <row r="548" spans="1:26" x14ac:dyDescent="0.3">
      <c r="A548">
        <v>20010</v>
      </c>
      <c r="B548" t="s">
        <v>106</v>
      </c>
      <c r="C548">
        <v>0.09</v>
      </c>
      <c r="D548">
        <v>300.97000000000003</v>
      </c>
      <c r="E548">
        <v>7.18</v>
      </c>
      <c r="F548">
        <v>983</v>
      </c>
      <c r="G548" t="s">
        <v>1085</v>
      </c>
      <c r="H548" t="s">
        <v>49</v>
      </c>
      <c r="I548" t="s">
        <v>28</v>
      </c>
      <c r="J548" t="s">
        <v>77</v>
      </c>
      <c r="K548" t="s">
        <v>180</v>
      </c>
      <c r="L548" t="s">
        <v>59</v>
      </c>
      <c r="M548" t="s">
        <v>1086</v>
      </c>
      <c r="N548">
        <v>0.48</v>
      </c>
      <c r="O548" t="s">
        <v>33</v>
      </c>
      <c r="P548" t="s">
        <v>136</v>
      </c>
      <c r="Q548" t="s">
        <v>956</v>
      </c>
      <c r="R548" t="s">
        <v>1087</v>
      </c>
      <c r="S548">
        <v>72143</v>
      </c>
      <c r="T548" s="1">
        <v>42121</v>
      </c>
      <c r="U548" s="1">
        <v>42121</v>
      </c>
      <c r="V548">
        <v>17.771999999999998</v>
      </c>
      <c r="W548">
        <v>10</v>
      </c>
      <c r="X548">
        <v>2848.38</v>
      </c>
      <c r="Y548">
        <v>90201</v>
      </c>
      <c r="Z548" t="str">
        <f>TEXT(Orders[[#This Row],[Order Date]],"MMM")</f>
        <v>Apr</v>
      </c>
    </row>
    <row r="549" spans="1:26" x14ac:dyDescent="0.3">
      <c r="A549">
        <v>25895</v>
      </c>
      <c r="B549" t="s">
        <v>25</v>
      </c>
      <c r="C549">
        <v>0.05</v>
      </c>
      <c r="D549">
        <v>4.28</v>
      </c>
      <c r="E549">
        <v>5.17</v>
      </c>
      <c r="F549">
        <v>993</v>
      </c>
      <c r="G549" t="s">
        <v>1088</v>
      </c>
      <c r="H549" t="s">
        <v>49</v>
      </c>
      <c r="I549" t="s">
        <v>58</v>
      </c>
      <c r="J549" t="s">
        <v>29</v>
      </c>
      <c r="K549" t="s">
        <v>93</v>
      </c>
      <c r="L549" t="s">
        <v>59</v>
      </c>
      <c r="M549" t="s">
        <v>480</v>
      </c>
      <c r="N549">
        <v>0.4</v>
      </c>
      <c r="O549" t="s">
        <v>33</v>
      </c>
      <c r="P549" t="s">
        <v>34</v>
      </c>
      <c r="Q549" t="s">
        <v>45</v>
      </c>
      <c r="R549" t="s">
        <v>1089</v>
      </c>
      <c r="S549">
        <v>93030</v>
      </c>
      <c r="T549" s="1">
        <v>42054</v>
      </c>
      <c r="U549" s="1">
        <v>42054</v>
      </c>
      <c r="V549">
        <v>-104.57</v>
      </c>
      <c r="W549">
        <v>9</v>
      </c>
      <c r="X549">
        <v>38.58</v>
      </c>
      <c r="Y549">
        <v>89432</v>
      </c>
      <c r="Z549" t="str">
        <f>TEXT(Orders[[#This Row],[Order Date]],"MMM")</f>
        <v>Feb</v>
      </c>
    </row>
    <row r="550" spans="1:26" x14ac:dyDescent="0.3">
      <c r="A550">
        <v>19004</v>
      </c>
      <c r="B550" t="s">
        <v>25</v>
      </c>
      <c r="C550">
        <v>0.1</v>
      </c>
      <c r="D550">
        <v>400.98</v>
      </c>
      <c r="E550">
        <v>76.37</v>
      </c>
      <c r="F550">
        <v>994</v>
      </c>
      <c r="G550" t="s">
        <v>1090</v>
      </c>
      <c r="H550" t="s">
        <v>39</v>
      </c>
      <c r="I550" t="s">
        <v>58</v>
      </c>
      <c r="J550" t="s">
        <v>41</v>
      </c>
      <c r="K550" t="s">
        <v>152</v>
      </c>
      <c r="L550" t="s">
        <v>121</v>
      </c>
      <c r="M550" t="s">
        <v>1091</v>
      </c>
      <c r="N550">
        <v>0.6</v>
      </c>
      <c r="O550" t="s">
        <v>33</v>
      </c>
      <c r="P550" t="s">
        <v>53</v>
      </c>
      <c r="Q550" t="s">
        <v>188</v>
      </c>
      <c r="R550" t="s">
        <v>433</v>
      </c>
      <c r="S550">
        <v>4073</v>
      </c>
      <c r="T550" s="1">
        <v>42077</v>
      </c>
      <c r="U550" s="1">
        <v>42078</v>
      </c>
      <c r="V550">
        <v>-969.0483660000001</v>
      </c>
      <c r="W550">
        <v>2</v>
      </c>
      <c r="X550">
        <v>810.47</v>
      </c>
      <c r="Y550">
        <v>89433</v>
      </c>
      <c r="Z550" t="str">
        <f>TEXT(Orders[[#This Row],[Order Date]],"MMM")</f>
        <v>Mar</v>
      </c>
    </row>
    <row r="551" spans="1:26" x14ac:dyDescent="0.3">
      <c r="A551">
        <v>23840</v>
      </c>
      <c r="B551" t="s">
        <v>106</v>
      </c>
      <c r="C551">
        <v>0.09</v>
      </c>
      <c r="D551">
        <v>7.64</v>
      </c>
      <c r="E551">
        <v>5.83</v>
      </c>
      <c r="F551">
        <v>995</v>
      </c>
      <c r="G551" t="s">
        <v>1092</v>
      </c>
      <c r="H551" t="s">
        <v>49</v>
      </c>
      <c r="I551" t="s">
        <v>58</v>
      </c>
      <c r="J551" t="s">
        <v>29</v>
      </c>
      <c r="K551" t="s">
        <v>93</v>
      </c>
      <c r="L551" t="s">
        <v>31</v>
      </c>
      <c r="M551" t="s">
        <v>1023</v>
      </c>
      <c r="N551">
        <v>0.36</v>
      </c>
      <c r="O551" t="s">
        <v>33</v>
      </c>
      <c r="P551" t="s">
        <v>53</v>
      </c>
      <c r="Q551" t="s">
        <v>188</v>
      </c>
      <c r="R551" t="s">
        <v>1093</v>
      </c>
      <c r="S551">
        <v>4070</v>
      </c>
      <c r="T551" s="1">
        <v>42134</v>
      </c>
      <c r="U551" s="1">
        <v>42139</v>
      </c>
      <c r="V551">
        <v>4.0320000000000036</v>
      </c>
      <c r="W551">
        <v>9</v>
      </c>
      <c r="X551">
        <v>72.83</v>
      </c>
      <c r="Y551">
        <v>89434</v>
      </c>
      <c r="Z551" t="str">
        <f>TEXT(Orders[[#This Row],[Order Date]],"MMM")</f>
        <v>May</v>
      </c>
    </row>
    <row r="552" spans="1:26" x14ac:dyDescent="0.3">
      <c r="A552">
        <v>22639</v>
      </c>
      <c r="B552" t="s">
        <v>106</v>
      </c>
      <c r="C552">
        <v>0.08</v>
      </c>
      <c r="D552">
        <v>67.84</v>
      </c>
      <c r="E552">
        <v>0.99</v>
      </c>
      <c r="F552">
        <v>997</v>
      </c>
      <c r="G552" t="s">
        <v>1094</v>
      </c>
      <c r="H552" t="s">
        <v>49</v>
      </c>
      <c r="I552" t="s">
        <v>58</v>
      </c>
      <c r="J552" t="s">
        <v>29</v>
      </c>
      <c r="K552" t="s">
        <v>257</v>
      </c>
      <c r="L552" t="s">
        <v>59</v>
      </c>
      <c r="M552" t="s">
        <v>1095</v>
      </c>
      <c r="N552">
        <v>0.57999999999999996</v>
      </c>
      <c r="O552" t="s">
        <v>33</v>
      </c>
      <c r="P552" t="s">
        <v>53</v>
      </c>
      <c r="Q552" t="s">
        <v>54</v>
      </c>
      <c r="R552" t="s">
        <v>1060</v>
      </c>
      <c r="S552">
        <v>7002</v>
      </c>
      <c r="T552" s="1">
        <v>42028</v>
      </c>
      <c r="U552" s="1">
        <v>42033</v>
      </c>
      <c r="V552">
        <v>-23.634399999999999</v>
      </c>
      <c r="W552">
        <v>1</v>
      </c>
      <c r="X552">
        <v>63.66</v>
      </c>
      <c r="Y552">
        <v>89431</v>
      </c>
      <c r="Z552" t="str">
        <f>TEXT(Orders[[#This Row],[Order Date]],"MMM")</f>
        <v>Jan</v>
      </c>
    </row>
    <row r="553" spans="1:26" x14ac:dyDescent="0.3">
      <c r="A553">
        <v>19003</v>
      </c>
      <c r="B553" t="s">
        <v>25</v>
      </c>
      <c r="C553">
        <v>0.08</v>
      </c>
      <c r="D553">
        <v>45.19</v>
      </c>
      <c r="E553">
        <v>1.99</v>
      </c>
      <c r="F553">
        <v>999</v>
      </c>
      <c r="G553" t="s">
        <v>1096</v>
      </c>
      <c r="H553" t="s">
        <v>49</v>
      </c>
      <c r="I553" t="s">
        <v>58</v>
      </c>
      <c r="J553" t="s">
        <v>77</v>
      </c>
      <c r="K553" t="s">
        <v>180</v>
      </c>
      <c r="L553" t="s">
        <v>51</v>
      </c>
      <c r="M553" t="s">
        <v>1097</v>
      </c>
      <c r="N553">
        <v>0.55000000000000004</v>
      </c>
      <c r="O553" t="s">
        <v>33</v>
      </c>
      <c r="P553" t="s">
        <v>53</v>
      </c>
      <c r="Q553" t="s">
        <v>54</v>
      </c>
      <c r="R553" t="s">
        <v>1098</v>
      </c>
      <c r="S553">
        <v>7450</v>
      </c>
      <c r="T553" s="1">
        <v>42077</v>
      </c>
      <c r="U553" s="1">
        <v>42078</v>
      </c>
      <c r="V553">
        <v>-71.83</v>
      </c>
      <c r="W553">
        <v>3</v>
      </c>
      <c r="X553">
        <v>127.22</v>
      </c>
      <c r="Y553">
        <v>89433</v>
      </c>
      <c r="Z553" t="str">
        <f>TEXT(Orders[[#This Row],[Order Date]],"MMM")</f>
        <v>Mar</v>
      </c>
    </row>
    <row r="554" spans="1:26" x14ac:dyDescent="0.3">
      <c r="A554">
        <v>19002</v>
      </c>
      <c r="B554" t="s">
        <v>25</v>
      </c>
      <c r="C554">
        <v>0.03</v>
      </c>
      <c r="D554">
        <v>33.979999999999997</v>
      </c>
      <c r="E554">
        <v>19.989999999999998</v>
      </c>
      <c r="F554">
        <v>1000</v>
      </c>
      <c r="G554" t="s">
        <v>1099</v>
      </c>
      <c r="H554" t="s">
        <v>49</v>
      </c>
      <c r="I554" t="s">
        <v>58</v>
      </c>
      <c r="J554" t="s">
        <v>41</v>
      </c>
      <c r="K554" t="s">
        <v>50</v>
      </c>
      <c r="L554" t="s">
        <v>59</v>
      </c>
      <c r="M554" t="s">
        <v>1100</v>
      </c>
      <c r="N554">
        <v>0.55000000000000004</v>
      </c>
      <c r="O554" t="s">
        <v>33</v>
      </c>
      <c r="P554" t="s">
        <v>53</v>
      </c>
      <c r="Q554" t="s">
        <v>149</v>
      </c>
      <c r="R554" t="s">
        <v>1101</v>
      </c>
      <c r="S554">
        <v>5201</v>
      </c>
      <c r="T554" s="1">
        <v>42077</v>
      </c>
      <c r="U554" s="1">
        <v>42078</v>
      </c>
      <c r="V554">
        <v>-0.74000000000000909</v>
      </c>
      <c r="W554">
        <v>12</v>
      </c>
      <c r="X554">
        <v>432.44</v>
      </c>
      <c r="Y554">
        <v>89433</v>
      </c>
      <c r="Z554" t="str">
        <f>TEXT(Orders[[#This Row],[Order Date]],"MMM")</f>
        <v>Mar</v>
      </c>
    </row>
    <row r="555" spans="1:26" x14ac:dyDescent="0.3">
      <c r="A555">
        <v>19380</v>
      </c>
      <c r="B555" t="s">
        <v>106</v>
      </c>
      <c r="C555">
        <v>0.06</v>
      </c>
      <c r="D555">
        <v>10.14</v>
      </c>
      <c r="E555">
        <v>2.27</v>
      </c>
      <c r="F555">
        <v>1005</v>
      </c>
      <c r="G555" t="s">
        <v>1102</v>
      </c>
      <c r="H555" t="s">
        <v>49</v>
      </c>
      <c r="I555" t="s">
        <v>58</v>
      </c>
      <c r="J555" t="s">
        <v>29</v>
      </c>
      <c r="K555" t="s">
        <v>93</v>
      </c>
      <c r="L555" t="s">
        <v>31</v>
      </c>
      <c r="M555" t="s">
        <v>270</v>
      </c>
      <c r="N555">
        <v>0.36</v>
      </c>
      <c r="O555" t="s">
        <v>33</v>
      </c>
      <c r="P555" t="s">
        <v>61</v>
      </c>
      <c r="Q555" t="s">
        <v>178</v>
      </c>
      <c r="R555" t="s">
        <v>764</v>
      </c>
      <c r="S555">
        <v>60089</v>
      </c>
      <c r="T555" s="1">
        <v>42067</v>
      </c>
      <c r="U555" s="1">
        <v>42067</v>
      </c>
      <c r="V555">
        <v>-3.88</v>
      </c>
      <c r="W555">
        <v>1</v>
      </c>
      <c r="X555">
        <v>12.18</v>
      </c>
      <c r="Y555">
        <v>90043</v>
      </c>
      <c r="Z555" t="str">
        <f>TEXT(Orders[[#This Row],[Order Date]],"MMM")</f>
        <v>Mar</v>
      </c>
    </row>
    <row r="556" spans="1:26" x14ac:dyDescent="0.3">
      <c r="A556">
        <v>20167</v>
      </c>
      <c r="B556" t="s">
        <v>25</v>
      </c>
      <c r="C556">
        <v>0.02</v>
      </c>
      <c r="D556">
        <v>40.99</v>
      </c>
      <c r="E556">
        <v>17.48</v>
      </c>
      <c r="F556">
        <v>1005</v>
      </c>
      <c r="G556" t="s">
        <v>1102</v>
      </c>
      <c r="H556" t="s">
        <v>49</v>
      </c>
      <c r="I556" t="s">
        <v>58</v>
      </c>
      <c r="J556" t="s">
        <v>29</v>
      </c>
      <c r="K556" t="s">
        <v>93</v>
      </c>
      <c r="L556" t="s">
        <v>59</v>
      </c>
      <c r="M556" t="s">
        <v>1103</v>
      </c>
      <c r="N556">
        <v>0.36</v>
      </c>
      <c r="O556" t="s">
        <v>33</v>
      </c>
      <c r="P556" t="s">
        <v>61</v>
      </c>
      <c r="Q556" t="s">
        <v>178</v>
      </c>
      <c r="R556" t="s">
        <v>764</v>
      </c>
      <c r="S556">
        <v>60089</v>
      </c>
      <c r="T556" s="1">
        <v>42062</v>
      </c>
      <c r="U556" s="1">
        <v>42063</v>
      </c>
      <c r="V556">
        <v>551.09280000000001</v>
      </c>
      <c r="W556">
        <v>23</v>
      </c>
      <c r="X556">
        <v>950.43</v>
      </c>
      <c r="Y556">
        <v>90044</v>
      </c>
      <c r="Z556" t="str">
        <f>TEXT(Orders[[#This Row],[Order Date]],"MMM")</f>
        <v>Feb</v>
      </c>
    </row>
    <row r="557" spans="1:26" x14ac:dyDescent="0.3">
      <c r="A557">
        <v>18529</v>
      </c>
      <c r="B557" t="s">
        <v>25</v>
      </c>
      <c r="C557">
        <v>0.01</v>
      </c>
      <c r="D557">
        <v>3.15</v>
      </c>
      <c r="E557">
        <v>0.49</v>
      </c>
      <c r="F557">
        <v>1008</v>
      </c>
      <c r="G557" t="s">
        <v>1104</v>
      </c>
      <c r="H557" t="s">
        <v>49</v>
      </c>
      <c r="I557" t="s">
        <v>40</v>
      </c>
      <c r="J557" t="s">
        <v>29</v>
      </c>
      <c r="K557" t="s">
        <v>134</v>
      </c>
      <c r="L557" t="s">
        <v>59</v>
      </c>
      <c r="M557" t="s">
        <v>1105</v>
      </c>
      <c r="N557">
        <v>0.37</v>
      </c>
      <c r="O557" t="s">
        <v>33</v>
      </c>
      <c r="P557" t="s">
        <v>53</v>
      </c>
      <c r="Q557" t="s">
        <v>188</v>
      </c>
      <c r="R557" t="s">
        <v>1106</v>
      </c>
      <c r="S557">
        <v>4038</v>
      </c>
      <c r="T557" s="1">
        <v>42149</v>
      </c>
      <c r="U557" s="1">
        <v>42151</v>
      </c>
      <c r="V557">
        <v>17.505299999999998</v>
      </c>
      <c r="W557">
        <v>8</v>
      </c>
      <c r="X557">
        <v>25.37</v>
      </c>
      <c r="Y557">
        <v>88371</v>
      </c>
      <c r="Z557" t="str">
        <f>TEXT(Orders[[#This Row],[Order Date]],"MMM")</f>
        <v>May</v>
      </c>
    </row>
    <row r="558" spans="1:26" x14ac:dyDescent="0.3">
      <c r="A558">
        <v>18886</v>
      </c>
      <c r="B558" t="s">
        <v>25</v>
      </c>
      <c r="C558">
        <v>0.1</v>
      </c>
      <c r="D558">
        <v>550.98</v>
      </c>
      <c r="E558">
        <v>45.7</v>
      </c>
      <c r="F558">
        <v>1009</v>
      </c>
      <c r="G558" t="s">
        <v>1107</v>
      </c>
      <c r="H558" t="s">
        <v>39</v>
      </c>
      <c r="I558" t="s">
        <v>28</v>
      </c>
      <c r="J558" t="s">
        <v>41</v>
      </c>
      <c r="K558" t="s">
        <v>152</v>
      </c>
      <c r="L558" t="s">
        <v>121</v>
      </c>
      <c r="M558" t="s">
        <v>1108</v>
      </c>
      <c r="N558">
        <v>0.71</v>
      </c>
      <c r="O558" t="s">
        <v>33</v>
      </c>
      <c r="P558" t="s">
        <v>53</v>
      </c>
      <c r="Q558" t="s">
        <v>188</v>
      </c>
      <c r="R558" t="s">
        <v>1109</v>
      </c>
      <c r="S558">
        <v>4072</v>
      </c>
      <c r="T558" s="1">
        <v>42174</v>
      </c>
      <c r="U558" s="1">
        <v>42176</v>
      </c>
      <c r="V558">
        <v>818.54617499999995</v>
      </c>
      <c r="W558">
        <v>14</v>
      </c>
      <c r="X558">
        <v>6963.67</v>
      </c>
      <c r="Y558">
        <v>88372</v>
      </c>
      <c r="Z558" t="str">
        <f>TEXT(Orders[[#This Row],[Order Date]],"MMM")</f>
        <v>Jun</v>
      </c>
    </row>
    <row r="559" spans="1:26" x14ac:dyDescent="0.3">
      <c r="A559">
        <v>21184</v>
      </c>
      <c r="B559" t="s">
        <v>47</v>
      </c>
      <c r="C559">
        <v>0.09</v>
      </c>
      <c r="D559">
        <v>28.48</v>
      </c>
      <c r="E559">
        <v>1.99</v>
      </c>
      <c r="F559">
        <v>1014</v>
      </c>
      <c r="G559" t="s">
        <v>1110</v>
      </c>
      <c r="H559" t="s">
        <v>49</v>
      </c>
      <c r="I559" t="s">
        <v>40</v>
      </c>
      <c r="J559" t="s">
        <v>77</v>
      </c>
      <c r="K559" t="s">
        <v>180</v>
      </c>
      <c r="L559" t="s">
        <v>51</v>
      </c>
      <c r="M559" t="s">
        <v>407</v>
      </c>
      <c r="N559">
        <v>0.4</v>
      </c>
      <c r="O559" t="s">
        <v>33</v>
      </c>
      <c r="P559" t="s">
        <v>136</v>
      </c>
      <c r="Q559" t="s">
        <v>956</v>
      </c>
      <c r="R559" t="s">
        <v>1111</v>
      </c>
      <c r="S559">
        <v>72022</v>
      </c>
      <c r="T559" s="1">
        <v>42064</v>
      </c>
      <c r="U559" s="1">
        <v>42065</v>
      </c>
      <c r="V559">
        <v>-17.149999999999999</v>
      </c>
      <c r="W559">
        <v>6</v>
      </c>
      <c r="X559">
        <v>160.16999999999999</v>
      </c>
      <c r="Y559">
        <v>88387</v>
      </c>
      <c r="Z559" t="str">
        <f>TEXT(Orders[[#This Row],[Order Date]],"MMM")</f>
        <v>Mar</v>
      </c>
    </row>
    <row r="560" spans="1:26" x14ac:dyDescent="0.3">
      <c r="A560">
        <v>21185</v>
      </c>
      <c r="B560" t="s">
        <v>47</v>
      </c>
      <c r="C560">
        <v>0</v>
      </c>
      <c r="D560">
        <v>2.08</v>
      </c>
      <c r="E560">
        <v>5.33</v>
      </c>
      <c r="F560">
        <v>1014</v>
      </c>
      <c r="G560" t="s">
        <v>1110</v>
      </c>
      <c r="H560" t="s">
        <v>49</v>
      </c>
      <c r="I560" t="s">
        <v>40</v>
      </c>
      <c r="J560" t="s">
        <v>41</v>
      </c>
      <c r="K560" t="s">
        <v>50</v>
      </c>
      <c r="L560" t="s">
        <v>59</v>
      </c>
      <c r="M560" t="s">
        <v>742</v>
      </c>
      <c r="N560">
        <v>0.43</v>
      </c>
      <c r="O560" t="s">
        <v>33</v>
      </c>
      <c r="P560" t="s">
        <v>136</v>
      </c>
      <c r="Q560" t="s">
        <v>956</v>
      </c>
      <c r="R560" t="s">
        <v>1111</v>
      </c>
      <c r="S560">
        <v>72022</v>
      </c>
      <c r="T560" s="1">
        <v>42064</v>
      </c>
      <c r="U560" s="1">
        <v>42066</v>
      </c>
      <c r="V560">
        <v>-29.540000000000003</v>
      </c>
      <c r="W560">
        <v>3</v>
      </c>
      <c r="X560">
        <v>7.47</v>
      </c>
      <c r="Y560">
        <v>88387</v>
      </c>
      <c r="Z560" t="str">
        <f>TEXT(Orders[[#This Row],[Order Date]],"MMM")</f>
        <v>Mar</v>
      </c>
    </row>
    <row r="561" spans="1:26" x14ac:dyDescent="0.3">
      <c r="A561">
        <v>21186</v>
      </c>
      <c r="B561" t="s">
        <v>47</v>
      </c>
      <c r="C561">
        <v>0.06</v>
      </c>
      <c r="D561">
        <v>45.99</v>
      </c>
      <c r="E561">
        <v>4.99</v>
      </c>
      <c r="F561">
        <v>1014</v>
      </c>
      <c r="G561" t="s">
        <v>1110</v>
      </c>
      <c r="H561" t="s">
        <v>27</v>
      </c>
      <c r="I561" t="s">
        <v>40</v>
      </c>
      <c r="J561" t="s">
        <v>77</v>
      </c>
      <c r="K561" t="s">
        <v>78</v>
      </c>
      <c r="L561" t="s">
        <v>59</v>
      </c>
      <c r="M561" t="s">
        <v>1112</v>
      </c>
      <c r="N561">
        <v>0.56000000000000005</v>
      </c>
      <c r="O561" t="s">
        <v>33</v>
      </c>
      <c r="P561" t="s">
        <v>136</v>
      </c>
      <c r="Q561" t="s">
        <v>956</v>
      </c>
      <c r="R561" t="s">
        <v>1111</v>
      </c>
      <c r="S561">
        <v>72022</v>
      </c>
      <c r="T561" s="1">
        <v>42064</v>
      </c>
      <c r="U561" s="1">
        <v>42065</v>
      </c>
      <c r="V561">
        <v>-329.78399999999999</v>
      </c>
      <c r="W561">
        <v>10</v>
      </c>
      <c r="X561">
        <v>370.81</v>
      </c>
      <c r="Y561">
        <v>88387</v>
      </c>
      <c r="Z561" t="str">
        <f>TEXT(Orders[[#This Row],[Order Date]],"MMM")</f>
        <v>Mar</v>
      </c>
    </row>
    <row r="562" spans="1:26" x14ac:dyDescent="0.3">
      <c r="A562">
        <v>20880</v>
      </c>
      <c r="B562" t="s">
        <v>37</v>
      </c>
      <c r="C562">
        <v>0.08</v>
      </c>
      <c r="D562">
        <v>10.91</v>
      </c>
      <c r="E562">
        <v>2.99</v>
      </c>
      <c r="F562">
        <v>1014</v>
      </c>
      <c r="G562" t="s">
        <v>1110</v>
      </c>
      <c r="H562" t="s">
        <v>49</v>
      </c>
      <c r="I562" t="s">
        <v>40</v>
      </c>
      <c r="J562" t="s">
        <v>29</v>
      </c>
      <c r="K562" t="s">
        <v>109</v>
      </c>
      <c r="L562" t="s">
        <v>59</v>
      </c>
      <c r="M562" t="s">
        <v>1113</v>
      </c>
      <c r="N562">
        <v>0.38</v>
      </c>
      <c r="O562" t="s">
        <v>33</v>
      </c>
      <c r="P562" t="s">
        <v>136</v>
      </c>
      <c r="Q562" t="s">
        <v>956</v>
      </c>
      <c r="R562" t="s">
        <v>1111</v>
      </c>
      <c r="S562">
        <v>72022</v>
      </c>
      <c r="T562" s="1">
        <v>42068</v>
      </c>
      <c r="U562" s="1">
        <v>42069</v>
      </c>
      <c r="V562">
        <v>-2.1</v>
      </c>
      <c r="W562">
        <v>11</v>
      </c>
      <c r="X562">
        <v>119.99</v>
      </c>
      <c r="Y562">
        <v>88388</v>
      </c>
      <c r="Z562" t="str">
        <f>TEXT(Orders[[#This Row],[Order Date]],"MMM")</f>
        <v>Mar</v>
      </c>
    </row>
    <row r="563" spans="1:26" x14ac:dyDescent="0.3">
      <c r="A563">
        <v>20531</v>
      </c>
      <c r="B563" t="s">
        <v>56</v>
      </c>
      <c r="C563">
        <v>0</v>
      </c>
      <c r="D563">
        <v>43.98</v>
      </c>
      <c r="E563">
        <v>8.99</v>
      </c>
      <c r="F563">
        <v>1015</v>
      </c>
      <c r="G563" t="s">
        <v>1114</v>
      </c>
      <c r="H563" t="s">
        <v>49</v>
      </c>
      <c r="I563" t="s">
        <v>40</v>
      </c>
      <c r="J563" t="s">
        <v>29</v>
      </c>
      <c r="K563" t="s">
        <v>30</v>
      </c>
      <c r="L563" t="s">
        <v>51</v>
      </c>
      <c r="M563" t="s">
        <v>1115</v>
      </c>
      <c r="N563">
        <v>0.57999999999999996</v>
      </c>
      <c r="O563" t="s">
        <v>33</v>
      </c>
      <c r="P563" t="s">
        <v>136</v>
      </c>
      <c r="Q563" t="s">
        <v>322</v>
      </c>
      <c r="R563" t="s">
        <v>1116</v>
      </c>
      <c r="S563">
        <v>27502</v>
      </c>
      <c r="T563" s="1">
        <v>42081</v>
      </c>
      <c r="U563" s="1">
        <v>42081</v>
      </c>
      <c r="V563">
        <v>829.46699999999998</v>
      </c>
      <c r="W563">
        <v>14</v>
      </c>
      <c r="X563">
        <v>650.70000000000005</v>
      </c>
      <c r="Y563">
        <v>88390</v>
      </c>
      <c r="Z563" t="str">
        <f>TEXT(Orders[[#This Row],[Order Date]],"MMM")</f>
        <v>Mar</v>
      </c>
    </row>
    <row r="564" spans="1:26" x14ac:dyDescent="0.3">
      <c r="A564">
        <v>24752</v>
      </c>
      <c r="B564" t="s">
        <v>25</v>
      </c>
      <c r="C564">
        <v>0.02</v>
      </c>
      <c r="D564">
        <v>6.48</v>
      </c>
      <c r="E564">
        <v>7.86</v>
      </c>
      <c r="F564">
        <v>1016</v>
      </c>
      <c r="G564" t="s">
        <v>1117</v>
      </c>
      <c r="H564" t="s">
        <v>27</v>
      </c>
      <c r="I564" t="s">
        <v>40</v>
      </c>
      <c r="J564" t="s">
        <v>29</v>
      </c>
      <c r="K564" t="s">
        <v>93</v>
      </c>
      <c r="L564" t="s">
        <v>59</v>
      </c>
      <c r="M564" t="s">
        <v>1118</v>
      </c>
      <c r="N564">
        <v>0.37</v>
      </c>
      <c r="O564" t="s">
        <v>33</v>
      </c>
      <c r="P564" t="s">
        <v>136</v>
      </c>
      <c r="Q564" t="s">
        <v>322</v>
      </c>
      <c r="R564" t="s">
        <v>1119</v>
      </c>
      <c r="S564">
        <v>28806</v>
      </c>
      <c r="T564" s="1">
        <v>42167</v>
      </c>
      <c r="U564" s="1">
        <v>42168</v>
      </c>
      <c r="V564">
        <v>111.22199999999999</v>
      </c>
      <c r="W564">
        <v>1</v>
      </c>
      <c r="X564">
        <v>11.41</v>
      </c>
      <c r="Y564">
        <v>88389</v>
      </c>
      <c r="Z564" t="str">
        <f>TEXT(Orders[[#This Row],[Order Date]],"MMM")</f>
        <v>Jun</v>
      </c>
    </row>
    <row r="565" spans="1:26" x14ac:dyDescent="0.3">
      <c r="A565">
        <v>25027</v>
      </c>
      <c r="B565" t="s">
        <v>56</v>
      </c>
      <c r="C565">
        <v>0.05</v>
      </c>
      <c r="D565">
        <v>35.89</v>
      </c>
      <c r="E565">
        <v>14.72</v>
      </c>
      <c r="F565">
        <v>1018</v>
      </c>
      <c r="G565" t="s">
        <v>1120</v>
      </c>
      <c r="H565" t="s">
        <v>49</v>
      </c>
      <c r="I565" t="s">
        <v>40</v>
      </c>
      <c r="J565" t="s">
        <v>29</v>
      </c>
      <c r="K565" t="s">
        <v>69</v>
      </c>
      <c r="L565" t="s">
        <v>59</v>
      </c>
      <c r="M565" t="s">
        <v>1121</v>
      </c>
      <c r="N565">
        <v>0.4</v>
      </c>
      <c r="O565" t="s">
        <v>33</v>
      </c>
      <c r="P565" t="s">
        <v>136</v>
      </c>
      <c r="Q565" t="s">
        <v>322</v>
      </c>
      <c r="R565" t="s">
        <v>1122</v>
      </c>
      <c r="S565">
        <v>27511</v>
      </c>
      <c r="T565" s="1">
        <v>42102</v>
      </c>
      <c r="U565" s="1">
        <v>42103</v>
      </c>
      <c r="V565">
        <v>22.866</v>
      </c>
      <c r="W565">
        <v>19</v>
      </c>
      <c r="X565">
        <v>680.39</v>
      </c>
      <c r="Y565">
        <v>88391</v>
      </c>
      <c r="Z565" t="str">
        <f>TEXT(Orders[[#This Row],[Order Date]],"MMM")</f>
        <v>Apr</v>
      </c>
    </row>
    <row r="566" spans="1:26" x14ac:dyDescent="0.3">
      <c r="A566">
        <v>25028</v>
      </c>
      <c r="B566" t="s">
        <v>56</v>
      </c>
      <c r="C566">
        <v>0</v>
      </c>
      <c r="D566">
        <v>11.48</v>
      </c>
      <c r="E566">
        <v>5.43</v>
      </c>
      <c r="F566">
        <v>1018</v>
      </c>
      <c r="G566" t="s">
        <v>1120</v>
      </c>
      <c r="H566" t="s">
        <v>49</v>
      </c>
      <c r="I566" t="s">
        <v>40</v>
      </c>
      <c r="J566" t="s">
        <v>29</v>
      </c>
      <c r="K566" t="s">
        <v>93</v>
      </c>
      <c r="L566" t="s">
        <v>59</v>
      </c>
      <c r="M566" t="s">
        <v>1123</v>
      </c>
      <c r="N566">
        <v>0.36</v>
      </c>
      <c r="O566" t="s">
        <v>33</v>
      </c>
      <c r="P566" t="s">
        <v>136</v>
      </c>
      <c r="Q566" t="s">
        <v>322</v>
      </c>
      <c r="R566" t="s">
        <v>1122</v>
      </c>
      <c r="S566">
        <v>27511</v>
      </c>
      <c r="T566" s="1">
        <v>42102</v>
      </c>
      <c r="U566" s="1">
        <v>42102</v>
      </c>
      <c r="V566">
        <v>115.72799999999999</v>
      </c>
      <c r="W566">
        <v>6</v>
      </c>
      <c r="X566">
        <v>75.52</v>
      </c>
      <c r="Y566">
        <v>88391</v>
      </c>
      <c r="Z566" t="str">
        <f>TEXT(Orders[[#This Row],[Order Date]],"MMM")</f>
        <v>Apr</v>
      </c>
    </row>
    <row r="567" spans="1:26" x14ac:dyDescent="0.3">
      <c r="A567">
        <v>24926</v>
      </c>
      <c r="B567" t="s">
        <v>47</v>
      </c>
      <c r="C567">
        <v>0.09</v>
      </c>
      <c r="D567">
        <v>517.48</v>
      </c>
      <c r="E567">
        <v>16.63</v>
      </c>
      <c r="F567">
        <v>1020</v>
      </c>
      <c r="G567" t="s">
        <v>1124</v>
      </c>
      <c r="H567" t="s">
        <v>39</v>
      </c>
      <c r="I567" t="s">
        <v>58</v>
      </c>
      <c r="J567" t="s">
        <v>77</v>
      </c>
      <c r="K567" t="s">
        <v>85</v>
      </c>
      <c r="L567" t="s">
        <v>121</v>
      </c>
      <c r="M567" t="s">
        <v>1125</v>
      </c>
      <c r="N567">
        <v>0.59</v>
      </c>
      <c r="O567" t="s">
        <v>33</v>
      </c>
      <c r="P567" t="s">
        <v>61</v>
      </c>
      <c r="Q567" t="s">
        <v>183</v>
      </c>
      <c r="R567" t="s">
        <v>1126</v>
      </c>
      <c r="S567">
        <v>66762</v>
      </c>
      <c r="T567" s="1">
        <v>42070</v>
      </c>
      <c r="U567" s="1">
        <v>42070</v>
      </c>
      <c r="V567">
        <v>909.36</v>
      </c>
      <c r="W567">
        <v>5</v>
      </c>
      <c r="X567">
        <v>2354.54</v>
      </c>
      <c r="Y567">
        <v>88632</v>
      </c>
      <c r="Z567" t="str">
        <f>TEXT(Orders[[#This Row],[Order Date]],"MMM")</f>
        <v>Mar</v>
      </c>
    </row>
    <row r="568" spans="1:26" x14ac:dyDescent="0.3">
      <c r="A568">
        <v>23562</v>
      </c>
      <c r="B568" t="s">
        <v>47</v>
      </c>
      <c r="C568">
        <v>7.0000000000000007E-2</v>
      </c>
      <c r="D568">
        <v>4.13</v>
      </c>
      <c r="E568">
        <v>5.04</v>
      </c>
      <c r="F568">
        <v>1020</v>
      </c>
      <c r="G568" t="s">
        <v>1124</v>
      </c>
      <c r="H568" t="s">
        <v>49</v>
      </c>
      <c r="I568" t="s">
        <v>58</v>
      </c>
      <c r="J568" t="s">
        <v>29</v>
      </c>
      <c r="K568" t="s">
        <v>109</v>
      </c>
      <c r="L568" t="s">
        <v>59</v>
      </c>
      <c r="M568" t="s">
        <v>675</v>
      </c>
      <c r="N568">
        <v>0.38</v>
      </c>
      <c r="O568" t="s">
        <v>33</v>
      </c>
      <c r="P568" t="s">
        <v>61</v>
      </c>
      <c r="Q568" t="s">
        <v>183</v>
      </c>
      <c r="R568" t="s">
        <v>1126</v>
      </c>
      <c r="S568">
        <v>66762</v>
      </c>
      <c r="T568" s="1">
        <v>42041</v>
      </c>
      <c r="U568" s="1">
        <v>42042</v>
      </c>
      <c r="V568">
        <v>-76.424400000000006</v>
      </c>
      <c r="W568">
        <v>20</v>
      </c>
      <c r="X568">
        <v>79.06</v>
      </c>
      <c r="Y568">
        <v>88634</v>
      </c>
      <c r="Z568" t="str">
        <f>TEXT(Orders[[#This Row],[Order Date]],"MMM")</f>
        <v>Feb</v>
      </c>
    </row>
    <row r="569" spans="1:26" x14ac:dyDescent="0.3">
      <c r="A569">
        <v>23563</v>
      </c>
      <c r="B569" t="s">
        <v>47</v>
      </c>
      <c r="C569">
        <v>0</v>
      </c>
      <c r="D569">
        <v>4.4800000000000004</v>
      </c>
      <c r="E569">
        <v>2.5</v>
      </c>
      <c r="F569">
        <v>1020</v>
      </c>
      <c r="G569" t="s">
        <v>1124</v>
      </c>
      <c r="H569" t="s">
        <v>49</v>
      </c>
      <c r="I569" t="s">
        <v>58</v>
      </c>
      <c r="J569" t="s">
        <v>29</v>
      </c>
      <c r="K569" t="s">
        <v>69</v>
      </c>
      <c r="L569" t="s">
        <v>59</v>
      </c>
      <c r="M569" t="s">
        <v>1127</v>
      </c>
      <c r="N569">
        <v>0.37</v>
      </c>
      <c r="O569" t="s">
        <v>33</v>
      </c>
      <c r="P569" t="s">
        <v>61</v>
      </c>
      <c r="Q569" t="s">
        <v>183</v>
      </c>
      <c r="R569" t="s">
        <v>1126</v>
      </c>
      <c r="S569">
        <v>66762</v>
      </c>
      <c r="T569" s="1">
        <v>42041</v>
      </c>
      <c r="U569" s="1">
        <v>42043</v>
      </c>
      <c r="V569">
        <v>8.7319999999999993</v>
      </c>
      <c r="W569">
        <v>14</v>
      </c>
      <c r="X569">
        <v>65.14</v>
      </c>
      <c r="Y569">
        <v>88634</v>
      </c>
      <c r="Z569" t="str">
        <f>TEXT(Orders[[#This Row],[Order Date]],"MMM")</f>
        <v>Feb</v>
      </c>
    </row>
    <row r="570" spans="1:26" x14ac:dyDescent="0.3">
      <c r="A570">
        <v>18921</v>
      </c>
      <c r="B570" t="s">
        <v>47</v>
      </c>
      <c r="C570">
        <v>0.02</v>
      </c>
      <c r="D570">
        <v>39.06</v>
      </c>
      <c r="E570">
        <v>10.55</v>
      </c>
      <c r="F570">
        <v>1023</v>
      </c>
      <c r="G570" t="s">
        <v>1128</v>
      </c>
      <c r="H570" t="s">
        <v>49</v>
      </c>
      <c r="I570" t="s">
        <v>58</v>
      </c>
      <c r="J570" t="s">
        <v>29</v>
      </c>
      <c r="K570" t="s">
        <v>109</v>
      </c>
      <c r="L570" t="s">
        <v>59</v>
      </c>
      <c r="M570" t="s">
        <v>1129</v>
      </c>
      <c r="N570">
        <v>0.37</v>
      </c>
      <c r="O570" t="s">
        <v>33</v>
      </c>
      <c r="P570" t="s">
        <v>53</v>
      </c>
      <c r="Q570" t="s">
        <v>234</v>
      </c>
      <c r="R570" t="s">
        <v>1130</v>
      </c>
      <c r="S570">
        <v>15221</v>
      </c>
      <c r="T570" s="1">
        <v>42139</v>
      </c>
      <c r="U570" s="1">
        <v>42139</v>
      </c>
      <c r="V570">
        <v>442.0899</v>
      </c>
      <c r="W570">
        <v>16</v>
      </c>
      <c r="X570">
        <v>640.71</v>
      </c>
      <c r="Y570">
        <v>88633</v>
      </c>
      <c r="Z570" t="str">
        <f>TEXT(Orders[[#This Row],[Order Date]],"MMM")</f>
        <v>May</v>
      </c>
    </row>
    <row r="571" spans="1:26" x14ac:dyDescent="0.3">
      <c r="A571">
        <v>18922</v>
      </c>
      <c r="B571" t="s">
        <v>47</v>
      </c>
      <c r="C571">
        <v>0.1</v>
      </c>
      <c r="D571">
        <v>37.700000000000003</v>
      </c>
      <c r="E571">
        <v>2.99</v>
      </c>
      <c r="F571">
        <v>1023</v>
      </c>
      <c r="G571" t="s">
        <v>1128</v>
      </c>
      <c r="H571" t="s">
        <v>49</v>
      </c>
      <c r="I571" t="s">
        <v>58</v>
      </c>
      <c r="J571" t="s">
        <v>29</v>
      </c>
      <c r="K571" t="s">
        <v>109</v>
      </c>
      <c r="L571" t="s">
        <v>59</v>
      </c>
      <c r="M571" t="s">
        <v>551</v>
      </c>
      <c r="N571">
        <v>0.35</v>
      </c>
      <c r="O571" t="s">
        <v>33</v>
      </c>
      <c r="P571" t="s">
        <v>53</v>
      </c>
      <c r="Q571" t="s">
        <v>234</v>
      </c>
      <c r="R571" t="s">
        <v>1130</v>
      </c>
      <c r="S571">
        <v>15221</v>
      </c>
      <c r="T571" s="1">
        <v>42139</v>
      </c>
      <c r="U571" s="1">
        <v>42140</v>
      </c>
      <c r="V571">
        <v>455.12399999999997</v>
      </c>
      <c r="W571">
        <v>18</v>
      </c>
      <c r="X571">
        <v>659.6</v>
      </c>
      <c r="Y571">
        <v>88633</v>
      </c>
      <c r="Z571" t="str">
        <f>TEXT(Orders[[#This Row],[Order Date]],"MMM")</f>
        <v>May</v>
      </c>
    </row>
    <row r="572" spans="1:26" x14ac:dyDescent="0.3">
      <c r="A572">
        <v>21402</v>
      </c>
      <c r="B572" t="s">
        <v>37</v>
      </c>
      <c r="C572">
        <v>0.08</v>
      </c>
      <c r="D572">
        <v>65.989999999999995</v>
      </c>
      <c r="E572">
        <v>5.92</v>
      </c>
      <c r="F572">
        <v>1026</v>
      </c>
      <c r="G572" t="s">
        <v>1131</v>
      </c>
      <c r="H572" t="s">
        <v>49</v>
      </c>
      <c r="I572" t="s">
        <v>58</v>
      </c>
      <c r="J572" t="s">
        <v>77</v>
      </c>
      <c r="K572" t="s">
        <v>78</v>
      </c>
      <c r="L572" t="s">
        <v>59</v>
      </c>
      <c r="M572" t="s">
        <v>1132</v>
      </c>
      <c r="N572">
        <v>0.57999999999999996</v>
      </c>
      <c r="O572" t="s">
        <v>33</v>
      </c>
      <c r="P572" t="s">
        <v>53</v>
      </c>
      <c r="Q572" t="s">
        <v>71</v>
      </c>
      <c r="R572" t="s">
        <v>1133</v>
      </c>
      <c r="S572">
        <v>11722</v>
      </c>
      <c r="T572" s="1">
        <v>42042</v>
      </c>
      <c r="U572" s="1">
        <v>42042</v>
      </c>
      <c r="V572">
        <v>624.40163999999993</v>
      </c>
      <c r="W572">
        <v>22</v>
      </c>
      <c r="X572">
        <v>1137.5999999999999</v>
      </c>
      <c r="Y572">
        <v>89005</v>
      </c>
      <c r="Z572" t="str">
        <f>TEXT(Orders[[#This Row],[Order Date]],"MMM")</f>
        <v>Feb</v>
      </c>
    </row>
    <row r="573" spans="1:26" x14ac:dyDescent="0.3">
      <c r="A573">
        <v>20872</v>
      </c>
      <c r="B573" t="s">
        <v>25</v>
      </c>
      <c r="C573">
        <v>0.1</v>
      </c>
      <c r="D573">
        <v>5.98</v>
      </c>
      <c r="E573">
        <v>3.85</v>
      </c>
      <c r="F573">
        <v>1026</v>
      </c>
      <c r="G573" t="s">
        <v>1131</v>
      </c>
      <c r="H573" t="s">
        <v>49</v>
      </c>
      <c r="I573" t="s">
        <v>58</v>
      </c>
      <c r="J573" t="s">
        <v>77</v>
      </c>
      <c r="K573" t="s">
        <v>180</v>
      </c>
      <c r="L573" t="s">
        <v>51</v>
      </c>
      <c r="M573" t="s">
        <v>1134</v>
      </c>
      <c r="N573">
        <v>0.68</v>
      </c>
      <c r="O573" t="s">
        <v>33</v>
      </c>
      <c r="P573" t="s">
        <v>53</v>
      </c>
      <c r="Q573" t="s">
        <v>71</v>
      </c>
      <c r="R573" t="s">
        <v>1133</v>
      </c>
      <c r="S573">
        <v>11722</v>
      </c>
      <c r="T573" s="1">
        <v>42153</v>
      </c>
      <c r="U573" s="1">
        <v>42154</v>
      </c>
      <c r="V573">
        <v>18.922000000000011</v>
      </c>
      <c r="W573">
        <v>26</v>
      </c>
      <c r="X573">
        <v>151.55000000000001</v>
      </c>
      <c r="Y573">
        <v>89008</v>
      </c>
      <c r="Z573" t="str">
        <f>TEXT(Orders[[#This Row],[Order Date]],"MMM")</f>
        <v>May</v>
      </c>
    </row>
    <row r="574" spans="1:26" x14ac:dyDescent="0.3">
      <c r="A574">
        <v>20873</v>
      </c>
      <c r="B574" t="s">
        <v>25</v>
      </c>
      <c r="C574">
        <v>7.0000000000000007E-2</v>
      </c>
      <c r="D574">
        <v>2.61</v>
      </c>
      <c r="E574">
        <v>0.5</v>
      </c>
      <c r="F574">
        <v>1026</v>
      </c>
      <c r="G574" t="s">
        <v>1131</v>
      </c>
      <c r="H574" t="s">
        <v>49</v>
      </c>
      <c r="I574" t="s">
        <v>58</v>
      </c>
      <c r="J574" t="s">
        <v>29</v>
      </c>
      <c r="K574" t="s">
        <v>134</v>
      </c>
      <c r="L574" t="s">
        <v>59</v>
      </c>
      <c r="M574" t="s">
        <v>1135</v>
      </c>
      <c r="N574">
        <v>0.39</v>
      </c>
      <c r="O574" t="s">
        <v>33</v>
      </c>
      <c r="P574" t="s">
        <v>53</v>
      </c>
      <c r="Q574" t="s">
        <v>71</v>
      </c>
      <c r="R574" t="s">
        <v>1133</v>
      </c>
      <c r="S574">
        <v>11722</v>
      </c>
      <c r="T574" s="1">
        <v>42153</v>
      </c>
      <c r="U574" s="1">
        <v>42156</v>
      </c>
      <c r="V574">
        <v>39.350699999999996</v>
      </c>
      <c r="W574">
        <v>22</v>
      </c>
      <c r="X574">
        <v>57.03</v>
      </c>
      <c r="Y574">
        <v>89008</v>
      </c>
      <c r="Z574" t="str">
        <f>TEXT(Orders[[#This Row],[Order Date]],"MMM")</f>
        <v>May</v>
      </c>
    </row>
    <row r="575" spans="1:26" x14ac:dyDescent="0.3">
      <c r="A575">
        <v>22662</v>
      </c>
      <c r="B575" t="s">
        <v>25</v>
      </c>
      <c r="C575">
        <v>0.1</v>
      </c>
      <c r="D575">
        <v>73.98</v>
      </c>
      <c r="E575">
        <v>4</v>
      </c>
      <c r="F575">
        <v>1027</v>
      </c>
      <c r="G575" t="s">
        <v>1136</v>
      </c>
      <c r="H575" t="s">
        <v>49</v>
      </c>
      <c r="I575" t="s">
        <v>58</v>
      </c>
      <c r="J575" t="s">
        <v>77</v>
      </c>
      <c r="K575" t="s">
        <v>180</v>
      </c>
      <c r="L575" t="s">
        <v>59</v>
      </c>
      <c r="M575" t="s">
        <v>1137</v>
      </c>
      <c r="N575">
        <v>0.79</v>
      </c>
      <c r="O575" t="s">
        <v>33</v>
      </c>
      <c r="P575" t="s">
        <v>53</v>
      </c>
      <c r="Q575" t="s">
        <v>71</v>
      </c>
      <c r="R575" t="s">
        <v>1138</v>
      </c>
      <c r="S575">
        <v>14225</v>
      </c>
      <c r="T575" s="1">
        <v>42075</v>
      </c>
      <c r="U575" s="1">
        <v>42076</v>
      </c>
      <c r="V575">
        <v>-229.87</v>
      </c>
      <c r="W575">
        <v>5</v>
      </c>
      <c r="X575">
        <v>347.23</v>
      </c>
      <c r="Y575">
        <v>89004</v>
      </c>
      <c r="Z575" t="str">
        <f>TEXT(Orders[[#This Row],[Order Date]],"MMM")</f>
        <v>Mar</v>
      </c>
    </row>
    <row r="576" spans="1:26" x14ac:dyDescent="0.3">
      <c r="A576">
        <v>22663</v>
      </c>
      <c r="B576" t="s">
        <v>25</v>
      </c>
      <c r="C576">
        <v>0.05</v>
      </c>
      <c r="D576">
        <v>51.98</v>
      </c>
      <c r="E576">
        <v>10.17</v>
      </c>
      <c r="F576">
        <v>1027</v>
      </c>
      <c r="G576" t="s">
        <v>1136</v>
      </c>
      <c r="H576" t="s">
        <v>49</v>
      </c>
      <c r="I576" t="s">
        <v>58</v>
      </c>
      <c r="J576" t="s">
        <v>77</v>
      </c>
      <c r="K576" t="s">
        <v>85</v>
      </c>
      <c r="L576" t="s">
        <v>86</v>
      </c>
      <c r="M576" t="s">
        <v>1139</v>
      </c>
      <c r="N576">
        <v>0.37</v>
      </c>
      <c r="O576" t="s">
        <v>33</v>
      </c>
      <c r="P576" t="s">
        <v>53</v>
      </c>
      <c r="Q576" t="s">
        <v>71</v>
      </c>
      <c r="R576" t="s">
        <v>1138</v>
      </c>
      <c r="S576">
        <v>14225</v>
      </c>
      <c r="T576" s="1">
        <v>42075</v>
      </c>
      <c r="U576" s="1">
        <v>42076</v>
      </c>
      <c r="V576">
        <v>329.9787</v>
      </c>
      <c r="W576">
        <v>9</v>
      </c>
      <c r="X576">
        <v>478.23</v>
      </c>
      <c r="Y576">
        <v>89004</v>
      </c>
      <c r="Z576" t="str">
        <f>TEXT(Orders[[#This Row],[Order Date]],"MMM")</f>
        <v>Mar</v>
      </c>
    </row>
    <row r="577" spans="1:26" x14ac:dyDescent="0.3">
      <c r="A577">
        <v>24325</v>
      </c>
      <c r="B577" t="s">
        <v>56</v>
      </c>
      <c r="C577">
        <v>7.0000000000000007E-2</v>
      </c>
      <c r="D577">
        <v>7.08</v>
      </c>
      <c r="E577">
        <v>2.35</v>
      </c>
      <c r="F577">
        <v>1028</v>
      </c>
      <c r="G577" t="s">
        <v>1140</v>
      </c>
      <c r="H577" t="s">
        <v>27</v>
      </c>
      <c r="I577" t="s">
        <v>58</v>
      </c>
      <c r="J577" t="s">
        <v>29</v>
      </c>
      <c r="K577" t="s">
        <v>30</v>
      </c>
      <c r="L577" t="s">
        <v>31</v>
      </c>
      <c r="M577" t="s">
        <v>1141</v>
      </c>
      <c r="N577">
        <v>0.47</v>
      </c>
      <c r="O577" t="s">
        <v>33</v>
      </c>
      <c r="P577" t="s">
        <v>53</v>
      </c>
      <c r="Q577" t="s">
        <v>71</v>
      </c>
      <c r="R577" t="s">
        <v>1142</v>
      </c>
      <c r="S577">
        <v>11725</v>
      </c>
      <c r="T577" s="1">
        <v>42092</v>
      </c>
      <c r="U577" s="1">
        <v>42093</v>
      </c>
      <c r="V577">
        <v>30.49</v>
      </c>
      <c r="W577">
        <v>13</v>
      </c>
      <c r="X577">
        <v>93.82</v>
      </c>
      <c r="Y577">
        <v>89006</v>
      </c>
      <c r="Z577" t="str">
        <f>TEXT(Orders[[#This Row],[Order Date]],"MMM")</f>
        <v>Mar</v>
      </c>
    </row>
    <row r="578" spans="1:26" x14ac:dyDescent="0.3">
      <c r="A578">
        <v>23398</v>
      </c>
      <c r="B578" t="s">
        <v>37</v>
      </c>
      <c r="C578">
        <v>0.05</v>
      </c>
      <c r="D578">
        <v>83.1</v>
      </c>
      <c r="E578">
        <v>6.13</v>
      </c>
      <c r="F578">
        <v>1028</v>
      </c>
      <c r="G578" t="s">
        <v>1140</v>
      </c>
      <c r="H578" t="s">
        <v>27</v>
      </c>
      <c r="I578" t="s">
        <v>58</v>
      </c>
      <c r="J578" t="s">
        <v>77</v>
      </c>
      <c r="K578" t="s">
        <v>180</v>
      </c>
      <c r="L578" t="s">
        <v>59</v>
      </c>
      <c r="M578" t="s">
        <v>1143</v>
      </c>
      <c r="N578">
        <v>0.45</v>
      </c>
      <c r="O578" t="s">
        <v>33</v>
      </c>
      <c r="P578" t="s">
        <v>53</v>
      </c>
      <c r="Q578" t="s">
        <v>71</v>
      </c>
      <c r="R578" t="s">
        <v>1142</v>
      </c>
      <c r="S578">
        <v>11725</v>
      </c>
      <c r="T578" s="1">
        <v>42132</v>
      </c>
      <c r="U578" s="1">
        <v>42133</v>
      </c>
      <c r="V578">
        <v>1152.5276999999999</v>
      </c>
      <c r="W578">
        <v>20</v>
      </c>
      <c r="X578">
        <v>1670.33</v>
      </c>
      <c r="Y578">
        <v>89007</v>
      </c>
      <c r="Z578" t="str">
        <f>TEXT(Orders[[#This Row],[Order Date]],"MMM")</f>
        <v>May</v>
      </c>
    </row>
    <row r="579" spans="1:26" x14ac:dyDescent="0.3">
      <c r="A579">
        <v>21959</v>
      </c>
      <c r="B579" t="s">
        <v>47</v>
      </c>
      <c r="C579">
        <v>7.0000000000000007E-2</v>
      </c>
      <c r="D579">
        <v>125.99</v>
      </c>
      <c r="E579">
        <v>2.5</v>
      </c>
      <c r="F579">
        <v>1035</v>
      </c>
      <c r="G579" t="s">
        <v>1144</v>
      </c>
      <c r="H579" t="s">
        <v>49</v>
      </c>
      <c r="I579" t="s">
        <v>40</v>
      </c>
      <c r="J579" t="s">
        <v>77</v>
      </c>
      <c r="K579" t="s">
        <v>78</v>
      </c>
      <c r="L579" t="s">
        <v>59</v>
      </c>
      <c r="M579" t="s">
        <v>1145</v>
      </c>
      <c r="N579">
        <v>0.6</v>
      </c>
      <c r="O579" t="s">
        <v>33</v>
      </c>
      <c r="P579" t="s">
        <v>53</v>
      </c>
      <c r="Q579" t="s">
        <v>154</v>
      </c>
      <c r="R579" t="s">
        <v>1146</v>
      </c>
      <c r="S579">
        <v>43015</v>
      </c>
      <c r="T579" s="1">
        <v>42076</v>
      </c>
      <c r="U579" s="1">
        <v>42076</v>
      </c>
      <c r="V579">
        <v>-604.40600000000006</v>
      </c>
      <c r="W579">
        <v>1</v>
      </c>
      <c r="X579">
        <v>100.59</v>
      </c>
      <c r="Y579">
        <v>90710</v>
      </c>
      <c r="Z579" t="str">
        <f>TEXT(Orders[[#This Row],[Order Date]],"MMM")</f>
        <v>Mar</v>
      </c>
    </row>
    <row r="580" spans="1:26" x14ac:dyDescent="0.3">
      <c r="A580">
        <v>21960</v>
      </c>
      <c r="B580" t="s">
        <v>47</v>
      </c>
      <c r="C580">
        <v>0.03</v>
      </c>
      <c r="D580">
        <v>99.99</v>
      </c>
      <c r="E580">
        <v>19.989999999999998</v>
      </c>
      <c r="F580">
        <v>1036</v>
      </c>
      <c r="G580" t="s">
        <v>1147</v>
      </c>
      <c r="H580" t="s">
        <v>49</v>
      </c>
      <c r="I580" t="s">
        <v>40</v>
      </c>
      <c r="J580" t="s">
        <v>77</v>
      </c>
      <c r="K580" t="s">
        <v>180</v>
      </c>
      <c r="L580" t="s">
        <v>59</v>
      </c>
      <c r="M580" t="s">
        <v>1148</v>
      </c>
      <c r="N580">
        <v>0.52</v>
      </c>
      <c r="O580" t="s">
        <v>33</v>
      </c>
      <c r="P580" t="s">
        <v>53</v>
      </c>
      <c r="Q580" t="s">
        <v>154</v>
      </c>
      <c r="R580" t="s">
        <v>1149</v>
      </c>
      <c r="S580">
        <v>43017</v>
      </c>
      <c r="T580" s="1">
        <v>42076</v>
      </c>
      <c r="U580" s="1">
        <v>42077</v>
      </c>
      <c r="V580">
        <v>293.66000000000003</v>
      </c>
      <c r="W580">
        <v>6</v>
      </c>
      <c r="X580">
        <v>598.38</v>
      </c>
      <c r="Y580">
        <v>90710</v>
      </c>
      <c r="Z580" t="str">
        <f>TEXT(Orders[[#This Row],[Order Date]],"MMM")</f>
        <v>Mar</v>
      </c>
    </row>
    <row r="581" spans="1:26" x14ac:dyDescent="0.3">
      <c r="A581">
        <v>20669</v>
      </c>
      <c r="B581" t="s">
        <v>47</v>
      </c>
      <c r="C581">
        <v>0.1</v>
      </c>
      <c r="D581">
        <v>7.64</v>
      </c>
      <c r="E581">
        <v>5.83</v>
      </c>
      <c r="F581">
        <v>1038</v>
      </c>
      <c r="G581" t="s">
        <v>1150</v>
      </c>
      <c r="H581" t="s">
        <v>49</v>
      </c>
      <c r="I581" t="s">
        <v>28</v>
      </c>
      <c r="J581" t="s">
        <v>29</v>
      </c>
      <c r="K581" t="s">
        <v>93</v>
      </c>
      <c r="L581" t="s">
        <v>31</v>
      </c>
      <c r="M581" t="s">
        <v>1023</v>
      </c>
      <c r="N581">
        <v>0.36</v>
      </c>
      <c r="O581" t="s">
        <v>33</v>
      </c>
      <c r="P581" t="s">
        <v>136</v>
      </c>
      <c r="Q581" t="s">
        <v>362</v>
      </c>
      <c r="R581" t="s">
        <v>1151</v>
      </c>
      <c r="S581">
        <v>33430</v>
      </c>
      <c r="T581" s="1">
        <v>42171</v>
      </c>
      <c r="U581" s="1">
        <v>42172</v>
      </c>
      <c r="V581">
        <v>-403.18739999999997</v>
      </c>
      <c r="W581">
        <v>5</v>
      </c>
      <c r="X581">
        <v>39.36</v>
      </c>
      <c r="Y581">
        <v>90641</v>
      </c>
      <c r="Z581" t="str">
        <f>TEXT(Orders[[#This Row],[Order Date]],"MMM")</f>
        <v>Jun</v>
      </c>
    </row>
    <row r="582" spans="1:26" x14ac:dyDescent="0.3">
      <c r="A582">
        <v>18404</v>
      </c>
      <c r="B582" t="s">
        <v>47</v>
      </c>
      <c r="C582">
        <v>0.06</v>
      </c>
      <c r="D582">
        <v>55.94</v>
      </c>
      <c r="E582">
        <v>4</v>
      </c>
      <c r="F582">
        <v>1041</v>
      </c>
      <c r="G582" t="s">
        <v>1152</v>
      </c>
      <c r="H582" t="s">
        <v>49</v>
      </c>
      <c r="I582" t="s">
        <v>58</v>
      </c>
      <c r="J582" t="s">
        <v>77</v>
      </c>
      <c r="K582" t="s">
        <v>180</v>
      </c>
      <c r="L582" t="s">
        <v>59</v>
      </c>
      <c r="M582" t="s">
        <v>1153</v>
      </c>
      <c r="N582">
        <v>0.74</v>
      </c>
      <c r="O582" t="s">
        <v>33</v>
      </c>
      <c r="P582" t="s">
        <v>34</v>
      </c>
      <c r="Q582" t="s">
        <v>45</v>
      </c>
      <c r="R582" t="s">
        <v>1154</v>
      </c>
      <c r="S582">
        <v>95695</v>
      </c>
      <c r="T582" s="1">
        <v>42111</v>
      </c>
      <c r="U582" s="1">
        <v>42112</v>
      </c>
      <c r="V582">
        <v>-13.77</v>
      </c>
      <c r="W582">
        <v>6</v>
      </c>
      <c r="X582">
        <v>322.77</v>
      </c>
      <c r="Y582">
        <v>87846</v>
      </c>
      <c r="Z582" t="str">
        <f>TEXT(Orders[[#This Row],[Order Date]],"MMM")</f>
        <v>Apr</v>
      </c>
    </row>
    <row r="583" spans="1:26" x14ac:dyDescent="0.3">
      <c r="A583">
        <v>18405</v>
      </c>
      <c r="B583" t="s">
        <v>47</v>
      </c>
      <c r="C583">
        <v>7.0000000000000007E-2</v>
      </c>
      <c r="D583">
        <v>6.3</v>
      </c>
      <c r="E583">
        <v>0.5</v>
      </c>
      <c r="F583">
        <v>1041</v>
      </c>
      <c r="G583" t="s">
        <v>1152</v>
      </c>
      <c r="H583" t="s">
        <v>49</v>
      </c>
      <c r="I583" t="s">
        <v>58</v>
      </c>
      <c r="J583" t="s">
        <v>29</v>
      </c>
      <c r="K583" t="s">
        <v>134</v>
      </c>
      <c r="L583" t="s">
        <v>59</v>
      </c>
      <c r="M583" t="s">
        <v>1155</v>
      </c>
      <c r="N583">
        <v>0.39</v>
      </c>
      <c r="O583" t="s">
        <v>33</v>
      </c>
      <c r="P583" t="s">
        <v>34</v>
      </c>
      <c r="Q583" t="s">
        <v>45</v>
      </c>
      <c r="R583" t="s">
        <v>1154</v>
      </c>
      <c r="S583">
        <v>95695</v>
      </c>
      <c r="T583" s="1">
        <v>42111</v>
      </c>
      <c r="U583" s="1">
        <v>42111</v>
      </c>
      <c r="V583">
        <v>44.912100000000002</v>
      </c>
      <c r="W583">
        <v>11</v>
      </c>
      <c r="X583">
        <v>65.09</v>
      </c>
      <c r="Y583">
        <v>87846</v>
      </c>
      <c r="Z583" t="str">
        <f>TEXT(Orders[[#This Row],[Order Date]],"MMM")</f>
        <v>Apr</v>
      </c>
    </row>
    <row r="584" spans="1:26" x14ac:dyDescent="0.3">
      <c r="A584">
        <v>20937</v>
      </c>
      <c r="B584" t="s">
        <v>47</v>
      </c>
      <c r="C584">
        <v>0</v>
      </c>
      <c r="D584">
        <v>14.42</v>
      </c>
      <c r="E584">
        <v>6.75</v>
      </c>
      <c r="F584">
        <v>1042</v>
      </c>
      <c r="G584" t="s">
        <v>1156</v>
      </c>
      <c r="H584" t="s">
        <v>27</v>
      </c>
      <c r="I584" t="s">
        <v>58</v>
      </c>
      <c r="J584" t="s">
        <v>29</v>
      </c>
      <c r="K584" t="s">
        <v>257</v>
      </c>
      <c r="L584" t="s">
        <v>86</v>
      </c>
      <c r="M584" t="s">
        <v>570</v>
      </c>
      <c r="N584">
        <v>0.52</v>
      </c>
      <c r="O584" t="s">
        <v>33</v>
      </c>
      <c r="P584" t="s">
        <v>34</v>
      </c>
      <c r="Q584" t="s">
        <v>45</v>
      </c>
      <c r="R584" t="s">
        <v>1157</v>
      </c>
      <c r="S584">
        <v>95991</v>
      </c>
      <c r="T584" s="1">
        <v>42140</v>
      </c>
      <c r="U584" s="1">
        <v>42141</v>
      </c>
      <c r="V584">
        <v>9.33</v>
      </c>
      <c r="W584">
        <v>6</v>
      </c>
      <c r="X584">
        <v>98.96</v>
      </c>
      <c r="Y584">
        <v>87847</v>
      </c>
      <c r="Z584" t="str">
        <f>TEXT(Orders[[#This Row],[Order Date]],"MMM")</f>
        <v>May</v>
      </c>
    </row>
    <row r="585" spans="1:26" x14ac:dyDescent="0.3">
      <c r="A585">
        <v>3926</v>
      </c>
      <c r="B585" t="s">
        <v>47</v>
      </c>
      <c r="C585">
        <v>0.02</v>
      </c>
      <c r="D585">
        <v>209.84</v>
      </c>
      <c r="E585">
        <v>21.21</v>
      </c>
      <c r="F585">
        <v>1044</v>
      </c>
      <c r="G585" t="s">
        <v>1158</v>
      </c>
      <c r="H585" t="s">
        <v>49</v>
      </c>
      <c r="I585" t="s">
        <v>40</v>
      </c>
      <c r="J585" t="s">
        <v>41</v>
      </c>
      <c r="K585" t="s">
        <v>50</v>
      </c>
      <c r="L585" t="s">
        <v>236</v>
      </c>
      <c r="M585" t="s">
        <v>1159</v>
      </c>
      <c r="N585">
        <v>0.59</v>
      </c>
      <c r="O585" t="s">
        <v>33</v>
      </c>
      <c r="P585" t="s">
        <v>34</v>
      </c>
      <c r="Q585" t="s">
        <v>45</v>
      </c>
      <c r="R585" t="s">
        <v>661</v>
      </c>
      <c r="S585">
        <v>90004</v>
      </c>
      <c r="T585" s="1">
        <v>42169</v>
      </c>
      <c r="U585" s="1">
        <v>42169</v>
      </c>
      <c r="V585">
        <v>2593.14</v>
      </c>
      <c r="W585">
        <v>62</v>
      </c>
      <c r="X585">
        <v>13546.94</v>
      </c>
      <c r="Y585">
        <v>28001</v>
      </c>
      <c r="Z585" t="str">
        <f>TEXT(Orders[[#This Row],[Order Date]],"MMM")</f>
        <v>Jun</v>
      </c>
    </row>
    <row r="586" spans="1:26" x14ac:dyDescent="0.3">
      <c r="A586">
        <v>3927</v>
      </c>
      <c r="B586" t="s">
        <v>47</v>
      </c>
      <c r="C586">
        <v>0.01</v>
      </c>
      <c r="D586">
        <v>194.3</v>
      </c>
      <c r="E586">
        <v>11.54</v>
      </c>
      <c r="F586">
        <v>1044</v>
      </c>
      <c r="G586" t="s">
        <v>1158</v>
      </c>
      <c r="H586" t="s">
        <v>49</v>
      </c>
      <c r="I586" t="s">
        <v>40</v>
      </c>
      <c r="J586" t="s">
        <v>41</v>
      </c>
      <c r="K586" t="s">
        <v>50</v>
      </c>
      <c r="L586" t="s">
        <v>236</v>
      </c>
      <c r="M586" t="s">
        <v>1160</v>
      </c>
      <c r="N586">
        <v>0.59</v>
      </c>
      <c r="O586" t="s">
        <v>33</v>
      </c>
      <c r="P586" t="s">
        <v>34</v>
      </c>
      <c r="Q586" t="s">
        <v>45</v>
      </c>
      <c r="R586" t="s">
        <v>661</v>
      </c>
      <c r="S586">
        <v>90004</v>
      </c>
      <c r="T586" s="1">
        <v>42169</v>
      </c>
      <c r="U586" s="1">
        <v>42171</v>
      </c>
      <c r="V586">
        <v>1162.76</v>
      </c>
      <c r="W586">
        <v>32</v>
      </c>
      <c r="X586">
        <v>6401.65</v>
      </c>
      <c r="Y586">
        <v>28001</v>
      </c>
      <c r="Z586" t="str">
        <f>TEXT(Orders[[#This Row],[Order Date]],"MMM")</f>
        <v>Jun</v>
      </c>
    </row>
    <row r="587" spans="1:26" x14ac:dyDescent="0.3">
      <c r="A587">
        <v>6711</v>
      </c>
      <c r="B587" t="s">
        <v>25</v>
      </c>
      <c r="C587">
        <v>0</v>
      </c>
      <c r="D587">
        <v>6.68</v>
      </c>
      <c r="E587">
        <v>5.66</v>
      </c>
      <c r="F587">
        <v>1044</v>
      </c>
      <c r="G587" t="s">
        <v>1158</v>
      </c>
      <c r="H587" t="s">
        <v>49</v>
      </c>
      <c r="I587" t="s">
        <v>40</v>
      </c>
      <c r="J587" t="s">
        <v>29</v>
      </c>
      <c r="K587" t="s">
        <v>93</v>
      </c>
      <c r="L587" t="s">
        <v>59</v>
      </c>
      <c r="M587" t="s">
        <v>1161</v>
      </c>
      <c r="N587">
        <v>0.37</v>
      </c>
      <c r="O587" t="s">
        <v>33</v>
      </c>
      <c r="P587" t="s">
        <v>34</v>
      </c>
      <c r="Q587" t="s">
        <v>45</v>
      </c>
      <c r="R587" t="s">
        <v>661</v>
      </c>
      <c r="S587">
        <v>90004</v>
      </c>
      <c r="T587" s="1">
        <v>42062</v>
      </c>
      <c r="U587" s="1">
        <v>42063</v>
      </c>
      <c r="V587">
        <v>-76.94</v>
      </c>
      <c r="W587">
        <v>90</v>
      </c>
      <c r="X587">
        <v>617.4</v>
      </c>
      <c r="Y587">
        <v>47813</v>
      </c>
      <c r="Z587" t="str">
        <f>TEXT(Orders[[#This Row],[Order Date]],"MMM")</f>
        <v>Feb</v>
      </c>
    </row>
    <row r="588" spans="1:26" x14ac:dyDescent="0.3">
      <c r="A588">
        <v>24711</v>
      </c>
      <c r="B588" t="s">
        <v>25</v>
      </c>
      <c r="C588">
        <v>0</v>
      </c>
      <c r="D588">
        <v>6.68</v>
      </c>
      <c r="E588">
        <v>5.66</v>
      </c>
      <c r="F588">
        <v>1047</v>
      </c>
      <c r="G588" t="s">
        <v>1162</v>
      </c>
      <c r="H588" t="s">
        <v>49</v>
      </c>
      <c r="I588" t="s">
        <v>40</v>
      </c>
      <c r="J588" t="s">
        <v>29</v>
      </c>
      <c r="K588" t="s">
        <v>93</v>
      </c>
      <c r="L588" t="s">
        <v>59</v>
      </c>
      <c r="M588" t="s">
        <v>1161</v>
      </c>
      <c r="N588">
        <v>0.37</v>
      </c>
      <c r="O588" t="s">
        <v>33</v>
      </c>
      <c r="P588" t="s">
        <v>53</v>
      </c>
      <c r="Q588" t="s">
        <v>193</v>
      </c>
      <c r="R588" t="s">
        <v>194</v>
      </c>
      <c r="S588">
        <v>2109</v>
      </c>
      <c r="T588" s="1">
        <v>42062</v>
      </c>
      <c r="U588" s="1">
        <v>42063</v>
      </c>
      <c r="V588">
        <v>-40.008800000000001</v>
      </c>
      <c r="W588">
        <v>23</v>
      </c>
      <c r="X588">
        <v>157.78</v>
      </c>
      <c r="Y588">
        <v>89389</v>
      </c>
      <c r="Z588" t="str">
        <f>TEXT(Orders[[#This Row],[Order Date]],"MMM")</f>
        <v>Feb</v>
      </c>
    </row>
    <row r="589" spans="1:26" x14ac:dyDescent="0.3">
      <c r="A589">
        <v>26259</v>
      </c>
      <c r="B589" t="s">
        <v>37</v>
      </c>
      <c r="C589">
        <v>0.03</v>
      </c>
      <c r="D589">
        <v>5.44</v>
      </c>
      <c r="E589">
        <v>7.46</v>
      </c>
      <c r="F589">
        <v>1054</v>
      </c>
      <c r="G589" t="s">
        <v>1163</v>
      </c>
      <c r="H589" t="s">
        <v>27</v>
      </c>
      <c r="I589" t="s">
        <v>28</v>
      </c>
      <c r="J589" t="s">
        <v>29</v>
      </c>
      <c r="K589" t="s">
        <v>109</v>
      </c>
      <c r="L589" t="s">
        <v>59</v>
      </c>
      <c r="M589" t="s">
        <v>1164</v>
      </c>
      <c r="N589">
        <v>0.36</v>
      </c>
      <c r="O589" t="s">
        <v>33</v>
      </c>
      <c r="P589" t="s">
        <v>34</v>
      </c>
      <c r="Q589" t="s">
        <v>378</v>
      </c>
      <c r="R589" t="s">
        <v>1165</v>
      </c>
      <c r="S589">
        <v>85374</v>
      </c>
      <c r="T589" s="1">
        <v>42149</v>
      </c>
      <c r="U589" s="1">
        <v>42151</v>
      </c>
      <c r="V589">
        <v>-51.704000000000001</v>
      </c>
      <c r="W589">
        <v>4</v>
      </c>
      <c r="X589">
        <v>26.31</v>
      </c>
      <c r="Y589">
        <v>90069</v>
      </c>
      <c r="Z589" t="str">
        <f>TEXT(Orders[[#This Row],[Order Date]],"MMM")</f>
        <v>May</v>
      </c>
    </row>
    <row r="590" spans="1:26" x14ac:dyDescent="0.3">
      <c r="A590">
        <v>26260</v>
      </c>
      <c r="B590" t="s">
        <v>37</v>
      </c>
      <c r="C590">
        <v>0.08</v>
      </c>
      <c r="D590">
        <v>26.38</v>
      </c>
      <c r="E590">
        <v>5.58</v>
      </c>
      <c r="F590">
        <v>1054</v>
      </c>
      <c r="G590" t="s">
        <v>1163</v>
      </c>
      <c r="H590" t="s">
        <v>49</v>
      </c>
      <c r="I590" t="s">
        <v>28</v>
      </c>
      <c r="J590" t="s">
        <v>29</v>
      </c>
      <c r="K590" t="s">
        <v>93</v>
      </c>
      <c r="L590" t="s">
        <v>59</v>
      </c>
      <c r="M590" t="s">
        <v>1166</v>
      </c>
      <c r="N590">
        <v>0.39</v>
      </c>
      <c r="O590" t="s">
        <v>33</v>
      </c>
      <c r="P590" t="s">
        <v>34</v>
      </c>
      <c r="Q590" t="s">
        <v>378</v>
      </c>
      <c r="R590" t="s">
        <v>1165</v>
      </c>
      <c r="S590">
        <v>85374</v>
      </c>
      <c r="T590" s="1">
        <v>42149</v>
      </c>
      <c r="U590" s="1">
        <v>42150</v>
      </c>
      <c r="V590">
        <v>144.7482</v>
      </c>
      <c r="W590">
        <v>8</v>
      </c>
      <c r="X590">
        <v>209.78</v>
      </c>
      <c r="Y590">
        <v>90069</v>
      </c>
      <c r="Z590" t="str">
        <f>TEXT(Orders[[#This Row],[Order Date]],"MMM")</f>
        <v>May</v>
      </c>
    </row>
    <row r="591" spans="1:26" x14ac:dyDescent="0.3">
      <c r="A591">
        <v>26261</v>
      </c>
      <c r="B591" t="s">
        <v>37</v>
      </c>
      <c r="C591">
        <v>0.06</v>
      </c>
      <c r="D591">
        <v>20.99</v>
      </c>
      <c r="E591">
        <v>2.5</v>
      </c>
      <c r="F591">
        <v>1054</v>
      </c>
      <c r="G591" t="s">
        <v>1163</v>
      </c>
      <c r="H591" t="s">
        <v>49</v>
      </c>
      <c r="I591" t="s">
        <v>28</v>
      </c>
      <c r="J591" t="s">
        <v>77</v>
      </c>
      <c r="K591" t="s">
        <v>78</v>
      </c>
      <c r="L591" t="s">
        <v>31</v>
      </c>
      <c r="M591" t="s">
        <v>1167</v>
      </c>
      <c r="N591">
        <v>0.81</v>
      </c>
      <c r="O591" t="s">
        <v>33</v>
      </c>
      <c r="P591" t="s">
        <v>34</v>
      </c>
      <c r="Q591" t="s">
        <v>378</v>
      </c>
      <c r="R591" t="s">
        <v>1165</v>
      </c>
      <c r="S591">
        <v>85374</v>
      </c>
      <c r="T591" s="1">
        <v>42149</v>
      </c>
      <c r="U591" s="1">
        <v>42151</v>
      </c>
      <c r="V591">
        <v>-112.18899999999999</v>
      </c>
      <c r="W591">
        <v>1</v>
      </c>
      <c r="X591">
        <v>17.829999999999998</v>
      </c>
      <c r="Y591">
        <v>90069</v>
      </c>
      <c r="Z591" t="str">
        <f>TEXT(Orders[[#This Row],[Order Date]],"MMM")</f>
        <v>May</v>
      </c>
    </row>
    <row r="592" spans="1:26" x14ac:dyDescent="0.3">
      <c r="A592">
        <v>8200</v>
      </c>
      <c r="B592" t="s">
        <v>56</v>
      </c>
      <c r="C592">
        <v>0.09</v>
      </c>
      <c r="D592">
        <v>138.75</v>
      </c>
      <c r="E592">
        <v>52.42</v>
      </c>
      <c r="F592">
        <v>1060</v>
      </c>
      <c r="G592" t="s">
        <v>1168</v>
      </c>
      <c r="H592" t="s">
        <v>39</v>
      </c>
      <c r="I592" t="s">
        <v>58</v>
      </c>
      <c r="J592" t="s">
        <v>41</v>
      </c>
      <c r="K592" t="s">
        <v>152</v>
      </c>
      <c r="L592" t="s">
        <v>121</v>
      </c>
      <c r="M592" t="s">
        <v>1169</v>
      </c>
      <c r="N592">
        <v>0.74</v>
      </c>
      <c r="O592" t="s">
        <v>33</v>
      </c>
      <c r="P592" t="s">
        <v>136</v>
      </c>
      <c r="Q592" t="s">
        <v>387</v>
      </c>
      <c r="R592" t="s">
        <v>579</v>
      </c>
      <c r="S592">
        <v>30318</v>
      </c>
      <c r="T592" s="1">
        <v>42087</v>
      </c>
      <c r="U592" s="1">
        <v>42088</v>
      </c>
      <c r="V592">
        <v>-445.97177625000006</v>
      </c>
      <c r="W592">
        <v>23</v>
      </c>
      <c r="X592">
        <v>2527.79</v>
      </c>
      <c r="Y592">
        <v>58628</v>
      </c>
      <c r="Z592" t="str">
        <f>TEXT(Orders[[#This Row],[Order Date]],"MMM")</f>
        <v>Mar</v>
      </c>
    </row>
    <row r="593" spans="1:26" x14ac:dyDescent="0.3">
      <c r="A593">
        <v>7980</v>
      </c>
      <c r="B593" t="s">
        <v>106</v>
      </c>
      <c r="C593">
        <v>7.0000000000000007E-2</v>
      </c>
      <c r="D593">
        <v>6.3</v>
      </c>
      <c r="E593">
        <v>0.5</v>
      </c>
      <c r="F593">
        <v>1060</v>
      </c>
      <c r="G593" t="s">
        <v>1168</v>
      </c>
      <c r="H593" t="s">
        <v>49</v>
      </c>
      <c r="I593" t="s">
        <v>58</v>
      </c>
      <c r="J593" t="s">
        <v>29</v>
      </c>
      <c r="K593" t="s">
        <v>134</v>
      </c>
      <c r="L593" t="s">
        <v>59</v>
      </c>
      <c r="M593" t="s">
        <v>211</v>
      </c>
      <c r="N593">
        <v>0.39</v>
      </c>
      <c r="O593" t="s">
        <v>33</v>
      </c>
      <c r="P593" t="s">
        <v>136</v>
      </c>
      <c r="Q593" t="s">
        <v>387</v>
      </c>
      <c r="R593" t="s">
        <v>579</v>
      </c>
      <c r="S593">
        <v>30318</v>
      </c>
      <c r="T593" s="1">
        <v>42154</v>
      </c>
      <c r="U593" s="1">
        <v>42154</v>
      </c>
      <c r="V593">
        <v>4.1673999999999998</v>
      </c>
      <c r="W593">
        <v>20</v>
      </c>
      <c r="X593">
        <v>121.87</v>
      </c>
      <c r="Y593">
        <v>57061</v>
      </c>
      <c r="Z593" t="str">
        <f>TEXT(Orders[[#This Row],[Order Date]],"MMM")</f>
        <v>May</v>
      </c>
    </row>
    <row r="594" spans="1:26" x14ac:dyDescent="0.3">
      <c r="A594">
        <v>26200</v>
      </c>
      <c r="B594" t="s">
        <v>56</v>
      </c>
      <c r="C594">
        <v>0.09</v>
      </c>
      <c r="D594">
        <v>138.75</v>
      </c>
      <c r="E594">
        <v>52.42</v>
      </c>
      <c r="F594">
        <v>1062</v>
      </c>
      <c r="G594" t="s">
        <v>1170</v>
      </c>
      <c r="H594" t="s">
        <v>39</v>
      </c>
      <c r="I594" t="s">
        <v>58</v>
      </c>
      <c r="J594" t="s">
        <v>41</v>
      </c>
      <c r="K594" t="s">
        <v>152</v>
      </c>
      <c r="L594" t="s">
        <v>121</v>
      </c>
      <c r="M594" t="s">
        <v>1169</v>
      </c>
      <c r="N594">
        <v>0.74</v>
      </c>
      <c r="O594" t="s">
        <v>33</v>
      </c>
      <c r="P594" t="s">
        <v>53</v>
      </c>
      <c r="Q594" t="s">
        <v>71</v>
      </c>
      <c r="R594" t="s">
        <v>1171</v>
      </c>
      <c r="S594">
        <v>11727</v>
      </c>
      <c r="T594" s="1">
        <v>42087</v>
      </c>
      <c r="U594" s="1">
        <v>42088</v>
      </c>
      <c r="V594">
        <v>-335.31712500000003</v>
      </c>
      <c r="W594">
        <v>6</v>
      </c>
      <c r="X594">
        <v>659.42</v>
      </c>
      <c r="Y594">
        <v>91354</v>
      </c>
      <c r="Z594" t="str">
        <f>TEXT(Orders[[#This Row],[Order Date]],"MMM")</f>
        <v>Mar</v>
      </c>
    </row>
    <row r="595" spans="1:26" x14ac:dyDescent="0.3">
      <c r="A595">
        <v>25979</v>
      </c>
      <c r="B595" t="s">
        <v>106</v>
      </c>
      <c r="C595">
        <v>0.04</v>
      </c>
      <c r="D595">
        <v>22.38</v>
      </c>
      <c r="E595">
        <v>15.1</v>
      </c>
      <c r="F595">
        <v>1062</v>
      </c>
      <c r="G595" t="s">
        <v>1170</v>
      </c>
      <c r="H595" t="s">
        <v>49</v>
      </c>
      <c r="I595" t="s">
        <v>58</v>
      </c>
      <c r="J595" t="s">
        <v>29</v>
      </c>
      <c r="K595" t="s">
        <v>109</v>
      </c>
      <c r="L595" t="s">
        <v>59</v>
      </c>
      <c r="M595" t="s">
        <v>1172</v>
      </c>
      <c r="N595">
        <v>0.38</v>
      </c>
      <c r="O595" t="s">
        <v>33</v>
      </c>
      <c r="P595" t="s">
        <v>53</v>
      </c>
      <c r="Q595" t="s">
        <v>71</v>
      </c>
      <c r="R595" t="s">
        <v>1171</v>
      </c>
      <c r="S595">
        <v>11727</v>
      </c>
      <c r="T595" s="1">
        <v>42154</v>
      </c>
      <c r="U595" s="1">
        <v>42162</v>
      </c>
      <c r="V595">
        <v>16.021800000000013</v>
      </c>
      <c r="W595">
        <v>18</v>
      </c>
      <c r="X595">
        <v>403.53</v>
      </c>
      <c r="Y595">
        <v>91355</v>
      </c>
      <c r="Z595" t="str">
        <f>TEXT(Orders[[#This Row],[Order Date]],"MMM")</f>
        <v>May</v>
      </c>
    </row>
    <row r="596" spans="1:26" x14ac:dyDescent="0.3">
      <c r="A596">
        <v>25981</v>
      </c>
      <c r="B596" t="s">
        <v>106</v>
      </c>
      <c r="C596">
        <v>0.06</v>
      </c>
      <c r="D596">
        <v>17.78</v>
      </c>
      <c r="E596">
        <v>5.03</v>
      </c>
      <c r="F596">
        <v>1062</v>
      </c>
      <c r="G596" t="s">
        <v>1170</v>
      </c>
      <c r="H596" t="s">
        <v>49</v>
      </c>
      <c r="I596" t="s">
        <v>58</v>
      </c>
      <c r="J596" t="s">
        <v>41</v>
      </c>
      <c r="K596" t="s">
        <v>50</v>
      </c>
      <c r="L596" t="s">
        <v>59</v>
      </c>
      <c r="M596" t="s">
        <v>1173</v>
      </c>
      <c r="N596">
        <v>0.54</v>
      </c>
      <c r="O596" t="s">
        <v>33</v>
      </c>
      <c r="P596" t="s">
        <v>53</v>
      </c>
      <c r="Q596" t="s">
        <v>71</v>
      </c>
      <c r="R596" t="s">
        <v>1171</v>
      </c>
      <c r="S596">
        <v>11727</v>
      </c>
      <c r="T596" s="1">
        <v>42154</v>
      </c>
      <c r="U596" s="1">
        <v>42157</v>
      </c>
      <c r="V596">
        <v>38.067299999999996</v>
      </c>
      <c r="W596">
        <v>3</v>
      </c>
      <c r="X596">
        <v>55.17</v>
      </c>
      <c r="Y596">
        <v>91355</v>
      </c>
      <c r="Z596" t="str">
        <f>TEXT(Orders[[#This Row],[Order Date]],"MMM")</f>
        <v>May</v>
      </c>
    </row>
    <row r="597" spans="1:26" x14ac:dyDescent="0.3">
      <c r="A597">
        <v>19445</v>
      </c>
      <c r="B597" t="s">
        <v>47</v>
      </c>
      <c r="C597">
        <v>0.01</v>
      </c>
      <c r="D597">
        <v>15.99</v>
      </c>
      <c r="E597">
        <v>13.18</v>
      </c>
      <c r="F597">
        <v>1065</v>
      </c>
      <c r="G597" t="s">
        <v>1174</v>
      </c>
      <c r="H597" t="s">
        <v>49</v>
      </c>
      <c r="I597" t="s">
        <v>28</v>
      </c>
      <c r="J597" t="s">
        <v>29</v>
      </c>
      <c r="K597" t="s">
        <v>109</v>
      </c>
      <c r="L597" t="s">
        <v>59</v>
      </c>
      <c r="M597" t="s">
        <v>636</v>
      </c>
      <c r="N597">
        <v>0.37</v>
      </c>
      <c r="O597" t="s">
        <v>33</v>
      </c>
      <c r="P597" t="s">
        <v>61</v>
      </c>
      <c r="Q597" t="s">
        <v>178</v>
      </c>
      <c r="R597" t="s">
        <v>1175</v>
      </c>
      <c r="S597">
        <v>60459</v>
      </c>
      <c r="T597" s="1">
        <v>42053</v>
      </c>
      <c r="U597" s="1">
        <v>42055</v>
      </c>
      <c r="V597">
        <v>-99.435440000000014</v>
      </c>
      <c r="W597">
        <v>23</v>
      </c>
      <c r="X597">
        <v>377.44</v>
      </c>
      <c r="Y597">
        <v>88899</v>
      </c>
      <c r="Z597" t="str">
        <f>TEXT(Orders[[#This Row],[Order Date]],"MMM")</f>
        <v>Feb</v>
      </c>
    </row>
    <row r="598" spans="1:26" x14ac:dyDescent="0.3">
      <c r="A598">
        <v>20445</v>
      </c>
      <c r="B598" t="s">
        <v>106</v>
      </c>
      <c r="C598">
        <v>0.04</v>
      </c>
      <c r="D598">
        <v>22.84</v>
      </c>
      <c r="E598">
        <v>16.87</v>
      </c>
      <c r="F598">
        <v>1068</v>
      </c>
      <c r="G598" t="s">
        <v>1176</v>
      </c>
      <c r="H598" t="s">
        <v>49</v>
      </c>
      <c r="I598" t="s">
        <v>40</v>
      </c>
      <c r="J598" t="s">
        <v>29</v>
      </c>
      <c r="K598" t="s">
        <v>93</v>
      </c>
      <c r="L598" t="s">
        <v>59</v>
      </c>
      <c r="M598" t="s">
        <v>1177</v>
      </c>
      <c r="N598">
        <v>0.39</v>
      </c>
      <c r="O598" t="s">
        <v>33</v>
      </c>
      <c r="P598" t="s">
        <v>61</v>
      </c>
      <c r="Q598" t="s">
        <v>178</v>
      </c>
      <c r="R598" t="s">
        <v>1178</v>
      </c>
      <c r="S598">
        <v>60409</v>
      </c>
      <c r="T598" s="1">
        <v>42079</v>
      </c>
      <c r="U598" s="1">
        <v>42079</v>
      </c>
      <c r="V598">
        <v>-97.28</v>
      </c>
      <c r="W598">
        <v>12</v>
      </c>
      <c r="X598">
        <v>286.39999999999998</v>
      </c>
      <c r="Y598">
        <v>87109</v>
      </c>
      <c r="Z598" t="str">
        <f>TEXT(Orders[[#This Row],[Order Date]],"MMM")</f>
        <v>Mar</v>
      </c>
    </row>
    <row r="599" spans="1:26" x14ac:dyDescent="0.3">
      <c r="A599">
        <v>24737</v>
      </c>
      <c r="B599" t="s">
        <v>56</v>
      </c>
      <c r="C599">
        <v>0.02</v>
      </c>
      <c r="D599">
        <v>15.94</v>
      </c>
      <c r="E599">
        <v>5.45</v>
      </c>
      <c r="F599">
        <v>1069</v>
      </c>
      <c r="G599" t="s">
        <v>1179</v>
      </c>
      <c r="H599" t="s">
        <v>49</v>
      </c>
      <c r="I599" t="s">
        <v>40</v>
      </c>
      <c r="J599" t="s">
        <v>29</v>
      </c>
      <c r="K599" t="s">
        <v>30</v>
      </c>
      <c r="L599" t="s">
        <v>51</v>
      </c>
      <c r="M599" t="s">
        <v>1180</v>
      </c>
      <c r="N599">
        <v>0.55000000000000004</v>
      </c>
      <c r="O599" t="s">
        <v>33</v>
      </c>
      <c r="P599" t="s">
        <v>61</v>
      </c>
      <c r="Q599" t="s">
        <v>178</v>
      </c>
      <c r="R599" t="s">
        <v>1181</v>
      </c>
      <c r="S599">
        <v>62901</v>
      </c>
      <c r="T599" s="1">
        <v>42138</v>
      </c>
      <c r="U599" s="1">
        <v>42139</v>
      </c>
      <c r="V599">
        <v>139.61200000000002</v>
      </c>
      <c r="W599">
        <v>41</v>
      </c>
      <c r="X599">
        <v>664.34</v>
      </c>
      <c r="Y599">
        <v>87110</v>
      </c>
      <c r="Z599" t="str">
        <f>TEXT(Orders[[#This Row],[Order Date]],"MMM")</f>
        <v>May</v>
      </c>
    </row>
    <row r="600" spans="1:26" x14ac:dyDescent="0.3">
      <c r="A600">
        <v>22685</v>
      </c>
      <c r="B600" t="s">
        <v>37</v>
      </c>
      <c r="C600">
        <v>0.01</v>
      </c>
      <c r="D600">
        <v>150.88999999999999</v>
      </c>
      <c r="E600">
        <v>60.2</v>
      </c>
      <c r="F600">
        <v>1072</v>
      </c>
      <c r="G600" t="s">
        <v>1182</v>
      </c>
      <c r="H600" t="s">
        <v>39</v>
      </c>
      <c r="I600" t="s">
        <v>28</v>
      </c>
      <c r="J600" t="s">
        <v>41</v>
      </c>
      <c r="K600" t="s">
        <v>42</v>
      </c>
      <c r="L600" t="s">
        <v>43</v>
      </c>
      <c r="M600" t="s">
        <v>1183</v>
      </c>
      <c r="N600">
        <v>0.77</v>
      </c>
      <c r="O600" t="s">
        <v>33</v>
      </c>
      <c r="P600" t="s">
        <v>53</v>
      </c>
      <c r="Q600" t="s">
        <v>234</v>
      </c>
      <c r="R600" t="s">
        <v>1184</v>
      </c>
      <c r="S600">
        <v>18018</v>
      </c>
      <c r="T600" s="1">
        <v>42090</v>
      </c>
      <c r="U600" s="1">
        <v>42093</v>
      </c>
      <c r="V600">
        <v>-505.76</v>
      </c>
      <c r="W600">
        <v>3</v>
      </c>
      <c r="X600">
        <v>473.53</v>
      </c>
      <c r="Y600">
        <v>89631</v>
      </c>
      <c r="Z600" t="str">
        <f>TEXT(Orders[[#This Row],[Order Date]],"MMM")</f>
        <v>Mar</v>
      </c>
    </row>
    <row r="601" spans="1:26" x14ac:dyDescent="0.3">
      <c r="A601">
        <v>26176</v>
      </c>
      <c r="B601" t="s">
        <v>25</v>
      </c>
      <c r="C601">
        <v>0.04</v>
      </c>
      <c r="D601">
        <v>19.23</v>
      </c>
      <c r="E601">
        <v>6.15</v>
      </c>
      <c r="F601">
        <v>1075</v>
      </c>
      <c r="G601" t="s">
        <v>1185</v>
      </c>
      <c r="H601" t="s">
        <v>49</v>
      </c>
      <c r="I601" t="s">
        <v>40</v>
      </c>
      <c r="J601" t="s">
        <v>41</v>
      </c>
      <c r="K601" t="s">
        <v>50</v>
      </c>
      <c r="L601" t="s">
        <v>51</v>
      </c>
      <c r="M601" t="s">
        <v>471</v>
      </c>
      <c r="N601">
        <v>0.44</v>
      </c>
      <c r="O601" t="s">
        <v>33</v>
      </c>
      <c r="P601" t="s">
        <v>61</v>
      </c>
      <c r="Q601" t="s">
        <v>178</v>
      </c>
      <c r="R601" t="s">
        <v>1186</v>
      </c>
      <c r="S601">
        <v>60441</v>
      </c>
      <c r="T601" s="1">
        <v>42072</v>
      </c>
      <c r="U601" s="1">
        <v>42073</v>
      </c>
      <c r="V601">
        <v>152.43479999999997</v>
      </c>
      <c r="W601">
        <v>11</v>
      </c>
      <c r="X601">
        <v>220.92</v>
      </c>
      <c r="Y601">
        <v>86422</v>
      </c>
      <c r="Z601" t="str">
        <f>TEXT(Orders[[#This Row],[Order Date]],"MMM")</f>
        <v>Mar</v>
      </c>
    </row>
    <row r="602" spans="1:26" x14ac:dyDescent="0.3">
      <c r="A602">
        <v>23312</v>
      </c>
      <c r="B602" t="s">
        <v>37</v>
      </c>
      <c r="C602">
        <v>0.08</v>
      </c>
      <c r="D602">
        <v>13.9</v>
      </c>
      <c r="E602">
        <v>7.59</v>
      </c>
      <c r="F602">
        <v>1080</v>
      </c>
      <c r="G602" t="s">
        <v>1187</v>
      </c>
      <c r="H602" t="s">
        <v>49</v>
      </c>
      <c r="I602" t="s">
        <v>28</v>
      </c>
      <c r="J602" t="s">
        <v>29</v>
      </c>
      <c r="K602" t="s">
        <v>174</v>
      </c>
      <c r="L602" t="s">
        <v>51</v>
      </c>
      <c r="M602" t="s">
        <v>692</v>
      </c>
      <c r="N602">
        <v>0.56000000000000005</v>
      </c>
      <c r="O602" t="s">
        <v>33</v>
      </c>
      <c r="P602" t="s">
        <v>61</v>
      </c>
      <c r="Q602" t="s">
        <v>178</v>
      </c>
      <c r="R602" t="s">
        <v>1188</v>
      </c>
      <c r="S602">
        <v>60174</v>
      </c>
      <c r="T602" s="1">
        <v>42132</v>
      </c>
      <c r="U602" s="1">
        <v>42133</v>
      </c>
      <c r="V602">
        <v>9.862000000000009</v>
      </c>
      <c r="W602">
        <v>14</v>
      </c>
      <c r="X602">
        <v>196.41</v>
      </c>
      <c r="Y602">
        <v>88461</v>
      </c>
      <c r="Z602" t="str">
        <f>TEXT(Orders[[#This Row],[Order Date]],"MMM")</f>
        <v>May</v>
      </c>
    </row>
    <row r="603" spans="1:26" x14ac:dyDescent="0.3">
      <c r="A603">
        <v>24324</v>
      </c>
      <c r="B603" t="s">
        <v>37</v>
      </c>
      <c r="C603">
        <v>7.0000000000000007E-2</v>
      </c>
      <c r="D603">
        <v>55.99</v>
      </c>
      <c r="E603">
        <v>5</v>
      </c>
      <c r="F603">
        <v>1083</v>
      </c>
      <c r="G603" t="s">
        <v>1189</v>
      </c>
      <c r="H603" t="s">
        <v>27</v>
      </c>
      <c r="I603" t="s">
        <v>28</v>
      </c>
      <c r="J603" t="s">
        <v>77</v>
      </c>
      <c r="K603" t="s">
        <v>78</v>
      </c>
      <c r="L603" t="s">
        <v>51</v>
      </c>
      <c r="M603" t="s">
        <v>398</v>
      </c>
      <c r="N603">
        <v>0.83</v>
      </c>
      <c r="O603" t="s">
        <v>33</v>
      </c>
      <c r="P603" t="s">
        <v>61</v>
      </c>
      <c r="Q603" t="s">
        <v>178</v>
      </c>
      <c r="R603" t="s">
        <v>1190</v>
      </c>
      <c r="S603">
        <v>62701</v>
      </c>
      <c r="T603" s="1">
        <v>42094</v>
      </c>
      <c r="U603" s="1">
        <v>42096</v>
      </c>
      <c r="V603">
        <v>-232.99100000000001</v>
      </c>
      <c r="W603">
        <v>1</v>
      </c>
      <c r="X603">
        <v>54.08</v>
      </c>
      <c r="Y603">
        <v>88460</v>
      </c>
      <c r="Z603" t="str">
        <f>TEXT(Orders[[#This Row],[Order Date]],"MMM")</f>
        <v>Mar</v>
      </c>
    </row>
    <row r="604" spans="1:26" x14ac:dyDescent="0.3">
      <c r="A604">
        <v>18047</v>
      </c>
      <c r="B604" t="s">
        <v>37</v>
      </c>
      <c r="C604">
        <v>0.05</v>
      </c>
      <c r="D604">
        <v>7.64</v>
      </c>
      <c r="E604">
        <v>5.83</v>
      </c>
      <c r="F604">
        <v>1085</v>
      </c>
      <c r="G604" t="s">
        <v>1191</v>
      </c>
      <c r="H604" t="s">
        <v>49</v>
      </c>
      <c r="I604" t="s">
        <v>40</v>
      </c>
      <c r="J604" t="s">
        <v>29</v>
      </c>
      <c r="K604" t="s">
        <v>93</v>
      </c>
      <c r="L604" t="s">
        <v>31</v>
      </c>
      <c r="M604" t="s">
        <v>1023</v>
      </c>
      <c r="N604">
        <v>0.36</v>
      </c>
      <c r="O604" t="s">
        <v>33</v>
      </c>
      <c r="P604" t="s">
        <v>53</v>
      </c>
      <c r="Q604" t="s">
        <v>71</v>
      </c>
      <c r="R604" t="s">
        <v>1192</v>
      </c>
      <c r="S604">
        <v>11729</v>
      </c>
      <c r="T604" s="1">
        <v>42009</v>
      </c>
      <c r="U604" s="1">
        <v>42010</v>
      </c>
      <c r="V604">
        <v>-40.275199999999998</v>
      </c>
      <c r="W604">
        <v>6</v>
      </c>
      <c r="X604">
        <v>47.18</v>
      </c>
      <c r="Y604">
        <v>86122</v>
      </c>
      <c r="Z604" t="str">
        <f>TEXT(Orders[[#This Row],[Order Date]],"MMM")</f>
        <v>Jan</v>
      </c>
    </row>
    <row r="605" spans="1:26" x14ac:dyDescent="0.3">
      <c r="A605">
        <v>25279</v>
      </c>
      <c r="B605" t="s">
        <v>25</v>
      </c>
      <c r="C605">
        <v>0.04</v>
      </c>
      <c r="D605">
        <v>9.06</v>
      </c>
      <c r="E605">
        <v>9.86</v>
      </c>
      <c r="F605">
        <v>1085</v>
      </c>
      <c r="G605" t="s">
        <v>1191</v>
      </c>
      <c r="H605" t="s">
        <v>49</v>
      </c>
      <c r="I605" t="s">
        <v>40</v>
      </c>
      <c r="J605" t="s">
        <v>29</v>
      </c>
      <c r="K605" t="s">
        <v>93</v>
      </c>
      <c r="L605" t="s">
        <v>59</v>
      </c>
      <c r="M605" t="s">
        <v>600</v>
      </c>
      <c r="N605">
        <v>0.4</v>
      </c>
      <c r="O605" t="s">
        <v>33</v>
      </c>
      <c r="P605" t="s">
        <v>53</v>
      </c>
      <c r="Q605" t="s">
        <v>71</v>
      </c>
      <c r="R605" t="s">
        <v>1192</v>
      </c>
      <c r="S605">
        <v>11729</v>
      </c>
      <c r="T605" s="1">
        <v>42118</v>
      </c>
      <c r="U605" s="1">
        <v>42119</v>
      </c>
      <c r="V605">
        <v>-53.25</v>
      </c>
      <c r="W605">
        <v>3</v>
      </c>
      <c r="X605">
        <v>30.87</v>
      </c>
      <c r="Y605">
        <v>86123</v>
      </c>
      <c r="Z605" t="str">
        <f>TEXT(Orders[[#This Row],[Order Date]],"MMM")</f>
        <v>Apr</v>
      </c>
    </row>
    <row r="606" spans="1:26" x14ac:dyDescent="0.3">
      <c r="A606">
        <v>23104</v>
      </c>
      <c r="B606" t="s">
        <v>37</v>
      </c>
      <c r="C606">
        <v>0.06</v>
      </c>
      <c r="D606">
        <v>30.42</v>
      </c>
      <c r="E606">
        <v>8.65</v>
      </c>
      <c r="F606">
        <v>1085</v>
      </c>
      <c r="G606" t="s">
        <v>1191</v>
      </c>
      <c r="H606" t="s">
        <v>49</v>
      </c>
      <c r="I606" t="s">
        <v>28</v>
      </c>
      <c r="J606" t="s">
        <v>77</v>
      </c>
      <c r="K606" t="s">
        <v>180</v>
      </c>
      <c r="L606" t="s">
        <v>59</v>
      </c>
      <c r="M606" t="s">
        <v>1193</v>
      </c>
      <c r="N606">
        <v>0.74</v>
      </c>
      <c r="O606" t="s">
        <v>33</v>
      </c>
      <c r="P606" t="s">
        <v>53</v>
      </c>
      <c r="Q606" t="s">
        <v>71</v>
      </c>
      <c r="R606" t="s">
        <v>1192</v>
      </c>
      <c r="S606">
        <v>11729</v>
      </c>
      <c r="T606" s="1">
        <v>42137</v>
      </c>
      <c r="U606" s="1">
        <v>42139</v>
      </c>
      <c r="V606">
        <v>-159.25</v>
      </c>
      <c r="W606">
        <v>10</v>
      </c>
      <c r="X606">
        <v>309.05</v>
      </c>
      <c r="Y606">
        <v>86124</v>
      </c>
      <c r="Z606" t="str">
        <f>TEXT(Orders[[#This Row],[Order Date]],"MMM")</f>
        <v>May</v>
      </c>
    </row>
    <row r="607" spans="1:26" x14ac:dyDescent="0.3">
      <c r="A607">
        <v>23105</v>
      </c>
      <c r="B607" t="s">
        <v>37</v>
      </c>
      <c r="C607">
        <v>0.02</v>
      </c>
      <c r="D607">
        <v>37.94</v>
      </c>
      <c r="E607">
        <v>5.08</v>
      </c>
      <c r="F607">
        <v>1085</v>
      </c>
      <c r="G607" t="s">
        <v>1191</v>
      </c>
      <c r="H607" t="s">
        <v>49</v>
      </c>
      <c r="I607" t="s">
        <v>28</v>
      </c>
      <c r="J607" t="s">
        <v>29</v>
      </c>
      <c r="K607" t="s">
        <v>93</v>
      </c>
      <c r="L607" t="s">
        <v>31</v>
      </c>
      <c r="M607" t="s">
        <v>890</v>
      </c>
      <c r="N607">
        <v>0.38</v>
      </c>
      <c r="O607" t="s">
        <v>33</v>
      </c>
      <c r="P607" t="s">
        <v>53</v>
      </c>
      <c r="Q607" t="s">
        <v>71</v>
      </c>
      <c r="R607" t="s">
        <v>1192</v>
      </c>
      <c r="S607">
        <v>11729</v>
      </c>
      <c r="T607" s="1">
        <v>42137</v>
      </c>
      <c r="U607" s="1">
        <v>42138</v>
      </c>
      <c r="V607">
        <v>206.517</v>
      </c>
      <c r="W607">
        <v>8</v>
      </c>
      <c r="X607">
        <v>299.3</v>
      </c>
      <c r="Y607">
        <v>86124</v>
      </c>
      <c r="Z607" t="str">
        <f>TEXT(Orders[[#This Row],[Order Date]],"MMM")</f>
        <v>May</v>
      </c>
    </row>
    <row r="608" spans="1:26" x14ac:dyDescent="0.3">
      <c r="A608">
        <v>25280</v>
      </c>
      <c r="B608" t="s">
        <v>25</v>
      </c>
      <c r="C608">
        <v>0.04</v>
      </c>
      <c r="D608">
        <v>14.27</v>
      </c>
      <c r="E608">
        <v>7.27</v>
      </c>
      <c r="F608">
        <v>1086</v>
      </c>
      <c r="G608" t="s">
        <v>1194</v>
      </c>
      <c r="H608" t="s">
        <v>49</v>
      </c>
      <c r="I608" t="s">
        <v>40</v>
      </c>
      <c r="J608" t="s">
        <v>29</v>
      </c>
      <c r="K608" t="s">
        <v>109</v>
      </c>
      <c r="L608" t="s">
        <v>59</v>
      </c>
      <c r="M608" t="s">
        <v>1195</v>
      </c>
      <c r="N608">
        <v>0.38</v>
      </c>
      <c r="O608" t="s">
        <v>33</v>
      </c>
      <c r="P608" t="s">
        <v>53</v>
      </c>
      <c r="Q608" t="s">
        <v>71</v>
      </c>
      <c r="R608" t="s">
        <v>1196</v>
      </c>
      <c r="S608">
        <v>11746</v>
      </c>
      <c r="T608" s="1">
        <v>42118</v>
      </c>
      <c r="U608" s="1">
        <v>42119</v>
      </c>
      <c r="V608">
        <v>2.125</v>
      </c>
      <c r="W608">
        <v>3</v>
      </c>
      <c r="X608">
        <v>45.24</v>
      </c>
      <c r="Y608">
        <v>86123</v>
      </c>
      <c r="Z608" t="str">
        <f>TEXT(Orders[[#This Row],[Order Date]],"MMM")</f>
        <v>Apr</v>
      </c>
    </row>
    <row r="609" spans="1:26" x14ac:dyDescent="0.3">
      <c r="A609">
        <v>22537</v>
      </c>
      <c r="B609" t="s">
        <v>56</v>
      </c>
      <c r="C609">
        <v>0.02</v>
      </c>
      <c r="D609">
        <v>15.14</v>
      </c>
      <c r="E609">
        <v>4.53</v>
      </c>
      <c r="F609">
        <v>1101</v>
      </c>
      <c r="G609" t="s">
        <v>1197</v>
      </c>
      <c r="H609" t="s">
        <v>49</v>
      </c>
      <c r="I609" t="s">
        <v>58</v>
      </c>
      <c r="J609" t="s">
        <v>29</v>
      </c>
      <c r="K609" t="s">
        <v>141</v>
      </c>
      <c r="L609" t="s">
        <v>59</v>
      </c>
      <c r="M609" t="s">
        <v>1198</v>
      </c>
      <c r="N609">
        <v>0.81</v>
      </c>
      <c r="O609" t="s">
        <v>33</v>
      </c>
      <c r="P609" t="s">
        <v>34</v>
      </c>
      <c r="Q609" t="s">
        <v>45</v>
      </c>
      <c r="R609" t="s">
        <v>1089</v>
      </c>
      <c r="S609">
        <v>93030</v>
      </c>
      <c r="T609" s="1">
        <v>42129</v>
      </c>
      <c r="U609" s="1">
        <v>42130</v>
      </c>
      <c r="V609">
        <v>5.8840000000000074</v>
      </c>
      <c r="W609">
        <v>3</v>
      </c>
      <c r="X609">
        <v>51.02</v>
      </c>
      <c r="Y609">
        <v>91488</v>
      </c>
      <c r="Z609" t="str">
        <f>TEXT(Orders[[#This Row],[Order Date]],"MMM")</f>
        <v>May</v>
      </c>
    </row>
    <row r="610" spans="1:26" x14ac:dyDescent="0.3">
      <c r="A610">
        <v>21847</v>
      </c>
      <c r="B610" t="s">
        <v>37</v>
      </c>
      <c r="C610">
        <v>0.05</v>
      </c>
      <c r="D610">
        <v>328.14</v>
      </c>
      <c r="E610">
        <v>91.05</v>
      </c>
      <c r="F610">
        <v>1103</v>
      </c>
      <c r="G610" t="s">
        <v>1199</v>
      </c>
      <c r="H610" t="s">
        <v>39</v>
      </c>
      <c r="I610" t="s">
        <v>40</v>
      </c>
      <c r="J610" t="s">
        <v>29</v>
      </c>
      <c r="K610" t="s">
        <v>257</v>
      </c>
      <c r="L610" t="s">
        <v>43</v>
      </c>
      <c r="M610" t="s">
        <v>467</v>
      </c>
      <c r="N610">
        <v>0.56999999999999995</v>
      </c>
      <c r="O610" t="s">
        <v>33</v>
      </c>
      <c r="P610" t="s">
        <v>61</v>
      </c>
      <c r="Q610" t="s">
        <v>495</v>
      </c>
      <c r="R610" t="s">
        <v>1200</v>
      </c>
      <c r="S610">
        <v>68046</v>
      </c>
      <c r="T610" s="1">
        <v>42104</v>
      </c>
      <c r="U610" s="1">
        <v>42105</v>
      </c>
      <c r="V610">
        <v>772.04</v>
      </c>
      <c r="W610">
        <v>7</v>
      </c>
      <c r="X610">
        <v>2291.39</v>
      </c>
      <c r="Y610">
        <v>90977</v>
      </c>
      <c r="Z610" t="str">
        <f>TEXT(Orders[[#This Row],[Order Date]],"MMM")</f>
        <v>Apr</v>
      </c>
    </row>
    <row r="611" spans="1:26" x14ac:dyDescent="0.3">
      <c r="A611">
        <v>3847</v>
      </c>
      <c r="B611" t="s">
        <v>37</v>
      </c>
      <c r="C611">
        <v>0.05</v>
      </c>
      <c r="D611">
        <v>328.14</v>
      </c>
      <c r="E611">
        <v>91.05</v>
      </c>
      <c r="F611">
        <v>1104</v>
      </c>
      <c r="G611" t="s">
        <v>1201</v>
      </c>
      <c r="H611" t="s">
        <v>39</v>
      </c>
      <c r="I611" t="s">
        <v>40</v>
      </c>
      <c r="J611" t="s">
        <v>29</v>
      </c>
      <c r="K611" t="s">
        <v>257</v>
      </c>
      <c r="L611" t="s">
        <v>43</v>
      </c>
      <c r="M611" t="s">
        <v>467</v>
      </c>
      <c r="N611">
        <v>0.56999999999999995</v>
      </c>
      <c r="O611" t="s">
        <v>33</v>
      </c>
      <c r="P611" t="s">
        <v>53</v>
      </c>
      <c r="Q611" t="s">
        <v>71</v>
      </c>
      <c r="R611" t="s">
        <v>90</v>
      </c>
      <c r="S611">
        <v>10282</v>
      </c>
      <c r="T611" s="1">
        <v>42104</v>
      </c>
      <c r="U611" s="1">
        <v>42105</v>
      </c>
      <c r="V611">
        <v>772.04</v>
      </c>
      <c r="W611">
        <v>29</v>
      </c>
      <c r="X611">
        <v>9492.92</v>
      </c>
      <c r="Y611">
        <v>27456</v>
      </c>
      <c r="Z611" t="str">
        <f>TEXT(Orders[[#This Row],[Order Date]],"MMM")</f>
        <v>Apr</v>
      </c>
    </row>
    <row r="612" spans="1:26" x14ac:dyDescent="0.3">
      <c r="A612">
        <v>2808</v>
      </c>
      <c r="B612" t="s">
        <v>56</v>
      </c>
      <c r="C612">
        <v>0.04</v>
      </c>
      <c r="D612">
        <v>6.35</v>
      </c>
      <c r="E612">
        <v>1.02</v>
      </c>
      <c r="F612">
        <v>1106</v>
      </c>
      <c r="G612" t="s">
        <v>1202</v>
      </c>
      <c r="H612" t="s">
        <v>49</v>
      </c>
      <c r="I612" t="s">
        <v>58</v>
      </c>
      <c r="J612" t="s">
        <v>29</v>
      </c>
      <c r="K612" t="s">
        <v>93</v>
      </c>
      <c r="L612" t="s">
        <v>31</v>
      </c>
      <c r="M612" t="s">
        <v>885</v>
      </c>
      <c r="N612">
        <v>0.39</v>
      </c>
      <c r="O612" t="s">
        <v>33</v>
      </c>
      <c r="P612" t="s">
        <v>61</v>
      </c>
      <c r="Q612" t="s">
        <v>130</v>
      </c>
      <c r="R612" t="s">
        <v>785</v>
      </c>
      <c r="S612">
        <v>75220</v>
      </c>
      <c r="T612" s="1">
        <v>42144</v>
      </c>
      <c r="U612" s="1">
        <v>42147</v>
      </c>
      <c r="V612">
        <v>81.91</v>
      </c>
      <c r="W612">
        <v>52</v>
      </c>
      <c r="X612">
        <v>318.47000000000003</v>
      </c>
      <c r="Y612">
        <v>20261</v>
      </c>
      <c r="Z612" t="str">
        <f>TEXT(Orders[[#This Row],[Order Date]],"MMM")</f>
        <v>May</v>
      </c>
    </row>
    <row r="613" spans="1:26" x14ac:dyDescent="0.3">
      <c r="A613">
        <v>106</v>
      </c>
      <c r="B613" t="s">
        <v>25</v>
      </c>
      <c r="C613">
        <v>0.01</v>
      </c>
      <c r="D613">
        <v>9.31</v>
      </c>
      <c r="E613">
        <v>3.98</v>
      </c>
      <c r="F613">
        <v>1106</v>
      </c>
      <c r="G613" t="s">
        <v>1202</v>
      </c>
      <c r="H613" t="s">
        <v>49</v>
      </c>
      <c r="I613" t="s">
        <v>58</v>
      </c>
      <c r="J613" t="s">
        <v>29</v>
      </c>
      <c r="K613" t="s">
        <v>174</v>
      </c>
      <c r="L613" t="s">
        <v>51</v>
      </c>
      <c r="M613" t="s">
        <v>1203</v>
      </c>
      <c r="N613">
        <v>0.56000000000000005</v>
      </c>
      <c r="O613" t="s">
        <v>33</v>
      </c>
      <c r="P613" t="s">
        <v>61</v>
      </c>
      <c r="Q613" t="s">
        <v>130</v>
      </c>
      <c r="R613" t="s">
        <v>785</v>
      </c>
      <c r="S613">
        <v>75220</v>
      </c>
      <c r="T613" s="1">
        <v>42145</v>
      </c>
      <c r="U613" s="1">
        <v>42146</v>
      </c>
      <c r="V613">
        <v>-10.9</v>
      </c>
      <c r="W613">
        <v>61</v>
      </c>
      <c r="X613">
        <v>586.96</v>
      </c>
      <c r="Y613">
        <v>646</v>
      </c>
      <c r="Z613" t="str">
        <f>TEXT(Orders[[#This Row],[Order Date]],"MMM")</f>
        <v>May</v>
      </c>
    </row>
    <row r="614" spans="1:26" x14ac:dyDescent="0.3">
      <c r="A614">
        <v>6443</v>
      </c>
      <c r="B614" t="s">
        <v>37</v>
      </c>
      <c r="C614">
        <v>0.08</v>
      </c>
      <c r="D614">
        <v>140.81</v>
      </c>
      <c r="E614">
        <v>24.49</v>
      </c>
      <c r="F614">
        <v>1106</v>
      </c>
      <c r="G614" t="s">
        <v>1202</v>
      </c>
      <c r="H614" t="s">
        <v>49</v>
      </c>
      <c r="I614" t="s">
        <v>114</v>
      </c>
      <c r="J614" t="s">
        <v>41</v>
      </c>
      <c r="K614" t="s">
        <v>42</v>
      </c>
      <c r="L614" t="s">
        <v>236</v>
      </c>
      <c r="M614" t="s">
        <v>1204</v>
      </c>
      <c r="N614">
        <v>0.56999999999999995</v>
      </c>
      <c r="O614" t="s">
        <v>33</v>
      </c>
      <c r="P614" t="s">
        <v>61</v>
      </c>
      <c r="Q614" t="s">
        <v>130</v>
      </c>
      <c r="R614" t="s">
        <v>785</v>
      </c>
      <c r="S614">
        <v>75220</v>
      </c>
      <c r="T614" s="1">
        <v>42161</v>
      </c>
      <c r="U614" s="1">
        <v>42163</v>
      </c>
      <c r="V614">
        <v>1232.79</v>
      </c>
      <c r="W614">
        <v>81</v>
      </c>
      <c r="X614">
        <v>11272.77</v>
      </c>
      <c r="Y614">
        <v>45824</v>
      </c>
      <c r="Z614" t="str">
        <f>TEXT(Orders[[#This Row],[Order Date]],"MMM")</f>
        <v>Jun</v>
      </c>
    </row>
    <row r="615" spans="1:26" x14ac:dyDescent="0.3">
      <c r="A615">
        <v>18106</v>
      </c>
      <c r="B615" t="s">
        <v>25</v>
      </c>
      <c r="C615">
        <v>0.01</v>
      </c>
      <c r="D615">
        <v>9.31</v>
      </c>
      <c r="E615">
        <v>3.98</v>
      </c>
      <c r="F615">
        <v>1107</v>
      </c>
      <c r="G615" t="s">
        <v>1205</v>
      </c>
      <c r="H615" t="s">
        <v>49</v>
      </c>
      <c r="I615" t="s">
        <v>58</v>
      </c>
      <c r="J615" t="s">
        <v>29</v>
      </c>
      <c r="K615" t="s">
        <v>174</v>
      </c>
      <c r="L615" t="s">
        <v>51</v>
      </c>
      <c r="M615" t="s">
        <v>1203</v>
      </c>
      <c r="N615">
        <v>0.56000000000000005</v>
      </c>
      <c r="O615" t="s">
        <v>33</v>
      </c>
      <c r="P615" t="s">
        <v>61</v>
      </c>
      <c r="Q615" t="s">
        <v>130</v>
      </c>
      <c r="R615" t="s">
        <v>1206</v>
      </c>
      <c r="S615">
        <v>77566</v>
      </c>
      <c r="T615" s="1">
        <v>42145</v>
      </c>
      <c r="U615" s="1">
        <v>42146</v>
      </c>
      <c r="V615">
        <v>2.1800000000000015</v>
      </c>
      <c r="W615">
        <v>15</v>
      </c>
      <c r="X615">
        <v>144.33000000000001</v>
      </c>
      <c r="Y615">
        <v>86411</v>
      </c>
      <c r="Z615" t="str">
        <f>TEXT(Orders[[#This Row],[Order Date]],"MMM")</f>
        <v>May</v>
      </c>
    </row>
    <row r="616" spans="1:26" x14ac:dyDescent="0.3">
      <c r="A616">
        <v>20807</v>
      </c>
      <c r="B616" t="s">
        <v>56</v>
      </c>
      <c r="C616">
        <v>0.09</v>
      </c>
      <c r="D616">
        <v>31.74</v>
      </c>
      <c r="E616">
        <v>12.62</v>
      </c>
      <c r="F616">
        <v>1108</v>
      </c>
      <c r="G616" t="s">
        <v>1207</v>
      </c>
      <c r="H616" t="s">
        <v>27</v>
      </c>
      <c r="I616" t="s">
        <v>58</v>
      </c>
      <c r="J616" t="s">
        <v>29</v>
      </c>
      <c r="K616" t="s">
        <v>109</v>
      </c>
      <c r="L616" t="s">
        <v>59</v>
      </c>
      <c r="M616" t="s">
        <v>1055</v>
      </c>
      <c r="N616">
        <v>0.37</v>
      </c>
      <c r="O616" t="s">
        <v>33</v>
      </c>
      <c r="P616" t="s">
        <v>61</v>
      </c>
      <c r="Q616" t="s">
        <v>130</v>
      </c>
      <c r="R616" t="s">
        <v>1208</v>
      </c>
      <c r="S616">
        <v>75146</v>
      </c>
      <c r="T616" s="1">
        <v>42144</v>
      </c>
      <c r="U616" s="1">
        <v>42144</v>
      </c>
      <c r="V616">
        <v>67.107500000000002</v>
      </c>
      <c r="W616">
        <v>9</v>
      </c>
      <c r="X616">
        <v>270.55</v>
      </c>
      <c r="Y616">
        <v>86409</v>
      </c>
      <c r="Z616" t="str">
        <f>TEXT(Orders[[#This Row],[Order Date]],"MMM")</f>
        <v>May</v>
      </c>
    </row>
    <row r="617" spans="1:26" x14ac:dyDescent="0.3">
      <c r="A617">
        <v>20808</v>
      </c>
      <c r="B617" t="s">
        <v>56</v>
      </c>
      <c r="C617">
        <v>0.04</v>
      </c>
      <c r="D617">
        <v>6.35</v>
      </c>
      <c r="E617">
        <v>1.02</v>
      </c>
      <c r="F617">
        <v>1108</v>
      </c>
      <c r="G617" t="s">
        <v>1207</v>
      </c>
      <c r="H617" t="s">
        <v>49</v>
      </c>
      <c r="I617" t="s">
        <v>58</v>
      </c>
      <c r="J617" t="s">
        <v>29</v>
      </c>
      <c r="K617" t="s">
        <v>93</v>
      </c>
      <c r="L617" t="s">
        <v>31</v>
      </c>
      <c r="M617" t="s">
        <v>885</v>
      </c>
      <c r="N617">
        <v>0.39</v>
      </c>
      <c r="O617" t="s">
        <v>33</v>
      </c>
      <c r="P617" t="s">
        <v>61</v>
      </c>
      <c r="Q617" t="s">
        <v>130</v>
      </c>
      <c r="R617" t="s">
        <v>1208</v>
      </c>
      <c r="S617">
        <v>75146</v>
      </c>
      <c r="T617" s="1">
        <v>42144</v>
      </c>
      <c r="U617" s="1">
        <v>42147</v>
      </c>
      <c r="V617">
        <v>54.937799999999996</v>
      </c>
      <c r="W617">
        <v>13</v>
      </c>
      <c r="X617">
        <v>79.62</v>
      </c>
      <c r="Y617">
        <v>86409</v>
      </c>
      <c r="Z617" t="str">
        <f>TEXT(Orders[[#This Row],[Order Date]],"MMM")</f>
        <v>May</v>
      </c>
    </row>
    <row r="618" spans="1:26" x14ac:dyDescent="0.3">
      <c r="A618">
        <v>20809</v>
      </c>
      <c r="B618" t="s">
        <v>56</v>
      </c>
      <c r="C618">
        <v>0.02</v>
      </c>
      <c r="D618">
        <v>65.989999999999995</v>
      </c>
      <c r="E618">
        <v>8.99</v>
      </c>
      <c r="F618">
        <v>1108</v>
      </c>
      <c r="G618" t="s">
        <v>1207</v>
      </c>
      <c r="H618" t="s">
        <v>27</v>
      </c>
      <c r="I618" t="s">
        <v>58</v>
      </c>
      <c r="J618" t="s">
        <v>77</v>
      </c>
      <c r="K618" t="s">
        <v>78</v>
      </c>
      <c r="L618" t="s">
        <v>59</v>
      </c>
      <c r="M618" t="s">
        <v>614</v>
      </c>
      <c r="N618">
        <v>0.56000000000000005</v>
      </c>
      <c r="O618" t="s">
        <v>33</v>
      </c>
      <c r="P618" t="s">
        <v>61</v>
      </c>
      <c r="Q618" t="s">
        <v>130</v>
      </c>
      <c r="R618" t="s">
        <v>1208</v>
      </c>
      <c r="S618">
        <v>75146</v>
      </c>
      <c r="T618" s="1">
        <v>42144</v>
      </c>
      <c r="U618" s="1">
        <v>42145</v>
      </c>
      <c r="V618">
        <v>168.23699999999999</v>
      </c>
      <c r="W618">
        <v>8</v>
      </c>
      <c r="X618">
        <v>479.79</v>
      </c>
      <c r="Y618">
        <v>86409</v>
      </c>
      <c r="Z618" t="str">
        <f>TEXT(Orders[[#This Row],[Order Date]],"MMM")</f>
        <v>May</v>
      </c>
    </row>
    <row r="619" spans="1:26" x14ac:dyDescent="0.3">
      <c r="A619">
        <v>22480</v>
      </c>
      <c r="B619" t="s">
        <v>56</v>
      </c>
      <c r="C619">
        <v>0.08</v>
      </c>
      <c r="D619">
        <v>8.3699999999999992</v>
      </c>
      <c r="E619">
        <v>10.16</v>
      </c>
      <c r="F619">
        <v>1109</v>
      </c>
      <c r="G619" t="s">
        <v>1209</v>
      </c>
      <c r="H619" t="s">
        <v>49</v>
      </c>
      <c r="I619" t="s">
        <v>114</v>
      </c>
      <c r="J619" t="s">
        <v>41</v>
      </c>
      <c r="K619" t="s">
        <v>50</v>
      </c>
      <c r="L619" t="s">
        <v>236</v>
      </c>
      <c r="M619" t="s">
        <v>1210</v>
      </c>
      <c r="N619">
        <v>0.59</v>
      </c>
      <c r="O619" t="s">
        <v>33</v>
      </c>
      <c r="P619" t="s">
        <v>61</v>
      </c>
      <c r="Q619" t="s">
        <v>130</v>
      </c>
      <c r="R619" t="s">
        <v>1211</v>
      </c>
      <c r="S619">
        <v>78041</v>
      </c>
      <c r="T619" s="1">
        <v>42184</v>
      </c>
      <c r="U619" s="1">
        <v>42184</v>
      </c>
      <c r="V619">
        <v>-169.232</v>
      </c>
      <c r="W619">
        <v>13</v>
      </c>
      <c r="X619">
        <v>108.99</v>
      </c>
      <c r="Y619">
        <v>86410</v>
      </c>
      <c r="Z619" t="str">
        <f>TEXT(Orders[[#This Row],[Order Date]],"MMM")</f>
        <v>Jun</v>
      </c>
    </row>
    <row r="620" spans="1:26" x14ac:dyDescent="0.3">
      <c r="A620">
        <v>20176</v>
      </c>
      <c r="B620" t="s">
        <v>37</v>
      </c>
      <c r="C620">
        <v>0.03</v>
      </c>
      <c r="D620">
        <v>300.98</v>
      </c>
      <c r="E620">
        <v>54.92</v>
      </c>
      <c r="F620">
        <v>1112</v>
      </c>
      <c r="G620" t="s">
        <v>1212</v>
      </c>
      <c r="H620" t="s">
        <v>39</v>
      </c>
      <c r="I620" t="s">
        <v>28</v>
      </c>
      <c r="J620" t="s">
        <v>41</v>
      </c>
      <c r="K620" t="s">
        <v>191</v>
      </c>
      <c r="L620" t="s">
        <v>121</v>
      </c>
      <c r="M620" t="s">
        <v>192</v>
      </c>
      <c r="N620">
        <v>0.55000000000000004</v>
      </c>
      <c r="O620" t="s">
        <v>33</v>
      </c>
      <c r="P620" t="s">
        <v>34</v>
      </c>
      <c r="Q620" t="s">
        <v>45</v>
      </c>
      <c r="R620" t="s">
        <v>1213</v>
      </c>
      <c r="S620">
        <v>92399</v>
      </c>
      <c r="T620" s="1">
        <v>42096</v>
      </c>
      <c r="U620" s="1">
        <v>42098</v>
      </c>
      <c r="V620">
        <v>1272.5808</v>
      </c>
      <c r="W620">
        <v>12</v>
      </c>
      <c r="X620">
        <v>3527.82</v>
      </c>
      <c r="Y620">
        <v>90832</v>
      </c>
      <c r="Z620" t="str">
        <f>TEXT(Orders[[#This Row],[Order Date]],"MMM")</f>
        <v>Apr</v>
      </c>
    </row>
    <row r="621" spans="1:26" x14ac:dyDescent="0.3">
      <c r="A621">
        <v>20177</v>
      </c>
      <c r="B621" t="s">
        <v>37</v>
      </c>
      <c r="C621">
        <v>0.02</v>
      </c>
      <c r="D621">
        <v>2550.14</v>
      </c>
      <c r="E621">
        <v>29.7</v>
      </c>
      <c r="F621">
        <v>1112</v>
      </c>
      <c r="G621" t="s">
        <v>1212</v>
      </c>
      <c r="H621" t="s">
        <v>39</v>
      </c>
      <c r="I621" t="s">
        <v>28</v>
      </c>
      <c r="J621" t="s">
        <v>77</v>
      </c>
      <c r="K621" t="s">
        <v>85</v>
      </c>
      <c r="L621" t="s">
        <v>43</v>
      </c>
      <c r="M621" t="s">
        <v>1214</v>
      </c>
      <c r="N621">
        <v>0.56999999999999995</v>
      </c>
      <c r="O621" t="s">
        <v>33</v>
      </c>
      <c r="P621" t="s">
        <v>34</v>
      </c>
      <c r="Q621" t="s">
        <v>45</v>
      </c>
      <c r="R621" t="s">
        <v>1213</v>
      </c>
      <c r="S621">
        <v>92399</v>
      </c>
      <c r="T621" s="1">
        <v>42096</v>
      </c>
      <c r="U621" s="1">
        <v>42098</v>
      </c>
      <c r="V621">
        <v>-5390.7388920000003</v>
      </c>
      <c r="W621">
        <v>2</v>
      </c>
      <c r="X621">
        <v>4698.21</v>
      </c>
      <c r="Y621">
        <v>90832</v>
      </c>
      <c r="Z621" t="str">
        <f>TEXT(Orders[[#This Row],[Order Date]],"MMM")</f>
        <v>Apr</v>
      </c>
    </row>
    <row r="622" spans="1:26" x14ac:dyDescent="0.3">
      <c r="A622">
        <v>26060</v>
      </c>
      <c r="B622" t="s">
        <v>47</v>
      </c>
      <c r="C622">
        <v>0.01</v>
      </c>
      <c r="D622">
        <v>2.89</v>
      </c>
      <c r="E622">
        <v>0.5</v>
      </c>
      <c r="F622">
        <v>1113</v>
      </c>
      <c r="G622" t="s">
        <v>1215</v>
      </c>
      <c r="H622" t="s">
        <v>49</v>
      </c>
      <c r="I622" t="s">
        <v>28</v>
      </c>
      <c r="J622" t="s">
        <v>29</v>
      </c>
      <c r="K622" t="s">
        <v>134</v>
      </c>
      <c r="L622" t="s">
        <v>59</v>
      </c>
      <c r="M622" t="s">
        <v>787</v>
      </c>
      <c r="N622">
        <v>0.38</v>
      </c>
      <c r="O622" t="s">
        <v>33</v>
      </c>
      <c r="P622" t="s">
        <v>34</v>
      </c>
      <c r="Q622" t="s">
        <v>255</v>
      </c>
      <c r="R622" t="s">
        <v>1216</v>
      </c>
      <c r="S622">
        <v>80004</v>
      </c>
      <c r="T622" s="1">
        <v>42100</v>
      </c>
      <c r="U622" s="1">
        <v>42101</v>
      </c>
      <c r="V622">
        <v>29.725199999999997</v>
      </c>
      <c r="W622">
        <v>14</v>
      </c>
      <c r="X622">
        <v>43.08</v>
      </c>
      <c r="Y622">
        <v>90833</v>
      </c>
      <c r="Z622" t="str">
        <f>TEXT(Orders[[#This Row],[Order Date]],"MMM")</f>
        <v>Apr</v>
      </c>
    </row>
    <row r="623" spans="1:26" x14ac:dyDescent="0.3">
      <c r="A623">
        <v>26061</v>
      </c>
      <c r="B623" t="s">
        <v>47</v>
      </c>
      <c r="C623">
        <v>0</v>
      </c>
      <c r="D623">
        <v>55.99</v>
      </c>
      <c r="E623">
        <v>5</v>
      </c>
      <c r="F623">
        <v>1113</v>
      </c>
      <c r="G623" t="s">
        <v>1215</v>
      </c>
      <c r="H623" t="s">
        <v>49</v>
      </c>
      <c r="I623" t="s">
        <v>28</v>
      </c>
      <c r="J623" t="s">
        <v>77</v>
      </c>
      <c r="K623" t="s">
        <v>78</v>
      </c>
      <c r="L623" t="s">
        <v>51</v>
      </c>
      <c r="M623" t="s">
        <v>687</v>
      </c>
      <c r="N623">
        <v>0.8</v>
      </c>
      <c r="O623" t="s">
        <v>33</v>
      </c>
      <c r="P623" t="s">
        <v>34</v>
      </c>
      <c r="Q623" t="s">
        <v>255</v>
      </c>
      <c r="R623" t="s">
        <v>1216</v>
      </c>
      <c r="S623">
        <v>80004</v>
      </c>
      <c r="T623" s="1">
        <v>42100</v>
      </c>
      <c r="U623" s="1">
        <v>42102</v>
      </c>
      <c r="V623">
        <v>-187.11</v>
      </c>
      <c r="W623">
        <v>5</v>
      </c>
      <c r="X623">
        <v>258.93</v>
      </c>
      <c r="Y623">
        <v>90833</v>
      </c>
      <c r="Z623" t="str">
        <f>TEXT(Orders[[#This Row],[Order Date]],"MMM")</f>
        <v>Apr</v>
      </c>
    </row>
    <row r="624" spans="1:26" x14ac:dyDescent="0.3">
      <c r="A624">
        <v>21579</v>
      </c>
      <c r="B624" t="s">
        <v>37</v>
      </c>
      <c r="C624">
        <v>0.06</v>
      </c>
      <c r="D624">
        <v>64.650000000000006</v>
      </c>
      <c r="E624">
        <v>35</v>
      </c>
      <c r="F624">
        <v>1117</v>
      </c>
      <c r="G624" t="s">
        <v>1217</v>
      </c>
      <c r="H624" t="s">
        <v>49</v>
      </c>
      <c r="I624" t="s">
        <v>40</v>
      </c>
      <c r="J624" t="s">
        <v>29</v>
      </c>
      <c r="K624" t="s">
        <v>141</v>
      </c>
      <c r="L624" t="s">
        <v>236</v>
      </c>
      <c r="M624" t="s">
        <v>926</v>
      </c>
      <c r="N624">
        <v>0.8</v>
      </c>
      <c r="O624" t="s">
        <v>33</v>
      </c>
      <c r="P624" t="s">
        <v>34</v>
      </c>
      <c r="Q624" t="s">
        <v>378</v>
      </c>
      <c r="R624" t="s">
        <v>1218</v>
      </c>
      <c r="S624">
        <v>85705</v>
      </c>
      <c r="T624" s="1">
        <v>42040</v>
      </c>
      <c r="U624" s="1">
        <v>42041</v>
      </c>
      <c r="V624">
        <v>-139.28720000000001</v>
      </c>
      <c r="W624">
        <v>4</v>
      </c>
      <c r="X624">
        <v>277.60000000000002</v>
      </c>
      <c r="Y624">
        <v>86768</v>
      </c>
      <c r="Z624" t="str">
        <f>TEXT(Orders[[#This Row],[Order Date]],"MMM")</f>
        <v>Feb</v>
      </c>
    </row>
    <row r="625" spans="1:26" x14ac:dyDescent="0.3">
      <c r="A625">
        <v>21329</v>
      </c>
      <c r="B625" t="s">
        <v>106</v>
      </c>
      <c r="C625">
        <v>0.04</v>
      </c>
      <c r="D625">
        <v>19.98</v>
      </c>
      <c r="E625">
        <v>8.68</v>
      </c>
      <c r="F625">
        <v>1121</v>
      </c>
      <c r="G625" t="s">
        <v>1219</v>
      </c>
      <c r="H625" t="s">
        <v>49</v>
      </c>
      <c r="I625" t="s">
        <v>114</v>
      </c>
      <c r="J625" t="s">
        <v>29</v>
      </c>
      <c r="K625" t="s">
        <v>93</v>
      </c>
      <c r="L625" t="s">
        <v>59</v>
      </c>
      <c r="M625" t="s">
        <v>1220</v>
      </c>
      <c r="N625">
        <v>0.37</v>
      </c>
      <c r="O625" t="s">
        <v>33</v>
      </c>
      <c r="P625" t="s">
        <v>34</v>
      </c>
      <c r="Q625" t="s">
        <v>45</v>
      </c>
      <c r="R625" t="s">
        <v>1221</v>
      </c>
      <c r="S625">
        <v>92592</v>
      </c>
      <c r="T625" s="1">
        <v>42042</v>
      </c>
      <c r="U625" s="1">
        <v>42049</v>
      </c>
      <c r="V625">
        <v>108</v>
      </c>
      <c r="W625">
        <v>8</v>
      </c>
      <c r="X625">
        <v>168.04</v>
      </c>
      <c r="Y625">
        <v>86767</v>
      </c>
      <c r="Z625" t="str">
        <f>TEXT(Orders[[#This Row],[Order Date]],"MMM")</f>
        <v>Feb</v>
      </c>
    </row>
    <row r="626" spans="1:26" x14ac:dyDescent="0.3">
      <c r="A626">
        <v>21330</v>
      </c>
      <c r="B626" t="s">
        <v>106</v>
      </c>
      <c r="C626">
        <v>0.08</v>
      </c>
      <c r="D626">
        <v>125.99</v>
      </c>
      <c r="E626">
        <v>7.69</v>
      </c>
      <c r="F626">
        <v>1121</v>
      </c>
      <c r="G626" t="s">
        <v>1219</v>
      </c>
      <c r="H626" t="s">
        <v>49</v>
      </c>
      <c r="I626" t="s">
        <v>114</v>
      </c>
      <c r="J626" t="s">
        <v>77</v>
      </c>
      <c r="K626" t="s">
        <v>78</v>
      </c>
      <c r="L626" t="s">
        <v>59</v>
      </c>
      <c r="M626" t="s">
        <v>1222</v>
      </c>
      <c r="N626">
        <v>0.57999999999999996</v>
      </c>
      <c r="O626" t="s">
        <v>33</v>
      </c>
      <c r="P626" t="s">
        <v>34</v>
      </c>
      <c r="Q626" t="s">
        <v>45</v>
      </c>
      <c r="R626" t="s">
        <v>1221</v>
      </c>
      <c r="S626">
        <v>92592</v>
      </c>
      <c r="T626" s="1">
        <v>42042</v>
      </c>
      <c r="U626" s="1">
        <v>42044</v>
      </c>
      <c r="V626">
        <v>377.154</v>
      </c>
      <c r="W626">
        <v>7</v>
      </c>
      <c r="X626">
        <v>703.46</v>
      </c>
      <c r="Y626">
        <v>86767</v>
      </c>
      <c r="Z626" t="str">
        <f>TEXT(Orders[[#This Row],[Order Date]],"MMM")</f>
        <v>Feb</v>
      </c>
    </row>
    <row r="627" spans="1:26" x14ac:dyDescent="0.3">
      <c r="A627">
        <v>20612</v>
      </c>
      <c r="B627" t="s">
        <v>25</v>
      </c>
      <c r="C627">
        <v>0.03</v>
      </c>
      <c r="D627">
        <v>7.3</v>
      </c>
      <c r="E627">
        <v>7.72</v>
      </c>
      <c r="F627">
        <v>1123</v>
      </c>
      <c r="G627" t="s">
        <v>1223</v>
      </c>
      <c r="H627" t="s">
        <v>49</v>
      </c>
      <c r="I627" t="s">
        <v>58</v>
      </c>
      <c r="J627" t="s">
        <v>29</v>
      </c>
      <c r="K627" t="s">
        <v>109</v>
      </c>
      <c r="L627" t="s">
        <v>59</v>
      </c>
      <c r="M627" t="s">
        <v>1224</v>
      </c>
      <c r="N627">
        <v>0.38</v>
      </c>
      <c r="O627" t="s">
        <v>33</v>
      </c>
      <c r="P627" t="s">
        <v>34</v>
      </c>
      <c r="Q627" t="s">
        <v>45</v>
      </c>
      <c r="R627" t="s">
        <v>546</v>
      </c>
      <c r="S627">
        <v>95661</v>
      </c>
      <c r="T627" s="1">
        <v>42078</v>
      </c>
      <c r="U627" s="1">
        <v>42081</v>
      </c>
      <c r="V627">
        <v>-127.05200000000001</v>
      </c>
      <c r="W627">
        <v>14</v>
      </c>
      <c r="X627">
        <v>103.61</v>
      </c>
      <c r="Y627">
        <v>87015</v>
      </c>
      <c r="Z627" t="str">
        <f>TEXT(Orders[[#This Row],[Order Date]],"MMM")</f>
        <v>Mar</v>
      </c>
    </row>
    <row r="628" spans="1:26" x14ac:dyDescent="0.3">
      <c r="A628">
        <v>18212</v>
      </c>
      <c r="B628" t="s">
        <v>25</v>
      </c>
      <c r="C628">
        <v>0.09</v>
      </c>
      <c r="D628">
        <v>175.99</v>
      </c>
      <c r="E628">
        <v>4.99</v>
      </c>
      <c r="F628">
        <v>1123</v>
      </c>
      <c r="G628" t="s">
        <v>1223</v>
      </c>
      <c r="H628" t="s">
        <v>49</v>
      </c>
      <c r="I628" t="s">
        <v>58</v>
      </c>
      <c r="J628" t="s">
        <v>77</v>
      </c>
      <c r="K628" t="s">
        <v>78</v>
      </c>
      <c r="L628" t="s">
        <v>59</v>
      </c>
      <c r="M628" t="s">
        <v>139</v>
      </c>
      <c r="N628">
        <v>0.59</v>
      </c>
      <c r="O628" t="s">
        <v>33</v>
      </c>
      <c r="P628" t="s">
        <v>34</v>
      </c>
      <c r="Q628" t="s">
        <v>45</v>
      </c>
      <c r="R628" t="s">
        <v>546</v>
      </c>
      <c r="S628">
        <v>95661</v>
      </c>
      <c r="T628" s="1">
        <v>42175</v>
      </c>
      <c r="U628" s="1">
        <v>42177</v>
      </c>
      <c r="V628">
        <v>2169.7464</v>
      </c>
      <c r="W628">
        <v>22</v>
      </c>
      <c r="X628">
        <v>3144.56</v>
      </c>
      <c r="Y628">
        <v>87016</v>
      </c>
      <c r="Z628" t="str">
        <f>TEXT(Orders[[#This Row],[Order Date]],"MMM")</f>
        <v>Jun</v>
      </c>
    </row>
    <row r="629" spans="1:26" x14ac:dyDescent="0.3">
      <c r="A629">
        <v>18211</v>
      </c>
      <c r="B629" t="s">
        <v>25</v>
      </c>
      <c r="C629">
        <v>0.09</v>
      </c>
      <c r="D629">
        <v>160.97999999999999</v>
      </c>
      <c r="E629">
        <v>35.020000000000003</v>
      </c>
      <c r="F629">
        <v>1124</v>
      </c>
      <c r="G629" t="s">
        <v>1225</v>
      </c>
      <c r="H629" t="s">
        <v>39</v>
      </c>
      <c r="I629" t="s">
        <v>58</v>
      </c>
      <c r="J629" t="s">
        <v>41</v>
      </c>
      <c r="K629" t="s">
        <v>191</v>
      </c>
      <c r="L629" t="s">
        <v>121</v>
      </c>
      <c r="M629" t="s">
        <v>746</v>
      </c>
      <c r="N629">
        <v>0.72</v>
      </c>
      <c r="O629" t="s">
        <v>33</v>
      </c>
      <c r="P629" t="s">
        <v>53</v>
      </c>
      <c r="Q629" t="s">
        <v>228</v>
      </c>
      <c r="R629" t="s">
        <v>1226</v>
      </c>
      <c r="S629">
        <v>6360</v>
      </c>
      <c r="T629" s="1">
        <v>42175</v>
      </c>
      <c r="U629" s="1">
        <v>42176</v>
      </c>
      <c r="V629">
        <v>-229.93</v>
      </c>
      <c r="W629">
        <v>18</v>
      </c>
      <c r="X629">
        <v>2653.02</v>
      </c>
      <c r="Y629">
        <v>87016</v>
      </c>
      <c r="Z629" t="str">
        <f>TEXT(Orders[[#This Row],[Order Date]],"MMM")</f>
        <v>Jun</v>
      </c>
    </row>
    <row r="630" spans="1:26" x14ac:dyDescent="0.3">
      <c r="A630">
        <v>22052</v>
      </c>
      <c r="B630" t="s">
        <v>56</v>
      </c>
      <c r="C630">
        <v>0.02</v>
      </c>
      <c r="D630">
        <v>4.0599999999999996</v>
      </c>
      <c r="E630">
        <v>6.89</v>
      </c>
      <c r="F630">
        <v>1127</v>
      </c>
      <c r="G630" t="s">
        <v>1227</v>
      </c>
      <c r="H630" t="s">
        <v>49</v>
      </c>
      <c r="I630" t="s">
        <v>114</v>
      </c>
      <c r="J630" t="s">
        <v>29</v>
      </c>
      <c r="K630" t="s">
        <v>257</v>
      </c>
      <c r="L630" t="s">
        <v>59</v>
      </c>
      <c r="M630" t="s">
        <v>908</v>
      </c>
      <c r="N630">
        <v>0.6</v>
      </c>
      <c r="O630" t="s">
        <v>33</v>
      </c>
      <c r="P630" t="s">
        <v>61</v>
      </c>
      <c r="Q630" t="s">
        <v>130</v>
      </c>
      <c r="R630" t="s">
        <v>1228</v>
      </c>
      <c r="S630">
        <v>78852</v>
      </c>
      <c r="T630" s="1">
        <v>42059</v>
      </c>
      <c r="U630" s="1">
        <v>42061</v>
      </c>
      <c r="V630">
        <v>-93.735199999999992</v>
      </c>
      <c r="W630">
        <v>16</v>
      </c>
      <c r="X630">
        <v>66.81</v>
      </c>
      <c r="Y630">
        <v>87221</v>
      </c>
      <c r="Z630" t="str">
        <f>TEXT(Orders[[#This Row],[Order Date]],"MMM")</f>
        <v>Feb</v>
      </c>
    </row>
    <row r="631" spans="1:26" x14ac:dyDescent="0.3">
      <c r="A631">
        <v>26377</v>
      </c>
      <c r="B631" t="s">
        <v>106</v>
      </c>
      <c r="C631">
        <v>0.04</v>
      </c>
      <c r="D631">
        <v>4.71</v>
      </c>
      <c r="E631">
        <v>0.7</v>
      </c>
      <c r="F631">
        <v>1127</v>
      </c>
      <c r="G631" t="s">
        <v>1227</v>
      </c>
      <c r="H631" t="s">
        <v>49</v>
      </c>
      <c r="I631" t="s">
        <v>114</v>
      </c>
      <c r="J631" t="s">
        <v>29</v>
      </c>
      <c r="K631" t="s">
        <v>66</v>
      </c>
      <c r="L631" t="s">
        <v>31</v>
      </c>
      <c r="M631" t="s">
        <v>1229</v>
      </c>
      <c r="N631">
        <v>0.8</v>
      </c>
      <c r="O631" t="s">
        <v>33</v>
      </c>
      <c r="P631" t="s">
        <v>61</v>
      </c>
      <c r="Q631" t="s">
        <v>130</v>
      </c>
      <c r="R631" t="s">
        <v>1228</v>
      </c>
      <c r="S631">
        <v>78852</v>
      </c>
      <c r="T631" s="1">
        <v>42177</v>
      </c>
      <c r="U631" s="1">
        <v>42181</v>
      </c>
      <c r="V631">
        <v>4.53</v>
      </c>
      <c r="W631">
        <v>19</v>
      </c>
      <c r="X631">
        <v>90.52</v>
      </c>
      <c r="Y631">
        <v>87222</v>
      </c>
      <c r="Z631" t="str">
        <f>TEXT(Orders[[#This Row],[Order Date]],"MMM")</f>
        <v>Jun</v>
      </c>
    </row>
    <row r="632" spans="1:26" x14ac:dyDescent="0.3">
      <c r="A632">
        <v>26378</v>
      </c>
      <c r="B632" t="s">
        <v>106</v>
      </c>
      <c r="C632">
        <v>0.06</v>
      </c>
      <c r="D632">
        <v>4.2</v>
      </c>
      <c r="E632">
        <v>2.2599999999999998</v>
      </c>
      <c r="F632">
        <v>1128</v>
      </c>
      <c r="G632" t="s">
        <v>1230</v>
      </c>
      <c r="H632" t="s">
        <v>49</v>
      </c>
      <c r="I632" t="s">
        <v>114</v>
      </c>
      <c r="J632" t="s">
        <v>29</v>
      </c>
      <c r="K632" t="s">
        <v>93</v>
      </c>
      <c r="L632" t="s">
        <v>31</v>
      </c>
      <c r="M632" t="s">
        <v>1231</v>
      </c>
      <c r="N632">
        <v>0.36</v>
      </c>
      <c r="O632" t="s">
        <v>33</v>
      </c>
      <c r="P632" t="s">
        <v>61</v>
      </c>
      <c r="Q632" t="s">
        <v>130</v>
      </c>
      <c r="R632" t="s">
        <v>1232</v>
      </c>
      <c r="S632">
        <v>78539</v>
      </c>
      <c r="T632" s="1">
        <v>42177</v>
      </c>
      <c r="U632" s="1">
        <v>42182</v>
      </c>
      <c r="V632">
        <v>9.7799999999999994</v>
      </c>
      <c r="W632">
        <v>13</v>
      </c>
      <c r="X632">
        <v>55.97</v>
      </c>
      <c r="Y632">
        <v>87222</v>
      </c>
      <c r="Z632" t="str">
        <f>TEXT(Orders[[#This Row],[Order Date]],"MMM")</f>
        <v>Jun</v>
      </c>
    </row>
    <row r="633" spans="1:26" x14ac:dyDescent="0.3">
      <c r="A633">
        <v>4501</v>
      </c>
      <c r="B633" t="s">
        <v>106</v>
      </c>
      <c r="C633">
        <v>0.04</v>
      </c>
      <c r="D633">
        <v>8.6</v>
      </c>
      <c r="E633">
        <v>6.19</v>
      </c>
      <c r="F633">
        <v>1129</v>
      </c>
      <c r="G633" t="s">
        <v>1233</v>
      </c>
      <c r="H633" t="s">
        <v>49</v>
      </c>
      <c r="I633" t="s">
        <v>40</v>
      </c>
      <c r="J633" t="s">
        <v>29</v>
      </c>
      <c r="K633" t="s">
        <v>109</v>
      </c>
      <c r="L633" t="s">
        <v>59</v>
      </c>
      <c r="M633" t="s">
        <v>922</v>
      </c>
      <c r="N633">
        <v>0.38</v>
      </c>
      <c r="O633" t="s">
        <v>33</v>
      </c>
      <c r="P633" t="s">
        <v>53</v>
      </c>
      <c r="Q633" t="s">
        <v>193</v>
      </c>
      <c r="R633" t="s">
        <v>194</v>
      </c>
      <c r="S633">
        <v>2118</v>
      </c>
      <c r="T633" s="1">
        <v>42051</v>
      </c>
      <c r="U633" s="1">
        <v>42058</v>
      </c>
      <c r="V633">
        <v>-63.813500000000005</v>
      </c>
      <c r="W633">
        <v>37</v>
      </c>
      <c r="X633">
        <v>311.66000000000003</v>
      </c>
      <c r="Y633">
        <v>32037</v>
      </c>
      <c r="Z633" t="str">
        <f>TEXT(Orders[[#This Row],[Order Date]],"MMM")</f>
        <v>Feb</v>
      </c>
    </row>
    <row r="634" spans="1:26" x14ac:dyDescent="0.3">
      <c r="A634">
        <v>4502</v>
      </c>
      <c r="B634" t="s">
        <v>106</v>
      </c>
      <c r="C634">
        <v>7.0000000000000007E-2</v>
      </c>
      <c r="D634">
        <v>699.99</v>
      </c>
      <c r="E634">
        <v>24.49</v>
      </c>
      <c r="F634">
        <v>1129</v>
      </c>
      <c r="G634" t="s">
        <v>1233</v>
      </c>
      <c r="H634" t="s">
        <v>49</v>
      </c>
      <c r="I634" t="s">
        <v>40</v>
      </c>
      <c r="J634" t="s">
        <v>77</v>
      </c>
      <c r="K634" t="s">
        <v>586</v>
      </c>
      <c r="L634" t="s">
        <v>236</v>
      </c>
      <c r="M634" t="s">
        <v>1234</v>
      </c>
      <c r="N634">
        <v>0.54</v>
      </c>
      <c r="O634" t="s">
        <v>33</v>
      </c>
      <c r="P634" t="s">
        <v>53</v>
      </c>
      <c r="Q634" t="s">
        <v>193</v>
      </c>
      <c r="R634" t="s">
        <v>194</v>
      </c>
      <c r="S634">
        <v>2118</v>
      </c>
      <c r="T634" s="1">
        <v>42051</v>
      </c>
      <c r="U634" s="1">
        <v>42055</v>
      </c>
      <c r="V634">
        <v>325.29000000000002</v>
      </c>
      <c r="W634">
        <v>15</v>
      </c>
      <c r="X634">
        <v>9862.51</v>
      </c>
      <c r="Y634">
        <v>32037</v>
      </c>
      <c r="Z634" t="str">
        <f>TEXT(Orders[[#This Row],[Order Date]],"MMM")</f>
        <v>Feb</v>
      </c>
    </row>
    <row r="635" spans="1:26" x14ac:dyDescent="0.3">
      <c r="A635">
        <v>6891</v>
      </c>
      <c r="B635" t="s">
        <v>37</v>
      </c>
      <c r="C635">
        <v>0.05</v>
      </c>
      <c r="D635">
        <v>5.78</v>
      </c>
      <c r="E635">
        <v>7.64</v>
      </c>
      <c r="F635">
        <v>1129</v>
      </c>
      <c r="G635" t="s">
        <v>1233</v>
      </c>
      <c r="H635" t="s">
        <v>27</v>
      </c>
      <c r="I635" t="s">
        <v>28</v>
      </c>
      <c r="J635" t="s">
        <v>29</v>
      </c>
      <c r="K635" t="s">
        <v>93</v>
      </c>
      <c r="L635" t="s">
        <v>59</v>
      </c>
      <c r="M635" t="s">
        <v>1235</v>
      </c>
      <c r="N635">
        <v>0.36</v>
      </c>
      <c r="O635" t="s">
        <v>33</v>
      </c>
      <c r="P635" t="s">
        <v>53</v>
      </c>
      <c r="Q635" t="s">
        <v>193</v>
      </c>
      <c r="R635" t="s">
        <v>194</v>
      </c>
      <c r="S635">
        <v>2118</v>
      </c>
      <c r="T635" s="1">
        <v>42092</v>
      </c>
      <c r="U635" s="1">
        <v>42094</v>
      </c>
      <c r="V635">
        <v>-116.05</v>
      </c>
      <c r="W635">
        <v>29</v>
      </c>
      <c r="X635">
        <v>177.41</v>
      </c>
      <c r="Y635">
        <v>49125</v>
      </c>
      <c r="Z635" t="str">
        <f>TEXT(Orders[[#This Row],[Order Date]],"MMM")</f>
        <v>Mar</v>
      </c>
    </row>
    <row r="636" spans="1:26" x14ac:dyDescent="0.3">
      <c r="A636">
        <v>1917</v>
      </c>
      <c r="B636" t="s">
        <v>56</v>
      </c>
      <c r="C636">
        <v>0.02</v>
      </c>
      <c r="D636">
        <v>7.64</v>
      </c>
      <c r="E636">
        <v>1.39</v>
      </c>
      <c r="F636">
        <v>1129</v>
      </c>
      <c r="G636" t="s">
        <v>1233</v>
      </c>
      <c r="H636" t="s">
        <v>49</v>
      </c>
      <c r="I636" t="s">
        <v>40</v>
      </c>
      <c r="J636" t="s">
        <v>29</v>
      </c>
      <c r="K636" t="s">
        <v>69</v>
      </c>
      <c r="L636" t="s">
        <v>59</v>
      </c>
      <c r="M636" t="s">
        <v>1236</v>
      </c>
      <c r="N636">
        <v>0.36</v>
      </c>
      <c r="O636" t="s">
        <v>33</v>
      </c>
      <c r="P636" t="s">
        <v>53</v>
      </c>
      <c r="Q636" t="s">
        <v>193</v>
      </c>
      <c r="R636" t="s">
        <v>194</v>
      </c>
      <c r="S636">
        <v>2118</v>
      </c>
      <c r="T636" s="1">
        <v>42145</v>
      </c>
      <c r="U636" s="1">
        <v>42147</v>
      </c>
      <c r="V636">
        <v>117.38</v>
      </c>
      <c r="W636">
        <v>52</v>
      </c>
      <c r="X636">
        <v>406.91</v>
      </c>
      <c r="Y636">
        <v>13735</v>
      </c>
      <c r="Z636" t="str">
        <f>TEXT(Orders[[#This Row],[Order Date]],"MMM")</f>
        <v>May</v>
      </c>
    </row>
    <row r="637" spans="1:26" x14ac:dyDescent="0.3">
      <c r="A637">
        <v>5568</v>
      </c>
      <c r="B637" t="s">
        <v>106</v>
      </c>
      <c r="C637">
        <v>0.03</v>
      </c>
      <c r="D637">
        <v>30.98</v>
      </c>
      <c r="E637">
        <v>6.5</v>
      </c>
      <c r="F637">
        <v>1129</v>
      </c>
      <c r="G637" t="s">
        <v>1233</v>
      </c>
      <c r="H637" t="s">
        <v>49</v>
      </c>
      <c r="I637" t="s">
        <v>28</v>
      </c>
      <c r="J637" t="s">
        <v>77</v>
      </c>
      <c r="K637" t="s">
        <v>180</v>
      </c>
      <c r="L637" t="s">
        <v>59</v>
      </c>
      <c r="M637" t="s">
        <v>1237</v>
      </c>
      <c r="N637">
        <v>0.79</v>
      </c>
      <c r="O637" t="s">
        <v>33</v>
      </c>
      <c r="P637" t="s">
        <v>53</v>
      </c>
      <c r="Q637" t="s">
        <v>193</v>
      </c>
      <c r="R637" t="s">
        <v>194</v>
      </c>
      <c r="S637">
        <v>2118</v>
      </c>
      <c r="T637" s="1">
        <v>42168</v>
      </c>
      <c r="U637" s="1">
        <v>42172</v>
      </c>
      <c r="V637">
        <v>-144.19999999999999</v>
      </c>
      <c r="W637">
        <v>44</v>
      </c>
      <c r="X637">
        <v>1332.09</v>
      </c>
      <c r="Y637">
        <v>39430</v>
      </c>
      <c r="Z637" t="str">
        <f>TEXT(Orders[[#This Row],[Order Date]],"MMM")</f>
        <v>Jun</v>
      </c>
    </row>
    <row r="638" spans="1:26" x14ac:dyDescent="0.3">
      <c r="A638">
        <v>8099</v>
      </c>
      <c r="B638" t="s">
        <v>106</v>
      </c>
      <c r="C638">
        <v>0.02</v>
      </c>
      <c r="D638">
        <v>4.9800000000000004</v>
      </c>
      <c r="E638">
        <v>6.07</v>
      </c>
      <c r="F638">
        <v>1129</v>
      </c>
      <c r="G638" t="s">
        <v>1233</v>
      </c>
      <c r="H638" t="s">
        <v>49</v>
      </c>
      <c r="I638" t="s">
        <v>40</v>
      </c>
      <c r="J638" t="s">
        <v>29</v>
      </c>
      <c r="K638" t="s">
        <v>93</v>
      </c>
      <c r="L638" t="s">
        <v>59</v>
      </c>
      <c r="M638" t="s">
        <v>173</v>
      </c>
      <c r="N638">
        <v>0.36</v>
      </c>
      <c r="O638" t="s">
        <v>33</v>
      </c>
      <c r="P638" t="s">
        <v>53</v>
      </c>
      <c r="Q638" t="s">
        <v>193</v>
      </c>
      <c r="R638" t="s">
        <v>194</v>
      </c>
      <c r="S638">
        <v>2118</v>
      </c>
      <c r="T638" s="1">
        <v>42030</v>
      </c>
      <c r="U638" s="1">
        <v>42032</v>
      </c>
      <c r="V638">
        <v>-46.92</v>
      </c>
      <c r="W638">
        <v>19</v>
      </c>
      <c r="X638">
        <v>105.5</v>
      </c>
      <c r="Y638">
        <v>57794</v>
      </c>
      <c r="Z638" t="str">
        <f>TEXT(Orders[[#This Row],[Order Date]],"MMM")</f>
        <v>Jan</v>
      </c>
    </row>
    <row r="639" spans="1:26" x14ac:dyDescent="0.3">
      <c r="A639">
        <v>19917</v>
      </c>
      <c r="B639" t="s">
        <v>56</v>
      </c>
      <c r="C639">
        <v>0.02</v>
      </c>
      <c r="D639">
        <v>7.64</v>
      </c>
      <c r="E639">
        <v>1.39</v>
      </c>
      <c r="F639">
        <v>1131</v>
      </c>
      <c r="G639" t="s">
        <v>1238</v>
      </c>
      <c r="H639" t="s">
        <v>49</v>
      </c>
      <c r="I639" t="s">
        <v>40</v>
      </c>
      <c r="J639" t="s">
        <v>29</v>
      </c>
      <c r="K639" t="s">
        <v>69</v>
      </c>
      <c r="L639" t="s">
        <v>59</v>
      </c>
      <c r="M639" t="s">
        <v>1236</v>
      </c>
      <c r="N639">
        <v>0.36</v>
      </c>
      <c r="O639" t="s">
        <v>33</v>
      </c>
      <c r="P639" t="s">
        <v>61</v>
      </c>
      <c r="Q639" t="s">
        <v>130</v>
      </c>
      <c r="R639" t="s">
        <v>1239</v>
      </c>
      <c r="S639">
        <v>79907</v>
      </c>
      <c r="T639" s="1">
        <v>42145</v>
      </c>
      <c r="U639" s="1">
        <v>42147</v>
      </c>
      <c r="V639">
        <v>70.193699999999993</v>
      </c>
      <c r="W639">
        <v>13</v>
      </c>
      <c r="X639">
        <v>101.73</v>
      </c>
      <c r="Y639">
        <v>88103</v>
      </c>
      <c r="Z639" t="str">
        <f>TEXT(Orders[[#This Row],[Order Date]],"MMM")</f>
        <v>May</v>
      </c>
    </row>
    <row r="640" spans="1:26" x14ac:dyDescent="0.3">
      <c r="A640">
        <v>23860</v>
      </c>
      <c r="B640" t="s">
        <v>56</v>
      </c>
      <c r="C640">
        <v>0.06</v>
      </c>
      <c r="D640">
        <v>6.37</v>
      </c>
      <c r="E640">
        <v>5.19</v>
      </c>
      <c r="F640">
        <v>1132</v>
      </c>
      <c r="G640" t="s">
        <v>1240</v>
      </c>
      <c r="H640" t="s">
        <v>49</v>
      </c>
      <c r="I640" t="s">
        <v>28</v>
      </c>
      <c r="J640" t="s">
        <v>29</v>
      </c>
      <c r="K640" t="s">
        <v>109</v>
      </c>
      <c r="L640" t="s">
        <v>59</v>
      </c>
      <c r="M640" t="s">
        <v>621</v>
      </c>
      <c r="N640">
        <v>0.38</v>
      </c>
      <c r="O640" t="s">
        <v>33</v>
      </c>
      <c r="P640" t="s">
        <v>61</v>
      </c>
      <c r="Q640" t="s">
        <v>130</v>
      </c>
      <c r="R640" t="s">
        <v>1241</v>
      </c>
      <c r="S640">
        <v>76039</v>
      </c>
      <c r="T640" s="1">
        <v>42045</v>
      </c>
      <c r="U640" s="1">
        <v>42046</v>
      </c>
      <c r="V640">
        <v>-48.219499999999996</v>
      </c>
      <c r="W640">
        <v>6</v>
      </c>
      <c r="X640">
        <v>37.700000000000003</v>
      </c>
      <c r="Y640">
        <v>88101</v>
      </c>
      <c r="Z640" t="str">
        <f>TEXT(Orders[[#This Row],[Order Date]],"MMM")</f>
        <v>Feb</v>
      </c>
    </row>
    <row r="641" spans="1:26" x14ac:dyDescent="0.3">
      <c r="A641">
        <v>22501</v>
      </c>
      <c r="B641" t="s">
        <v>106</v>
      </c>
      <c r="C641">
        <v>0.04</v>
      </c>
      <c r="D641">
        <v>8.6</v>
      </c>
      <c r="E641">
        <v>6.19</v>
      </c>
      <c r="F641">
        <v>1132</v>
      </c>
      <c r="G641" t="s">
        <v>1240</v>
      </c>
      <c r="H641" t="s">
        <v>49</v>
      </c>
      <c r="I641" t="s">
        <v>40</v>
      </c>
      <c r="J641" t="s">
        <v>29</v>
      </c>
      <c r="K641" t="s">
        <v>109</v>
      </c>
      <c r="L641" t="s">
        <v>59</v>
      </c>
      <c r="M641" t="s">
        <v>922</v>
      </c>
      <c r="N641">
        <v>0.38</v>
      </c>
      <c r="O641" t="s">
        <v>33</v>
      </c>
      <c r="P641" t="s">
        <v>61</v>
      </c>
      <c r="Q641" t="s">
        <v>130</v>
      </c>
      <c r="R641" t="s">
        <v>1241</v>
      </c>
      <c r="S641">
        <v>76039</v>
      </c>
      <c r="T641" s="1">
        <v>42051</v>
      </c>
      <c r="U641" s="1">
        <v>42058</v>
      </c>
      <c r="V641">
        <v>-63.813500000000005</v>
      </c>
      <c r="W641">
        <v>9</v>
      </c>
      <c r="X641">
        <v>75.81</v>
      </c>
      <c r="Y641">
        <v>88102</v>
      </c>
      <c r="Z641" t="str">
        <f>TEXT(Orders[[#This Row],[Order Date]],"MMM")</f>
        <v>Feb</v>
      </c>
    </row>
    <row r="642" spans="1:26" x14ac:dyDescent="0.3">
      <c r="A642">
        <v>22502</v>
      </c>
      <c r="B642" t="s">
        <v>106</v>
      </c>
      <c r="C642">
        <v>7.0000000000000007E-2</v>
      </c>
      <c r="D642">
        <v>699.99</v>
      </c>
      <c r="E642">
        <v>24.49</v>
      </c>
      <c r="F642">
        <v>1132</v>
      </c>
      <c r="G642" t="s">
        <v>1240</v>
      </c>
      <c r="H642" t="s">
        <v>49</v>
      </c>
      <c r="I642" t="s">
        <v>40</v>
      </c>
      <c r="J642" t="s">
        <v>77</v>
      </c>
      <c r="K642" t="s">
        <v>586</v>
      </c>
      <c r="L642" t="s">
        <v>236</v>
      </c>
      <c r="M642" t="s">
        <v>1234</v>
      </c>
      <c r="N642">
        <v>0.54</v>
      </c>
      <c r="O642" t="s">
        <v>33</v>
      </c>
      <c r="P642" t="s">
        <v>61</v>
      </c>
      <c r="Q642" t="s">
        <v>130</v>
      </c>
      <c r="R642" t="s">
        <v>1241</v>
      </c>
      <c r="S642">
        <v>76039</v>
      </c>
      <c r="T642" s="1">
        <v>42051</v>
      </c>
      <c r="U642" s="1">
        <v>42055</v>
      </c>
      <c r="V642">
        <v>325.29000000000002</v>
      </c>
      <c r="W642">
        <v>4</v>
      </c>
      <c r="X642">
        <v>2630</v>
      </c>
      <c r="Y642">
        <v>88102</v>
      </c>
      <c r="Z642" t="str">
        <f>TEXT(Orders[[#This Row],[Order Date]],"MMM")</f>
        <v>Feb</v>
      </c>
    </row>
    <row r="643" spans="1:26" x14ac:dyDescent="0.3">
      <c r="A643">
        <v>23568</v>
      </c>
      <c r="B643" t="s">
        <v>106</v>
      </c>
      <c r="C643">
        <v>0.03</v>
      </c>
      <c r="D643">
        <v>30.98</v>
      </c>
      <c r="E643">
        <v>6.5</v>
      </c>
      <c r="F643">
        <v>1132</v>
      </c>
      <c r="G643" t="s">
        <v>1240</v>
      </c>
      <c r="H643" t="s">
        <v>49</v>
      </c>
      <c r="I643" t="s">
        <v>28</v>
      </c>
      <c r="J643" t="s">
        <v>77</v>
      </c>
      <c r="K643" t="s">
        <v>180</v>
      </c>
      <c r="L643" t="s">
        <v>59</v>
      </c>
      <c r="M643" t="s">
        <v>1237</v>
      </c>
      <c r="N643">
        <v>0.79</v>
      </c>
      <c r="O643" t="s">
        <v>33</v>
      </c>
      <c r="P643" t="s">
        <v>61</v>
      </c>
      <c r="Q643" t="s">
        <v>130</v>
      </c>
      <c r="R643" t="s">
        <v>1241</v>
      </c>
      <c r="S643">
        <v>76039</v>
      </c>
      <c r="T643" s="1">
        <v>42168</v>
      </c>
      <c r="U643" s="1">
        <v>42172</v>
      </c>
      <c r="V643">
        <v>-115.35999999999999</v>
      </c>
      <c r="W643">
        <v>11</v>
      </c>
      <c r="X643">
        <v>333.02</v>
      </c>
      <c r="Y643">
        <v>88104</v>
      </c>
      <c r="Z643" t="str">
        <f>TEXT(Orders[[#This Row],[Order Date]],"MMM")</f>
        <v>Jun</v>
      </c>
    </row>
    <row r="644" spans="1:26" x14ac:dyDescent="0.3">
      <c r="A644">
        <v>26099</v>
      </c>
      <c r="B644" t="s">
        <v>106</v>
      </c>
      <c r="C644">
        <v>0.02</v>
      </c>
      <c r="D644">
        <v>4.9800000000000004</v>
      </c>
      <c r="E644">
        <v>6.07</v>
      </c>
      <c r="F644">
        <v>1133</v>
      </c>
      <c r="G644" t="s">
        <v>1242</v>
      </c>
      <c r="H644" t="s">
        <v>49</v>
      </c>
      <c r="I644" t="s">
        <v>40</v>
      </c>
      <c r="J644" t="s">
        <v>29</v>
      </c>
      <c r="K644" t="s">
        <v>93</v>
      </c>
      <c r="L644" t="s">
        <v>59</v>
      </c>
      <c r="M644" t="s">
        <v>173</v>
      </c>
      <c r="N644">
        <v>0.36</v>
      </c>
      <c r="O644" t="s">
        <v>33</v>
      </c>
      <c r="P644" t="s">
        <v>61</v>
      </c>
      <c r="Q644" t="s">
        <v>130</v>
      </c>
      <c r="R644" t="s">
        <v>1243</v>
      </c>
      <c r="S644">
        <v>75234</v>
      </c>
      <c r="T644" s="1">
        <v>42030</v>
      </c>
      <c r="U644" s="1">
        <v>42032</v>
      </c>
      <c r="V644">
        <v>-46.92</v>
      </c>
      <c r="W644">
        <v>5</v>
      </c>
      <c r="X644">
        <v>27.76</v>
      </c>
      <c r="Y644">
        <v>88105</v>
      </c>
      <c r="Z644" t="str">
        <f>TEXT(Orders[[#This Row],[Order Date]],"MMM")</f>
        <v>Jan</v>
      </c>
    </row>
    <row r="645" spans="1:26" x14ac:dyDescent="0.3">
      <c r="A645">
        <v>22119</v>
      </c>
      <c r="B645" t="s">
        <v>25</v>
      </c>
      <c r="C645">
        <v>0.09</v>
      </c>
      <c r="D645">
        <v>270.97000000000003</v>
      </c>
      <c r="E645">
        <v>28.06</v>
      </c>
      <c r="F645">
        <v>1136</v>
      </c>
      <c r="G645" t="s">
        <v>1244</v>
      </c>
      <c r="H645" t="s">
        <v>39</v>
      </c>
      <c r="I645" t="s">
        <v>114</v>
      </c>
      <c r="J645" t="s">
        <v>77</v>
      </c>
      <c r="K645" t="s">
        <v>85</v>
      </c>
      <c r="L645" t="s">
        <v>43</v>
      </c>
      <c r="M645" t="s">
        <v>1245</v>
      </c>
      <c r="N645">
        <v>0.56000000000000005</v>
      </c>
      <c r="O645" t="s">
        <v>33</v>
      </c>
      <c r="P645" t="s">
        <v>61</v>
      </c>
      <c r="Q645" t="s">
        <v>178</v>
      </c>
      <c r="R645" t="s">
        <v>1246</v>
      </c>
      <c r="S645">
        <v>60188</v>
      </c>
      <c r="T645" s="1">
        <v>42006</v>
      </c>
      <c r="U645" s="1">
        <v>42008</v>
      </c>
      <c r="V645">
        <v>2660.1432</v>
      </c>
      <c r="W645">
        <v>15</v>
      </c>
      <c r="X645">
        <v>3855.28</v>
      </c>
      <c r="Y645">
        <v>87940</v>
      </c>
      <c r="Z645" t="str">
        <f>TEXT(Orders[[#This Row],[Order Date]],"MMM")</f>
        <v>Jan</v>
      </c>
    </row>
    <row r="646" spans="1:26" x14ac:dyDescent="0.3">
      <c r="A646">
        <v>19357</v>
      </c>
      <c r="B646" t="s">
        <v>56</v>
      </c>
      <c r="C646">
        <v>0.02</v>
      </c>
      <c r="D646">
        <v>160.97999999999999</v>
      </c>
      <c r="E646">
        <v>30</v>
      </c>
      <c r="F646">
        <v>1138</v>
      </c>
      <c r="G646" t="s">
        <v>1247</v>
      </c>
      <c r="H646" t="s">
        <v>39</v>
      </c>
      <c r="I646" t="s">
        <v>40</v>
      </c>
      <c r="J646" t="s">
        <v>41</v>
      </c>
      <c r="K646" t="s">
        <v>42</v>
      </c>
      <c r="L646" t="s">
        <v>43</v>
      </c>
      <c r="M646" t="s">
        <v>177</v>
      </c>
      <c r="N646">
        <v>0.62</v>
      </c>
      <c r="O646" t="s">
        <v>33</v>
      </c>
      <c r="P646" t="s">
        <v>61</v>
      </c>
      <c r="Q646" t="s">
        <v>130</v>
      </c>
      <c r="R646" t="s">
        <v>1248</v>
      </c>
      <c r="S646">
        <v>75056</v>
      </c>
      <c r="T646" s="1">
        <v>42051</v>
      </c>
      <c r="U646" s="1">
        <v>42054</v>
      </c>
      <c r="V646">
        <v>-51.116</v>
      </c>
      <c r="W646">
        <v>1</v>
      </c>
      <c r="X646">
        <v>192.49</v>
      </c>
      <c r="Y646">
        <v>86574</v>
      </c>
      <c r="Z646" t="str">
        <f>TEXT(Orders[[#This Row],[Order Date]],"MMM")</f>
        <v>Feb</v>
      </c>
    </row>
    <row r="647" spans="1:26" x14ac:dyDescent="0.3">
      <c r="A647">
        <v>25467</v>
      </c>
      <c r="B647" t="s">
        <v>56</v>
      </c>
      <c r="C647">
        <v>0.05</v>
      </c>
      <c r="D647">
        <v>363.25</v>
      </c>
      <c r="E647">
        <v>19.989999999999998</v>
      </c>
      <c r="F647">
        <v>1142</v>
      </c>
      <c r="G647" t="s">
        <v>1249</v>
      </c>
      <c r="H647" t="s">
        <v>49</v>
      </c>
      <c r="I647" t="s">
        <v>40</v>
      </c>
      <c r="J647" t="s">
        <v>29</v>
      </c>
      <c r="K647" t="s">
        <v>257</v>
      </c>
      <c r="L647" t="s">
        <v>59</v>
      </c>
      <c r="M647" t="s">
        <v>1250</v>
      </c>
      <c r="N647">
        <v>0.56999999999999995</v>
      </c>
      <c r="O647" t="s">
        <v>33</v>
      </c>
      <c r="P647" t="s">
        <v>61</v>
      </c>
      <c r="Q647" t="s">
        <v>130</v>
      </c>
      <c r="R647" t="s">
        <v>1251</v>
      </c>
      <c r="S647">
        <v>76706</v>
      </c>
      <c r="T647" s="1">
        <v>42008</v>
      </c>
      <c r="U647" s="1">
        <v>42010</v>
      </c>
      <c r="V647">
        <v>1766.7795000000001</v>
      </c>
      <c r="W647">
        <v>7</v>
      </c>
      <c r="X647">
        <v>2560.5500000000002</v>
      </c>
      <c r="Y647">
        <v>86573</v>
      </c>
      <c r="Z647" t="str">
        <f>TEXT(Orders[[#This Row],[Order Date]],"MMM")</f>
        <v>Jan</v>
      </c>
    </row>
    <row r="648" spans="1:26" x14ac:dyDescent="0.3">
      <c r="A648">
        <v>24539</v>
      </c>
      <c r="B648" t="s">
        <v>56</v>
      </c>
      <c r="C648">
        <v>0.01</v>
      </c>
      <c r="D648">
        <v>18.97</v>
      </c>
      <c r="E648">
        <v>9.5399999999999991</v>
      </c>
      <c r="F648">
        <v>1142</v>
      </c>
      <c r="G648" t="s">
        <v>1249</v>
      </c>
      <c r="H648" t="s">
        <v>49</v>
      </c>
      <c r="I648" t="s">
        <v>40</v>
      </c>
      <c r="J648" t="s">
        <v>29</v>
      </c>
      <c r="K648" t="s">
        <v>93</v>
      </c>
      <c r="L648" t="s">
        <v>59</v>
      </c>
      <c r="M648" t="s">
        <v>223</v>
      </c>
      <c r="N648">
        <v>0.37</v>
      </c>
      <c r="O648" t="s">
        <v>33</v>
      </c>
      <c r="P648" t="s">
        <v>61</v>
      </c>
      <c r="Q648" t="s">
        <v>130</v>
      </c>
      <c r="R648" t="s">
        <v>1251</v>
      </c>
      <c r="S648">
        <v>76706</v>
      </c>
      <c r="T648" s="1">
        <v>42161</v>
      </c>
      <c r="U648" s="1">
        <v>42164</v>
      </c>
      <c r="V648">
        <v>85.875</v>
      </c>
      <c r="W648">
        <v>11</v>
      </c>
      <c r="X648">
        <v>227.67</v>
      </c>
      <c r="Y648">
        <v>86575</v>
      </c>
      <c r="Z648" t="str">
        <f>TEXT(Orders[[#This Row],[Order Date]],"MMM")</f>
        <v>Jun</v>
      </c>
    </row>
    <row r="649" spans="1:26" x14ac:dyDescent="0.3">
      <c r="A649">
        <v>25179</v>
      </c>
      <c r="B649" t="s">
        <v>106</v>
      </c>
      <c r="C649">
        <v>0.05</v>
      </c>
      <c r="D649">
        <v>7.59</v>
      </c>
      <c r="E649">
        <v>4</v>
      </c>
      <c r="F649">
        <v>1151</v>
      </c>
      <c r="G649" t="s">
        <v>1252</v>
      </c>
      <c r="H649" t="s">
        <v>49</v>
      </c>
      <c r="I649" t="s">
        <v>28</v>
      </c>
      <c r="J649" t="s">
        <v>41</v>
      </c>
      <c r="K649" t="s">
        <v>50</v>
      </c>
      <c r="L649" t="s">
        <v>31</v>
      </c>
      <c r="M649" t="s">
        <v>443</v>
      </c>
      <c r="N649">
        <v>0.42</v>
      </c>
      <c r="O649" t="s">
        <v>33</v>
      </c>
      <c r="P649" t="s">
        <v>53</v>
      </c>
      <c r="Q649" t="s">
        <v>193</v>
      </c>
      <c r="R649" t="s">
        <v>1253</v>
      </c>
      <c r="S649">
        <v>1075</v>
      </c>
      <c r="T649" s="1">
        <v>42164</v>
      </c>
      <c r="U649" s="1">
        <v>42164</v>
      </c>
      <c r="V649">
        <v>6.0926999999999998</v>
      </c>
      <c r="W649">
        <v>1</v>
      </c>
      <c r="X649">
        <v>8.83</v>
      </c>
      <c r="Y649">
        <v>91344</v>
      </c>
      <c r="Z649" t="str">
        <f>TEXT(Orders[[#This Row],[Order Date]],"MMM")</f>
        <v>Jun</v>
      </c>
    </row>
    <row r="650" spans="1:26" x14ac:dyDescent="0.3">
      <c r="A650">
        <v>24224</v>
      </c>
      <c r="B650" t="s">
        <v>47</v>
      </c>
      <c r="C650">
        <v>0.09</v>
      </c>
      <c r="D650">
        <v>9.11</v>
      </c>
      <c r="E650">
        <v>2.15</v>
      </c>
      <c r="F650">
        <v>1155</v>
      </c>
      <c r="G650" t="s">
        <v>1254</v>
      </c>
      <c r="H650" t="s">
        <v>27</v>
      </c>
      <c r="I650" t="s">
        <v>114</v>
      </c>
      <c r="J650" t="s">
        <v>29</v>
      </c>
      <c r="K650" t="s">
        <v>93</v>
      </c>
      <c r="L650" t="s">
        <v>31</v>
      </c>
      <c r="M650" t="s">
        <v>1255</v>
      </c>
      <c r="N650">
        <v>0.4</v>
      </c>
      <c r="O650" t="s">
        <v>33</v>
      </c>
      <c r="P650" t="s">
        <v>34</v>
      </c>
      <c r="Q650" t="s">
        <v>45</v>
      </c>
      <c r="R650" t="s">
        <v>1256</v>
      </c>
      <c r="S650">
        <v>90640</v>
      </c>
      <c r="T650" s="1">
        <v>42006</v>
      </c>
      <c r="U650" s="1">
        <v>42008</v>
      </c>
      <c r="V650">
        <v>20.299600000000002</v>
      </c>
      <c r="W650">
        <v>4</v>
      </c>
      <c r="X650">
        <v>34.409999999999997</v>
      </c>
      <c r="Y650">
        <v>90853</v>
      </c>
      <c r="Z650" t="str">
        <f>TEXT(Orders[[#This Row],[Order Date]],"MMM")</f>
        <v>Jan</v>
      </c>
    </row>
    <row r="651" spans="1:26" x14ac:dyDescent="0.3">
      <c r="A651">
        <v>24225</v>
      </c>
      <c r="B651" t="s">
        <v>47</v>
      </c>
      <c r="C651">
        <v>0.08</v>
      </c>
      <c r="D651">
        <v>15.04</v>
      </c>
      <c r="E651">
        <v>1.97</v>
      </c>
      <c r="F651">
        <v>1155</v>
      </c>
      <c r="G651" t="s">
        <v>1254</v>
      </c>
      <c r="H651" t="s">
        <v>49</v>
      </c>
      <c r="I651" t="s">
        <v>114</v>
      </c>
      <c r="J651" t="s">
        <v>29</v>
      </c>
      <c r="K651" t="s">
        <v>93</v>
      </c>
      <c r="L651" t="s">
        <v>31</v>
      </c>
      <c r="M651" t="s">
        <v>657</v>
      </c>
      <c r="N651">
        <v>0.39</v>
      </c>
      <c r="O651" t="s">
        <v>33</v>
      </c>
      <c r="P651" t="s">
        <v>34</v>
      </c>
      <c r="Q651" t="s">
        <v>45</v>
      </c>
      <c r="R651" t="s">
        <v>1256</v>
      </c>
      <c r="S651">
        <v>90640</v>
      </c>
      <c r="T651" s="1">
        <v>42006</v>
      </c>
      <c r="U651" s="1">
        <v>42006</v>
      </c>
      <c r="V651">
        <v>108.5163</v>
      </c>
      <c r="W651">
        <v>11</v>
      </c>
      <c r="X651">
        <v>157.27000000000001</v>
      </c>
      <c r="Y651">
        <v>90853</v>
      </c>
      <c r="Z651" t="str">
        <f>TEXT(Orders[[#This Row],[Order Date]],"MMM")</f>
        <v>Jan</v>
      </c>
    </row>
    <row r="652" spans="1:26" x14ac:dyDescent="0.3">
      <c r="A652">
        <v>20212</v>
      </c>
      <c r="B652" t="s">
        <v>25</v>
      </c>
      <c r="C652">
        <v>0.06</v>
      </c>
      <c r="D652">
        <v>175.99</v>
      </c>
      <c r="E652">
        <v>8.99</v>
      </c>
      <c r="F652">
        <v>1156</v>
      </c>
      <c r="G652" t="s">
        <v>1257</v>
      </c>
      <c r="H652" t="s">
        <v>49</v>
      </c>
      <c r="I652" t="s">
        <v>114</v>
      </c>
      <c r="J652" t="s">
        <v>77</v>
      </c>
      <c r="K652" t="s">
        <v>78</v>
      </c>
      <c r="L652" t="s">
        <v>59</v>
      </c>
      <c r="M652" t="s">
        <v>168</v>
      </c>
      <c r="N652">
        <v>0.56999999999999995</v>
      </c>
      <c r="O652" t="s">
        <v>33</v>
      </c>
      <c r="P652" t="s">
        <v>53</v>
      </c>
      <c r="Q652" t="s">
        <v>193</v>
      </c>
      <c r="R652" t="s">
        <v>1258</v>
      </c>
      <c r="S652">
        <v>1876</v>
      </c>
      <c r="T652" s="1">
        <v>42049</v>
      </c>
      <c r="U652" s="1">
        <v>42050</v>
      </c>
      <c r="V652">
        <v>48.47148</v>
      </c>
      <c r="W652">
        <v>7</v>
      </c>
      <c r="X652">
        <v>1013.84</v>
      </c>
      <c r="Y652">
        <v>90855</v>
      </c>
      <c r="Z652" t="str">
        <f>TEXT(Orders[[#This Row],[Order Date]],"MMM")</f>
        <v>Feb</v>
      </c>
    </row>
    <row r="653" spans="1:26" x14ac:dyDescent="0.3">
      <c r="A653">
        <v>20897</v>
      </c>
      <c r="B653" t="s">
        <v>25</v>
      </c>
      <c r="C653">
        <v>0.04</v>
      </c>
      <c r="D653">
        <v>100.98</v>
      </c>
      <c r="E653">
        <v>35.840000000000003</v>
      </c>
      <c r="F653">
        <v>1159</v>
      </c>
      <c r="G653" t="s">
        <v>1259</v>
      </c>
      <c r="H653" t="s">
        <v>39</v>
      </c>
      <c r="I653" t="s">
        <v>114</v>
      </c>
      <c r="J653" t="s">
        <v>41</v>
      </c>
      <c r="K653" t="s">
        <v>191</v>
      </c>
      <c r="L653" t="s">
        <v>121</v>
      </c>
      <c r="M653" t="s">
        <v>260</v>
      </c>
      <c r="N653">
        <v>0.62</v>
      </c>
      <c r="O653" t="s">
        <v>33</v>
      </c>
      <c r="P653" t="s">
        <v>53</v>
      </c>
      <c r="Q653" t="s">
        <v>54</v>
      </c>
      <c r="R653" t="s">
        <v>1260</v>
      </c>
      <c r="S653">
        <v>7086</v>
      </c>
      <c r="T653" s="1">
        <v>42144</v>
      </c>
      <c r="U653" s="1">
        <v>42145</v>
      </c>
      <c r="V653">
        <v>-152.76</v>
      </c>
      <c r="W653">
        <v>1</v>
      </c>
      <c r="X653">
        <v>110.75</v>
      </c>
      <c r="Y653">
        <v>90854</v>
      </c>
      <c r="Z653" t="str">
        <f>TEXT(Orders[[#This Row],[Order Date]],"MMM")</f>
        <v>May</v>
      </c>
    </row>
    <row r="654" spans="1:26" x14ac:dyDescent="0.3">
      <c r="A654">
        <v>18860</v>
      </c>
      <c r="B654" t="s">
        <v>37</v>
      </c>
      <c r="C654">
        <v>0.09</v>
      </c>
      <c r="D654">
        <v>9.7799999999999994</v>
      </c>
      <c r="E654">
        <v>1.39</v>
      </c>
      <c r="F654">
        <v>1170</v>
      </c>
      <c r="G654" t="s">
        <v>1261</v>
      </c>
      <c r="H654" t="s">
        <v>49</v>
      </c>
      <c r="I654" t="s">
        <v>114</v>
      </c>
      <c r="J654" t="s">
        <v>29</v>
      </c>
      <c r="K654" t="s">
        <v>69</v>
      </c>
      <c r="L654" t="s">
        <v>59</v>
      </c>
      <c r="M654" t="s">
        <v>1262</v>
      </c>
      <c r="N654">
        <v>0.39</v>
      </c>
      <c r="O654" t="s">
        <v>33</v>
      </c>
      <c r="P654" t="s">
        <v>53</v>
      </c>
      <c r="Q654" t="s">
        <v>1146</v>
      </c>
      <c r="R654" t="s">
        <v>401</v>
      </c>
      <c r="S654">
        <v>19711</v>
      </c>
      <c r="T654" s="1">
        <v>42157</v>
      </c>
      <c r="U654" s="1">
        <v>42158</v>
      </c>
      <c r="V654">
        <v>125.20739999999999</v>
      </c>
      <c r="W654">
        <v>19</v>
      </c>
      <c r="X654">
        <v>181.46</v>
      </c>
      <c r="Y654">
        <v>87520</v>
      </c>
      <c r="Z654" t="str">
        <f>TEXT(Orders[[#This Row],[Order Date]],"MMM")</f>
        <v>Jun</v>
      </c>
    </row>
    <row r="655" spans="1:26" x14ac:dyDescent="0.3">
      <c r="A655">
        <v>18861</v>
      </c>
      <c r="B655" t="s">
        <v>37</v>
      </c>
      <c r="C655">
        <v>0</v>
      </c>
      <c r="D655">
        <v>200.99</v>
      </c>
      <c r="E655">
        <v>8.08</v>
      </c>
      <c r="F655">
        <v>1170</v>
      </c>
      <c r="G655" t="s">
        <v>1261</v>
      </c>
      <c r="H655" t="s">
        <v>49</v>
      </c>
      <c r="I655" t="s">
        <v>114</v>
      </c>
      <c r="J655" t="s">
        <v>77</v>
      </c>
      <c r="K655" t="s">
        <v>78</v>
      </c>
      <c r="L655" t="s">
        <v>59</v>
      </c>
      <c r="M655" t="s">
        <v>1263</v>
      </c>
      <c r="N655">
        <v>0.59</v>
      </c>
      <c r="O655" t="s">
        <v>33</v>
      </c>
      <c r="P655" t="s">
        <v>53</v>
      </c>
      <c r="Q655" t="s">
        <v>1146</v>
      </c>
      <c r="R655" t="s">
        <v>401</v>
      </c>
      <c r="S655">
        <v>19711</v>
      </c>
      <c r="T655" s="1">
        <v>42157</v>
      </c>
      <c r="U655" s="1">
        <v>42159</v>
      </c>
      <c r="V655">
        <v>281.53440000000001</v>
      </c>
      <c r="W655">
        <v>6</v>
      </c>
      <c r="X655">
        <v>1076.3</v>
      </c>
      <c r="Y655">
        <v>87520</v>
      </c>
      <c r="Z655" t="str">
        <f>TEXT(Orders[[#This Row],[Order Date]],"MMM")</f>
        <v>Jun</v>
      </c>
    </row>
    <row r="656" spans="1:26" x14ac:dyDescent="0.3">
      <c r="A656">
        <v>19182</v>
      </c>
      <c r="B656" t="s">
        <v>25</v>
      </c>
      <c r="C656">
        <v>0.03</v>
      </c>
      <c r="D656">
        <v>4.4800000000000004</v>
      </c>
      <c r="E656">
        <v>49</v>
      </c>
      <c r="F656">
        <v>1178</v>
      </c>
      <c r="G656" t="s">
        <v>1264</v>
      </c>
      <c r="H656" t="s">
        <v>49</v>
      </c>
      <c r="I656" t="s">
        <v>114</v>
      </c>
      <c r="J656" t="s">
        <v>29</v>
      </c>
      <c r="K656" t="s">
        <v>257</v>
      </c>
      <c r="L656" t="s">
        <v>236</v>
      </c>
      <c r="M656" t="s">
        <v>678</v>
      </c>
      <c r="N656">
        <v>0.6</v>
      </c>
      <c r="O656" t="s">
        <v>33</v>
      </c>
      <c r="P656" t="s">
        <v>136</v>
      </c>
      <c r="Q656" t="s">
        <v>362</v>
      </c>
      <c r="R656" t="s">
        <v>1265</v>
      </c>
      <c r="S656">
        <v>32701</v>
      </c>
      <c r="T656" s="1">
        <v>42103</v>
      </c>
      <c r="U656" s="1">
        <v>42105</v>
      </c>
      <c r="V656">
        <v>64.265999999999991</v>
      </c>
      <c r="W656">
        <v>2</v>
      </c>
      <c r="X656">
        <v>21.46</v>
      </c>
      <c r="Y656">
        <v>89787</v>
      </c>
      <c r="Z656" t="str">
        <f>TEXT(Orders[[#This Row],[Order Date]],"MMM")</f>
        <v>Apr</v>
      </c>
    </row>
    <row r="657" spans="1:26" x14ac:dyDescent="0.3">
      <c r="A657">
        <v>19183</v>
      </c>
      <c r="B657" t="s">
        <v>25</v>
      </c>
      <c r="C657">
        <v>0.06</v>
      </c>
      <c r="D657">
        <v>350.99</v>
      </c>
      <c r="E657">
        <v>39</v>
      </c>
      <c r="F657">
        <v>1178</v>
      </c>
      <c r="G657" t="s">
        <v>1264</v>
      </c>
      <c r="H657" t="s">
        <v>39</v>
      </c>
      <c r="I657" t="s">
        <v>114</v>
      </c>
      <c r="J657" t="s">
        <v>41</v>
      </c>
      <c r="K657" t="s">
        <v>42</v>
      </c>
      <c r="L657" t="s">
        <v>43</v>
      </c>
      <c r="M657" t="s">
        <v>1266</v>
      </c>
      <c r="N657">
        <v>0.55000000000000004</v>
      </c>
      <c r="O657" t="s">
        <v>33</v>
      </c>
      <c r="P657" t="s">
        <v>136</v>
      </c>
      <c r="Q657" t="s">
        <v>362</v>
      </c>
      <c r="R657" t="s">
        <v>1265</v>
      </c>
      <c r="S657">
        <v>32701</v>
      </c>
      <c r="T657" s="1">
        <v>42103</v>
      </c>
      <c r="U657" s="1">
        <v>42105</v>
      </c>
      <c r="V657">
        <v>-302.61559999999997</v>
      </c>
      <c r="W657">
        <v>10</v>
      </c>
      <c r="X657">
        <v>3506.78</v>
      </c>
      <c r="Y657">
        <v>89787</v>
      </c>
      <c r="Z657" t="str">
        <f>TEXT(Orders[[#This Row],[Order Date]],"MMM")</f>
        <v>Apr</v>
      </c>
    </row>
    <row r="658" spans="1:26" x14ac:dyDescent="0.3">
      <c r="A658">
        <v>19184</v>
      </c>
      <c r="B658" t="s">
        <v>25</v>
      </c>
      <c r="C658">
        <v>0.09</v>
      </c>
      <c r="D658">
        <v>40.98</v>
      </c>
      <c r="E658">
        <v>6.5</v>
      </c>
      <c r="F658">
        <v>1178</v>
      </c>
      <c r="G658" t="s">
        <v>1264</v>
      </c>
      <c r="H658" t="s">
        <v>27</v>
      </c>
      <c r="I658" t="s">
        <v>114</v>
      </c>
      <c r="J658" t="s">
        <v>77</v>
      </c>
      <c r="K658" t="s">
        <v>180</v>
      </c>
      <c r="L658" t="s">
        <v>59</v>
      </c>
      <c r="M658" t="s">
        <v>1267</v>
      </c>
      <c r="N658">
        <v>0.74</v>
      </c>
      <c r="O658" t="s">
        <v>33</v>
      </c>
      <c r="P658" t="s">
        <v>136</v>
      </c>
      <c r="Q658" t="s">
        <v>362</v>
      </c>
      <c r="R658" t="s">
        <v>1265</v>
      </c>
      <c r="S658">
        <v>32701</v>
      </c>
      <c r="T658" s="1">
        <v>42103</v>
      </c>
      <c r="U658" s="1">
        <v>42105</v>
      </c>
      <c r="V658">
        <v>5.6916000000000002</v>
      </c>
      <c r="W658">
        <v>7</v>
      </c>
      <c r="X658">
        <v>267.69</v>
      </c>
      <c r="Y658">
        <v>89787</v>
      </c>
      <c r="Z658" t="str">
        <f>TEXT(Orders[[#This Row],[Order Date]],"MMM")</f>
        <v>Apr</v>
      </c>
    </row>
    <row r="659" spans="1:26" x14ac:dyDescent="0.3">
      <c r="A659">
        <v>19484</v>
      </c>
      <c r="B659" t="s">
        <v>25</v>
      </c>
      <c r="C659">
        <v>7.0000000000000007E-2</v>
      </c>
      <c r="D659">
        <v>2.61</v>
      </c>
      <c r="E659">
        <v>0.5</v>
      </c>
      <c r="F659">
        <v>1182</v>
      </c>
      <c r="G659" t="s">
        <v>1268</v>
      </c>
      <c r="H659" t="s">
        <v>49</v>
      </c>
      <c r="I659" t="s">
        <v>40</v>
      </c>
      <c r="J659" t="s">
        <v>29</v>
      </c>
      <c r="K659" t="s">
        <v>134</v>
      </c>
      <c r="L659" t="s">
        <v>59</v>
      </c>
      <c r="M659" t="s">
        <v>1135</v>
      </c>
      <c r="N659">
        <v>0.39</v>
      </c>
      <c r="O659" t="s">
        <v>33</v>
      </c>
      <c r="P659" t="s">
        <v>34</v>
      </c>
      <c r="Q659" t="s">
        <v>212</v>
      </c>
      <c r="R659" t="s">
        <v>1269</v>
      </c>
      <c r="S659">
        <v>84660</v>
      </c>
      <c r="T659" s="1">
        <v>42147</v>
      </c>
      <c r="U659" s="1">
        <v>42147</v>
      </c>
      <c r="V659">
        <v>27.013499999999997</v>
      </c>
      <c r="W659">
        <v>15</v>
      </c>
      <c r="X659">
        <v>39.15</v>
      </c>
      <c r="Y659">
        <v>86913</v>
      </c>
      <c r="Z659" t="str">
        <f>TEXT(Orders[[#This Row],[Order Date]],"MMM")</f>
        <v>May</v>
      </c>
    </row>
    <row r="660" spans="1:26" x14ac:dyDescent="0.3">
      <c r="A660">
        <v>21522</v>
      </c>
      <c r="B660" t="s">
        <v>37</v>
      </c>
      <c r="C660">
        <v>0.04</v>
      </c>
      <c r="D660">
        <v>35.99</v>
      </c>
      <c r="E660">
        <v>3.3</v>
      </c>
      <c r="F660">
        <v>1183</v>
      </c>
      <c r="G660" t="s">
        <v>1270</v>
      </c>
      <c r="H660" t="s">
        <v>49</v>
      </c>
      <c r="I660" t="s">
        <v>40</v>
      </c>
      <c r="J660" t="s">
        <v>77</v>
      </c>
      <c r="K660" t="s">
        <v>78</v>
      </c>
      <c r="L660" t="s">
        <v>51</v>
      </c>
      <c r="M660" t="s">
        <v>1271</v>
      </c>
      <c r="N660">
        <v>0.39</v>
      </c>
      <c r="O660" t="s">
        <v>33</v>
      </c>
      <c r="P660" t="s">
        <v>34</v>
      </c>
      <c r="Q660" t="s">
        <v>212</v>
      </c>
      <c r="R660" t="s">
        <v>1272</v>
      </c>
      <c r="S660">
        <v>84663</v>
      </c>
      <c r="T660" s="1">
        <v>42184</v>
      </c>
      <c r="U660" s="1">
        <v>42184</v>
      </c>
      <c r="V660">
        <v>184.19549999999998</v>
      </c>
      <c r="W660">
        <v>9</v>
      </c>
      <c r="X660">
        <v>266.95</v>
      </c>
      <c r="Y660">
        <v>86914</v>
      </c>
      <c r="Z660" t="str">
        <f>TEXT(Orders[[#This Row],[Order Date]],"MMM")</f>
        <v>Jun</v>
      </c>
    </row>
    <row r="661" spans="1:26" x14ac:dyDescent="0.3">
      <c r="A661">
        <v>22190</v>
      </c>
      <c r="B661" t="s">
        <v>56</v>
      </c>
      <c r="C661">
        <v>0</v>
      </c>
      <c r="D661">
        <v>6783.02</v>
      </c>
      <c r="E661">
        <v>24.49</v>
      </c>
      <c r="F661">
        <v>1185</v>
      </c>
      <c r="G661" t="s">
        <v>1273</v>
      </c>
      <c r="H661" t="s">
        <v>49</v>
      </c>
      <c r="I661" t="s">
        <v>114</v>
      </c>
      <c r="J661" t="s">
        <v>77</v>
      </c>
      <c r="K661" t="s">
        <v>85</v>
      </c>
      <c r="L661" t="s">
        <v>236</v>
      </c>
      <c r="M661" t="s">
        <v>1274</v>
      </c>
      <c r="N661">
        <v>0.39</v>
      </c>
      <c r="O661" t="s">
        <v>33</v>
      </c>
      <c r="P661" t="s">
        <v>136</v>
      </c>
      <c r="Q661" t="s">
        <v>1275</v>
      </c>
      <c r="R661" t="s">
        <v>1276</v>
      </c>
      <c r="S661">
        <v>35756</v>
      </c>
      <c r="T661" s="1">
        <v>42084</v>
      </c>
      <c r="U661" s="1">
        <v>42085</v>
      </c>
      <c r="V661">
        <v>4.1099999999999994</v>
      </c>
      <c r="W661">
        <v>3</v>
      </c>
      <c r="X661">
        <v>20552.55</v>
      </c>
      <c r="Y661">
        <v>85938</v>
      </c>
      <c r="Z661" t="str">
        <f>TEXT(Orders[[#This Row],[Order Date]],"MMM")</f>
        <v>Mar</v>
      </c>
    </row>
    <row r="662" spans="1:26" x14ac:dyDescent="0.3">
      <c r="A662">
        <v>20764</v>
      </c>
      <c r="B662" t="s">
        <v>37</v>
      </c>
      <c r="C662">
        <v>0.08</v>
      </c>
      <c r="D662">
        <v>11.7</v>
      </c>
      <c r="E662">
        <v>6.96</v>
      </c>
      <c r="F662">
        <v>1185</v>
      </c>
      <c r="G662" t="s">
        <v>1273</v>
      </c>
      <c r="H662" t="s">
        <v>49</v>
      </c>
      <c r="I662" t="s">
        <v>114</v>
      </c>
      <c r="J662" t="s">
        <v>29</v>
      </c>
      <c r="K662" t="s">
        <v>257</v>
      </c>
      <c r="L662" t="s">
        <v>86</v>
      </c>
      <c r="M662" t="s">
        <v>1277</v>
      </c>
      <c r="N662">
        <v>0.5</v>
      </c>
      <c r="O662" t="s">
        <v>33</v>
      </c>
      <c r="P662" t="s">
        <v>136</v>
      </c>
      <c r="Q662" t="s">
        <v>1275</v>
      </c>
      <c r="R662" t="s">
        <v>1276</v>
      </c>
      <c r="S662">
        <v>35756</v>
      </c>
      <c r="T662" s="1">
        <v>42104</v>
      </c>
      <c r="U662" s="1">
        <v>42107</v>
      </c>
      <c r="V662">
        <v>28.565999999999999</v>
      </c>
      <c r="W662">
        <v>8</v>
      </c>
      <c r="X662">
        <v>87.8</v>
      </c>
      <c r="Y662">
        <v>85940</v>
      </c>
      <c r="Z662" t="str">
        <f>TEXT(Orders[[#This Row],[Order Date]],"MMM")</f>
        <v>Apr</v>
      </c>
    </row>
    <row r="663" spans="1:26" x14ac:dyDescent="0.3">
      <c r="A663">
        <v>24358</v>
      </c>
      <c r="B663" t="s">
        <v>47</v>
      </c>
      <c r="C663">
        <v>7.0000000000000007E-2</v>
      </c>
      <c r="D663">
        <v>400.97</v>
      </c>
      <c r="E663">
        <v>48.26</v>
      </c>
      <c r="F663">
        <v>1186</v>
      </c>
      <c r="G663" t="s">
        <v>1278</v>
      </c>
      <c r="H663" t="s">
        <v>39</v>
      </c>
      <c r="I663" t="s">
        <v>114</v>
      </c>
      <c r="J663" t="s">
        <v>77</v>
      </c>
      <c r="K663" t="s">
        <v>85</v>
      </c>
      <c r="L663" t="s">
        <v>121</v>
      </c>
      <c r="M663" t="s">
        <v>1279</v>
      </c>
      <c r="N663">
        <v>0.36</v>
      </c>
      <c r="O663" t="s">
        <v>33</v>
      </c>
      <c r="P663" t="s">
        <v>34</v>
      </c>
      <c r="Q663" t="s">
        <v>45</v>
      </c>
      <c r="R663" t="s">
        <v>1280</v>
      </c>
      <c r="S663">
        <v>92646</v>
      </c>
      <c r="T663" s="1">
        <v>42103</v>
      </c>
      <c r="U663" s="1">
        <v>42104</v>
      </c>
      <c r="V663">
        <v>2581.5590999999995</v>
      </c>
      <c r="W663">
        <v>10</v>
      </c>
      <c r="X663">
        <v>3741.39</v>
      </c>
      <c r="Y663">
        <v>85939</v>
      </c>
      <c r="Z663" t="str">
        <f>TEXT(Orders[[#This Row],[Order Date]],"MMM")</f>
        <v>Apr</v>
      </c>
    </row>
    <row r="664" spans="1:26" x14ac:dyDescent="0.3">
      <c r="A664">
        <v>18829</v>
      </c>
      <c r="B664" t="s">
        <v>106</v>
      </c>
      <c r="C664">
        <v>0.06</v>
      </c>
      <c r="D664">
        <v>10.89</v>
      </c>
      <c r="E664">
        <v>4.5</v>
      </c>
      <c r="F664">
        <v>1189</v>
      </c>
      <c r="G664" t="s">
        <v>1281</v>
      </c>
      <c r="H664" t="s">
        <v>49</v>
      </c>
      <c r="I664" t="s">
        <v>114</v>
      </c>
      <c r="J664" t="s">
        <v>29</v>
      </c>
      <c r="K664" t="s">
        <v>257</v>
      </c>
      <c r="L664" t="s">
        <v>59</v>
      </c>
      <c r="M664" t="s">
        <v>258</v>
      </c>
      <c r="N664">
        <v>0.59</v>
      </c>
      <c r="O664" t="s">
        <v>33</v>
      </c>
      <c r="P664" t="s">
        <v>34</v>
      </c>
      <c r="Q664" t="s">
        <v>45</v>
      </c>
      <c r="R664" t="s">
        <v>1280</v>
      </c>
      <c r="S664">
        <v>92646</v>
      </c>
      <c r="T664" s="1">
        <v>42172</v>
      </c>
      <c r="U664" s="1">
        <v>42177</v>
      </c>
      <c r="V664">
        <v>-25.112000000000002</v>
      </c>
      <c r="W664">
        <v>14</v>
      </c>
      <c r="X664">
        <v>149.32</v>
      </c>
      <c r="Y664">
        <v>87584</v>
      </c>
      <c r="Z664" t="str">
        <f>TEXT(Orders[[#This Row],[Order Date]],"MMM")</f>
        <v>Jun</v>
      </c>
    </row>
    <row r="665" spans="1:26" x14ac:dyDescent="0.3">
      <c r="A665">
        <v>18830</v>
      </c>
      <c r="B665" t="s">
        <v>106</v>
      </c>
      <c r="C665">
        <v>0.03</v>
      </c>
      <c r="D665">
        <v>10.64</v>
      </c>
      <c r="E665">
        <v>5.16</v>
      </c>
      <c r="F665">
        <v>1189</v>
      </c>
      <c r="G665" t="s">
        <v>1281</v>
      </c>
      <c r="H665" t="s">
        <v>49</v>
      </c>
      <c r="I665" t="s">
        <v>114</v>
      </c>
      <c r="J665" t="s">
        <v>41</v>
      </c>
      <c r="K665" t="s">
        <v>50</v>
      </c>
      <c r="L665" t="s">
        <v>59</v>
      </c>
      <c r="M665" t="s">
        <v>849</v>
      </c>
      <c r="N665">
        <v>0.56999999999999995</v>
      </c>
      <c r="O665" t="s">
        <v>33</v>
      </c>
      <c r="P665" t="s">
        <v>34</v>
      </c>
      <c r="Q665" t="s">
        <v>45</v>
      </c>
      <c r="R665" t="s">
        <v>1280</v>
      </c>
      <c r="S665">
        <v>92646</v>
      </c>
      <c r="T665" s="1">
        <v>42172</v>
      </c>
      <c r="U665" s="1">
        <v>42177</v>
      </c>
      <c r="V665">
        <v>17.376000000000001</v>
      </c>
      <c r="W665">
        <v>16</v>
      </c>
      <c r="X665">
        <v>177.01</v>
      </c>
      <c r="Y665">
        <v>87584</v>
      </c>
      <c r="Z665" t="str">
        <f>TEXT(Orders[[#This Row],[Order Date]],"MMM")</f>
        <v>Jun</v>
      </c>
    </row>
    <row r="666" spans="1:26" x14ac:dyDescent="0.3">
      <c r="A666">
        <v>18831</v>
      </c>
      <c r="B666" t="s">
        <v>106</v>
      </c>
      <c r="C666">
        <v>0.03</v>
      </c>
      <c r="D666">
        <v>7.96</v>
      </c>
      <c r="E666">
        <v>4.95</v>
      </c>
      <c r="F666">
        <v>1189</v>
      </c>
      <c r="G666" t="s">
        <v>1281</v>
      </c>
      <c r="H666" t="s">
        <v>49</v>
      </c>
      <c r="I666" t="s">
        <v>114</v>
      </c>
      <c r="J666" t="s">
        <v>41</v>
      </c>
      <c r="K666" t="s">
        <v>50</v>
      </c>
      <c r="L666" t="s">
        <v>59</v>
      </c>
      <c r="M666" t="s">
        <v>1282</v>
      </c>
      <c r="N666">
        <v>0.41</v>
      </c>
      <c r="O666" t="s">
        <v>33</v>
      </c>
      <c r="P666" t="s">
        <v>34</v>
      </c>
      <c r="Q666" t="s">
        <v>45</v>
      </c>
      <c r="R666" t="s">
        <v>1280</v>
      </c>
      <c r="S666">
        <v>92646</v>
      </c>
      <c r="T666" s="1">
        <v>42172</v>
      </c>
      <c r="U666" s="1">
        <v>42174</v>
      </c>
      <c r="V666">
        <v>24.260399999999997</v>
      </c>
      <c r="W666">
        <v>4</v>
      </c>
      <c r="X666">
        <v>35.159999999999997</v>
      </c>
      <c r="Y666">
        <v>87584</v>
      </c>
      <c r="Z666" t="str">
        <f>TEXT(Orders[[#This Row],[Order Date]],"MMM")</f>
        <v>Jun</v>
      </c>
    </row>
    <row r="667" spans="1:26" x14ac:dyDescent="0.3">
      <c r="A667">
        <v>19553</v>
      </c>
      <c r="B667" t="s">
        <v>106</v>
      </c>
      <c r="C667">
        <v>0.03</v>
      </c>
      <c r="D667">
        <v>28.53</v>
      </c>
      <c r="E667">
        <v>1.49</v>
      </c>
      <c r="F667">
        <v>1191</v>
      </c>
      <c r="G667" t="s">
        <v>1283</v>
      </c>
      <c r="H667" t="s">
        <v>49</v>
      </c>
      <c r="I667" t="s">
        <v>58</v>
      </c>
      <c r="J667" t="s">
        <v>29</v>
      </c>
      <c r="K667" t="s">
        <v>109</v>
      </c>
      <c r="L667" t="s">
        <v>59</v>
      </c>
      <c r="M667" t="s">
        <v>332</v>
      </c>
      <c r="N667">
        <v>0.38</v>
      </c>
      <c r="O667" t="s">
        <v>33</v>
      </c>
      <c r="P667" t="s">
        <v>53</v>
      </c>
      <c r="Q667" t="s">
        <v>228</v>
      </c>
      <c r="R667" t="s">
        <v>1284</v>
      </c>
      <c r="S667">
        <v>6050</v>
      </c>
      <c r="T667" s="1">
        <v>42183</v>
      </c>
      <c r="U667" s="1">
        <v>42186</v>
      </c>
      <c r="V667">
        <v>59.440499999999993</v>
      </c>
      <c r="W667">
        <v>3</v>
      </c>
      <c r="X667">
        <v>88.84</v>
      </c>
      <c r="Y667">
        <v>87587</v>
      </c>
      <c r="Z667" t="str">
        <f>TEXT(Orders[[#This Row],[Order Date]],"MMM")</f>
        <v>Jun</v>
      </c>
    </row>
    <row r="668" spans="1:26" x14ac:dyDescent="0.3">
      <c r="A668">
        <v>830</v>
      </c>
      <c r="B668" t="s">
        <v>106</v>
      </c>
      <c r="C668">
        <v>0.03</v>
      </c>
      <c r="D668">
        <v>10.64</v>
      </c>
      <c r="E668">
        <v>5.16</v>
      </c>
      <c r="F668">
        <v>1193</v>
      </c>
      <c r="G668" t="s">
        <v>1285</v>
      </c>
      <c r="H668" t="s">
        <v>49</v>
      </c>
      <c r="I668" t="s">
        <v>114</v>
      </c>
      <c r="J668" t="s">
        <v>41</v>
      </c>
      <c r="K668" t="s">
        <v>50</v>
      </c>
      <c r="L668" t="s">
        <v>59</v>
      </c>
      <c r="M668" t="s">
        <v>849</v>
      </c>
      <c r="N668">
        <v>0.56999999999999995</v>
      </c>
      <c r="O668" t="s">
        <v>33</v>
      </c>
      <c r="P668" t="s">
        <v>53</v>
      </c>
      <c r="Q668" t="s">
        <v>1005</v>
      </c>
      <c r="R668" t="s">
        <v>35</v>
      </c>
      <c r="S668">
        <v>20016</v>
      </c>
      <c r="T668" s="1">
        <v>42172</v>
      </c>
      <c r="U668" s="1">
        <v>42177</v>
      </c>
      <c r="V668">
        <v>14.48</v>
      </c>
      <c r="W668">
        <v>63</v>
      </c>
      <c r="X668">
        <v>696.96</v>
      </c>
      <c r="Y668">
        <v>5984</v>
      </c>
      <c r="Z668" t="str">
        <f>TEXT(Orders[[#This Row],[Order Date]],"MMM")</f>
        <v>Jun</v>
      </c>
    </row>
    <row r="669" spans="1:26" x14ac:dyDescent="0.3">
      <c r="A669">
        <v>831</v>
      </c>
      <c r="B669" t="s">
        <v>106</v>
      </c>
      <c r="C669">
        <v>0.03</v>
      </c>
      <c r="D669">
        <v>7.96</v>
      </c>
      <c r="E669">
        <v>4.95</v>
      </c>
      <c r="F669">
        <v>1193</v>
      </c>
      <c r="G669" t="s">
        <v>1285</v>
      </c>
      <c r="H669" t="s">
        <v>49</v>
      </c>
      <c r="I669" t="s">
        <v>114</v>
      </c>
      <c r="J669" t="s">
        <v>41</v>
      </c>
      <c r="K669" t="s">
        <v>50</v>
      </c>
      <c r="L669" t="s">
        <v>59</v>
      </c>
      <c r="M669" t="s">
        <v>1282</v>
      </c>
      <c r="N669">
        <v>0.41</v>
      </c>
      <c r="O669" t="s">
        <v>33</v>
      </c>
      <c r="P669" t="s">
        <v>53</v>
      </c>
      <c r="Q669" t="s">
        <v>1005</v>
      </c>
      <c r="R669" t="s">
        <v>35</v>
      </c>
      <c r="S669">
        <v>20016</v>
      </c>
      <c r="T669" s="1">
        <v>42172</v>
      </c>
      <c r="U669" s="1">
        <v>42174</v>
      </c>
      <c r="V669">
        <v>22.25</v>
      </c>
      <c r="W669">
        <v>17</v>
      </c>
      <c r="X669">
        <v>149.41</v>
      </c>
      <c r="Y669">
        <v>5984</v>
      </c>
      <c r="Z669" t="str">
        <f>TEXT(Orders[[#This Row],[Order Date]],"MMM")</f>
        <v>Jun</v>
      </c>
    </row>
    <row r="670" spans="1:26" x14ac:dyDescent="0.3">
      <c r="A670">
        <v>4131</v>
      </c>
      <c r="B670" t="s">
        <v>25</v>
      </c>
      <c r="C670">
        <v>0.05</v>
      </c>
      <c r="D670">
        <v>52.4</v>
      </c>
      <c r="E670">
        <v>16.11</v>
      </c>
      <c r="F670">
        <v>1193</v>
      </c>
      <c r="G670" t="s">
        <v>1285</v>
      </c>
      <c r="H670" t="s">
        <v>49</v>
      </c>
      <c r="I670" t="s">
        <v>114</v>
      </c>
      <c r="J670" t="s">
        <v>29</v>
      </c>
      <c r="K670" t="s">
        <v>109</v>
      </c>
      <c r="L670" t="s">
        <v>59</v>
      </c>
      <c r="M670" t="s">
        <v>1286</v>
      </c>
      <c r="N670">
        <v>0.39</v>
      </c>
      <c r="O670" t="s">
        <v>33</v>
      </c>
      <c r="P670" t="s">
        <v>53</v>
      </c>
      <c r="Q670" t="s">
        <v>1005</v>
      </c>
      <c r="R670" t="s">
        <v>35</v>
      </c>
      <c r="S670">
        <v>20016</v>
      </c>
      <c r="T670" s="1">
        <v>42060</v>
      </c>
      <c r="U670" s="1">
        <v>42062</v>
      </c>
      <c r="V670">
        <v>592.52650000000006</v>
      </c>
      <c r="W670">
        <v>85</v>
      </c>
      <c r="X670">
        <v>4556.63</v>
      </c>
      <c r="Y670">
        <v>29350</v>
      </c>
      <c r="Z670" t="str">
        <f>TEXT(Orders[[#This Row],[Order Date]],"MMM")</f>
        <v>Feb</v>
      </c>
    </row>
    <row r="671" spans="1:26" x14ac:dyDescent="0.3">
      <c r="A671">
        <v>4133</v>
      </c>
      <c r="B671" t="s">
        <v>25</v>
      </c>
      <c r="C671">
        <v>0.05</v>
      </c>
      <c r="D671">
        <v>36.549999999999997</v>
      </c>
      <c r="E671">
        <v>13.89</v>
      </c>
      <c r="F671">
        <v>1193</v>
      </c>
      <c r="G671" t="s">
        <v>1285</v>
      </c>
      <c r="H671" t="s">
        <v>27</v>
      </c>
      <c r="I671" t="s">
        <v>114</v>
      </c>
      <c r="J671" t="s">
        <v>29</v>
      </c>
      <c r="K671" t="s">
        <v>30</v>
      </c>
      <c r="L671" t="s">
        <v>31</v>
      </c>
      <c r="M671" t="s">
        <v>1287</v>
      </c>
      <c r="N671">
        <v>0.41</v>
      </c>
      <c r="O671" t="s">
        <v>33</v>
      </c>
      <c r="P671" t="s">
        <v>53</v>
      </c>
      <c r="Q671" t="s">
        <v>1005</v>
      </c>
      <c r="R671" t="s">
        <v>35</v>
      </c>
      <c r="S671">
        <v>20016</v>
      </c>
      <c r="T671" s="1">
        <v>42060</v>
      </c>
      <c r="U671" s="1">
        <v>42061</v>
      </c>
      <c r="V671">
        <v>232.8</v>
      </c>
      <c r="W671">
        <v>83</v>
      </c>
      <c r="X671">
        <v>2948.61</v>
      </c>
      <c r="Y671">
        <v>29350</v>
      </c>
      <c r="Z671" t="str">
        <f>TEXT(Orders[[#This Row],[Order Date]],"MMM")</f>
        <v>Feb</v>
      </c>
    </row>
    <row r="672" spans="1:26" x14ac:dyDescent="0.3">
      <c r="A672">
        <v>5468</v>
      </c>
      <c r="B672" t="s">
        <v>37</v>
      </c>
      <c r="C672">
        <v>0.03</v>
      </c>
      <c r="D672">
        <v>5.98</v>
      </c>
      <c r="E672">
        <v>1.49</v>
      </c>
      <c r="F672">
        <v>1193</v>
      </c>
      <c r="G672" t="s">
        <v>1285</v>
      </c>
      <c r="H672" t="s">
        <v>49</v>
      </c>
      <c r="I672" t="s">
        <v>58</v>
      </c>
      <c r="J672" t="s">
        <v>29</v>
      </c>
      <c r="K672" t="s">
        <v>109</v>
      </c>
      <c r="L672" t="s">
        <v>59</v>
      </c>
      <c r="M672" t="s">
        <v>1017</v>
      </c>
      <c r="N672">
        <v>0.39</v>
      </c>
      <c r="O672" t="s">
        <v>33</v>
      </c>
      <c r="P672" t="s">
        <v>53</v>
      </c>
      <c r="Q672" t="s">
        <v>1005</v>
      </c>
      <c r="R672" t="s">
        <v>35</v>
      </c>
      <c r="S672">
        <v>20016</v>
      </c>
      <c r="T672" s="1">
        <v>42125</v>
      </c>
      <c r="U672" s="1">
        <v>42127</v>
      </c>
      <c r="V672">
        <v>38.08</v>
      </c>
      <c r="W672">
        <v>85</v>
      </c>
      <c r="X672">
        <v>517.85</v>
      </c>
      <c r="Y672">
        <v>38852</v>
      </c>
      <c r="Z672" t="str">
        <f>TEXT(Orders[[#This Row],[Order Date]],"MMM")</f>
        <v>May</v>
      </c>
    </row>
    <row r="673" spans="1:26" x14ac:dyDescent="0.3">
      <c r="A673">
        <v>1552</v>
      </c>
      <c r="B673" t="s">
        <v>106</v>
      </c>
      <c r="C673">
        <v>0.09</v>
      </c>
      <c r="D673">
        <v>49.99</v>
      </c>
      <c r="E673">
        <v>19.989999999999998</v>
      </c>
      <c r="F673">
        <v>1193</v>
      </c>
      <c r="G673" t="s">
        <v>1285</v>
      </c>
      <c r="H673" t="s">
        <v>49</v>
      </c>
      <c r="I673" t="s">
        <v>58</v>
      </c>
      <c r="J673" t="s">
        <v>77</v>
      </c>
      <c r="K673" t="s">
        <v>180</v>
      </c>
      <c r="L673" t="s">
        <v>59</v>
      </c>
      <c r="M673" t="s">
        <v>275</v>
      </c>
      <c r="N673">
        <v>0.41</v>
      </c>
      <c r="O673" t="s">
        <v>33</v>
      </c>
      <c r="P673" t="s">
        <v>53</v>
      </c>
      <c r="Q673" t="s">
        <v>1005</v>
      </c>
      <c r="R673" t="s">
        <v>35</v>
      </c>
      <c r="S673">
        <v>20016</v>
      </c>
      <c r="T673" s="1">
        <v>42183</v>
      </c>
      <c r="U673" s="1">
        <v>42185</v>
      </c>
      <c r="V673">
        <v>-17.03</v>
      </c>
      <c r="W673">
        <v>48</v>
      </c>
      <c r="X673">
        <v>2373.3200000000002</v>
      </c>
      <c r="Y673">
        <v>11206</v>
      </c>
      <c r="Z673" t="str">
        <f>TEXT(Orders[[#This Row],[Order Date]],"MMM")</f>
        <v>Jun</v>
      </c>
    </row>
    <row r="674" spans="1:26" x14ac:dyDescent="0.3">
      <c r="A674">
        <v>1553</v>
      </c>
      <c r="B674" t="s">
        <v>106</v>
      </c>
      <c r="C674">
        <v>0.03</v>
      </c>
      <c r="D674">
        <v>28.53</v>
      </c>
      <c r="E674">
        <v>1.49</v>
      </c>
      <c r="F674">
        <v>1193</v>
      </c>
      <c r="G674" t="s">
        <v>1285</v>
      </c>
      <c r="H674" t="s">
        <v>49</v>
      </c>
      <c r="I674" t="s">
        <v>58</v>
      </c>
      <c r="J674" t="s">
        <v>29</v>
      </c>
      <c r="K674" t="s">
        <v>109</v>
      </c>
      <c r="L674" t="s">
        <v>59</v>
      </c>
      <c r="M674" t="s">
        <v>332</v>
      </c>
      <c r="N674">
        <v>0.38</v>
      </c>
      <c r="O674" t="s">
        <v>33</v>
      </c>
      <c r="P674" t="s">
        <v>53</v>
      </c>
      <c r="Q674" t="s">
        <v>1005</v>
      </c>
      <c r="R674" t="s">
        <v>35</v>
      </c>
      <c r="S674">
        <v>20016</v>
      </c>
      <c r="T674" s="1">
        <v>42183</v>
      </c>
      <c r="U674" s="1">
        <v>42186</v>
      </c>
      <c r="V674">
        <v>39.626999999999995</v>
      </c>
      <c r="W674">
        <v>11</v>
      </c>
      <c r="X674">
        <v>325.73</v>
      </c>
      <c r="Y674">
        <v>11206</v>
      </c>
      <c r="Z674" t="str">
        <f>TEXT(Orders[[#This Row],[Order Date]],"MMM")</f>
        <v>Jun</v>
      </c>
    </row>
    <row r="675" spans="1:26" x14ac:dyDescent="0.3">
      <c r="A675">
        <v>23468</v>
      </c>
      <c r="B675" t="s">
        <v>37</v>
      </c>
      <c r="C675">
        <v>0.03</v>
      </c>
      <c r="D675">
        <v>5.98</v>
      </c>
      <c r="E675">
        <v>1.49</v>
      </c>
      <c r="F675">
        <v>1194</v>
      </c>
      <c r="G675" t="s">
        <v>1288</v>
      </c>
      <c r="H675" t="s">
        <v>49</v>
      </c>
      <c r="I675" t="s">
        <v>58</v>
      </c>
      <c r="J675" t="s">
        <v>29</v>
      </c>
      <c r="K675" t="s">
        <v>109</v>
      </c>
      <c r="L675" t="s">
        <v>59</v>
      </c>
      <c r="M675" t="s">
        <v>1017</v>
      </c>
      <c r="N675">
        <v>0.39</v>
      </c>
      <c r="O675" t="s">
        <v>33</v>
      </c>
      <c r="P675" t="s">
        <v>136</v>
      </c>
      <c r="Q675" t="s">
        <v>362</v>
      </c>
      <c r="R675" t="s">
        <v>1289</v>
      </c>
      <c r="S675">
        <v>34142</v>
      </c>
      <c r="T675" s="1">
        <v>42125</v>
      </c>
      <c r="U675" s="1">
        <v>42127</v>
      </c>
      <c r="V675">
        <v>20.495999999999995</v>
      </c>
      <c r="W675">
        <v>21</v>
      </c>
      <c r="X675">
        <v>127.94</v>
      </c>
      <c r="Y675">
        <v>87586</v>
      </c>
      <c r="Z675" t="str">
        <f>TEXT(Orders[[#This Row],[Order Date]],"MMM")</f>
        <v>May</v>
      </c>
    </row>
    <row r="676" spans="1:26" x14ac:dyDescent="0.3">
      <c r="A676">
        <v>19358</v>
      </c>
      <c r="B676" t="s">
        <v>25</v>
      </c>
      <c r="C676">
        <v>0.08</v>
      </c>
      <c r="D676">
        <v>355.98</v>
      </c>
      <c r="E676">
        <v>58.92</v>
      </c>
      <c r="F676">
        <v>1197</v>
      </c>
      <c r="G676" t="s">
        <v>1290</v>
      </c>
      <c r="H676" t="s">
        <v>39</v>
      </c>
      <c r="I676" t="s">
        <v>58</v>
      </c>
      <c r="J676" t="s">
        <v>41</v>
      </c>
      <c r="K676" t="s">
        <v>42</v>
      </c>
      <c r="L676" t="s">
        <v>43</v>
      </c>
      <c r="M676" t="s">
        <v>1291</v>
      </c>
      <c r="N676">
        <v>0.64</v>
      </c>
      <c r="O676" t="s">
        <v>33</v>
      </c>
      <c r="P676" t="s">
        <v>53</v>
      </c>
      <c r="Q676" t="s">
        <v>193</v>
      </c>
      <c r="R676" t="s">
        <v>1292</v>
      </c>
      <c r="S676">
        <v>1776</v>
      </c>
      <c r="T676" s="1">
        <v>42081</v>
      </c>
      <c r="U676" s="1">
        <v>42083</v>
      </c>
      <c r="V676">
        <v>103.83</v>
      </c>
      <c r="W676">
        <v>4</v>
      </c>
      <c r="X676">
        <v>1350.94</v>
      </c>
      <c r="Y676">
        <v>87583</v>
      </c>
      <c r="Z676" t="str">
        <f>TEXT(Orders[[#This Row],[Order Date]],"MMM")</f>
        <v>Mar</v>
      </c>
    </row>
    <row r="677" spans="1:26" x14ac:dyDescent="0.3">
      <c r="A677">
        <v>22132</v>
      </c>
      <c r="B677" t="s">
        <v>25</v>
      </c>
      <c r="C677">
        <v>0.1</v>
      </c>
      <c r="D677">
        <v>15.14</v>
      </c>
      <c r="E677">
        <v>4.53</v>
      </c>
      <c r="F677">
        <v>1199</v>
      </c>
      <c r="G677" t="s">
        <v>1293</v>
      </c>
      <c r="H677" t="s">
        <v>49</v>
      </c>
      <c r="I677" t="s">
        <v>114</v>
      </c>
      <c r="J677" t="s">
        <v>29</v>
      </c>
      <c r="K677" t="s">
        <v>141</v>
      </c>
      <c r="L677" t="s">
        <v>59</v>
      </c>
      <c r="M677" t="s">
        <v>1198</v>
      </c>
      <c r="N677">
        <v>0.81</v>
      </c>
      <c r="O677" t="s">
        <v>33</v>
      </c>
      <c r="P677" t="s">
        <v>53</v>
      </c>
      <c r="Q677" t="s">
        <v>197</v>
      </c>
      <c r="R677" t="s">
        <v>1294</v>
      </c>
      <c r="S677">
        <v>3060</v>
      </c>
      <c r="T677" s="1">
        <v>42060</v>
      </c>
      <c r="U677" s="1">
        <v>42063</v>
      </c>
      <c r="V677">
        <v>-24.897600000000001</v>
      </c>
      <c r="W677">
        <v>5</v>
      </c>
      <c r="X677">
        <v>75.17</v>
      </c>
      <c r="Y677">
        <v>87585</v>
      </c>
      <c r="Z677" t="str">
        <f>TEXT(Orders[[#This Row],[Order Date]],"MMM")</f>
        <v>Feb</v>
      </c>
    </row>
    <row r="678" spans="1:26" x14ac:dyDescent="0.3">
      <c r="A678">
        <v>22131</v>
      </c>
      <c r="B678" t="s">
        <v>25</v>
      </c>
      <c r="C678">
        <v>0.05</v>
      </c>
      <c r="D678">
        <v>52.4</v>
      </c>
      <c r="E678">
        <v>16.11</v>
      </c>
      <c r="F678">
        <v>1200</v>
      </c>
      <c r="G678" t="s">
        <v>1295</v>
      </c>
      <c r="H678" t="s">
        <v>49</v>
      </c>
      <c r="I678" t="s">
        <v>114</v>
      </c>
      <c r="J678" t="s">
        <v>29</v>
      </c>
      <c r="K678" t="s">
        <v>109</v>
      </c>
      <c r="L678" t="s">
        <v>59</v>
      </c>
      <c r="M678" t="s">
        <v>1286</v>
      </c>
      <c r="N678">
        <v>0.39</v>
      </c>
      <c r="O678" t="s">
        <v>33</v>
      </c>
      <c r="P678" t="s">
        <v>53</v>
      </c>
      <c r="Q678" t="s">
        <v>54</v>
      </c>
      <c r="R678" t="s">
        <v>1296</v>
      </c>
      <c r="S678">
        <v>7407</v>
      </c>
      <c r="T678" s="1">
        <v>42060</v>
      </c>
      <c r="U678" s="1">
        <v>42062</v>
      </c>
      <c r="V678">
        <v>776.7743999999999</v>
      </c>
      <c r="W678">
        <v>21</v>
      </c>
      <c r="X678">
        <v>1125.76</v>
      </c>
      <c r="Y678">
        <v>87585</v>
      </c>
      <c r="Z678" t="str">
        <f>TEXT(Orders[[#This Row],[Order Date]],"MMM")</f>
        <v>Feb</v>
      </c>
    </row>
    <row r="679" spans="1:26" x14ac:dyDescent="0.3">
      <c r="A679">
        <v>22133</v>
      </c>
      <c r="B679" t="s">
        <v>25</v>
      </c>
      <c r="C679">
        <v>0.05</v>
      </c>
      <c r="D679">
        <v>36.549999999999997</v>
      </c>
      <c r="E679">
        <v>13.89</v>
      </c>
      <c r="F679">
        <v>1202</v>
      </c>
      <c r="G679" t="s">
        <v>1297</v>
      </c>
      <c r="H679" t="s">
        <v>27</v>
      </c>
      <c r="I679" t="s">
        <v>114</v>
      </c>
      <c r="J679" t="s">
        <v>29</v>
      </c>
      <c r="K679" t="s">
        <v>30</v>
      </c>
      <c r="L679" t="s">
        <v>31</v>
      </c>
      <c r="M679" t="s">
        <v>1287</v>
      </c>
      <c r="N679">
        <v>0.41</v>
      </c>
      <c r="O679" t="s">
        <v>33</v>
      </c>
      <c r="P679" t="s">
        <v>53</v>
      </c>
      <c r="Q679" t="s">
        <v>54</v>
      </c>
      <c r="R679" t="s">
        <v>1298</v>
      </c>
      <c r="S679">
        <v>7079</v>
      </c>
      <c r="T679" s="1">
        <v>42060</v>
      </c>
      <c r="U679" s="1">
        <v>42061</v>
      </c>
      <c r="V679">
        <v>344.54399999999998</v>
      </c>
      <c r="W679">
        <v>21</v>
      </c>
      <c r="X679">
        <v>746.03</v>
      </c>
      <c r="Y679">
        <v>87585</v>
      </c>
      <c r="Z679" t="str">
        <f>TEXT(Orders[[#This Row],[Order Date]],"MMM")</f>
        <v>Feb</v>
      </c>
    </row>
    <row r="680" spans="1:26" x14ac:dyDescent="0.3">
      <c r="A680">
        <v>19552</v>
      </c>
      <c r="B680" t="s">
        <v>106</v>
      </c>
      <c r="C680">
        <v>0.09</v>
      </c>
      <c r="D680">
        <v>49.99</v>
      </c>
      <c r="E680">
        <v>19.989999999999998</v>
      </c>
      <c r="F680">
        <v>1203</v>
      </c>
      <c r="G680" t="s">
        <v>1299</v>
      </c>
      <c r="H680" t="s">
        <v>49</v>
      </c>
      <c r="I680" t="s">
        <v>58</v>
      </c>
      <c r="J680" t="s">
        <v>77</v>
      </c>
      <c r="K680" t="s">
        <v>180</v>
      </c>
      <c r="L680" t="s">
        <v>59</v>
      </c>
      <c r="M680" t="s">
        <v>275</v>
      </c>
      <c r="N680">
        <v>0.41</v>
      </c>
      <c r="O680" t="s">
        <v>33</v>
      </c>
      <c r="P680" t="s">
        <v>53</v>
      </c>
      <c r="Q680" t="s">
        <v>468</v>
      </c>
      <c r="R680" t="s">
        <v>469</v>
      </c>
      <c r="S680">
        <v>2920</v>
      </c>
      <c r="T680" s="1">
        <v>42183</v>
      </c>
      <c r="U680" s="1">
        <v>42185</v>
      </c>
      <c r="V680">
        <v>-8.5150000000000006</v>
      </c>
      <c r="W680">
        <v>12</v>
      </c>
      <c r="X680">
        <v>593.33000000000004</v>
      </c>
      <c r="Y680">
        <v>87587</v>
      </c>
      <c r="Z680" t="str">
        <f>TEXT(Orders[[#This Row],[Order Date]],"MMM")</f>
        <v>Jun</v>
      </c>
    </row>
    <row r="681" spans="1:26" x14ac:dyDescent="0.3">
      <c r="A681">
        <v>18636</v>
      </c>
      <c r="B681" t="s">
        <v>106</v>
      </c>
      <c r="C681">
        <v>0.01</v>
      </c>
      <c r="D681">
        <v>3.08</v>
      </c>
      <c r="E681">
        <v>0.5</v>
      </c>
      <c r="F681">
        <v>1211</v>
      </c>
      <c r="G681" t="s">
        <v>1300</v>
      </c>
      <c r="H681" t="s">
        <v>49</v>
      </c>
      <c r="I681" t="s">
        <v>28</v>
      </c>
      <c r="J681" t="s">
        <v>29</v>
      </c>
      <c r="K681" t="s">
        <v>134</v>
      </c>
      <c r="L681" t="s">
        <v>59</v>
      </c>
      <c r="M681" t="s">
        <v>1301</v>
      </c>
      <c r="N681">
        <v>0.37</v>
      </c>
      <c r="O681" t="s">
        <v>33</v>
      </c>
      <c r="P681" t="s">
        <v>61</v>
      </c>
      <c r="Q681" t="s">
        <v>701</v>
      </c>
      <c r="R681" t="s">
        <v>1302</v>
      </c>
      <c r="S681">
        <v>46806</v>
      </c>
      <c r="T681" s="1">
        <v>42036</v>
      </c>
      <c r="U681" s="1">
        <v>42041</v>
      </c>
      <c r="V681">
        <v>9.0045000000000002</v>
      </c>
      <c r="W681">
        <v>4</v>
      </c>
      <c r="X681">
        <v>13.05</v>
      </c>
      <c r="Y681">
        <v>88598</v>
      </c>
      <c r="Z681" t="str">
        <f>TEXT(Orders[[#This Row],[Order Date]],"MMM")</f>
        <v>Feb</v>
      </c>
    </row>
    <row r="682" spans="1:26" x14ac:dyDescent="0.3">
      <c r="A682">
        <v>22528</v>
      </c>
      <c r="B682" t="s">
        <v>25</v>
      </c>
      <c r="C682">
        <v>0.08</v>
      </c>
      <c r="D682">
        <v>4.91</v>
      </c>
      <c r="E682">
        <v>4.97</v>
      </c>
      <c r="F682">
        <v>1212</v>
      </c>
      <c r="G682" t="s">
        <v>1303</v>
      </c>
      <c r="H682" t="s">
        <v>49</v>
      </c>
      <c r="I682" t="s">
        <v>28</v>
      </c>
      <c r="J682" t="s">
        <v>29</v>
      </c>
      <c r="K682" t="s">
        <v>109</v>
      </c>
      <c r="L682" t="s">
        <v>59</v>
      </c>
      <c r="M682" t="s">
        <v>1304</v>
      </c>
      <c r="N682">
        <v>0.38</v>
      </c>
      <c r="O682" t="s">
        <v>33</v>
      </c>
      <c r="P682" t="s">
        <v>61</v>
      </c>
      <c r="Q682" t="s">
        <v>701</v>
      </c>
      <c r="R682" t="s">
        <v>1305</v>
      </c>
      <c r="S682">
        <v>46404</v>
      </c>
      <c r="T682" s="1">
        <v>42019</v>
      </c>
      <c r="U682" s="1">
        <v>42020</v>
      </c>
      <c r="V682">
        <v>-99.762500000000003</v>
      </c>
      <c r="W682">
        <v>12</v>
      </c>
      <c r="X682">
        <v>58.95</v>
      </c>
      <c r="Y682">
        <v>88600</v>
      </c>
      <c r="Z682" t="str">
        <f>TEXT(Orders[[#This Row],[Order Date]],"MMM")</f>
        <v>Jan</v>
      </c>
    </row>
    <row r="683" spans="1:26" x14ac:dyDescent="0.3">
      <c r="A683">
        <v>22529</v>
      </c>
      <c r="B683" t="s">
        <v>25</v>
      </c>
      <c r="C683">
        <v>0.01</v>
      </c>
      <c r="D683">
        <v>3499.99</v>
      </c>
      <c r="E683">
        <v>24.49</v>
      </c>
      <c r="F683">
        <v>1212</v>
      </c>
      <c r="G683" t="s">
        <v>1303</v>
      </c>
      <c r="H683" t="s">
        <v>49</v>
      </c>
      <c r="I683" t="s">
        <v>28</v>
      </c>
      <c r="J683" t="s">
        <v>77</v>
      </c>
      <c r="K683" t="s">
        <v>586</v>
      </c>
      <c r="L683" t="s">
        <v>236</v>
      </c>
      <c r="M683" t="s">
        <v>1306</v>
      </c>
      <c r="N683">
        <v>0.37</v>
      </c>
      <c r="O683" t="s">
        <v>33</v>
      </c>
      <c r="P683" t="s">
        <v>61</v>
      </c>
      <c r="Q683" t="s">
        <v>701</v>
      </c>
      <c r="R683" t="s">
        <v>1305</v>
      </c>
      <c r="S683">
        <v>46404</v>
      </c>
      <c r="T683" s="1">
        <v>42019</v>
      </c>
      <c r="U683" s="1">
        <v>42020</v>
      </c>
      <c r="V683">
        <v>-3061.82</v>
      </c>
      <c r="W683">
        <v>1</v>
      </c>
      <c r="X683">
        <v>3672.89</v>
      </c>
      <c r="Y683">
        <v>88600</v>
      </c>
      <c r="Z683" t="str">
        <f>TEXT(Orders[[#This Row],[Order Date]],"MMM")</f>
        <v>Jan</v>
      </c>
    </row>
    <row r="684" spans="1:26" x14ac:dyDescent="0.3">
      <c r="A684">
        <v>24270</v>
      </c>
      <c r="B684" t="s">
        <v>106</v>
      </c>
      <c r="C684">
        <v>7.0000000000000007E-2</v>
      </c>
      <c r="D684">
        <v>29.89</v>
      </c>
      <c r="E684">
        <v>1.99</v>
      </c>
      <c r="F684">
        <v>1213</v>
      </c>
      <c r="G684" t="s">
        <v>1307</v>
      </c>
      <c r="H684" t="s">
        <v>27</v>
      </c>
      <c r="I684" t="s">
        <v>28</v>
      </c>
      <c r="J684" t="s">
        <v>77</v>
      </c>
      <c r="K684" t="s">
        <v>180</v>
      </c>
      <c r="L684" t="s">
        <v>51</v>
      </c>
      <c r="M684" t="s">
        <v>1308</v>
      </c>
      <c r="N684">
        <v>0.5</v>
      </c>
      <c r="O684" t="s">
        <v>33</v>
      </c>
      <c r="P684" t="s">
        <v>61</v>
      </c>
      <c r="Q684" t="s">
        <v>701</v>
      </c>
      <c r="R684" t="s">
        <v>1309</v>
      </c>
      <c r="S684">
        <v>46530</v>
      </c>
      <c r="T684" s="1">
        <v>42039</v>
      </c>
      <c r="U684" s="1">
        <v>42044</v>
      </c>
      <c r="V684">
        <v>258.6189</v>
      </c>
      <c r="W684">
        <v>13</v>
      </c>
      <c r="X684">
        <v>374.81</v>
      </c>
      <c r="Y684">
        <v>88599</v>
      </c>
      <c r="Z684" t="str">
        <f>TEXT(Orders[[#This Row],[Order Date]],"MMM")</f>
        <v>Feb</v>
      </c>
    </row>
    <row r="685" spans="1:26" x14ac:dyDescent="0.3">
      <c r="A685">
        <v>24271</v>
      </c>
      <c r="B685" t="s">
        <v>106</v>
      </c>
      <c r="C685">
        <v>0.03</v>
      </c>
      <c r="D685">
        <v>8.34</v>
      </c>
      <c r="E685">
        <v>4.82</v>
      </c>
      <c r="F685">
        <v>1213</v>
      </c>
      <c r="G685" t="s">
        <v>1307</v>
      </c>
      <c r="H685" t="s">
        <v>49</v>
      </c>
      <c r="I685" t="s">
        <v>28</v>
      </c>
      <c r="J685" t="s">
        <v>29</v>
      </c>
      <c r="K685" t="s">
        <v>93</v>
      </c>
      <c r="L685" t="s">
        <v>59</v>
      </c>
      <c r="M685" t="s">
        <v>916</v>
      </c>
      <c r="N685">
        <v>0.4</v>
      </c>
      <c r="O685" t="s">
        <v>33</v>
      </c>
      <c r="P685" t="s">
        <v>61</v>
      </c>
      <c r="Q685" t="s">
        <v>701</v>
      </c>
      <c r="R685" t="s">
        <v>1309</v>
      </c>
      <c r="S685">
        <v>46530</v>
      </c>
      <c r="T685" s="1">
        <v>42039</v>
      </c>
      <c r="U685" s="1">
        <v>42043</v>
      </c>
      <c r="V685">
        <v>-6.71</v>
      </c>
      <c r="W685">
        <v>5</v>
      </c>
      <c r="X685">
        <v>43.27</v>
      </c>
      <c r="Y685">
        <v>88599</v>
      </c>
      <c r="Z685" t="str">
        <f>TEXT(Orders[[#This Row],[Order Date]],"MMM")</f>
        <v>Feb</v>
      </c>
    </row>
    <row r="686" spans="1:26" x14ac:dyDescent="0.3">
      <c r="A686">
        <v>22530</v>
      </c>
      <c r="B686" t="s">
        <v>25</v>
      </c>
      <c r="C686">
        <v>0.03</v>
      </c>
      <c r="D686">
        <v>5.84</v>
      </c>
      <c r="E686">
        <v>1.2</v>
      </c>
      <c r="F686">
        <v>1213</v>
      </c>
      <c r="G686" t="s">
        <v>1307</v>
      </c>
      <c r="H686" t="s">
        <v>49</v>
      </c>
      <c r="I686" t="s">
        <v>28</v>
      </c>
      <c r="J686" t="s">
        <v>29</v>
      </c>
      <c r="K686" t="s">
        <v>30</v>
      </c>
      <c r="L686" t="s">
        <v>31</v>
      </c>
      <c r="M686" t="s">
        <v>1310</v>
      </c>
      <c r="N686">
        <v>0.55000000000000004</v>
      </c>
      <c r="O686" t="s">
        <v>33</v>
      </c>
      <c r="P686" t="s">
        <v>61</v>
      </c>
      <c r="Q686" t="s">
        <v>701</v>
      </c>
      <c r="R686" t="s">
        <v>1309</v>
      </c>
      <c r="S686">
        <v>46530</v>
      </c>
      <c r="T686" s="1">
        <v>42019</v>
      </c>
      <c r="U686" s="1">
        <v>42021</v>
      </c>
      <c r="V686">
        <v>-9.9999999999997868E-3</v>
      </c>
      <c r="W686">
        <v>2</v>
      </c>
      <c r="X686">
        <v>11.74</v>
      </c>
      <c r="Y686">
        <v>88600</v>
      </c>
      <c r="Z686" t="str">
        <f>TEXT(Orders[[#This Row],[Order Date]],"MMM")</f>
        <v>Jan</v>
      </c>
    </row>
    <row r="687" spans="1:26" x14ac:dyDescent="0.3">
      <c r="A687">
        <v>7632</v>
      </c>
      <c r="B687" t="s">
        <v>56</v>
      </c>
      <c r="C687">
        <v>0.09</v>
      </c>
      <c r="D687">
        <v>130.97999999999999</v>
      </c>
      <c r="E687">
        <v>30</v>
      </c>
      <c r="F687">
        <v>1217</v>
      </c>
      <c r="G687" t="s">
        <v>1311</v>
      </c>
      <c r="H687" t="s">
        <v>39</v>
      </c>
      <c r="I687" t="s">
        <v>58</v>
      </c>
      <c r="J687" t="s">
        <v>41</v>
      </c>
      <c r="K687" t="s">
        <v>42</v>
      </c>
      <c r="L687" t="s">
        <v>43</v>
      </c>
      <c r="M687" t="s">
        <v>545</v>
      </c>
      <c r="N687">
        <v>0.78</v>
      </c>
      <c r="O687" t="s">
        <v>33</v>
      </c>
      <c r="P687" t="s">
        <v>53</v>
      </c>
      <c r="Q687" t="s">
        <v>193</v>
      </c>
      <c r="R687" t="s">
        <v>194</v>
      </c>
      <c r="S687">
        <v>2112</v>
      </c>
      <c r="T687" s="1">
        <v>42122</v>
      </c>
      <c r="U687" s="1">
        <v>42125</v>
      </c>
      <c r="V687">
        <v>-421.76</v>
      </c>
      <c r="W687">
        <v>41</v>
      </c>
      <c r="X687">
        <v>5258.94</v>
      </c>
      <c r="Y687">
        <v>54595</v>
      </c>
      <c r="Z687" t="str">
        <f>TEXT(Orders[[#This Row],[Order Date]],"MMM")</f>
        <v>Apr</v>
      </c>
    </row>
    <row r="688" spans="1:26" x14ac:dyDescent="0.3">
      <c r="A688">
        <v>25631</v>
      </c>
      <c r="B688" t="s">
        <v>56</v>
      </c>
      <c r="C688">
        <v>0.02</v>
      </c>
      <c r="D688">
        <v>8.34</v>
      </c>
      <c r="E688">
        <v>2.64</v>
      </c>
      <c r="F688">
        <v>1226</v>
      </c>
      <c r="G688" t="s">
        <v>1312</v>
      </c>
      <c r="H688" t="s">
        <v>49</v>
      </c>
      <c r="I688" t="s">
        <v>58</v>
      </c>
      <c r="J688" t="s">
        <v>29</v>
      </c>
      <c r="K688" t="s">
        <v>174</v>
      </c>
      <c r="L688" t="s">
        <v>51</v>
      </c>
      <c r="M688" t="s">
        <v>358</v>
      </c>
      <c r="N688">
        <v>0.59</v>
      </c>
      <c r="O688" t="s">
        <v>33</v>
      </c>
      <c r="P688" t="s">
        <v>53</v>
      </c>
      <c r="Q688" t="s">
        <v>468</v>
      </c>
      <c r="R688" t="s">
        <v>1313</v>
      </c>
      <c r="S688">
        <v>2861</v>
      </c>
      <c r="T688" s="1">
        <v>42122</v>
      </c>
      <c r="U688" s="1">
        <v>42124</v>
      </c>
      <c r="V688">
        <v>6.79</v>
      </c>
      <c r="W688">
        <v>8</v>
      </c>
      <c r="X688">
        <v>66.739999999999995</v>
      </c>
      <c r="Y688">
        <v>90800</v>
      </c>
      <c r="Z688" t="str">
        <f>TEXT(Orders[[#This Row],[Order Date]],"MMM")</f>
        <v>Apr</v>
      </c>
    </row>
    <row r="689" spans="1:26" x14ac:dyDescent="0.3">
      <c r="A689">
        <v>25632</v>
      </c>
      <c r="B689" t="s">
        <v>56</v>
      </c>
      <c r="C689">
        <v>0.09</v>
      </c>
      <c r="D689">
        <v>130.97999999999999</v>
      </c>
      <c r="E689">
        <v>30</v>
      </c>
      <c r="F689">
        <v>1227</v>
      </c>
      <c r="G689" t="s">
        <v>1314</v>
      </c>
      <c r="H689" t="s">
        <v>39</v>
      </c>
      <c r="I689" t="s">
        <v>58</v>
      </c>
      <c r="J689" t="s">
        <v>41</v>
      </c>
      <c r="K689" t="s">
        <v>42</v>
      </c>
      <c r="L689" t="s">
        <v>43</v>
      </c>
      <c r="M689" t="s">
        <v>545</v>
      </c>
      <c r="N689">
        <v>0.78</v>
      </c>
      <c r="O689" t="s">
        <v>33</v>
      </c>
      <c r="P689" t="s">
        <v>53</v>
      </c>
      <c r="Q689" t="s">
        <v>149</v>
      </c>
      <c r="R689" t="s">
        <v>776</v>
      </c>
      <c r="S689">
        <v>5403</v>
      </c>
      <c r="T689" s="1">
        <v>42122</v>
      </c>
      <c r="U689" s="1">
        <v>42125</v>
      </c>
      <c r="V689">
        <v>-421.76</v>
      </c>
      <c r="W689">
        <v>10</v>
      </c>
      <c r="X689">
        <v>1282.67</v>
      </c>
      <c r="Y689">
        <v>90800</v>
      </c>
      <c r="Z689" t="str">
        <f>TEXT(Orders[[#This Row],[Order Date]],"MMM")</f>
        <v>Apr</v>
      </c>
    </row>
    <row r="690" spans="1:26" x14ac:dyDescent="0.3">
      <c r="A690">
        <v>7810</v>
      </c>
      <c r="B690" t="s">
        <v>56</v>
      </c>
      <c r="C690">
        <v>0</v>
      </c>
      <c r="D690">
        <v>7.1</v>
      </c>
      <c r="E690">
        <v>6.05</v>
      </c>
      <c r="F690">
        <v>1228</v>
      </c>
      <c r="G690" t="s">
        <v>1315</v>
      </c>
      <c r="H690" t="s">
        <v>49</v>
      </c>
      <c r="I690" t="s">
        <v>58</v>
      </c>
      <c r="J690" t="s">
        <v>29</v>
      </c>
      <c r="K690" t="s">
        <v>109</v>
      </c>
      <c r="L690" t="s">
        <v>59</v>
      </c>
      <c r="M690" t="s">
        <v>649</v>
      </c>
      <c r="N690">
        <v>0.39</v>
      </c>
      <c r="O690" t="s">
        <v>33</v>
      </c>
      <c r="P690" t="s">
        <v>53</v>
      </c>
      <c r="Q690" t="s">
        <v>234</v>
      </c>
      <c r="R690" t="s">
        <v>1316</v>
      </c>
      <c r="S690">
        <v>19140</v>
      </c>
      <c r="T690" s="1">
        <v>42051</v>
      </c>
      <c r="U690" s="1">
        <v>42052</v>
      </c>
      <c r="V690">
        <v>-60.145000000000003</v>
      </c>
      <c r="W690">
        <v>28</v>
      </c>
      <c r="X690">
        <v>208.83</v>
      </c>
      <c r="Y690">
        <v>55874</v>
      </c>
      <c r="Z690" t="str">
        <f>TEXT(Orders[[#This Row],[Order Date]],"MMM")</f>
        <v>Feb</v>
      </c>
    </row>
    <row r="691" spans="1:26" x14ac:dyDescent="0.3">
      <c r="A691">
        <v>7811</v>
      </c>
      <c r="B691" t="s">
        <v>56</v>
      </c>
      <c r="C691">
        <v>0.01</v>
      </c>
      <c r="D691">
        <v>4.9800000000000004</v>
      </c>
      <c r="E691">
        <v>4.62</v>
      </c>
      <c r="F691">
        <v>1228</v>
      </c>
      <c r="G691" t="s">
        <v>1315</v>
      </c>
      <c r="H691" t="s">
        <v>27</v>
      </c>
      <c r="I691" t="s">
        <v>58</v>
      </c>
      <c r="J691" t="s">
        <v>77</v>
      </c>
      <c r="K691" t="s">
        <v>180</v>
      </c>
      <c r="L691" t="s">
        <v>51</v>
      </c>
      <c r="M691" t="s">
        <v>411</v>
      </c>
      <c r="N691">
        <v>0.64</v>
      </c>
      <c r="O691" t="s">
        <v>33</v>
      </c>
      <c r="P691" t="s">
        <v>53</v>
      </c>
      <c r="Q691" t="s">
        <v>234</v>
      </c>
      <c r="R691" t="s">
        <v>1316</v>
      </c>
      <c r="S691">
        <v>19140</v>
      </c>
      <c r="T691" s="1">
        <v>42051</v>
      </c>
      <c r="U691" s="1">
        <v>42053</v>
      </c>
      <c r="V691">
        <v>-111.72</v>
      </c>
      <c r="W691">
        <v>41</v>
      </c>
      <c r="X691">
        <v>228.3</v>
      </c>
      <c r="Y691">
        <v>55874</v>
      </c>
      <c r="Z691" t="str">
        <f>TEXT(Orders[[#This Row],[Order Date]],"MMM")</f>
        <v>Feb</v>
      </c>
    </row>
    <row r="692" spans="1:26" x14ac:dyDescent="0.3">
      <c r="A692">
        <v>7812</v>
      </c>
      <c r="B692" t="s">
        <v>56</v>
      </c>
      <c r="C692">
        <v>0.06</v>
      </c>
      <c r="D692">
        <v>5.68</v>
      </c>
      <c r="E692">
        <v>1.39</v>
      </c>
      <c r="F692">
        <v>1228</v>
      </c>
      <c r="G692" t="s">
        <v>1315</v>
      </c>
      <c r="H692" t="s">
        <v>49</v>
      </c>
      <c r="I692" t="s">
        <v>58</v>
      </c>
      <c r="J692" t="s">
        <v>29</v>
      </c>
      <c r="K692" t="s">
        <v>69</v>
      </c>
      <c r="L692" t="s">
        <v>59</v>
      </c>
      <c r="M692" t="s">
        <v>995</v>
      </c>
      <c r="N692">
        <v>0.38</v>
      </c>
      <c r="O692" t="s">
        <v>33</v>
      </c>
      <c r="P692" t="s">
        <v>53</v>
      </c>
      <c r="Q692" t="s">
        <v>234</v>
      </c>
      <c r="R692" t="s">
        <v>1316</v>
      </c>
      <c r="S692">
        <v>19140</v>
      </c>
      <c r="T692" s="1">
        <v>42051</v>
      </c>
      <c r="U692" s="1">
        <v>42051</v>
      </c>
      <c r="V692">
        <v>33.01</v>
      </c>
      <c r="W692">
        <v>24</v>
      </c>
      <c r="X692">
        <v>129.53</v>
      </c>
      <c r="Y692">
        <v>55874</v>
      </c>
      <c r="Z692" t="str">
        <f>TEXT(Orders[[#This Row],[Order Date]],"MMM")</f>
        <v>Feb</v>
      </c>
    </row>
    <row r="693" spans="1:26" x14ac:dyDescent="0.3">
      <c r="A693">
        <v>25811</v>
      </c>
      <c r="B693" t="s">
        <v>56</v>
      </c>
      <c r="C693">
        <v>0.01</v>
      </c>
      <c r="D693">
        <v>4.9800000000000004</v>
      </c>
      <c r="E693">
        <v>4.62</v>
      </c>
      <c r="F693">
        <v>1229</v>
      </c>
      <c r="G693" t="s">
        <v>1317</v>
      </c>
      <c r="H693" t="s">
        <v>27</v>
      </c>
      <c r="I693" t="s">
        <v>58</v>
      </c>
      <c r="J693" t="s">
        <v>77</v>
      </c>
      <c r="K693" t="s">
        <v>180</v>
      </c>
      <c r="L693" t="s">
        <v>51</v>
      </c>
      <c r="M693" t="s">
        <v>411</v>
      </c>
      <c r="N693">
        <v>0.64</v>
      </c>
      <c r="O693" t="s">
        <v>33</v>
      </c>
      <c r="P693" t="s">
        <v>61</v>
      </c>
      <c r="Q693" t="s">
        <v>130</v>
      </c>
      <c r="R693" t="s">
        <v>1318</v>
      </c>
      <c r="S693">
        <v>75482</v>
      </c>
      <c r="T693" s="1">
        <v>42051</v>
      </c>
      <c r="U693" s="1">
        <v>42053</v>
      </c>
      <c r="V693">
        <v>-111.72</v>
      </c>
      <c r="W693">
        <v>10</v>
      </c>
      <c r="X693">
        <v>55.68</v>
      </c>
      <c r="Y693">
        <v>90378</v>
      </c>
      <c r="Z693" t="str">
        <f>TEXT(Orders[[#This Row],[Order Date]],"MMM")</f>
        <v>Feb</v>
      </c>
    </row>
    <row r="694" spans="1:26" x14ac:dyDescent="0.3">
      <c r="A694">
        <v>21206</v>
      </c>
      <c r="B694" t="s">
        <v>47</v>
      </c>
      <c r="C694">
        <v>0.1</v>
      </c>
      <c r="D694">
        <v>120.98</v>
      </c>
      <c r="E694">
        <v>9.07</v>
      </c>
      <c r="F694">
        <v>1233</v>
      </c>
      <c r="G694" t="s">
        <v>1319</v>
      </c>
      <c r="H694" t="s">
        <v>27</v>
      </c>
      <c r="I694" t="s">
        <v>114</v>
      </c>
      <c r="J694" t="s">
        <v>29</v>
      </c>
      <c r="K694" t="s">
        <v>109</v>
      </c>
      <c r="L694" t="s">
        <v>59</v>
      </c>
      <c r="M694" t="s">
        <v>1320</v>
      </c>
      <c r="N694">
        <v>0.35</v>
      </c>
      <c r="O694" t="s">
        <v>33</v>
      </c>
      <c r="P694" t="s">
        <v>61</v>
      </c>
      <c r="Q694" t="s">
        <v>130</v>
      </c>
      <c r="R694" t="s">
        <v>1321</v>
      </c>
      <c r="S694">
        <v>75028</v>
      </c>
      <c r="T694" s="1">
        <v>42103</v>
      </c>
      <c r="U694" s="1">
        <v>42105</v>
      </c>
      <c r="V694">
        <v>297.45715999999999</v>
      </c>
      <c r="W694">
        <v>5</v>
      </c>
      <c r="X694">
        <v>568.24</v>
      </c>
      <c r="Y694">
        <v>89375</v>
      </c>
      <c r="Z694" t="str">
        <f>TEXT(Orders[[#This Row],[Order Date]],"MMM")</f>
        <v>Apr</v>
      </c>
    </row>
    <row r="695" spans="1:26" x14ac:dyDescent="0.3">
      <c r="A695">
        <v>21207</v>
      </c>
      <c r="B695" t="s">
        <v>47</v>
      </c>
      <c r="C695">
        <v>0.02</v>
      </c>
      <c r="D695">
        <v>152.47999999999999</v>
      </c>
      <c r="E695">
        <v>6.5</v>
      </c>
      <c r="F695">
        <v>1233</v>
      </c>
      <c r="G695" t="s">
        <v>1319</v>
      </c>
      <c r="H695" t="s">
        <v>27</v>
      </c>
      <c r="I695" t="s">
        <v>114</v>
      </c>
      <c r="J695" t="s">
        <v>77</v>
      </c>
      <c r="K695" t="s">
        <v>180</v>
      </c>
      <c r="L695" t="s">
        <v>59</v>
      </c>
      <c r="M695" t="s">
        <v>608</v>
      </c>
      <c r="N695">
        <v>0.74</v>
      </c>
      <c r="O695" t="s">
        <v>33</v>
      </c>
      <c r="P695" t="s">
        <v>61</v>
      </c>
      <c r="Q695" t="s">
        <v>130</v>
      </c>
      <c r="R695" t="s">
        <v>1321</v>
      </c>
      <c r="S695">
        <v>75028</v>
      </c>
      <c r="T695" s="1">
        <v>42103</v>
      </c>
      <c r="U695" s="1">
        <v>42105</v>
      </c>
      <c r="V695">
        <v>-564.60239999999999</v>
      </c>
      <c r="W695">
        <v>1</v>
      </c>
      <c r="X695">
        <v>162.91</v>
      </c>
      <c r="Y695">
        <v>89375</v>
      </c>
      <c r="Z695" t="str">
        <f>TEXT(Orders[[#This Row],[Order Date]],"MMM")</f>
        <v>Apr</v>
      </c>
    </row>
    <row r="696" spans="1:26" x14ac:dyDescent="0.3">
      <c r="A696">
        <v>19874</v>
      </c>
      <c r="B696" t="s">
        <v>25</v>
      </c>
      <c r="C696">
        <v>0.09</v>
      </c>
      <c r="D696">
        <v>99.99</v>
      </c>
      <c r="E696">
        <v>19.989999999999998</v>
      </c>
      <c r="F696">
        <v>1233</v>
      </c>
      <c r="G696" t="s">
        <v>1319</v>
      </c>
      <c r="H696" t="s">
        <v>49</v>
      </c>
      <c r="I696" t="s">
        <v>114</v>
      </c>
      <c r="J696" t="s">
        <v>77</v>
      </c>
      <c r="K696" t="s">
        <v>180</v>
      </c>
      <c r="L696" t="s">
        <v>59</v>
      </c>
      <c r="M696" t="s">
        <v>1148</v>
      </c>
      <c r="N696">
        <v>0.52</v>
      </c>
      <c r="O696" t="s">
        <v>33</v>
      </c>
      <c r="P696" t="s">
        <v>61</v>
      </c>
      <c r="Q696" t="s">
        <v>130</v>
      </c>
      <c r="R696" t="s">
        <v>1321</v>
      </c>
      <c r="S696">
        <v>75028</v>
      </c>
      <c r="T696" s="1">
        <v>42159</v>
      </c>
      <c r="U696" s="1">
        <v>42161</v>
      </c>
      <c r="V696">
        <v>-161.47499999999999</v>
      </c>
      <c r="W696">
        <v>1</v>
      </c>
      <c r="X696">
        <v>97.65</v>
      </c>
      <c r="Y696">
        <v>89376</v>
      </c>
      <c r="Z696" t="str">
        <f>TEXT(Orders[[#This Row],[Order Date]],"MMM")</f>
        <v>Jun</v>
      </c>
    </row>
    <row r="697" spans="1:26" x14ac:dyDescent="0.3">
      <c r="A697">
        <v>19875</v>
      </c>
      <c r="B697" t="s">
        <v>25</v>
      </c>
      <c r="C697">
        <v>0.04</v>
      </c>
      <c r="D697">
        <v>205.99</v>
      </c>
      <c r="E697">
        <v>5.26</v>
      </c>
      <c r="F697">
        <v>1233</v>
      </c>
      <c r="G697" t="s">
        <v>1319</v>
      </c>
      <c r="H697" t="s">
        <v>49</v>
      </c>
      <c r="I697" t="s">
        <v>114</v>
      </c>
      <c r="J697" t="s">
        <v>77</v>
      </c>
      <c r="K697" t="s">
        <v>78</v>
      </c>
      <c r="L697" t="s">
        <v>59</v>
      </c>
      <c r="M697" t="s">
        <v>822</v>
      </c>
      <c r="N697">
        <v>0.56000000000000005</v>
      </c>
      <c r="O697" t="s">
        <v>33</v>
      </c>
      <c r="P697" t="s">
        <v>61</v>
      </c>
      <c r="Q697" t="s">
        <v>130</v>
      </c>
      <c r="R697" t="s">
        <v>1321</v>
      </c>
      <c r="S697">
        <v>75028</v>
      </c>
      <c r="T697" s="1">
        <v>42159</v>
      </c>
      <c r="U697" s="1">
        <v>42160</v>
      </c>
      <c r="V697">
        <v>-0.81400000000001005</v>
      </c>
      <c r="W697">
        <v>6</v>
      </c>
      <c r="X697">
        <v>1018.61</v>
      </c>
      <c r="Y697">
        <v>89376</v>
      </c>
      <c r="Z697" t="str">
        <f>TEXT(Orders[[#This Row],[Order Date]],"MMM")</f>
        <v>Jun</v>
      </c>
    </row>
    <row r="698" spans="1:26" x14ac:dyDescent="0.3">
      <c r="A698">
        <v>18625</v>
      </c>
      <c r="B698" t="s">
        <v>37</v>
      </c>
      <c r="C698">
        <v>0.02</v>
      </c>
      <c r="D698">
        <v>7.38</v>
      </c>
      <c r="E698">
        <v>5.21</v>
      </c>
      <c r="F698">
        <v>1237</v>
      </c>
      <c r="G698" t="s">
        <v>1322</v>
      </c>
      <c r="H698" t="s">
        <v>49</v>
      </c>
      <c r="I698" t="s">
        <v>28</v>
      </c>
      <c r="J698" t="s">
        <v>41</v>
      </c>
      <c r="K698" t="s">
        <v>50</v>
      </c>
      <c r="L698" t="s">
        <v>59</v>
      </c>
      <c r="M698" t="s">
        <v>424</v>
      </c>
      <c r="N698">
        <v>0.56000000000000005</v>
      </c>
      <c r="O698" t="s">
        <v>33</v>
      </c>
      <c r="P698" t="s">
        <v>61</v>
      </c>
      <c r="Q698" t="s">
        <v>130</v>
      </c>
      <c r="R698" t="s">
        <v>1323</v>
      </c>
      <c r="S698">
        <v>75007</v>
      </c>
      <c r="T698" s="1">
        <v>42092</v>
      </c>
      <c r="U698" s="1">
        <v>42093</v>
      </c>
      <c r="V698">
        <v>7.74</v>
      </c>
      <c r="W698">
        <v>3</v>
      </c>
      <c r="X698">
        <v>24.52</v>
      </c>
      <c r="Y698">
        <v>86076</v>
      </c>
      <c r="Z698" t="str">
        <f>TEXT(Orders[[#This Row],[Order Date]],"MMM")</f>
        <v>Mar</v>
      </c>
    </row>
    <row r="699" spans="1:26" x14ac:dyDescent="0.3">
      <c r="A699">
        <v>20432</v>
      </c>
      <c r="B699" t="s">
        <v>56</v>
      </c>
      <c r="C699">
        <v>0.05</v>
      </c>
      <c r="D699">
        <v>300.98</v>
      </c>
      <c r="E699">
        <v>13.99</v>
      </c>
      <c r="F699">
        <v>1237</v>
      </c>
      <c r="G699" t="s">
        <v>1322</v>
      </c>
      <c r="H699" t="s">
        <v>49</v>
      </c>
      <c r="I699" t="s">
        <v>28</v>
      </c>
      <c r="J699" t="s">
        <v>77</v>
      </c>
      <c r="K699" t="s">
        <v>85</v>
      </c>
      <c r="L699" t="s">
        <v>86</v>
      </c>
      <c r="M699" t="s">
        <v>1324</v>
      </c>
      <c r="N699">
        <v>0.39</v>
      </c>
      <c r="O699" t="s">
        <v>33</v>
      </c>
      <c r="P699" t="s">
        <v>61</v>
      </c>
      <c r="Q699" t="s">
        <v>130</v>
      </c>
      <c r="R699" t="s">
        <v>1323</v>
      </c>
      <c r="S699">
        <v>75007</v>
      </c>
      <c r="T699" s="1">
        <v>42149</v>
      </c>
      <c r="U699" s="1">
        <v>42150</v>
      </c>
      <c r="V699">
        <v>3985.3089</v>
      </c>
      <c r="W699">
        <v>20</v>
      </c>
      <c r="X699">
        <v>5775.81</v>
      </c>
      <c r="Y699">
        <v>86077</v>
      </c>
      <c r="Z699" t="str">
        <f>TEXT(Orders[[#This Row],[Order Date]],"MMM")</f>
        <v>May</v>
      </c>
    </row>
    <row r="700" spans="1:26" x14ac:dyDescent="0.3">
      <c r="A700">
        <v>20433</v>
      </c>
      <c r="B700" t="s">
        <v>56</v>
      </c>
      <c r="C700">
        <v>0.04</v>
      </c>
      <c r="D700">
        <v>205.99</v>
      </c>
      <c r="E700">
        <v>5</v>
      </c>
      <c r="F700">
        <v>1237</v>
      </c>
      <c r="G700" t="s">
        <v>1322</v>
      </c>
      <c r="H700" t="s">
        <v>27</v>
      </c>
      <c r="I700" t="s">
        <v>28</v>
      </c>
      <c r="J700" t="s">
        <v>77</v>
      </c>
      <c r="K700" t="s">
        <v>78</v>
      </c>
      <c r="L700" t="s">
        <v>59</v>
      </c>
      <c r="M700" t="s">
        <v>1325</v>
      </c>
      <c r="N700">
        <v>0.59</v>
      </c>
      <c r="O700" t="s">
        <v>33</v>
      </c>
      <c r="P700" t="s">
        <v>61</v>
      </c>
      <c r="Q700" t="s">
        <v>130</v>
      </c>
      <c r="R700" t="s">
        <v>1323</v>
      </c>
      <c r="S700">
        <v>75007</v>
      </c>
      <c r="T700" s="1">
        <v>42149</v>
      </c>
      <c r="U700" s="1">
        <v>42150</v>
      </c>
      <c r="V700">
        <v>13.956800000000015</v>
      </c>
      <c r="W700">
        <v>11</v>
      </c>
      <c r="X700">
        <v>1878.24</v>
      </c>
      <c r="Y700">
        <v>86077</v>
      </c>
      <c r="Z700" t="str">
        <f>TEXT(Orders[[#This Row],[Order Date]],"MMM")</f>
        <v>May</v>
      </c>
    </row>
    <row r="701" spans="1:26" x14ac:dyDescent="0.3">
      <c r="A701">
        <v>20593</v>
      </c>
      <c r="B701" t="s">
        <v>56</v>
      </c>
      <c r="C701">
        <v>0.01</v>
      </c>
      <c r="D701">
        <v>160.97999999999999</v>
      </c>
      <c r="E701">
        <v>30</v>
      </c>
      <c r="F701">
        <v>1238</v>
      </c>
      <c r="G701" t="s">
        <v>1326</v>
      </c>
      <c r="H701" t="s">
        <v>39</v>
      </c>
      <c r="I701" t="s">
        <v>28</v>
      </c>
      <c r="J701" t="s">
        <v>41</v>
      </c>
      <c r="K701" t="s">
        <v>42</v>
      </c>
      <c r="L701" t="s">
        <v>43</v>
      </c>
      <c r="M701" t="s">
        <v>177</v>
      </c>
      <c r="N701">
        <v>0.62</v>
      </c>
      <c r="O701" t="s">
        <v>33</v>
      </c>
      <c r="P701" t="s">
        <v>61</v>
      </c>
      <c r="Q701" t="s">
        <v>130</v>
      </c>
      <c r="R701" t="s">
        <v>1327</v>
      </c>
      <c r="S701">
        <v>75104</v>
      </c>
      <c r="T701" s="1">
        <v>42035</v>
      </c>
      <c r="U701" s="1">
        <v>42037</v>
      </c>
      <c r="V701">
        <v>788.79</v>
      </c>
      <c r="W701">
        <v>10</v>
      </c>
      <c r="X701">
        <v>1634.67</v>
      </c>
      <c r="Y701">
        <v>86075</v>
      </c>
      <c r="Z701" t="str">
        <f>TEXT(Orders[[#This Row],[Order Date]],"MMM")</f>
        <v>Jan</v>
      </c>
    </row>
    <row r="702" spans="1:26" x14ac:dyDescent="0.3">
      <c r="A702">
        <v>20920</v>
      </c>
      <c r="B702" t="s">
        <v>37</v>
      </c>
      <c r="C702">
        <v>0</v>
      </c>
      <c r="D702">
        <v>387.99</v>
      </c>
      <c r="E702">
        <v>19.989999999999998</v>
      </c>
      <c r="F702">
        <v>1241</v>
      </c>
      <c r="G702" t="s">
        <v>1328</v>
      </c>
      <c r="H702" t="s">
        <v>49</v>
      </c>
      <c r="I702" t="s">
        <v>28</v>
      </c>
      <c r="J702" t="s">
        <v>29</v>
      </c>
      <c r="K702" t="s">
        <v>109</v>
      </c>
      <c r="L702" t="s">
        <v>59</v>
      </c>
      <c r="M702" t="s">
        <v>1329</v>
      </c>
      <c r="N702">
        <v>0.38</v>
      </c>
      <c r="O702" t="s">
        <v>33</v>
      </c>
      <c r="P702" t="s">
        <v>136</v>
      </c>
      <c r="Q702" t="s">
        <v>1275</v>
      </c>
      <c r="R702" t="s">
        <v>510</v>
      </c>
      <c r="S702">
        <v>36830</v>
      </c>
      <c r="T702" s="1">
        <v>42079</v>
      </c>
      <c r="U702" s="1">
        <v>42080</v>
      </c>
      <c r="V702">
        <v>-70.14</v>
      </c>
      <c r="W702">
        <v>23</v>
      </c>
      <c r="X702">
        <v>9280.7199999999993</v>
      </c>
      <c r="Y702">
        <v>90880</v>
      </c>
      <c r="Z702" t="str">
        <f>TEXT(Orders[[#This Row],[Order Date]],"MMM")</f>
        <v>Mar</v>
      </c>
    </row>
    <row r="703" spans="1:26" x14ac:dyDescent="0.3">
      <c r="A703">
        <v>20233</v>
      </c>
      <c r="B703" t="s">
        <v>47</v>
      </c>
      <c r="C703">
        <v>0.06</v>
      </c>
      <c r="D703">
        <v>200.97</v>
      </c>
      <c r="E703">
        <v>15.59</v>
      </c>
      <c r="F703">
        <v>1241</v>
      </c>
      <c r="G703" t="s">
        <v>1328</v>
      </c>
      <c r="H703" t="s">
        <v>39</v>
      </c>
      <c r="I703" t="s">
        <v>58</v>
      </c>
      <c r="J703" t="s">
        <v>77</v>
      </c>
      <c r="K703" t="s">
        <v>85</v>
      </c>
      <c r="L703" t="s">
        <v>43</v>
      </c>
      <c r="M703" t="s">
        <v>1330</v>
      </c>
      <c r="N703">
        <v>0.36</v>
      </c>
      <c r="O703" t="s">
        <v>33</v>
      </c>
      <c r="P703" t="s">
        <v>136</v>
      </c>
      <c r="Q703" t="s">
        <v>1275</v>
      </c>
      <c r="R703" t="s">
        <v>510</v>
      </c>
      <c r="S703">
        <v>36830</v>
      </c>
      <c r="T703" s="1">
        <v>42088</v>
      </c>
      <c r="U703" s="1">
        <v>42088</v>
      </c>
      <c r="V703">
        <v>531.61799999999994</v>
      </c>
      <c r="W703">
        <v>7</v>
      </c>
      <c r="X703">
        <v>1348.83</v>
      </c>
      <c r="Y703">
        <v>90881</v>
      </c>
      <c r="Z703" t="str">
        <f>TEXT(Orders[[#This Row],[Order Date]],"MMM")</f>
        <v>Mar</v>
      </c>
    </row>
    <row r="704" spans="1:26" x14ac:dyDescent="0.3">
      <c r="A704">
        <v>5117</v>
      </c>
      <c r="B704" t="s">
        <v>25</v>
      </c>
      <c r="C704">
        <v>0.1</v>
      </c>
      <c r="D704">
        <v>22.38</v>
      </c>
      <c r="E704">
        <v>15.1</v>
      </c>
      <c r="F704">
        <v>1246</v>
      </c>
      <c r="G704" t="s">
        <v>1331</v>
      </c>
      <c r="H704" t="s">
        <v>49</v>
      </c>
      <c r="I704" t="s">
        <v>40</v>
      </c>
      <c r="J704" t="s">
        <v>29</v>
      </c>
      <c r="K704" t="s">
        <v>109</v>
      </c>
      <c r="L704" t="s">
        <v>59</v>
      </c>
      <c r="M704" t="s">
        <v>1172</v>
      </c>
      <c r="N704">
        <v>0.38</v>
      </c>
      <c r="O704" t="s">
        <v>33</v>
      </c>
      <c r="P704" t="s">
        <v>53</v>
      </c>
      <c r="Q704" t="s">
        <v>71</v>
      </c>
      <c r="R704" t="s">
        <v>90</v>
      </c>
      <c r="S704">
        <v>10009</v>
      </c>
      <c r="T704" s="1">
        <v>42099</v>
      </c>
      <c r="U704" s="1">
        <v>42100</v>
      </c>
      <c r="V704">
        <v>-107.51349999999999</v>
      </c>
      <c r="W704">
        <v>26</v>
      </c>
      <c r="X704">
        <v>564.98</v>
      </c>
      <c r="Y704">
        <v>36452</v>
      </c>
      <c r="Z704" t="str">
        <f>TEXT(Orders[[#This Row],[Order Date]],"MMM")</f>
        <v>Apr</v>
      </c>
    </row>
    <row r="705" spans="1:26" x14ac:dyDescent="0.3">
      <c r="A705">
        <v>5118</v>
      </c>
      <c r="B705" t="s">
        <v>25</v>
      </c>
      <c r="C705">
        <v>0.04</v>
      </c>
      <c r="D705">
        <v>6.98</v>
      </c>
      <c r="E705">
        <v>2.83</v>
      </c>
      <c r="F705">
        <v>1246</v>
      </c>
      <c r="G705" t="s">
        <v>1331</v>
      </c>
      <c r="H705" t="s">
        <v>49</v>
      </c>
      <c r="I705" t="s">
        <v>40</v>
      </c>
      <c r="J705" t="s">
        <v>41</v>
      </c>
      <c r="K705" t="s">
        <v>50</v>
      </c>
      <c r="L705" t="s">
        <v>51</v>
      </c>
      <c r="M705" t="s">
        <v>1332</v>
      </c>
      <c r="N705">
        <v>0.37</v>
      </c>
      <c r="O705" t="s">
        <v>33</v>
      </c>
      <c r="P705" t="s">
        <v>53</v>
      </c>
      <c r="Q705" t="s">
        <v>71</v>
      </c>
      <c r="R705" t="s">
        <v>90</v>
      </c>
      <c r="S705">
        <v>10009</v>
      </c>
      <c r="T705" s="1">
        <v>42099</v>
      </c>
      <c r="U705" s="1">
        <v>42101</v>
      </c>
      <c r="V705">
        <v>46.01</v>
      </c>
      <c r="W705">
        <v>18</v>
      </c>
      <c r="X705">
        <v>129.47999999999999</v>
      </c>
      <c r="Y705">
        <v>36452</v>
      </c>
      <c r="Z705" t="str">
        <f>TEXT(Orders[[#This Row],[Order Date]],"MMM")</f>
        <v>Apr</v>
      </c>
    </row>
    <row r="706" spans="1:26" x14ac:dyDescent="0.3">
      <c r="A706">
        <v>6581</v>
      </c>
      <c r="B706" t="s">
        <v>106</v>
      </c>
      <c r="C706">
        <v>0.03</v>
      </c>
      <c r="D706">
        <v>256.99</v>
      </c>
      <c r="E706">
        <v>11.25</v>
      </c>
      <c r="F706">
        <v>1246</v>
      </c>
      <c r="G706" t="s">
        <v>1331</v>
      </c>
      <c r="H706" t="s">
        <v>49</v>
      </c>
      <c r="I706" t="s">
        <v>40</v>
      </c>
      <c r="J706" t="s">
        <v>77</v>
      </c>
      <c r="K706" t="s">
        <v>180</v>
      </c>
      <c r="L706" t="s">
        <v>59</v>
      </c>
      <c r="M706" t="s">
        <v>1333</v>
      </c>
      <c r="N706">
        <v>0.51</v>
      </c>
      <c r="O706" t="s">
        <v>33</v>
      </c>
      <c r="P706" t="s">
        <v>53</v>
      </c>
      <c r="Q706" t="s">
        <v>71</v>
      </c>
      <c r="R706" t="s">
        <v>90</v>
      </c>
      <c r="S706">
        <v>10009</v>
      </c>
      <c r="T706" s="1">
        <v>42146</v>
      </c>
      <c r="U706" s="1">
        <v>42146</v>
      </c>
      <c r="V706">
        <v>1489.8</v>
      </c>
      <c r="W706">
        <v>32</v>
      </c>
      <c r="X706">
        <v>8216.2800000000007</v>
      </c>
      <c r="Y706">
        <v>46853</v>
      </c>
      <c r="Z706" t="str">
        <f>TEXT(Orders[[#This Row],[Order Date]],"MMM")</f>
        <v>May</v>
      </c>
    </row>
    <row r="707" spans="1:26" x14ac:dyDescent="0.3">
      <c r="A707">
        <v>23117</v>
      </c>
      <c r="B707" t="s">
        <v>25</v>
      </c>
      <c r="C707">
        <v>0.1</v>
      </c>
      <c r="D707">
        <v>22.38</v>
      </c>
      <c r="E707">
        <v>15.1</v>
      </c>
      <c r="F707">
        <v>1247</v>
      </c>
      <c r="G707" t="s">
        <v>1334</v>
      </c>
      <c r="H707" t="s">
        <v>49</v>
      </c>
      <c r="I707" t="s">
        <v>40</v>
      </c>
      <c r="J707" t="s">
        <v>29</v>
      </c>
      <c r="K707" t="s">
        <v>109</v>
      </c>
      <c r="L707" t="s">
        <v>59</v>
      </c>
      <c r="M707" t="s">
        <v>1172</v>
      </c>
      <c r="N707">
        <v>0.38</v>
      </c>
      <c r="O707" t="s">
        <v>33</v>
      </c>
      <c r="P707" t="s">
        <v>61</v>
      </c>
      <c r="Q707" t="s">
        <v>130</v>
      </c>
      <c r="R707" t="s">
        <v>1335</v>
      </c>
      <c r="S707">
        <v>78641</v>
      </c>
      <c r="T707" s="1">
        <v>42099</v>
      </c>
      <c r="U707" s="1">
        <v>42100</v>
      </c>
      <c r="V707">
        <v>-107.51349999999999</v>
      </c>
      <c r="W707">
        <v>7</v>
      </c>
      <c r="X707">
        <v>152.11000000000001</v>
      </c>
      <c r="Y707">
        <v>91555</v>
      </c>
      <c r="Z707" t="str">
        <f>TEXT(Orders[[#This Row],[Order Date]],"MMM")</f>
        <v>Apr</v>
      </c>
    </row>
    <row r="708" spans="1:26" x14ac:dyDescent="0.3">
      <c r="A708">
        <v>23118</v>
      </c>
      <c r="B708" t="s">
        <v>25</v>
      </c>
      <c r="C708">
        <v>0.04</v>
      </c>
      <c r="D708">
        <v>6.98</v>
      </c>
      <c r="E708">
        <v>2.83</v>
      </c>
      <c r="F708">
        <v>1247</v>
      </c>
      <c r="G708" t="s">
        <v>1334</v>
      </c>
      <c r="H708" t="s">
        <v>49</v>
      </c>
      <c r="I708" t="s">
        <v>40</v>
      </c>
      <c r="J708" t="s">
        <v>41</v>
      </c>
      <c r="K708" t="s">
        <v>50</v>
      </c>
      <c r="L708" t="s">
        <v>51</v>
      </c>
      <c r="M708" t="s">
        <v>1332</v>
      </c>
      <c r="N708">
        <v>0.37</v>
      </c>
      <c r="O708" t="s">
        <v>33</v>
      </c>
      <c r="P708" t="s">
        <v>61</v>
      </c>
      <c r="Q708" t="s">
        <v>130</v>
      </c>
      <c r="R708" t="s">
        <v>1335</v>
      </c>
      <c r="S708">
        <v>78641</v>
      </c>
      <c r="T708" s="1">
        <v>42099</v>
      </c>
      <c r="U708" s="1">
        <v>42101</v>
      </c>
      <c r="V708">
        <v>24.819299999999998</v>
      </c>
      <c r="W708">
        <v>5</v>
      </c>
      <c r="X708">
        <v>35.97</v>
      </c>
      <c r="Y708">
        <v>91555</v>
      </c>
      <c r="Z708" t="str">
        <f>TEXT(Orders[[#This Row],[Order Date]],"MMM")</f>
        <v>Apr</v>
      </c>
    </row>
    <row r="709" spans="1:26" x14ac:dyDescent="0.3">
      <c r="A709">
        <v>18413</v>
      </c>
      <c r="B709" t="s">
        <v>25</v>
      </c>
      <c r="C709">
        <v>0</v>
      </c>
      <c r="D709">
        <v>3.89</v>
      </c>
      <c r="E709">
        <v>7.01</v>
      </c>
      <c r="F709">
        <v>1250</v>
      </c>
      <c r="G709" t="s">
        <v>1336</v>
      </c>
      <c r="H709" t="s">
        <v>49</v>
      </c>
      <c r="I709" t="s">
        <v>28</v>
      </c>
      <c r="J709" t="s">
        <v>29</v>
      </c>
      <c r="K709" t="s">
        <v>109</v>
      </c>
      <c r="L709" t="s">
        <v>59</v>
      </c>
      <c r="M709" t="s">
        <v>1337</v>
      </c>
      <c r="N709">
        <v>0.37</v>
      </c>
      <c r="O709" t="s">
        <v>33</v>
      </c>
      <c r="P709" t="s">
        <v>61</v>
      </c>
      <c r="Q709" t="s">
        <v>178</v>
      </c>
      <c r="R709" t="s">
        <v>1338</v>
      </c>
      <c r="S709">
        <v>60110</v>
      </c>
      <c r="T709" s="1">
        <v>42103</v>
      </c>
      <c r="U709" s="1">
        <v>42103</v>
      </c>
      <c r="V709">
        <v>-255.16890000000001</v>
      </c>
      <c r="W709">
        <v>21</v>
      </c>
      <c r="X709">
        <v>85.64</v>
      </c>
      <c r="Y709">
        <v>87877</v>
      </c>
      <c r="Z709" t="str">
        <f>TEXT(Orders[[#This Row],[Order Date]],"MMM")</f>
        <v>Apr</v>
      </c>
    </row>
    <row r="710" spans="1:26" x14ac:dyDescent="0.3">
      <c r="A710">
        <v>18414</v>
      </c>
      <c r="B710" t="s">
        <v>25</v>
      </c>
      <c r="C710">
        <v>0.09</v>
      </c>
      <c r="D710">
        <v>120.98</v>
      </c>
      <c r="E710">
        <v>30</v>
      </c>
      <c r="F710">
        <v>1250</v>
      </c>
      <c r="G710" t="s">
        <v>1336</v>
      </c>
      <c r="H710" t="s">
        <v>39</v>
      </c>
      <c r="I710" t="s">
        <v>28</v>
      </c>
      <c r="J710" t="s">
        <v>41</v>
      </c>
      <c r="K710" t="s">
        <v>42</v>
      </c>
      <c r="L710" t="s">
        <v>43</v>
      </c>
      <c r="M710" t="s">
        <v>1339</v>
      </c>
      <c r="N710">
        <v>0.64</v>
      </c>
      <c r="O710" t="s">
        <v>33</v>
      </c>
      <c r="P710" t="s">
        <v>61</v>
      </c>
      <c r="Q710" t="s">
        <v>178</v>
      </c>
      <c r="R710" t="s">
        <v>1338</v>
      </c>
      <c r="S710">
        <v>60110</v>
      </c>
      <c r="T710" s="1">
        <v>42103</v>
      </c>
      <c r="U710" s="1">
        <v>42105</v>
      </c>
      <c r="V710">
        <v>74.004800000000003</v>
      </c>
      <c r="W710">
        <v>22</v>
      </c>
      <c r="X710">
        <v>2508.15</v>
      </c>
      <c r="Y710">
        <v>87877</v>
      </c>
      <c r="Z710" t="str">
        <f>TEXT(Orders[[#This Row],[Order Date]],"MMM")</f>
        <v>Apr</v>
      </c>
    </row>
    <row r="711" spans="1:26" x14ac:dyDescent="0.3">
      <c r="A711">
        <v>18415</v>
      </c>
      <c r="B711" t="s">
        <v>25</v>
      </c>
      <c r="C711">
        <v>0.1</v>
      </c>
      <c r="D711">
        <v>30.98</v>
      </c>
      <c r="E711">
        <v>5.76</v>
      </c>
      <c r="F711">
        <v>1250</v>
      </c>
      <c r="G711" t="s">
        <v>1336</v>
      </c>
      <c r="H711" t="s">
        <v>49</v>
      </c>
      <c r="I711" t="s">
        <v>28</v>
      </c>
      <c r="J711" t="s">
        <v>29</v>
      </c>
      <c r="K711" t="s">
        <v>93</v>
      </c>
      <c r="L711" t="s">
        <v>59</v>
      </c>
      <c r="M711" t="s">
        <v>1340</v>
      </c>
      <c r="N711">
        <v>0.4</v>
      </c>
      <c r="O711" t="s">
        <v>33</v>
      </c>
      <c r="P711" t="s">
        <v>61</v>
      </c>
      <c r="Q711" t="s">
        <v>178</v>
      </c>
      <c r="R711" t="s">
        <v>1338</v>
      </c>
      <c r="S711">
        <v>60110</v>
      </c>
      <c r="T711" s="1">
        <v>42103</v>
      </c>
      <c r="U711" s="1">
        <v>42104</v>
      </c>
      <c r="V711">
        <v>109.42479999999999</v>
      </c>
      <c r="W711">
        <v>8</v>
      </c>
      <c r="X711">
        <v>225.62</v>
      </c>
      <c r="Y711">
        <v>87877</v>
      </c>
      <c r="Z711" t="str">
        <f>TEXT(Orders[[#This Row],[Order Date]],"MMM")</f>
        <v>Apr</v>
      </c>
    </row>
    <row r="712" spans="1:26" x14ac:dyDescent="0.3">
      <c r="A712">
        <v>19322</v>
      </c>
      <c r="B712" t="s">
        <v>106</v>
      </c>
      <c r="C712">
        <v>0.02</v>
      </c>
      <c r="D712">
        <v>46.89</v>
      </c>
      <c r="E712">
        <v>5.0999999999999996</v>
      </c>
      <c r="F712">
        <v>1253</v>
      </c>
      <c r="G712" t="s">
        <v>1341</v>
      </c>
      <c r="H712" t="s">
        <v>49</v>
      </c>
      <c r="I712" t="s">
        <v>40</v>
      </c>
      <c r="J712" t="s">
        <v>29</v>
      </c>
      <c r="K712" t="s">
        <v>257</v>
      </c>
      <c r="L712" t="s">
        <v>86</v>
      </c>
      <c r="M712" t="s">
        <v>1342</v>
      </c>
      <c r="N712">
        <v>0.46</v>
      </c>
      <c r="O712" t="s">
        <v>33</v>
      </c>
      <c r="P712" t="s">
        <v>61</v>
      </c>
      <c r="Q712" t="s">
        <v>130</v>
      </c>
      <c r="R712" t="s">
        <v>1343</v>
      </c>
      <c r="S712">
        <v>78613</v>
      </c>
      <c r="T712" s="1">
        <v>42117</v>
      </c>
      <c r="U712" s="1">
        <v>42117</v>
      </c>
      <c r="V712">
        <v>421.34849999999994</v>
      </c>
      <c r="W712">
        <v>13</v>
      </c>
      <c r="X712">
        <v>610.65</v>
      </c>
      <c r="Y712">
        <v>89981</v>
      </c>
      <c r="Z712" t="str">
        <f>TEXT(Orders[[#This Row],[Order Date]],"MMM")</f>
        <v>Apr</v>
      </c>
    </row>
    <row r="713" spans="1:26" x14ac:dyDescent="0.3">
      <c r="A713">
        <v>19323</v>
      </c>
      <c r="B713" t="s">
        <v>106</v>
      </c>
      <c r="C713">
        <v>0.05</v>
      </c>
      <c r="D713">
        <v>140.97999999999999</v>
      </c>
      <c r="E713">
        <v>36.090000000000003</v>
      </c>
      <c r="F713">
        <v>1253</v>
      </c>
      <c r="G713" t="s">
        <v>1341</v>
      </c>
      <c r="H713" t="s">
        <v>39</v>
      </c>
      <c r="I713" t="s">
        <v>40</v>
      </c>
      <c r="J713" t="s">
        <v>41</v>
      </c>
      <c r="K713" t="s">
        <v>191</v>
      </c>
      <c r="L713" t="s">
        <v>121</v>
      </c>
      <c r="M713" t="s">
        <v>1344</v>
      </c>
      <c r="N713">
        <v>0.77</v>
      </c>
      <c r="O713" t="s">
        <v>33</v>
      </c>
      <c r="P713" t="s">
        <v>61</v>
      </c>
      <c r="Q713" t="s">
        <v>130</v>
      </c>
      <c r="R713" t="s">
        <v>1343</v>
      </c>
      <c r="S713">
        <v>78613</v>
      </c>
      <c r="T713" s="1">
        <v>42117</v>
      </c>
      <c r="U713" s="1">
        <v>42119</v>
      </c>
      <c r="V713">
        <v>-373.09</v>
      </c>
      <c r="W713">
        <v>5</v>
      </c>
      <c r="X713">
        <v>699.24</v>
      </c>
      <c r="Y713">
        <v>89981</v>
      </c>
      <c r="Z713" t="str">
        <f>TEXT(Orders[[#This Row],[Order Date]],"MMM")</f>
        <v>Apr</v>
      </c>
    </row>
    <row r="714" spans="1:26" x14ac:dyDescent="0.3">
      <c r="A714">
        <v>19324</v>
      </c>
      <c r="B714" t="s">
        <v>106</v>
      </c>
      <c r="C714">
        <v>0.1</v>
      </c>
      <c r="D714">
        <v>212.6</v>
      </c>
      <c r="E714">
        <v>110.2</v>
      </c>
      <c r="F714">
        <v>1253</v>
      </c>
      <c r="G714" t="s">
        <v>1341</v>
      </c>
      <c r="H714" t="s">
        <v>39</v>
      </c>
      <c r="I714" t="s">
        <v>40</v>
      </c>
      <c r="J714" t="s">
        <v>41</v>
      </c>
      <c r="K714" t="s">
        <v>152</v>
      </c>
      <c r="L714" t="s">
        <v>121</v>
      </c>
      <c r="M714" t="s">
        <v>1345</v>
      </c>
      <c r="N714">
        <v>0.73</v>
      </c>
      <c r="O714" t="s">
        <v>33</v>
      </c>
      <c r="P714" t="s">
        <v>61</v>
      </c>
      <c r="Q714" t="s">
        <v>130</v>
      </c>
      <c r="R714" t="s">
        <v>1343</v>
      </c>
      <c r="S714">
        <v>78613</v>
      </c>
      <c r="T714" s="1">
        <v>42117</v>
      </c>
      <c r="U714" s="1">
        <v>42119</v>
      </c>
      <c r="V714">
        <v>-3465.0720000000001</v>
      </c>
      <c r="W714">
        <v>12</v>
      </c>
      <c r="X714">
        <v>2346.0300000000002</v>
      </c>
      <c r="Y714">
        <v>89981</v>
      </c>
      <c r="Z714" t="str">
        <f>TEXT(Orders[[#This Row],[Order Date]],"MMM")</f>
        <v>Apr</v>
      </c>
    </row>
    <row r="715" spans="1:26" x14ac:dyDescent="0.3">
      <c r="A715">
        <v>23455</v>
      </c>
      <c r="B715" t="s">
        <v>56</v>
      </c>
      <c r="C715">
        <v>0.04</v>
      </c>
      <c r="D715">
        <v>2.08</v>
      </c>
      <c r="E715">
        <v>1.49</v>
      </c>
      <c r="F715">
        <v>1254</v>
      </c>
      <c r="G715" t="s">
        <v>1346</v>
      </c>
      <c r="H715" t="s">
        <v>49</v>
      </c>
      <c r="I715" t="s">
        <v>40</v>
      </c>
      <c r="J715" t="s">
        <v>29</v>
      </c>
      <c r="K715" t="s">
        <v>109</v>
      </c>
      <c r="L715" t="s">
        <v>59</v>
      </c>
      <c r="M715" t="s">
        <v>1347</v>
      </c>
      <c r="N715">
        <v>0.36</v>
      </c>
      <c r="O715" t="s">
        <v>33</v>
      </c>
      <c r="P715" t="s">
        <v>61</v>
      </c>
      <c r="Q715" t="s">
        <v>130</v>
      </c>
      <c r="R715" t="s">
        <v>1348</v>
      </c>
      <c r="S715">
        <v>77530</v>
      </c>
      <c r="T715" s="1">
        <v>42145</v>
      </c>
      <c r="U715" s="1">
        <v>42147</v>
      </c>
      <c r="V715">
        <v>-11.281500000000001</v>
      </c>
      <c r="W715">
        <v>16</v>
      </c>
      <c r="X715">
        <v>33.770000000000003</v>
      </c>
      <c r="Y715">
        <v>89982</v>
      </c>
      <c r="Z715" t="str">
        <f>TEXT(Orders[[#This Row],[Order Date]],"MMM")</f>
        <v>May</v>
      </c>
    </row>
    <row r="716" spans="1:26" x14ac:dyDescent="0.3">
      <c r="A716">
        <v>23815</v>
      </c>
      <c r="B716" t="s">
        <v>47</v>
      </c>
      <c r="C716">
        <v>0.06</v>
      </c>
      <c r="D716">
        <v>80.98</v>
      </c>
      <c r="E716">
        <v>35</v>
      </c>
      <c r="F716">
        <v>1254</v>
      </c>
      <c r="G716" t="s">
        <v>1346</v>
      </c>
      <c r="H716" t="s">
        <v>49</v>
      </c>
      <c r="I716" t="s">
        <v>40</v>
      </c>
      <c r="J716" t="s">
        <v>29</v>
      </c>
      <c r="K716" t="s">
        <v>141</v>
      </c>
      <c r="L716" t="s">
        <v>236</v>
      </c>
      <c r="M716" t="s">
        <v>1349</v>
      </c>
      <c r="N716">
        <v>0.81</v>
      </c>
      <c r="O716" t="s">
        <v>33</v>
      </c>
      <c r="P716" t="s">
        <v>61</v>
      </c>
      <c r="Q716" t="s">
        <v>130</v>
      </c>
      <c r="R716" t="s">
        <v>1348</v>
      </c>
      <c r="S716">
        <v>77530</v>
      </c>
      <c r="T716" s="1">
        <v>42075</v>
      </c>
      <c r="U716" s="1">
        <v>42076</v>
      </c>
      <c r="V716">
        <v>-218.77</v>
      </c>
      <c r="W716">
        <v>2</v>
      </c>
      <c r="X716">
        <v>172.79</v>
      </c>
      <c r="Y716">
        <v>89983</v>
      </c>
      <c r="Z716" t="str">
        <f>TEXT(Orders[[#This Row],[Order Date]],"MMM")</f>
        <v>Mar</v>
      </c>
    </row>
    <row r="717" spans="1:26" x14ac:dyDescent="0.3">
      <c r="A717">
        <v>23926</v>
      </c>
      <c r="B717" t="s">
        <v>56</v>
      </c>
      <c r="C717">
        <v>0.06</v>
      </c>
      <c r="D717">
        <v>3.95</v>
      </c>
      <c r="E717">
        <v>2</v>
      </c>
      <c r="F717">
        <v>1254</v>
      </c>
      <c r="G717" t="s">
        <v>1346</v>
      </c>
      <c r="H717" t="s">
        <v>49</v>
      </c>
      <c r="I717" t="s">
        <v>40</v>
      </c>
      <c r="J717" t="s">
        <v>29</v>
      </c>
      <c r="K717" t="s">
        <v>66</v>
      </c>
      <c r="L717" t="s">
        <v>31</v>
      </c>
      <c r="M717" t="s">
        <v>1350</v>
      </c>
      <c r="N717">
        <v>0.53</v>
      </c>
      <c r="O717" t="s">
        <v>33</v>
      </c>
      <c r="P717" t="s">
        <v>61</v>
      </c>
      <c r="Q717" t="s">
        <v>130</v>
      </c>
      <c r="R717" t="s">
        <v>1348</v>
      </c>
      <c r="S717">
        <v>77530</v>
      </c>
      <c r="T717" s="1">
        <v>42087</v>
      </c>
      <c r="U717" s="1">
        <v>42088</v>
      </c>
      <c r="V717">
        <v>-9.68</v>
      </c>
      <c r="W717">
        <v>5</v>
      </c>
      <c r="X717">
        <v>19.66</v>
      </c>
      <c r="Y717">
        <v>89984</v>
      </c>
      <c r="Z717" t="str">
        <f>TEXT(Orders[[#This Row],[Order Date]],"MMM")</f>
        <v>Mar</v>
      </c>
    </row>
    <row r="718" spans="1:26" x14ac:dyDescent="0.3">
      <c r="A718">
        <v>18131</v>
      </c>
      <c r="B718" t="s">
        <v>56</v>
      </c>
      <c r="C718">
        <v>0.01</v>
      </c>
      <c r="D718">
        <v>115.99</v>
      </c>
      <c r="E718">
        <v>56.14</v>
      </c>
      <c r="F718">
        <v>1257</v>
      </c>
      <c r="G718" t="s">
        <v>1351</v>
      </c>
      <c r="H718" t="s">
        <v>39</v>
      </c>
      <c r="I718" t="s">
        <v>40</v>
      </c>
      <c r="J718" t="s">
        <v>77</v>
      </c>
      <c r="K718" t="s">
        <v>85</v>
      </c>
      <c r="L718" t="s">
        <v>43</v>
      </c>
      <c r="M718" t="s">
        <v>1352</v>
      </c>
      <c r="N718">
        <v>0.4</v>
      </c>
      <c r="O718" t="s">
        <v>33</v>
      </c>
      <c r="P718" t="s">
        <v>34</v>
      </c>
      <c r="Q718" t="s">
        <v>255</v>
      </c>
      <c r="R718" t="s">
        <v>287</v>
      </c>
      <c r="S718">
        <v>80013</v>
      </c>
      <c r="T718" s="1">
        <v>42146</v>
      </c>
      <c r="U718" s="1">
        <v>42147</v>
      </c>
      <c r="V718">
        <v>-164.39520000000002</v>
      </c>
      <c r="W718">
        <v>5</v>
      </c>
      <c r="X718">
        <v>604.35</v>
      </c>
      <c r="Y718">
        <v>86535</v>
      </c>
      <c r="Z718" t="str">
        <f>TEXT(Orders[[#This Row],[Order Date]],"MMM")</f>
        <v>May</v>
      </c>
    </row>
    <row r="719" spans="1:26" x14ac:dyDescent="0.3">
      <c r="A719">
        <v>18693</v>
      </c>
      <c r="B719" t="s">
        <v>47</v>
      </c>
      <c r="C719">
        <v>0.04</v>
      </c>
      <c r="D719">
        <v>2.52</v>
      </c>
      <c r="E719">
        <v>1.92</v>
      </c>
      <c r="F719">
        <v>1257</v>
      </c>
      <c r="G719" t="s">
        <v>1351</v>
      </c>
      <c r="H719" t="s">
        <v>49</v>
      </c>
      <c r="I719" t="s">
        <v>40</v>
      </c>
      <c r="J719" t="s">
        <v>29</v>
      </c>
      <c r="K719" t="s">
        <v>174</v>
      </c>
      <c r="L719" t="s">
        <v>31</v>
      </c>
      <c r="M719" t="s">
        <v>1353</v>
      </c>
      <c r="N719">
        <v>0.82</v>
      </c>
      <c r="O719" t="s">
        <v>33</v>
      </c>
      <c r="P719" t="s">
        <v>34</v>
      </c>
      <c r="Q719" t="s">
        <v>255</v>
      </c>
      <c r="R719" t="s">
        <v>287</v>
      </c>
      <c r="S719">
        <v>80013</v>
      </c>
      <c r="T719" s="1">
        <v>42118</v>
      </c>
      <c r="U719" s="1">
        <v>42118</v>
      </c>
      <c r="V719">
        <v>-8.2080000000000002</v>
      </c>
      <c r="W719">
        <v>1</v>
      </c>
      <c r="X719">
        <v>3.13</v>
      </c>
      <c r="Y719">
        <v>86536</v>
      </c>
      <c r="Z719" t="str">
        <f>TEXT(Orders[[#This Row],[Order Date]],"MMM")</f>
        <v>Apr</v>
      </c>
    </row>
    <row r="720" spans="1:26" x14ac:dyDescent="0.3">
      <c r="A720">
        <v>24939</v>
      </c>
      <c r="B720" t="s">
        <v>25</v>
      </c>
      <c r="C720">
        <v>0.03</v>
      </c>
      <c r="D720">
        <v>3.69</v>
      </c>
      <c r="E720">
        <v>2.5</v>
      </c>
      <c r="F720">
        <v>1259</v>
      </c>
      <c r="G720" t="s">
        <v>1354</v>
      </c>
      <c r="H720" t="s">
        <v>27</v>
      </c>
      <c r="I720" t="s">
        <v>40</v>
      </c>
      <c r="J720" t="s">
        <v>29</v>
      </c>
      <c r="K720" t="s">
        <v>69</v>
      </c>
      <c r="L720" t="s">
        <v>59</v>
      </c>
      <c r="M720" t="s">
        <v>1355</v>
      </c>
      <c r="N720">
        <v>0.39</v>
      </c>
      <c r="O720" t="s">
        <v>33</v>
      </c>
      <c r="P720" t="s">
        <v>136</v>
      </c>
      <c r="Q720" t="s">
        <v>612</v>
      </c>
      <c r="R720" t="s">
        <v>1356</v>
      </c>
      <c r="S720">
        <v>40422</v>
      </c>
      <c r="T720" s="1">
        <v>42114</v>
      </c>
      <c r="U720" s="1">
        <v>42114</v>
      </c>
      <c r="V720">
        <v>-2196.6840000000002</v>
      </c>
      <c r="W720">
        <v>9</v>
      </c>
      <c r="X720">
        <v>38.65</v>
      </c>
      <c r="Y720">
        <v>86534</v>
      </c>
      <c r="Z720" t="str">
        <f>TEXT(Orders[[#This Row],[Order Date]],"MMM")</f>
        <v>Apr</v>
      </c>
    </row>
    <row r="721" spans="1:26" x14ac:dyDescent="0.3">
      <c r="A721">
        <v>21771</v>
      </c>
      <c r="B721" t="s">
        <v>47</v>
      </c>
      <c r="C721">
        <v>0.02</v>
      </c>
      <c r="D721">
        <v>73.98</v>
      </c>
      <c r="E721">
        <v>14.52</v>
      </c>
      <c r="F721">
        <v>1261</v>
      </c>
      <c r="G721" t="s">
        <v>1357</v>
      </c>
      <c r="H721" t="s">
        <v>49</v>
      </c>
      <c r="I721" t="s">
        <v>40</v>
      </c>
      <c r="J721" t="s">
        <v>77</v>
      </c>
      <c r="K721" t="s">
        <v>180</v>
      </c>
      <c r="L721" t="s">
        <v>59</v>
      </c>
      <c r="M721" t="s">
        <v>1137</v>
      </c>
      <c r="N721">
        <v>0.65</v>
      </c>
      <c r="O721" t="s">
        <v>33</v>
      </c>
      <c r="P721" t="s">
        <v>34</v>
      </c>
      <c r="Q721" t="s">
        <v>255</v>
      </c>
      <c r="R721" t="s">
        <v>1358</v>
      </c>
      <c r="S721">
        <v>80020</v>
      </c>
      <c r="T721" s="1">
        <v>42131</v>
      </c>
      <c r="U721" s="1">
        <v>42134</v>
      </c>
      <c r="V721">
        <v>43.538000000000011</v>
      </c>
      <c r="W721">
        <v>5</v>
      </c>
      <c r="X721">
        <v>378.23</v>
      </c>
      <c r="Y721">
        <v>89730</v>
      </c>
      <c r="Z721" t="str">
        <f>TEXT(Orders[[#This Row],[Order Date]],"MMM")</f>
        <v>May</v>
      </c>
    </row>
    <row r="722" spans="1:26" x14ac:dyDescent="0.3">
      <c r="A722">
        <v>24559</v>
      </c>
      <c r="B722" t="s">
        <v>47</v>
      </c>
      <c r="C722">
        <v>0.05</v>
      </c>
      <c r="D722">
        <v>5.28</v>
      </c>
      <c r="E722">
        <v>6.26</v>
      </c>
      <c r="F722">
        <v>1265</v>
      </c>
      <c r="G722" t="s">
        <v>1359</v>
      </c>
      <c r="H722" t="s">
        <v>49</v>
      </c>
      <c r="I722" t="s">
        <v>40</v>
      </c>
      <c r="J722" t="s">
        <v>29</v>
      </c>
      <c r="K722" t="s">
        <v>93</v>
      </c>
      <c r="L722" t="s">
        <v>59</v>
      </c>
      <c r="M722" t="s">
        <v>1360</v>
      </c>
      <c r="N722">
        <v>0.4</v>
      </c>
      <c r="O722" t="s">
        <v>33</v>
      </c>
      <c r="P722" t="s">
        <v>61</v>
      </c>
      <c r="Q722" t="s">
        <v>304</v>
      </c>
      <c r="R722" t="s">
        <v>1361</v>
      </c>
      <c r="S722">
        <v>73521</v>
      </c>
      <c r="T722" s="1">
        <v>42166</v>
      </c>
      <c r="U722" s="1">
        <v>42167</v>
      </c>
      <c r="V722">
        <v>-11.376000000000001</v>
      </c>
      <c r="W722">
        <v>1</v>
      </c>
      <c r="X722">
        <v>7.15</v>
      </c>
      <c r="Y722">
        <v>89729</v>
      </c>
      <c r="Z722" t="str">
        <f>TEXT(Orders[[#This Row],[Order Date]],"MMM")</f>
        <v>Jun</v>
      </c>
    </row>
    <row r="723" spans="1:26" x14ac:dyDescent="0.3">
      <c r="A723">
        <v>22363</v>
      </c>
      <c r="B723" t="s">
        <v>47</v>
      </c>
      <c r="C723">
        <v>0.01</v>
      </c>
      <c r="D723">
        <v>13.99</v>
      </c>
      <c r="E723">
        <v>7.51</v>
      </c>
      <c r="F723">
        <v>1267</v>
      </c>
      <c r="G723" t="s">
        <v>1362</v>
      </c>
      <c r="H723" t="s">
        <v>49</v>
      </c>
      <c r="I723" t="s">
        <v>28</v>
      </c>
      <c r="J723" t="s">
        <v>77</v>
      </c>
      <c r="K723" t="s">
        <v>85</v>
      </c>
      <c r="L723" t="s">
        <v>86</v>
      </c>
      <c r="M723" t="s">
        <v>1363</v>
      </c>
      <c r="N723">
        <v>0.39</v>
      </c>
      <c r="O723" t="s">
        <v>33</v>
      </c>
      <c r="P723" t="s">
        <v>136</v>
      </c>
      <c r="Q723" t="s">
        <v>362</v>
      </c>
      <c r="R723" t="s">
        <v>1364</v>
      </c>
      <c r="S723">
        <v>33433</v>
      </c>
      <c r="T723" s="1">
        <v>42045</v>
      </c>
      <c r="U723" s="1">
        <v>42046</v>
      </c>
      <c r="V723">
        <v>533.74199999999996</v>
      </c>
      <c r="W723">
        <v>2</v>
      </c>
      <c r="X723">
        <v>29.85</v>
      </c>
      <c r="Y723">
        <v>89514</v>
      </c>
      <c r="Z723" t="str">
        <f>TEXT(Orders[[#This Row],[Order Date]],"MMM")</f>
        <v>Feb</v>
      </c>
    </row>
    <row r="724" spans="1:26" x14ac:dyDescent="0.3">
      <c r="A724">
        <v>21849</v>
      </c>
      <c r="B724" t="s">
        <v>37</v>
      </c>
      <c r="C724">
        <v>0.04</v>
      </c>
      <c r="D724">
        <v>5.98</v>
      </c>
      <c r="E724">
        <v>4.38</v>
      </c>
      <c r="F724">
        <v>1267</v>
      </c>
      <c r="G724" t="s">
        <v>1362</v>
      </c>
      <c r="H724" t="s">
        <v>49</v>
      </c>
      <c r="I724" t="s">
        <v>28</v>
      </c>
      <c r="J724" t="s">
        <v>77</v>
      </c>
      <c r="K724" t="s">
        <v>180</v>
      </c>
      <c r="L724" t="s">
        <v>51</v>
      </c>
      <c r="M724" t="s">
        <v>1365</v>
      </c>
      <c r="N724">
        <v>0.75</v>
      </c>
      <c r="O724" t="s">
        <v>33</v>
      </c>
      <c r="P724" t="s">
        <v>136</v>
      </c>
      <c r="Q724" t="s">
        <v>362</v>
      </c>
      <c r="R724" t="s">
        <v>1364</v>
      </c>
      <c r="S724">
        <v>33433</v>
      </c>
      <c r="T724" s="1">
        <v>42136</v>
      </c>
      <c r="U724" s="1">
        <v>42138</v>
      </c>
      <c r="V724">
        <v>-1522.3039999999999</v>
      </c>
      <c r="W724">
        <v>11</v>
      </c>
      <c r="X724">
        <v>69.75</v>
      </c>
      <c r="Y724">
        <v>89515</v>
      </c>
      <c r="Z724" t="str">
        <f>TEXT(Orders[[#This Row],[Order Date]],"MMM")</f>
        <v>May</v>
      </c>
    </row>
    <row r="725" spans="1:26" x14ac:dyDescent="0.3">
      <c r="A725">
        <v>19550</v>
      </c>
      <c r="B725" t="s">
        <v>56</v>
      </c>
      <c r="C725">
        <v>7.0000000000000007E-2</v>
      </c>
      <c r="D725">
        <v>125.99</v>
      </c>
      <c r="E725">
        <v>7.69</v>
      </c>
      <c r="F725">
        <v>1271</v>
      </c>
      <c r="G725" t="s">
        <v>1366</v>
      </c>
      <c r="H725" t="s">
        <v>49</v>
      </c>
      <c r="I725" t="s">
        <v>28</v>
      </c>
      <c r="J725" t="s">
        <v>77</v>
      </c>
      <c r="K725" t="s">
        <v>78</v>
      </c>
      <c r="L725" t="s">
        <v>59</v>
      </c>
      <c r="M725" t="s">
        <v>105</v>
      </c>
      <c r="N725">
        <v>0.59</v>
      </c>
      <c r="O725" t="s">
        <v>33</v>
      </c>
      <c r="P725" t="s">
        <v>34</v>
      </c>
      <c r="Q725" t="s">
        <v>45</v>
      </c>
      <c r="R725" t="s">
        <v>1367</v>
      </c>
      <c r="S725">
        <v>91941</v>
      </c>
      <c r="T725" s="1">
        <v>42103</v>
      </c>
      <c r="U725" s="1">
        <v>42104</v>
      </c>
      <c r="V725">
        <v>588.24569999999994</v>
      </c>
      <c r="W725">
        <v>8</v>
      </c>
      <c r="X725">
        <v>852.53</v>
      </c>
      <c r="Y725">
        <v>88410</v>
      </c>
      <c r="Z725" t="str">
        <f>TEXT(Orders[[#This Row],[Order Date]],"MMM")</f>
        <v>Apr</v>
      </c>
    </row>
    <row r="726" spans="1:26" x14ac:dyDescent="0.3">
      <c r="A726">
        <v>19398</v>
      </c>
      <c r="B726" t="s">
        <v>106</v>
      </c>
      <c r="C726">
        <v>0.1</v>
      </c>
      <c r="D726">
        <v>34.229999999999997</v>
      </c>
      <c r="E726">
        <v>5.0199999999999996</v>
      </c>
      <c r="F726">
        <v>1271</v>
      </c>
      <c r="G726" t="s">
        <v>1366</v>
      </c>
      <c r="H726" t="s">
        <v>49</v>
      </c>
      <c r="I726" t="s">
        <v>28</v>
      </c>
      <c r="J726" t="s">
        <v>41</v>
      </c>
      <c r="K726" t="s">
        <v>50</v>
      </c>
      <c r="L726" t="s">
        <v>59</v>
      </c>
      <c r="M726" t="s">
        <v>1368</v>
      </c>
      <c r="N726">
        <v>0.55000000000000004</v>
      </c>
      <c r="O726" t="s">
        <v>33</v>
      </c>
      <c r="P726" t="s">
        <v>34</v>
      </c>
      <c r="Q726" t="s">
        <v>45</v>
      </c>
      <c r="R726" t="s">
        <v>1367</v>
      </c>
      <c r="S726">
        <v>91941</v>
      </c>
      <c r="T726" s="1">
        <v>42125</v>
      </c>
      <c r="U726" s="1">
        <v>42130</v>
      </c>
      <c r="V726">
        <v>151.56539999999998</v>
      </c>
      <c r="W726">
        <v>7</v>
      </c>
      <c r="X726">
        <v>219.66</v>
      </c>
      <c r="Y726">
        <v>88411</v>
      </c>
      <c r="Z726" t="str">
        <f>TEXT(Orders[[#This Row],[Order Date]],"MMM")</f>
        <v>May</v>
      </c>
    </row>
    <row r="727" spans="1:26" x14ac:dyDescent="0.3">
      <c r="A727">
        <v>20628</v>
      </c>
      <c r="B727" t="s">
        <v>47</v>
      </c>
      <c r="C727">
        <v>7.0000000000000007E-2</v>
      </c>
      <c r="D727">
        <v>40.98</v>
      </c>
      <c r="E727">
        <v>7.47</v>
      </c>
      <c r="F727">
        <v>1279</v>
      </c>
      <c r="G727" t="s">
        <v>1369</v>
      </c>
      <c r="H727" t="s">
        <v>49</v>
      </c>
      <c r="I727" t="s">
        <v>28</v>
      </c>
      <c r="J727" t="s">
        <v>29</v>
      </c>
      <c r="K727" t="s">
        <v>109</v>
      </c>
      <c r="L727" t="s">
        <v>59</v>
      </c>
      <c r="M727" t="s">
        <v>1370</v>
      </c>
      <c r="N727">
        <v>0.37</v>
      </c>
      <c r="O727" t="s">
        <v>33</v>
      </c>
      <c r="P727" t="s">
        <v>61</v>
      </c>
      <c r="Q727" t="s">
        <v>701</v>
      </c>
      <c r="R727" t="s">
        <v>1371</v>
      </c>
      <c r="S727">
        <v>46324</v>
      </c>
      <c r="T727" s="1">
        <v>42064</v>
      </c>
      <c r="U727" s="1">
        <v>42065</v>
      </c>
      <c r="V727">
        <v>54.901500000000006</v>
      </c>
      <c r="W727">
        <v>2</v>
      </c>
      <c r="X727">
        <v>81.900000000000006</v>
      </c>
      <c r="Y727">
        <v>90114</v>
      </c>
      <c r="Z727" t="str">
        <f>TEXT(Orders[[#This Row],[Order Date]],"MMM")</f>
        <v>Mar</v>
      </c>
    </row>
    <row r="728" spans="1:26" x14ac:dyDescent="0.3">
      <c r="A728">
        <v>25005</v>
      </c>
      <c r="B728" t="s">
        <v>37</v>
      </c>
      <c r="C728">
        <v>0</v>
      </c>
      <c r="D728">
        <v>442.14</v>
      </c>
      <c r="E728">
        <v>14.7</v>
      </c>
      <c r="F728">
        <v>1279</v>
      </c>
      <c r="G728" t="s">
        <v>1369</v>
      </c>
      <c r="H728" t="s">
        <v>39</v>
      </c>
      <c r="I728" t="s">
        <v>28</v>
      </c>
      <c r="J728" t="s">
        <v>77</v>
      </c>
      <c r="K728" t="s">
        <v>85</v>
      </c>
      <c r="L728" t="s">
        <v>43</v>
      </c>
      <c r="M728" t="s">
        <v>336</v>
      </c>
      <c r="N728">
        <v>0.56000000000000005</v>
      </c>
      <c r="O728" t="s">
        <v>33</v>
      </c>
      <c r="P728" t="s">
        <v>61</v>
      </c>
      <c r="Q728" t="s">
        <v>701</v>
      </c>
      <c r="R728" t="s">
        <v>1371</v>
      </c>
      <c r="S728">
        <v>46324</v>
      </c>
      <c r="T728" s="1">
        <v>42068</v>
      </c>
      <c r="U728" s="1">
        <v>42068</v>
      </c>
      <c r="V728">
        <v>501.51</v>
      </c>
      <c r="W728">
        <v>5</v>
      </c>
      <c r="X728">
        <v>2343.34</v>
      </c>
      <c r="Y728">
        <v>90115</v>
      </c>
      <c r="Z728" t="str">
        <f>TEXT(Orders[[#This Row],[Order Date]],"MMM")</f>
        <v>Mar</v>
      </c>
    </row>
    <row r="729" spans="1:26" x14ac:dyDescent="0.3">
      <c r="A729">
        <v>2628</v>
      </c>
      <c r="B729" t="s">
        <v>47</v>
      </c>
      <c r="C729">
        <v>7.0000000000000007E-2</v>
      </c>
      <c r="D729">
        <v>40.98</v>
      </c>
      <c r="E729">
        <v>7.47</v>
      </c>
      <c r="F729">
        <v>1280</v>
      </c>
      <c r="G729" t="s">
        <v>1372</v>
      </c>
      <c r="H729" t="s">
        <v>49</v>
      </c>
      <c r="I729" t="s">
        <v>28</v>
      </c>
      <c r="J729" t="s">
        <v>29</v>
      </c>
      <c r="K729" t="s">
        <v>109</v>
      </c>
      <c r="L729" t="s">
        <v>59</v>
      </c>
      <c r="M729" t="s">
        <v>1370</v>
      </c>
      <c r="N729">
        <v>0.37</v>
      </c>
      <c r="O729" t="s">
        <v>33</v>
      </c>
      <c r="P729" t="s">
        <v>34</v>
      </c>
      <c r="Q729" t="s">
        <v>35</v>
      </c>
      <c r="R729" t="s">
        <v>209</v>
      </c>
      <c r="S729">
        <v>98119</v>
      </c>
      <c r="T729" s="1">
        <v>42064</v>
      </c>
      <c r="U729" s="1">
        <v>42065</v>
      </c>
      <c r="V729">
        <v>54.901500000000006</v>
      </c>
      <c r="W729">
        <v>8</v>
      </c>
      <c r="X729">
        <v>327.61</v>
      </c>
      <c r="Y729">
        <v>19042</v>
      </c>
      <c r="Z729" t="str">
        <f>TEXT(Orders[[#This Row],[Order Date]],"MMM")</f>
        <v>Mar</v>
      </c>
    </row>
    <row r="730" spans="1:26" x14ac:dyDescent="0.3">
      <c r="A730">
        <v>22126</v>
      </c>
      <c r="B730" t="s">
        <v>106</v>
      </c>
      <c r="C730">
        <v>0.03</v>
      </c>
      <c r="D730">
        <v>199.99</v>
      </c>
      <c r="E730">
        <v>24.49</v>
      </c>
      <c r="F730">
        <v>1281</v>
      </c>
      <c r="G730" t="s">
        <v>1373</v>
      </c>
      <c r="H730" t="s">
        <v>27</v>
      </c>
      <c r="I730" t="s">
        <v>58</v>
      </c>
      <c r="J730" t="s">
        <v>77</v>
      </c>
      <c r="K730" t="s">
        <v>586</v>
      </c>
      <c r="L730" t="s">
        <v>236</v>
      </c>
      <c r="M730" t="s">
        <v>1374</v>
      </c>
      <c r="N730">
        <v>0.46</v>
      </c>
      <c r="O730" t="s">
        <v>33</v>
      </c>
      <c r="P730" t="s">
        <v>61</v>
      </c>
      <c r="Q730" t="s">
        <v>701</v>
      </c>
      <c r="R730" t="s">
        <v>1375</v>
      </c>
      <c r="S730">
        <v>47591</v>
      </c>
      <c r="T730" s="1">
        <v>42028</v>
      </c>
      <c r="U730" s="1">
        <v>42030</v>
      </c>
      <c r="V730">
        <v>727.73609999999996</v>
      </c>
      <c r="W730">
        <v>5</v>
      </c>
      <c r="X730">
        <v>1054.69</v>
      </c>
      <c r="Y730">
        <v>89112</v>
      </c>
      <c r="Z730" t="str">
        <f>TEXT(Orders[[#This Row],[Order Date]],"MMM")</f>
        <v>Jan</v>
      </c>
    </row>
    <row r="731" spans="1:26" x14ac:dyDescent="0.3">
      <c r="A731">
        <v>4126</v>
      </c>
      <c r="B731" t="s">
        <v>106</v>
      </c>
      <c r="C731">
        <v>0.03</v>
      </c>
      <c r="D731">
        <v>199.99</v>
      </c>
      <c r="E731">
        <v>24.49</v>
      </c>
      <c r="F731">
        <v>1282</v>
      </c>
      <c r="G731" t="s">
        <v>1376</v>
      </c>
      <c r="H731" t="s">
        <v>27</v>
      </c>
      <c r="I731" t="s">
        <v>58</v>
      </c>
      <c r="J731" t="s">
        <v>77</v>
      </c>
      <c r="K731" t="s">
        <v>586</v>
      </c>
      <c r="L731" t="s">
        <v>236</v>
      </c>
      <c r="M731" t="s">
        <v>1374</v>
      </c>
      <c r="N731">
        <v>0.46</v>
      </c>
      <c r="O731" t="s">
        <v>33</v>
      </c>
      <c r="P731" t="s">
        <v>53</v>
      </c>
      <c r="Q731" t="s">
        <v>234</v>
      </c>
      <c r="R731" t="s">
        <v>1316</v>
      </c>
      <c r="S731">
        <v>19134</v>
      </c>
      <c r="T731" s="1">
        <v>42028</v>
      </c>
      <c r="U731" s="1">
        <v>42030</v>
      </c>
      <c r="V731">
        <v>393.41999999999996</v>
      </c>
      <c r="W731">
        <v>21</v>
      </c>
      <c r="X731">
        <v>4429.6899999999996</v>
      </c>
      <c r="Y731">
        <v>29319</v>
      </c>
      <c r="Z731" t="str">
        <f>TEXT(Orders[[#This Row],[Order Date]],"MMM")</f>
        <v>Jan</v>
      </c>
    </row>
    <row r="732" spans="1:26" x14ac:dyDescent="0.3">
      <c r="A732">
        <v>19990</v>
      </c>
      <c r="B732" t="s">
        <v>37</v>
      </c>
      <c r="C732">
        <v>0.04</v>
      </c>
      <c r="D732">
        <v>150.97999999999999</v>
      </c>
      <c r="E732">
        <v>13.99</v>
      </c>
      <c r="F732">
        <v>1298</v>
      </c>
      <c r="G732" t="s">
        <v>1377</v>
      </c>
      <c r="H732" t="s">
        <v>49</v>
      </c>
      <c r="I732" t="s">
        <v>40</v>
      </c>
      <c r="J732" t="s">
        <v>77</v>
      </c>
      <c r="K732" t="s">
        <v>85</v>
      </c>
      <c r="L732" t="s">
        <v>86</v>
      </c>
      <c r="M732" t="s">
        <v>625</v>
      </c>
      <c r="N732">
        <v>0.38</v>
      </c>
      <c r="O732" t="s">
        <v>33</v>
      </c>
      <c r="P732" t="s">
        <v>61</v>
      </c>
      <c r="Q732" t="s">
        <v>130</v>
      </c>
      <c r="R732" t="s">
        <v>1318</v>
      </c>
      <c r="S732">
        <v>75482</v>
      </c>
      <c r="T732" s="1">
        <v>42047</v>
      </c>
      <c r="U732" s="1">
        <v>42050</v>
      </c>
      <c r="V732">
        <v>606.05459999999994</v>
      </c>
      <c r="W732">
        <v>6</v>
      </c>
      <c r="X732">
        <v>878.34</v>
      </c>
      <c r="Y732">
        <v>90662</v>
      </c>
      <c r="Z732" t="str">
        <f>TEXT(Orders[[#This Row],[Order Date]],"MMM")</f>
        <v>Feb</v>
      </c>
    </row>
    <row r="733" spans="1:26" x14ac:dyDescent="0.3">
      <c r="A733">
        <v>19991</v>
      </c>
      <c r="B733" t="s">
        <v>37</v>
      </c>
      <c r="C733">
        <v>0.04</v>
      </c>
      <c r="D733">
        <v>176.19</v>
      </c>
      <c r="E733">
        <v>11.87</v>
      </c>
      <c r="F733">
        <v>1298</v>
      </c>
      <c r="G733" t="s">
        <v>1377</v>
      </c>
      <c r="H733" t="s">
        <v>49</v>
      </c>
      <c r="I733" t="s">
        <v>40</v>
      </c>
      <c r="J733" t="s">
        <v>29</v>
      </c>
      <c r="K733" t="s">
        <v>141</v>
      </c>
      <c r="L733" t="s">
        <v>59</v>
      </c>
      <c r="M733" t="s">
        <v>1378</v>
      </c>
      <c r="N733">
        <v>0.62</v>
      </c>
      <c r="O733" t="s">
        <v>33</v>
      </c>
      <c r="P733" t="s">
        <v>61</v>
      </c>
      <c r="Q733" t="s">
        <v>130</v>
      </c>
      <c r="R733" t="s">
        <v>1318</v>
      </c>
      <c r="S733">
        <v>75482</v>
      </c>
      <c r="T733" s="1">
        <v>42047</v>
      </c>
      <c r="U733" s="1">
        <v>42049</v>
      </c>
      <c r="V733">
        <v>320.10000000000002</v>
      </c>
      <c r="W733">
        <v>4</v>
      </c>
      <c r="X733">
        <v>676.57</v>
      </c>
      <c r="Y733">
        <v>90662</v>
      </c>
      <c r="Z733" t="str">
        <f>TEXT(Orders[[#This Row],[Order Date]],"MMM")</f>
        <v>Feb</v>
      </c>
    </row>
    <row r="734" spans="1:26" x14ac:dyDescent="0.3">
      <c r="A734">
        <v>23120</v>
      </c>
      <c r="B734" t="s">
        <v>25</v>
      </c>
      <c r="C734">
        <v>0.03</v>
      </c>
      <c r="D734">
        <v>39.479999999999997</v>
      </c>
      <c r="E734">
        <v>1.99</v>
      </c>
      <c r="F734">
        <v>1303</v>
      </c>
      <c r="G734" t="s">
        <v>1379</v>
      </c>
      <c r="H734" t="s">
        <v>49</v>
      </c>
      <c r="I734" t="s">
        <v>114</v>
      </c>
      <c r="J734" t="s">
        <v>77</v>
      </c>
      <c r="K734" t="s">
        <v>180</v>
      </c>
      <c r="L734" t="s">
        <v>51</v>
      </c>
      <c r="M734" t="s">
        <v>703</v>
      </c>
      <c r="N734">
        <v>0.54</v>
      </c>
      <c r="O734" t="s">
        <v>33</v>
      </c>
      <c r="P734" t="s">
        <v>34</v>
      </c>
      <c r="Q734" t="s">
        <v>212</v>
      </c>
      <c r="R734" t="s">
        <v>1380</v>
      </c>
      <c r="S734">
        <v>84074</v>
      </c>
      <c r="T734" s="1">
        <v>42054</v>
      </c>
      <c r="U734" s="1">
        <v>42056</v>
      </c>
      <c r="V734">
        <v>317.08949999999999</v>
      </c>
      <c r="W734">
        <v>12</v>
      </c>
      <c r="X734">
        <v>459.55</v>
      </c>
      <c r="Y734">
        <v>87003</v>
      </c>
      <c r="Z734" t="str">
        <f>TEXT(Orders[[#This Row],[Order Date]],"MMM")</f>
        <v>Feb</v>
      </c>
    </row>
    <row r="735" spans="1:26" x14ac:dyDescent="0.3">
      <c r="A735">
        <v>20652</v>
      </c>
      <c r="B735" t="s">
        <v>106</v>
      </c>
      <c r="C735">
        <v>0.01</v>
      </c>
      <c r="D735">
        <v>65.989999999999995</v>
      </c>
      <c r="E735">
        <v>5.31</v>
      </c>
      <c r="F735">
        <v>1303</v>
      </c>
      <c r="G735" t="s">
        <v>1379</v>
      </c>
      <c r="H735" t="s">
        <v>49</v>
      </c>
      <c r="I735" t="s">
        <v>114</v>
      </c>
      <c r="J735" t="s">
        <v>77</v>
      </c>
      <c r="K735" t="s">
        <v>78</v>
      </c>
      <c r="L735" t="s">
        <v>59</v>
      </c>
      <c r="M735" t="s">
        <v>1381</v>
      </c>
      <c r="N735">
        <v>0.56999999999999995</v>
      </c>
      <c r="O735" t="s">
        <v>33</v>
      </c>
      <c r="P735" t="s">
        <v>34</v>
      </c>
      <c r="Q735" t="s">
        <v>212</v>
      </c>
      <c r="R735" t="s">
        <v>1380</v>
      </c>
      <c r="S735">
        <v>84074</v>
      </c>
      <c r="T735" s="1">
        <v>42054</v>
      </c>
      <c r="U735" s="1">
        <v>42061</v>
      </c>
      <c r="V735">
        <v>250.36272000000002</v>
      </c>
      <c r="W735">
        <v>9</v>
      </c>
      <c r="X735">
        <v>536.9</v>
      </c>
      <c r="Y735">
        <v>87005</v>
      </c>
      <c r="Z735" t="str">
        <f>TEXT(Orders[[#This Row],[Order Date]],"MMM")</f>
        <v>Feb</v>
      </c>
    </row>
    <row r="736" spans="1:26" x14ac:dyDescent="0.3">
      <c r="A736">
        <v>25092</v>
      </c>
      <c r="B736" t="s">
        <v>56</v>
      </c>
      <c r="C736">
        <v>0.08</v>
      </c>
      <c r="D736">
        <v>2.88</v>
      </c>
      <c r="E736">
        <v>0.5</v>
      </c>
      <c r="F736">
        <v>1304</v>
      </c>
      <c r="G736" t="s">
        <v>1382</v>
      </c>
      <c r="H736" t="s">
        <v>49</v>
      </c>
      <c r="I736" t="s">
        <v>114</v>
      </c>
      <c r="J736" t="s">
        <v>29</v>
      </c>
      <c r="K736" t="s">
        <v>134</v>
      </c>
      <c r="L736" t="s">
        <v>59</v>
      </c>
      <c r="M736" t="s">
        <v>1383</v>
      </c>
      <c r="N736">
        <v>0.39</v>
      </c>
      <c r="O736" t="s">
        <v>33</v>
      </c>
      <c r="P736" t="s">
        <v>34</v>
      </c>
      <c r="Q736" t="s">
        <v>212</v>
      </c>
      <c r="R736" t="s">
        <v>1384</v>
      </c>
      <c r="S736">
        <v>84084</v>
      </c>
      <c r="T736" s="1">
        <v>42117</v>
      </c>
      <c r="U736" s="1">
        <v>42118</v>
      </c>
      <c r="V736">
        <v>6.0305999999999997</v>
      </c>
      <c r="W736">
        <v>3</v>
      </c>
      <c r="X736">
        <v>8.74</v>
      </c>
      <c r="Y736">
        <v>87004</v>
      </c>
      <c r="Z736" t="str">
        <f>TEXT(Orders[[#This Row],[Order Date]],"MMM")</f>
        <v>Apr</v>
      </c>
    </row>
    <row r="737" spans="1:26" x14ac:dyDescent="0.3">
      <c r="A737">
        <v>26274</v>
      </c>
      <c r="B737" t="s">
        <v>25</v>
      </c>
      <c r="C737">
        <v>0.04</v>
      </c>
      <c r="D737">
        <v>62.18</v>
      </c>
      <c r="E737">
        <v>10.84</v>
      </c>
      <c r="F737">
        <v>1305</v>
      </c>
      <c r="G737" t="s">
        <v>1385</v>
      </c>
      <c r="H737" t="s">
        <v>49</v>
      </c>
      <c r="I737" t="s">
        <v>114</v>
      </c>
      <c r="J737" t="s">
        <v>41</v>
      </c>
      <c r="K737" t="s">
        <v>50</v>
      </c>
      <c r="L737" t="s">
        <v>86</v>
      </c>
      <c r="M737" t="s">
        <v>1386</v>
      </c>
      <c r="N737">
        <v>0.63</v>
      </c>
      <c r="O737" t="s">
        <v>33</v>
      </c>
      <c r="P737" t="s">
        <v>34</v>
      </c>
      <c r="Q737" t="s">
        <v>212</v>
      </c>
      <c r="R737" t="s">
        <v>1387</v>
      </c>
      <c r="S737">
        <v>84120</v>
      </c>
      <c r="T737" s="1">
        <v>42052</v>
      </c>
      <c r="U737" s="1">
        <v>42054</v>
      </c>
      <c r="V737">
        <v>125.8077</v>
      </c>
      <c r="W737">
        <v>3</v>
      </c>
      <c r="X737">
        <v>182.33</v>
      </c>
      <c r="Y737">
        <v>87002</v>
      </c>
      <c r="Z737" t="str">
        <f>TEXT(Orders[[#This Row],[Order Date]],"MMM")</f>
        <v>Feb</v>
      </c>
    </row>
    <row r="738" spans="1:26" x14ac:dyDescent="0.3">
      <c r="A738">
        <v>22832</v>
      </c>
      <c r="B738" t="s">
        <v>106</v>
      </c>
      <c r="C738">
        <v>0.04</v>
      </c>
      <c r="D738">
        <v>8.33</v>
      </c>
      <c r="E738">
        <v>1.99</v>
      </c>
      <c r="F738">
        <v>1307</v>
      </c>
      <c r="G738" t="s">
        <v>1388</v>
      </c>
      <c r="H738" t="s">
        <v>49</v>
      </c>
      <c r="I738" t="s">
        <v>58</v>
      </c>
      <c r="J738" t="s">
        <v>77</v>
      </c>
      <c r="K738" t="s">
        <v>180</v>
      </c>
      <c r="L738" t="s">
        <v>51</v>
      </c>
      <c r="M738" t="s">
        <v>414</v>
      </c>
      <c r="N738">
        <v>0.52</v>
      </c>
      <c r="O738" t="s">
        <v>33</v>
      </c>
      <c r="P738" t="s">
        <v>34</v>
      </c>
      <c r="Q738" t="s">
        <v>102</v>
      </c>
      <c r="R738" t="s">
        <v>1389</v>
      </c>
      <c r="S738">
        <v>97420</v>
      </c>
      <c r="T738" s="1">
        <v>42185</v>
      </c>
      <c r="U738" s="1">
        <v>42192</v>
      </c>
      <c r="V738">
        <v>44.891999999999996</v>
      </c>
      <c r="W738">
        <v>16</v>
      </c>
      <c r="X738">
        <v>131.26</v>
      </c>
      <c r="Y738">
        <v>91451</v>
      </c>
      <c r="Z738" t="str">
        <f>TEXT(Orders[[#This Row],[Order Date]],"MMM")</f>
        <v>Jun</v>
      </c>
    </row>
    <row r="739" spans="1:26" x14ac:dyDescent="0.3">
      <c r="A739">
        <v>3167</v>
      </c>
      <c r="B739" t="s">
        <v>56</v>
      </c>
      <c r="C739">
        <v>0.04</v>
      </c>
      <c r="D739">
        <v>5.34</v>
      </c>
      <c r="E739">
        <v>2.99</v>
      </c>
      <c r="F739">
        <v>1314</v>
      </c>
      <c r="G739" t="s">
        <v>1390</v>
      </c>
      <c r="H739" t="s">
        <v>49</v>
      </c>
      <c r="I739" t="s">
        <v>40</v>
      </c>
      <c r="J739" t="s">
        <v>29</v>
      </c>
      <c r="K739" t="s">
        <v>109</v>
      </c>
      <c r="L739" t="s">
        <v>59</v>
      </c>
      <c r="M739" t="s">
        <v>820</v>
      </c>
      <c r="N739">
        <v>0.38</v>
      </c>
      <c r="O739" t="s">
        <v>33</v>
      </c>
      <c r="P739" t="s">
        <v>34</v>
      </c>
      <c r="Q739" t="s">
        <v>45</v>
      </c>
      <c r="R739" t="s">
        <v>661</v>
      </c>
      <c r="S739">
        <v>90058</v>
      </c>
      <c r="T739" s="1">
        <v>42093</v>
      </c>
      <c r="U739" s="1">
        <v>42095</v>
      </c>
      <c r="V739">
        <v>3.4509999999999996</v>
      </c>
      <c r="W739">
        <v>45</v>
      </c>
      <c r="X739">
        <v>240.6</v>
      </c>
      <c r="Y739">
        <v>22755</v>
      </c>
      <c r="Z739" t="str">
        <f>TEXT(Orders[[#This Row],[Order Date]],"MMM")</f>
        <v>Mar</v>
      </c>
    </row>
    <row r="740" spans="1:26" x14ac:dyDescent="0.3">
      <c r="A740">
        <v>3168</v>
      </c>
      <c r="B740" t="s">
        <v>56</v>
      </c>
      <c r="C740">
        <v>0.06</v>
      </c>
      <c r="D740">
        <v>55.99</v>
      </c>
      <c r="E740">
        <v>5</v>
      </c>
      <c r="F740">
        <v>1314</v>
      </c>
      <c r="G740" t="s">
        <v>1390</v>
      </c>
      <c r="H740" t="s">
        <v>49</v>
      </c>
      <c r="I740" t="s">
        <v>40</v>
      </c>
      <c r="J740" t="s">
        <v>77</v>
      </c>
      <c r="K740" t="s">
        <v>78</v>
      </c>
      <c r="L740" t="s">
        <v>51</v>
      </c>
      <c r="M740" t="s">
        <v>687</v>
      </c>
      <c r="N740">
        <v>0.8</v>
      </c>
      <c r="O740" t="s">
        <v>33</v>
      </c>
      <c r="P740" t="s">
        <v>34</v>
      </c>
      <c r="Q740" t="s">
        <v>45</v>
      </c>
      <c r="R740" t="s">
        <v>661</v>
      </c>
      <c r="S740">
        <v>90058</v>
      </c>
      <c r="T740" s="1">
        <v>42093</v>
      </c>
      <c r="U740" s="1">
        <v>42095</v>
      </c>
      <c r="V740">
        <v>-275.25299999999999</v>
      </c>
      <c r="W740">
        <v>5</v>
      </c>
      <c r="X740">
        <v>236.88</v>
      </c>
      <c r="Y740">
        <v>22755</v>
      </c>
      <c r="Z740" t="str">
        <f>TEXT(Orders[[#This Row],[Order Date]],"MMM")</f>
        <v>Mar</v>
      </c>
    </row>
    <row r="741" spans="1:26" x14ac:dyDescent="0.3">
      <c r="A741">
        <v>3791</v>
      </c>
      <c r="B741" t="s">
        <v>106</v>
      </c>
      <c r="C741">
        <v>0.05</v>
      </c>
      <c r="D741">
        <v>80.98</v>
      </c>
      <c r="E741">
        <v>35</v>
      </c>
      <c r="F741">
        <v>1314</v>
      </c>
      <c r="G741" t="s">
        <v>1390</v>
      </c>
      <c r="H741" t="s">
        <v>49</v>
      </c>
      <c r="I741" t="s">
        <v>40</v>
      </c>
      <c r="J741" t="s">
        <v>29</v>
      </c>
      <c r="K741" t="s">
        <v>141</v>
      </c>
      <c r="L741" t="s">
        <v>236</v>
      </c>
      <c r="M741" t="s">
        <v>1349</v>
      </c>
      <c r="N741">
        <v>0.81</v>
      </c>
      <c r="O741" t="s">
        <v>33</v>
      </c>
      <c r="P741" t="s">
        <v>34</v>
      </c>
      <c r="Q741" t="s">
        <v>45</v>
      </c>
      <c r="R741" t="s">
        <v>661</v>
      </c>
      <c r="S741">
        <v>90058</v>
      </c>
      <c r="T741" s="1">
        <v>42009</v>
      </c>
      <c r="U741" s="1">
        <v>42013</v>
      </c>
      <c r="V741">
        <v>-746.44</v>
      </c>
      <c r="W741">
        <v>34</v>
      </c>
      <c r="X741">
        <v>2710.47</v>
      </c>
      <c r="Y741">
        <v>27013</v>
      </c>
      <c r="Z741" t="str">
        <f>TEXT(Orders[[#This Row],[Order Date]],"MMM")</f>
        <v>Jan</v>
      </c>
    </row>
    <row r="742" spans="1:26" x14ac:dyDescent="0.3">
      <c r="A742">
        <v>3792</v>
      </c>
      <c r="B742" t="s">
        <v>106</v>
      </c>
      <c r="C742">
        <v>0.05</v>
      </c>
      <c r="D742">
        <v>279.48</v>
      </c>
      <c r="E742">
        <v>35</v>
      </c>
      <c r="F742">
        <v>1314</v>
      </c>
      <c r="G742" t="s">
        <v>1390</v>
      </c>
      <c r="H742" t="s">
        <v>49</v>
      </c>
      <c r="I742" t="s">
        <v>40</v>
      </c>
      <c r="J742" t="s">
        <v>29</v>
      </c>
      <c r="K742" t="s">
        <v>141</v>
      </c>
      <c r="L742" t="s">
        <v>236</v>
      </c>
      <c r="M742" t="s">
        <v>808</v>
      </c>
      <c r="N742">
        <v>0.8</v>
      </c>
      <c r="O742" t="s">
        <v>33</v>
      </c>
      <c r="P742" t="s">
        <v>34</v>
      </c>
      <c r="Q742" t="s">
        <v>45</v>
      </c>
      <c r="R742" t="s">
        <v>661</v>
      </c>
      <c r="S742">
        <v>90058</v>
      </c>
      <c r="T742" s="1">
        <v>42009</v>
      </c>
      <c r="U742" s="1">
        <v>42009</v>
      </c>
      <c r="V742">
        <v>-274.95</v>
      </c>
      <c r="W742">
        <v>31</v>
      </c>
      <c r="X742">
        <v>8354.73</v>
      </c>
      <c r="Y742">
        <v>27013</v>
      </c>
      <c r="Z742" t="str">
        <f>TEXT(Orders[[#This Row],[Order Date]],"MMM")</f>
        <v>Jan</v>
      </c>
    </row>
    <row r="743" spans="1:26" x14ac:dyDescent="0.3">
      <c r="A743">
        <v>21166</v>
      </c>
      <c r="B743" t="s">
        <v>56</v>
      </c>
      <c r="C743">
        <v>0</v>
      </c>
      <c r="D743">
        <v>4.91</v>
      </c>
      <c r="E743">
        <v>5.68</v>
      </c>
      <c r="F743">
        <v>1315</v>
      </c>
      <c r="G743" t="s">
        <v>1391</v>
      </c>
      <c r="H743" t="s">
        <v>49</v>
      </c>
      <c r="I743" t="s">
        <v>40</v>
      </c>
      <c r="J743" t="s">
        <v>29</v>
      </c>
      <c r="K743" t="s">
        <v>109</v>
      </c>
      <c r="L743" t="s">
        <v>59</v>
      </c>
      <c r="M743" t="s">
        <v>1392</v>
      </c>
      <c r="N743">
        <v>0.36</v>
      </c>
      <c r="O743" t="s">
        <v>33</v>
      </c>
      <c r="P743" t="s">
        <v>34</v>
      </c>
      <c r="Q743" t="s">
        <v>255</v>
      </c>
      <c r="R743" t="s">
        <v>1393</v>
      </c>
      <c r="S743">
        <v>80906</v>
      </c>
      <c r="T743" s="1">
        <v>42093</v>
      </c>
      <c r="U743" s="1">
        <v>42094</v>
      </c>
      <c r="V743">
        <v>-95.047499999999999</v>
      </c>
      <c r="W743">
        <v>9</v>
      </c>
      <c r="X743">
        <v>48.3</v>
      </c>
      <c r="Y743">
        <v>87602</v>
      </c>
      <c r="Z743" t="str">
        <f>TEXT(Orders[[#This Row],[Order Date]],"MMM")</f>
        <v>Mar</v>
      </c>
    </row>
    <row r="744" spans="1:26" x14ac:dyDescent="0.3">
      <c r="A744">
        <v>21167</v>
      </c>
      <c r="B744" t="s">
        <v>56</v>
      </c>
      <c r="C744">
        <v>0.04</v>
      </c>
      <c r="D744">
        <v>5.34</v>
      </c>
      <c r="E744">
        <v>2.99</v>
      </c>
      <c r="F744">
        <v>1316</v>
      </c>
      <c r="G744" t="s">
        <v>1394</v>
      </c>
      <c r="H744" t="s">
        <v>49</v>
      </c>
      <c r="I744" t="s">
        <v>40</v>
      </c>
      <c r="J744" t="s">
        <v>29</v>
      </c>
      <c r="K744" t="s">
        <v>109</v>
      </c>
      <c r="L744" t="s">
        <v>59</v>
      </c>
      <c r="M744" t="s">
        <v>820</v>
      </c>
      <c r="N744">
        <v>0.38</v>
      </c>
      <c r="O744" t="s">
        <v>33</v>
      </c>
      <c r="P744" t="s">
        <v>34</v>
      </c>
      <c r="Q744" t="s">
        <v>255</v>
      </c>
      <c r="R744" t="s">
        <v>1395</v>
      </c>
      <c r="S744">
        <v>80022</v>
      </c>
      <c r="T744" s="1">
        <v>42093</v>
      </c>
      <c r="U744" s="1">
        <v>42095</v>
      </c>
      <c r="V744">
        <v>3.4509999999999996</v>
      </c>
      <c r="W744">
        <v>11</v>
      </c>
      <c r="X744">
        <v>58.81</v>
      </c>
      <c r="Y744">
        <v>87602</v>
      </c>
      <c r="Z744" t="str">
        <f>TEXT(Orders[[#This Row],[Order Date]],"MMM")</f>
        <v>Mar</v>
      </c>
    </row>
    <row r="745" spans="1:26" x14ac:dyDescent="0.3">
      <c r="A745">
        <v>21168</v>
      </c>
      <c r="B745" t="s">
        <v>56</v>
      </c>
      <c r="C745">
        <v>0.06</v>
      </c>
      <c r="D745">
        <v>55.99</v>
      </c>
      <c r="E745">
        <v>5</v>
      </c>
      <c r="F745">
        <v>1316</v>
      </c>
      <c r="G745" t="s">
        <v>1394</v>
      </c>
      <c r="H745" t="s">
        <v>49</v>
      </c>
      <c r="I745" t="s">
        <v>40</v>
      </c>
      <c r="J745" t="s">
        <v>77</v>
      </c>
      <c r="K745" t="s">
        <v>78</v>
      </c>
      <c r="L745" t="s">
        <v>51</v>
      </c>
      <c r="M745" t="s">
        <v>687</v>
      </c>
      <c r="N745">
        <v>0.8</v>
      </c>
      <c r="O745" t="s">
        <v>33</v>
      </c>
      <c r="P745" t="s">
        <v>34</v>
      </c>
      <c r="Q745" t="s">
        <v>255</v>
      </c>
      <c r="R745" t="s">
        <v>1395</v>
      </c>
      <c r="S745">
        <v>80022</v>
      </c>
      <c r="T745" s="1">
        <v>42093</v>
      </c>
      <c r="U745" s="1">
        <v>42095</v>
      </c>
      <c r="V745">
        <v>-275.25299999999999</v>
      </c>
      <c r="W745">
        <v>1</v>
      </c>
      <c r="X745">
        <v>47.38</v>
      </c>
      <c r="Y745">
        <v>87602</v>
      </c>
      <c r="Z745" t="str">
        <f>TEXT(Orders[[#This Row],[Order Date]],"MMM")</f>
        <v>Mar</v>
      </c>
    </row>
    <row r="746" spans="1:26" x14ac:dyDescent="0.3">
      <c r="A746">
        <v>21791</v>
      </c>
      <c r="B746" t="s">
        <v>106</v>
      </c>
      <c r="C746">
        <v>0.05</v>
      </c>
      <c r="D746">
        <v>80.98</v>
      </c>
      <c r="E746">
        <v>35</v>
      </c>
      <c r="F746">
        <v>1316</v>
      </c>
      <c r="G746" t="s">
        <v>1394</v>
      </c>
      <c r="H746" t="s">
        <v>49</v>
      </c>
      <c r="I746" t="s">
        <v>40</v>
      </c>
      <c r="J746" t="s">
        <v>29</v>
      </c>
      <c r="K746" t="s">
        <v>141</v>
      </c>
      <c r="L746" t="s">
        <v>236</v>
      </c>
      <c r="M746" t="s">
        <v>1349</v>
      </c>
      <c r="N746">
        <v>0.81</v>
      </c>
      <c r="O746" t="s">
        <v>33</v>
      </c>
      <c r="P746" t="s">
        <v>34</v>
      </c>
      <c r="Q746" t="s">
        <v>255</v>
      </c>
      <c r="R746" t="s">
        <v>1395</v>
      </c>
      <c r="S746">
        <v>80022</v>
      </c>
      <c r="T746" s="1">
        <v>42009</v>
      </c>
      <c r="U746" s="1">
        <v>42013</v>
      </c>
      <c r="V746">
        <v>-746.44</v>
      </c>
      <c r="W746">
        <v>8</v>
      </c>
      <c r="X746">
        <v>637.76</v>
      </c>
      <c r="Y746">
        <v>87603</v>
      </c>
      <c r="Z746" t="str">
        <f>TEXT(Orders[[#This Row],[Order Date]],"MMM")</f>
        <v>Jan</v>
      </c>
    </row>
    <row r="747" spans="1:26" x14ac:dyDescent="0.3">
      <c r="A747">
        <v>21792</v>
      </c>
      <c r="B747" t="s">
        <v>106</v>
      </c>
      <c r="C747">
        <v>0.05</v>
      </c>
      <c r="D747">
        <v>279.48</v>
      </c>
      <c r="E747">
        <v>35</v>
      </c>
      <c r="F747">
        <v>1316</v>
      </c>
      <c r="G747" t="s">
        <v>1394</v>
      </c>
      <c r="H747" t="s">
        <v>49</v>
      </c>
      <c r="I747" t="s">
        <v>40</v>
      </c>
      <c r="J747" t="s">
        <v>29</v>
      </c>
      <c r="K747" t="s">
        <v>141</v>
      </c>
      <c r="L747" t="s">
        <v>236</v>
      </c>
      <c r="M747" t="s">
        <v>808</v>
      </c>
      <c r="N747">
        <v>0.8</v>
      </c>
      <c r="O747" t="s">
        <v>33</v>
      </c>
      <c r="P747" t="s">
        <v>34</v>
      </c>
      <c r="Q747" t="s">
        <v>255</v>
      </c>
      <c r="R747" t="s">
        <v>1395</v>
      </c>
      <c r="S747">
        <v>80022</v>
      </c>
      <c r="T747" s="1">
        <v>42009</v>
      </c>
      <c r="U747" s="1">
        <v>42009</v>
      </c>
      <c r="V747">
        <v>-274.95</v>
      </c>
      <c r="W747">
        <v>8</v>
      </c>
      <c r="X747">
        <v>2156.06</v>
      </c>
      <c r="Y747">
        <v>87603</v>
      </c>
      <c r="Z747" t="str">
        <f>TEXT(Orders[[#This Row],[Order Date]],"MMM")</f>
        <v>Jan</v>
      </c>
    </row>
    <row r="748" spans="1:26" x14ac:dyDescent="0.3">
      <c r="A748">
        <v>21006</v>
      </c>
      <c r="B748" t="s">
        <v>106</v>
      </c>
      <c r="C748">
        <v>0.02</v>
      </c>
      <c r="D748">
        <v>55.99</v>
      </c>
      <c r="E748">
        <v>3.3</v>
      </c>
      <c r="F748">
        <v>1338</v>
      </c>
      <c r="G748" t="s">
        <v>1396</v>
      </c>
      <c r="H748" t="s">
        <v>49</v>
      </c>
      <c r="I748" t="s">
        <v>40</v>
      </c>
      <c r="J748" t="s">
        <v>77</v>
      </c>
      <c r="K748" t="s">
        <v>78</v>
      </c>
      <c r="L748" t="s">
        <v>51</v>
      </c>
      <c r="M748" t="s">
        <v>1397</v>
      </c>
      <c r="N748">
        <v>0.59</v>
      </c>
      <c r="O748" t="s">
        <v>33</v>
      </c>
      <c r="P748" t="s">
        <v>61</v>
      </c>
      <c r="Q748" t="s">
        <v>178</v>
      </c>
      <c r="R748" t="s">
        <v>179</v>
      </c>
      <c r="S748">
        <v>60623</v>
      </c>
      <c r="T748" s="1">
        <v>42045</v>
      </c>
      <c r="U748" s="1">
        <v>42045</v>
      </c>
      <c r="V748">
        <v>525.20039999999995</v>
      </c>
      <c r="W748">
        <v>16</v>
      </c>
      <c r="X748">
        <v>761.16</v>
      </c>
      <c r="Y748">
        <v>91244</v>
      </c>
      <c r="Z748" t="str">
        <f>TEXT(Orders[[#This Row],[Order Date]],"MMM")</f>
        <v>Feb</v>
      </c>
    </row>
    <row r="749" spans="1:26" x14ac:dyDescent="0.3">
      <c r="A749">
        <v>3004</v>
      </c>
      <c r="B749" t="s">
        <v>106</v>
      </c>
      <c r="C749">
        <v>0</v>
      </c>
      <c r="D749">
        <v>22.38</v>
      </c>
      <c r="E749">
        <v>15.1</v>
      </c>
      <c r="F749">
        <v>1340</v>
      </c>
      <c r="G749" t="s">
        <v>1398</v>
      </c>
      <c r="H749" t="s">
        <v>27</v>
      </c>
      <c r="I749" t="s">
        <v>40</v>
      </c>
      <c r="J749" t="s">
        <v>29</v>
      </c>
      <c r="K749" t="s">
        <v>109</v>
      </c>
      <c r="L749" t="s">
        <v>59</v>
      </c>
      <c r="M749" t="s">
        <v>1172</v>
      </c>
      <c r="N749">
        <v>0.38</v>
      </c>
      <c r="O749" t="s">
        <v>33</v>
      </c>
      <c r="P749" t="s">
        <v>53</v>
      </c>
      <c r="Q749" t="s">
        <v>71</v>
      </c>
      <c r="R749" t="s">
        <v>90</v>
      </c>
      <c r="S749">
        <v>10170</v>
      </c>
      <c r="T749" s="1">
        <v>42045</v>
      </c>
      <c r="U749" s="1">
        <v>42052</v>
      </c>
      <c r="V749">
        <v>-52.646999999999998</v>
      </c>
      <c r="W749">
        <v>29</v>
      </c>
      <c r="X749">
        <v>682.68</v>
      </c>
      <c r="Y749">
        <v>21636</v>
      </c>
      <c r="Z749" t="str">
        <f>TEXT(Orders[[#This Row],[Order Date]],"MMM")</f>
        <v>Feb</v>
      </c>
    </row>
    <row r="750" spans="1:26" x14ac:dyDescent="0.3">
      <c r="A750">
        <v>3005</v>
      </c>
      <c r="B750" t="s">
        <v>106</v>
      </c>
      <c r="C750">
        <v>7.0000000000000007E-2</v>
      </c>
      <c r="D750">
        <v>5.98</v>
      </c>
      <c r="E750">
        <v>4.6900000000000004</v>
      </c>
      <c r="F750">
        <v>1340</v>
      </c>
      <c r="G750" t="s">
        <v>1398</v>
      </c>
      <c r="H750" t="s">
        <v>49</v>
      </c>
      <c r="I750" t="s">
        <v>40</v>
      </c>
      <c r="J750" t="s">
        <v>29</v>
      </c>
      <c r="K750" t="s">
        <v>141</v>
      </c>
      <c r="L750" t="s">
        <v>59</v>
      </c>
      <c r="M750" t="s">
        <v>1399</v>
      </c>
      <c r="N750">
        <v>0.68</v>
      </c>
      <c r="O750" t="s">
        <v>33</v>
      </c>
      <c r="P750" t="s">
        <v>53</v>
      </c>
      <c r="Q750" t="s">
        <v>71</v>
      </c>
      <c r="R750" t="s">
        <v>90</v>
      </c>
      <c r="S750">
        <v>10170</v>
      </c>
      <c r="T750" s="1">
        <v>42045</v>
      </c>
      <c r="U750" s="1">
        <v>42050</v>
      </c>
      <c r="V750">
        <v>-24.44</v>
      </c>
      <c r="W750">
        <v>11</v>
      </c>
      <c r="X750">
        <v>73.44</v>
      </c>
      <c r="Y750">
        <v>21636</v>
      </c>
      <c r="Z750" t="str">
        <f>TEXT(Orders[[#This Row],[Order Date]],"MMM")</f>
        <v>Feb</v>
      </c>
    </row>
    <row r="751" spans="1:26" x14ac:dyDescent="0.3">
      <c r="A751">
        <v>3006</v>
      </c>
      <c r="B751" t="s">
        <v>106</v>
      </c>
      <c r="C751">
        <v>0.02</v>
      </c>
      <c r="D751">
        <v>55.99</v>
      </c>
      <c r="E751">
        <v>3.3</v>
      </c>
      <c r="F751">
        <v>1340</v>
      </c>
      <c r="G751" t="s">
        <v>1398</v>
      </c>
      <c r="H751" t="s">
        <v>49</v>
      </c>
      <c r="I751" t="s">
        <v>40</v>
      </c>
      <c r="J751" t="s">
        <v>77</v>
      </c>
      <c r="K751" t="s">
        <v>78</v>
      </c>
      <c r="L751" t="s">
        <v>51</v>
      </c>
      <c r="M751" t="s">
        <v>1397</v>
      </c>
      <c r="N751">
        <v>0.59</v>
      </c>
      <c r="O751" t="s">
        <v>33</v>
      </c>
      <c r="P751" t="s">
        <v>53</v>
      </c>
      <c r="Q751" t="s">
        <v>71</v>
      </c>
      <c r="R751" t="s">
        <v>90</v>
      </c>
      <c r="S751">
        <v>10170</v>
      </c>
      <c r="T751" s="1">
        <v>42045</v>
      </c>
      <c r="U751" s="1">
        <v>42045</v>
      </c>
      <c r="V751">
        <v>366.50700000000001</v>
      </c>
      <c r="W751">
        <v>63</v>
      </c>
      <c r="X751">
        <v>2997.07</v>
      </c>
      <c r="Y751">
        <v>21636</v>
      </c>
      <c r="Z751" t="str">
        <f>TEXT(Orders[[#This Row],[Order Date]],"MMM")</f>
        <v>Feb</v>
      </c>
    </row>
    <row r="752" spans="1:26" x14ac:dyDescent="0.3">
      <c r="A752">
        <v>3431</v>
      </c>
      <c r="B752" t="s">
        <v>37</v>
      </c>
      <c r="C752">
        <v>7.0000000000000007E-2</v>
      </c>
      <c r="D752">
        <v>3.98</v>
      </c>
      <c r="E752">
        <v>0.83</v>
      </c>
      <c r="F752">
        <v>1340</v>
      </c>
      <c r="G752" t="s">
        <v>1398</v>
      </c>
      <c r="H752" t="s">
        <v>49</v>
      </c>
      <c r="I752" t="s">
        <v>40</v>
      </c>
      <c r="J752" t="s">
        <v>29</v>
      </c>
      <c r="K752" t="s">
        <v>30</v>
      </c>
      <c r="L752" t="s">
        <v>31</v>
      </c>
      <c r="M752" t="s">
        <v>1400</v>
      </c>
      <c r="N752">
        <v>0.51</v>
      </c>
      <c r="O752" t="s">
        <v>33</v>
      </c>
      <c r="P752" t="s">
        <v>53</v>
      </c>
      <c r="Q752" t="s">
        <v>71</v>
      </c>
      <c r="R752" t="s">
        <v>90</v>
      </c>
      <c r="S752">
        <v>10170</v>
      </c>
      <c r="T752" s="1">
        <v>42161</v>
      </c>
      <c r="U752" s="1">
        <v>42164</v>
      </c>
      <c r="V752">
        <v>27.38</v>
      </c>
      <c r="W752">
        <v>76</v>
      </c>
      <c r="X752">
        <v>282.85000000000002</v>
      </c>
      <c r="Y752">
        <v>24455</v>
      </c>
      <c r="Z752" t="str">
        <f>TEXT(Orders[[#This Row],[Order Date]],"MMM")</f>
        <v>Jun</v>
      </c>
    </row>
    <row r="753" spans="1:26" x14ac:dyDescent="0.3">
      <c r="A753">
        <v>21005</v>
      </c>
      <c r="B753" t="s">
        <v>106</v>
      </c>
      <c r="C753">
        <v>7.0000000000000007E-2</v>
      </c>
      <c r="D753">
        <v>5.98</v>
      </c>
      <c r="E753">
        <v>4.6900000000000004</v>
      </c>
      <c r="F753">
        <v>1341</v>
      </c>
      <c r="G753" t="s">
        <v>1401</v>
      </c>
      <c r="H753" t="s">
        <v>49</v>
      </c>
      <c r="I753" t="s">
        <v>40</v>
      </c>
      <c r="J753" t="s">
        <v>29</v>
      </c>
      <c r="K753" t="s">
        <v>141</v>
      </c>
      <c r="L753" t="s">
        <v>59</v>
      </c>
      <c r="M753" t="s">
        <v>1399</v>
      </c>
      <c r="N753">
        <v>0.68</v>
      </c>
      <c r="O753" t="s">
        <v>33</v>
      </c>
      <c r="P753" t="s">
        <v>53</v>
      </c>
      <c r="Q753" t="s">
        <v>234</v>
      </c>
      <c r="R753" t="s">
        <v>1402</v>
      </c>
      <c r="S753">
        <v>17201</v>
      </c>
      <c r="T753" s="1">
        <v>42045</v>
      </c>
      <c r="U753" s="1">
        <v>42050</v>
      </c>
      <c r="V753">
        <v>-12.708800000000002</v>
      </c>
      <c r="W753">
        <v>3</v>
      </c>
      <c r="X753">
        <v>20.03</v>
      </c>
      <c r="Y753">
        <v>91244</v>
      </c>
      <c r="Z753" t="str">
        <f>TEXT(Orders[[#This Row],[Order Date]],"MMM")</f>
        <v>Feb</v>
      </c>
    </row>
    <row r="754" spans="1:26" x14ac:dyDescent="0.3">
      <c r="A754">
        <v>21430</v>
      </c>
      <c r="B754" t="s">
        <v>37</v>
      </c>
      <c r="C754">
        <v>0</v>
      </c>
      <c r="D754">
        <v>20.89</v>
      </c>
      <c r="E754">
        <v>1.99</v>
      </c>
      <c r="F754">
        <v>1341</v>
      </c>
      <c r="G754" t="s">
        <v>1401</v>
      </c>
      <c r="H754" t="s">
        <v>49</v>
      </c>
      <c r="I754" t="s">
        <v>40</v>
      </c>
      <c r="J754" t="s">
        <v>77</v>
      </c>
      <c r="K754" t="s">
        <v>180</v>
      </c>
      <c r="L754" t="s">
        <v>51</v>
      </c>
      <c r="M754" t="s">
        <v>1403</v>
      </c>
      <c r="N754">
        <v>0.48</v>
      </c>
      <c r="O754" t="s">
        <v>33</v>
      </c>
      <c r="P754" t="s">
        <v>53</v>
      </c>
      <c r="Q754" t="s">
        <v>234</v>
      </c>
      <c r="R754" t="s">
        <v>1402</v>
      </c>
      <c r="S754">
        <v>17201</v>
      </c>
      <c r="T754" s="1">
        <v>42161</v>
      </c>
      <c r="U754" s="1">
        <v>42163</v>
      </c>
      <c r="V754">
        <v>-5.2949999999999999</v>
      </c>
      <c r="W754">
        <v>4</v>
      </c>
      <c r="X754">
        <v>84.56</v>
      </c>
      <c r="Y754">
        <v>91245</v>
      </c>
      <c r="Z754" t="str">
        <f>TEXT(Orders[[#This Row],[Order Date]],"MMM")</f>
        <v>Jun</v>
      </c>
    </row>
    <row r="755" spans="1:26" x14ac:dyDescent="0.3">
      <c r="A755">
        <v>21431</v>
      </c>
      <c r="B755" t="s">
        <v>37</v>
      </c>
      <c r="C755">
        <v>7.0000000000000007E-2</v>
      </c>
      <c r="D755">
        <v>3.98</v>
      </c>
      <c r="E755">
        <v>0.83</v>
      </c>
      <c r="F755">
        <v>1341</v>
      </c>
      <c r="G755" t="s">
        <v>1401</v>
      </c>
      <c r="H755" t="s">
        <v>49</v>
      </c>
      <c r="I755" t="s">
        <v>40</v>
      </c>
      <c r="J755" t="s">
        <v>29</v>
      </c>
      <c r="K755" t="s">
        <v>30</v>
      </c>
      <c r="L755" t="s">
        <v>31</v>
      </c>
      <c r="M755" t="s">
        <v>1400</v>
      </c>
      <c r="N755">
        <v>0.51</v>
      </c>
      <c r="O755" t="s">
        <v>33</v>
      </c>
      <c r="P755" t="s">
        <v>53</v>
      </c>
      <c r="Q755" t="s">
        <v>234</v>
      </c>
      <c r="R755" t="s">
        <v>1402</v>
      </c>
      <c r="S755">
        <v>17201</v>
      </c>
      <c r="T755" s="1">
        <v>42161</v>
      </c>
      <c r="U755" s="1">
        <v>42164</v>
      </c>
      <c r="V755">
        <v>41.07</v>
      </c>
      <c r="W755">
        <v>19</v>
      </c>
      <c r="X755">
        <v>70.709999999999994</v>
      </c>
      <c r="Y755">
        <v>91245</v>
      </c>
      <c r="Z755" t="str">
        <f>TEXT(Orders[[#This Row],[Order Date]],"MMM")</f>
        <v>Jun</v>
      </c>
    </row>
    <row r="756" spans="1:26" x14ac:dyDescent="0.3">
      <c r="A756">
        <v>20804</v>
      </c>
      <c r="B756" t="s">
        <v>106</v>
      </c>
      <c r="C756">
        <v>0.1</v>
      </c>
      <c r="D756">
        <v>2.62</v>
      </c>
      <c r="E756">
        <v>0.8</v>
      </c>
      <c r="F756">
        <v>1347</v>
      </c>
      <c r="G756" t="s">
        <v>1404</v>
      </c>
      <c r="H756" t="s">
        <v>49</v>
      </c>
      <c r="I756" t="s">
        <v>40</v>
      </c>
      <c r="J756" t="s">
        <v>29</v>
      </c>
      <c r="K756" t="s">
        <v>66</v>
      </c>
      <c r="L756" t="s">
        <v>31</v>
      </c>
      <c r="M756" t="s">
        <v>1405</v>
      </c>
      <c r="N756">
        <v>0.39</v>
      </c>
      <c r="O756" t="s">
        <v>33</v>
      </c>
      <c r="P756" t="s">
        <v>136</v>
      </c>
      <c r="Q756" t="s">
        <v>362</v>
      </c>
      <c r="R756" t="s">
        <v>1406</v>
      </c>
      <c r="S756">
        <v>33511</v>
      </c>
      <c r="T756" s="1">
        <v>42124</v>
      </c>
      <c r="U756" s="1">
        <v>42130</v>
      </c>
      <c r="V756">
        <v>-94.490899999999996</v>
      </c>
      <c r="W756">
        <v>21</v>
      </c>
      <c r="X756">
        <v>51.86</v>
      </c>
      <c r="Y756">
        <v>89686</v>
      </c>
      <c r="Z756" t="str">
        <f>TEXT(Orders[[#This Row],[Order Date]],"MMM")</f>
        <v>Apr</v>
      </c>
    </row>
    <row r="757" spans="1:26" x14ac:dyDescent="0.3">
      <c r="A757">
        <v>22414</v>
      </c>
      <c r="B757" t="s">
        <v>25</v>
      </c>
      <c r="C757">
        <v>0</v>
      </c>
      <c r="D757">
        <v>12.2</v>
      </c>
      <c r="E757">
        <v>6.02</v>
      </c>
      <c r="F757">
        <v>1350</v>
      </c>
      <c r="G757" t="s">
        <v>1407</v>
      </c>
      <c r="H757" t="s">
        <v>27</v>
      </c>
      <c r="I757" t="s">
        <v>40</v>
      </c>
      <c r="J757" t="s">
        <v>41</v>
      </c>
      <c r="K757" t="s">
        <v>50</v>
      </c>
      <c r="L757" t="s">
        <v>51</v>
      </c>
      <c r="M757" t="s">
        <v>1408</v>
      </c>
      <c r="N757">
        <v>0.43</v>
      </c>
      <c r="O757" t="s">
        <v>33</v>
      </c>
      <c r="P757" t="s">
        <v>136</v>
      </c>
      <c r="Q757" t="s">
        <v>362</v>
      </c>
      <c r="R757" t="s">
        <v>1409</v>
      </c>
      <c r="S757">
        <v>33055</v>
      </c>
      <c r="T757" s="1">
        <v>42111</v>
      </c>
      <c r="U757" s="1">
        <v>42112</v>
      </c>
      <c r="V757">
        <v>-172.298</v>
      </c>
      <c r="W757">
        <v>4</v>
      </c>
      <c r="X757">
        <v>56.24</v>
      </c>
      <c r="Y757">
        <v>88233</v>
      </c>
      <c r="Z757" t="str">
        <f>TEXT(Orders[[#This Row],[Order Date]],"MMM")</f>
        <v>Apr</v>
      </c>
    </row>
    <row r="758" spans="1:26" x14ac:dyDescent="0.3">
      <c r="A758">
        <v>18499</v>
      </c>
      <c r="B758" t="s">
        <v>37</v>
      </c>
      <c r="C758">
        <v>0.1</v>
      </c>
      <c r="D758">
        <v>110.99</v>
      </c>
      <c r="E758">
        <v>8.99</v>
      </c>
      <c r="F758">
        <v>1351</v>
      </c>
      <c r="G758" t="s">
        <v>1410</v>
      </c>
      <c r="H758" t="s">
        <v>27</v>
      </c>
      <c r="I758" t="s">
        <v>40</v>
      </c>
      <c r="J758" t="s">
        <v>77</v>
      </c>
      <c r="K758" t="s">
        <v>78</v>
      </c>
      <c r="L758" t="s">
        <v>59</v>
      </c>
      <c r="M758" t="s">
        <v>1411</v>
      </c>
      <c r="N758">
        <v>0.56999999999999995</v>
      </c>
      <c r="O758" t="s">
        <v>33</v>
      </c>
      <c r="P758" t="s">
        <v>136</v>
      </c>
      <c r="Q758" t="s">
        <v>362</v>
      </c>
      <c r="R758" t="s">
        <v>1412</v>
      </c>
      <c r="S758">
        <v>33063</v>
      </c>
      <c r="T758" s="1">
        <v>42031</v>
      </c>
      <c r="U758" s="1">
        <v>42033</v>
      </c>
      <c r="V758">
        <v>3285.48</v>
      </c>
      <c r="W758">
        <v>7</v>
      </c>
      <c r="X758">
        <v>627.78</v>
      </c>
      <c r="Y758">
        <v>88232</v>
      </c>
      <c r="Z758" t="str">
        <f>TEXT(Orders[[#This Row],[Order Date]],"MMM")</f>
        <v>Jan</v>
      </c>
    </row>
    <row r="759" spans="1:26" x14ac:dyDescent="0.3">
      <c r="A759">
        <v>24232</v>
      </c>
      <c r="B759" t="s">
        <v>25</v>
      </c>
      <c r="C759">
        <v>0.05</v>
      </c>
      <c r="D759">
        <v>17.670000000000002</v>
      </c>
      <c r="E759">
        <v>8.99</v>
      </c>
      <c r="F759">
        <v>1352</v>
      </c>
      <c r="G759" t="s">
        <v>1413</v>
      </c>
      <c r="H759" t="s">
        <v>49</v>
      </c>
      <c r="I759" t="s">
        <v>40</v>
      </c>
      <c r="J759" t="s">
        <v>41</v>
      </c>
      <c r="K759" t="s">
        <v>50</v>
      </c>
      <c r="L759" t="s">
        <v>51</v>
      </c>
      <c r="M759" t="s">
        <v>805</v>
      </c>
      <c r="N759">
        <v>0.47</v>
      </c>
      <c r="O759" t="s">
        <v>33</v>
      </c>
      <c r="P759" t="s">
        <v>53</v>
      </c>
      <c r="Q759" t="s">
        <v>415</v>
      </c>
      <c r="R759" t="s">
        <v>1414</v>
      </c>
      <c r="S759">
        <v>20746</v>
      </c>
      <c r="T759" s="1">
        <v>42124</v>
      </c>
      <c r="U759" s="1">
        <v>42125</v>
      </c>
      <c r="V759">
        <v>46.036799999999999</v>
      </c>
      <c r="W759">
        <v>16</v>
      </c>
      <c r="X759">
        <v>283.44</v>
      </c>
      <c r="Y759">
        <v>88234</v>
      </c>
      <c r="Z759" t="str">
        <f>TEXT(Orders[[#This Row],[Order Date]],"MMM")</f>
        <v>Apr</v>
      </c>
    </row>
    <row r="760" spans="1:26" x14ac:dyDescent="0.3">
      <c r="A760">
        <v>20870</v>
      </c>
      <c r="B760" t="s">
        <v>25</v>
      </c>
      <c r="C760">
        <v>0.1</v>
      </c>
      <c r="D760">
        <v>4.13</v>
      </c>
      <c r="E760">
        <v>0.99</v>
      </c>
      <c r="F760">
        <v>1354</v>
      </c>
      <c r="G760" t="s">
        <v>1415</v>
      </c>
      <c r="H760" t="s">
        <v>49</v>
      </c>
      <c r="I760" t="s">
        <v>114</v>
      </c>
      <c r="J760" t="s">
        <v>29</v>
      </c>
      <c r="K760" t="s">
        <v>134</v>
      </c>
      <c r="L760" t="s">
        <v>59</v>
      </c>
      <c r="M760" t="s">
        <v>1416</v>
      </c>
      <c r="N760">
        <v>0.39</v>
      </c>
      <c r="O760" t="s">
        <v>33</v>
      </c>
      <c r="P760" t="s">
        <v>61</v>
      </c>
      <c r="Q760" t="s">
        <v>130</v>
      </c>
      <c r="R760" t="s">
        <v>1417</v>
      </c>
      <c r="S760">
        <v>76086</v>
      </c>
      <c r="T760" s="1">
        <v>42046</v>
      </c>
      <c r="U760" s="1">
        <v>42046</v>
      </c>
      <c r="V760">
        <v>-1.0712000000000002</v>
      </c>
      <c r="W760">
        <v>2</v>
      </c>
      <c r="X760">
        <v>8.3000000000000007</v>
      </c>
      <c r="Y760">
        <v>91209</v>
      </c>
      <c r="Z760" t="str">
        <f>TEXT(Orders[[#This Row],[Order Date]],"MMM")</f>
        <v>Feb</v>
      </c>
    </row>
    <row r="761" spans="1:26" x14ac:dyDescent="0.3">
      <c r="A761">
        <v>20871</v>
      </c>
      <c r="B761" t="s">
        <v>25</v>
      </c>
      <c r="C761">
        <v>0.04</v>
      </c>
      <c r="D761">
        <v>4.9800000000000004</v>
      </c>
      <c r="E761">
        <v>0.49</v>
      </c>
      <c r="F761">
        <v>1354</v>
      </c>
      <c r="G761" t="s">
        <v>1415</v>
      </c>
      <c r="H761" t="s">
        <v>49</v>
      </c>
      <c r="I761" t="s">
        <v>114</v>
      </c>
      <c r="J761" t="s">
        <v>29</v>
      </c>
      <c r="K761" t="s">
        <v>134</v>
      </c>
      <c r="L761" t="s">
        <v>59</v>
      </c>
      <c r="M761" t="s">
        <v>1418</v>
      </c>
      <c r="N761">
        <v>0.39</v>
      </c>
      <c r="O761" t="s">
        <v>33</v>
      </c>
      <c r="P761" t="s">
        <v>61</v>
      </c>
      <c r="Q761" t="s">
        <v>130</v>
      </c>
      <c r="R761" t="s">
        <v>1417</v>
      </c>
      <c r="S761">
        <v>76086</v>
      </c>
      <c r="T761" s="1">
        <v>42046</v>
      </c>
      <c r="U761" s="1">
        <v>42048</v>
      </c>
      <c r="V761">
        <v>4.4104000000000001</v>
      </c>
      <c r="W761">
        <v>2</v>
      </c>
      <c r="X761">
        <v>10.039999999999999</v>
      </c>
      <c r="Y761">
        <v>91209</v>
      </c>
      <c r="Z761" t="str">
        <f>TEXT(Orders[[#This Row],[Order Date]],"MMM")</f>
        <v>Feb</v>
      </c>
    </row>
    <row r="762" spans="1:26" x14ac:dyDescent="0.3">
      <c r="A762">
        <v>18733</v>
      </c>
      <c r="B762" t="s">
        <v>56</v>
      </c>
      <c r="C762">
        <v>0.03</v>
      </c>
      <c r="D762">
        <v>125.99</v>
      </c>
      <c r="E762">
        <v>7.69</v>
      </c>
      <c r="F762">
        <v>1357</v>
      </c>
      <c r="G762" t="s">
        <v>1419</v>
      </c>
      <c r="H762" t="s">
        <v>49</v>
      </c>
      <c r="I762" t="s">
        <v>40</v>
      </c>
      <c r="J762" t="s">
        <v>77</v>
      </c>
      <c r="K762" t="s">
        <v>78</v>
      </c>
      <c r="L762" t="s">
        <v>59</v>
      </c>
      <c r="M762" t="s">
        <v>1222</v>
      </c>
      <c r="N762">
        <v>0.57999999999999996</v>
      </c>
      <c r="O762" t="s">
        <v>33</v>
      </c>
      <c r="P762" t="s">
        <v>61</v>
      </c>
      <c r="Q762" t="s">
        <v>130</v>
      </c>
      <c r="R762" t="s">
        <v>1420</v>
      </c>
      <c r="S762">
        <v>78596</v>
      </c>
      <c r="T762" s="1">
        <v>42158</v>
      </c>
      <c r="U762" s="1">
        <v>42160</v>
      </c>
      <c r="V762">
        <v>500.95799999999997</v>
      </c>
      <c r="W762">
        <v>9</v>
      </c>
      <c r="X762">
        <v>981.65</v>
      </c>
      <c r="Y762">
        <v>88184</v>
      </c>
      <c r="Z762" t="str">
        <f>TEXT(Orders[[#This Row],[Order Date]],"MMM")</f>
        <v>Jun</v>
      </c>
    </row>
    <row r="763" spans="1:26" x14ac:dyDescent="0.3">
      <c r="A763">
        <v>18645</v>
      </c>
      <c r="B763" t="s">
        <v>25</v>
      </c>
      <c r="C763">
        <v>7.0000000000000007E-2</v>
      </c>
      <c r="D763">
        <v>119.99</v>
      </c>
      <c r="E763">
        <v>16.8</v>
      </c>
      <c r="F763">
        <v>1357</v>
      </c>
      <c r="G763" t="s">
        <v>1419</v>
      </c>
      <c r="H763" t="s">
        <v>39</v>
      </c>
      <c r="I763" t="s">
        <v>40</v>
      </c>
      <c r="J763" t="s">
        <v>77</v>
      </c>
      <c r="K763" t="s">
        <v>85</v>
      </c>
      <c r="L763" t="s">
        <v>121</v>
      </c>
      <c r="M763" t="s">
        <v>1421</v>
      </c>
      <c r="N763">
        <v>0.35</v>
      </c>
      <c r="O763" t="s">
        <v>33</v>
      </c>
      <c r="P763" t="s">
        <v>61</v>
      </c>
      <c r="Q763" t="s">
        <v>130</v>
      </c>
      <c r="R763" t="s">
        <v>1420</v>
      </c>
      <c r="S763">
        <v>78596</v>
      </c>
      <c r="T763" s="1">
        <v>42183</v>
      </c>
      <c r="U763" s="1">
        <v>42185</v>
      </c>
      <c r="V763">
        <v>1206.5961</v>
      </c>
      <c r="W763">
        <v>15</v>
      </c>
      <c r="X763">
        <v>1748.69</v>
      </c>
      <c r="Y763">
        <v>88185</v>
      </c>
      <c r="Z763" t="str">
        <f>TEXT(Orders[[#This Row],[Order Date]],"MMM")</f>
        <v>Jun</v>
      </c>
    </row>
    <row r="764" spans="1:26" x14ac:dyDescent="0.3">
      <c r="A764">
        <v>20830</v>
      </c>
      <c r="B764" t="s">
        <v>25</v>
      </c>
      <c r="C764">
        <v>0.03</v>
      </c>
      <c r="D764">
        <v>14.34</v>
      </c>
      <c r="E764">
        <v>5</v>
      </c>
      <c r="F764">
        <v>1360</v>
      </c>
      <c r="G764" t="s">
        <v>1422</v>
      </c>
      <c r="H764" t="s">
        <v>49</v>
      </c>
      <c r="I764" t="s">
        <v>114</v>
      </c>
      <c r="J764" t="s">
        <v>41</v>
      </c>
      <c r="K764" t="s">
        <v>50</v>
      </c>
      <c r="L764" t="s">
        <v>51</v>
      </c>
      <c r="M764" t="s">
        <v>1423</v>
      </c>
      <c r="N764">
        <v>0.49</v>
      </c>
      <c r="O764" t="s">
        <v>33</v>
      </c>
      <c r="P764" t="s">
        <v>61</v>
      </c>
      <c r="Q764" t="s">
        <v>330</v>
      </c>
      <c r="R764" t="s">
        <v>1424</v>
      </c>
      <c r="S764">
        <v>52761</v>
      </c>
      <c r="T764" s="1">
        <v>42030</v>
      </c>
      <c r="U764" s="1">
        <v>42031</v>
      </c>
      <c r="V764">
        <v>82.310099999999991</v>
      </c>
      <c r="W764">
        <v>8</v>
      </c>
      <c r="X764">
        <v>119.29</v>
      </c>
      <c r="Y764">
        <v>89595</v>
      </c>
      <c r="Z764" t="str">
        <f>TEXT(Orders[[#This Row],[Order Date]],"MMM")</f>
        <v>Jan</v>
      </c>
    </row>
    <row r="765" spans="1:26" x14ac:dyDescent="0.3">
      <c r="A765">
        <v>20829</v>
      </c>
      <c r="B765" t="s">
        <v>25</v>
      </c>
      <c r="C765">
        <v>0.01</v>
      </c>
      <c r="D765">
        <v>2.89</v>
      </c>
      <c r="E765">
        <v>0.5</v>
      </c>
      <c r="F765">
        <v>1361</v>
      </c>
      <c r="G765" t="s">
        <v>1425</v>
      </c>
      <c r="H765" t="s">
        <v>49</v>
      </c>
      <c r="I765" t="s">
        <v>114</v>
      </c>
      <c r="J765" t="s">
        <v>29</v>
      </c>
      <c r="K765" t="s">
        <v>134</v>
      </c>
      <c r="L765" t="s">
        <v>59</v>
      </c>
      <c r="M765" t="s">
        <v>787</v>
      </c>
      <c r="N765">
        <v>0.38</v>
      </c>
      <c r="O765" t="s">
        <v>33</v>
      </c>
      <c r="P765" t="s">
        <v>61</v>
      </c>
      <c r="Q765" t="s">
        <v>300</v>
      </c>
      <c r="R765" t="s">
        <v>1426</v>
      </c>
      <c r="S765">
        <v>48101</v>
      </c>
      <c r="T765" s="1">
        <v>42030</v>
      </c>
      <c r="U765" s="1">
        <v>42032</v>
      </c>
      <c r="V765">
        <v>1.2236</v>
      </c>
      <c r="W765">
        <v>1</v>
      </c>
      <c r="X765">
        <v>3.08</v>
      </c>
      <c r="Y765">
        <v>89595</v>
      </c>
      <c r="Z765" t="str">
        <f>TEXT(Orders[[#This Row],[Order Date]],"MMM")</f>
        <v>Jan</v>
      </c>
    </row>
    <row r="766" spans="1:26" x14ac:dyDescent="0.3">
      <c r="A766">
        <v>24432</v>
      </c>
      <c r="B766" t="s">
        <v>47</v>
      </c>
      <c r="C766">
        <v>0.01</v>
      </c>
      <c r="D766">
        <v>6.48</v>
      </c>
      <c r="E766">
        <v>6.22</v>
      </c>
      <c r="F766">
        <v>1361</v>
      </c>
      <c r="G766" t="s">
        <v>1425</v>
      </c>
      <c r="H766" t="s">
        <v>27</v>
      </c>
      <c r="I766" t="s">
        <v>114</v>
      </c>
      <c r="J766" t="s">
        <v>29</v>
      </c>
      <c r="K766" t="s">
        <v>93</v>
      </c>
      <c r="L766" t="s">
        <v>59</v>
      </c>
      <c r="M766" t="s">
        <v>1427</v>
      </c>
      <c r="N766">
        <v>0.37</v>
      </c>
      <c r="O766" t="s">
        <v>33</v>
      </c>
      <c r="P766" t="s">
        <v>61</v>
      </c>
      <c r="Q766" t="s">
        <v>300</v>
      </c>
      <c r="R766" t="s">
        <v>1426</v>
      </c>
      <c r="S766">
        <v>48101</v>
      </c>
      <c r="T766" s="1">
        <v>42045</v>
      </c>
      <c r="U766" s="1">
        <v>42046</v>
      </c>
      <c r="V766">
        <v>-15.6312</v>
      </c>
      <c r="W766">
        <v>9</v>
      </c>
      <c r="X766">
        <v>69.459999999999994</v>
      </c>
      <c r="Y766">
        <v>89596</v>
      </c>
      <c r="Z766" t="str">
        <f>TEXT(Orders[[#This Row],[Order Date]],"MMM")</f>
        <v>Feb</v>
      </c>
    </row>
    <row r="767" spans="1:26" x14ac:dyDescent="0.3">
      <c r="A767">
        <v>24433</v>
      </c>
      <c r="B767" t="s">
        <v>47</v>
      </c>
      <c r="C767">
        <v>0.03</v>
      </c>
      <c r="D767">
        <v>85.99</v>
      </c>
      <c r="E767">
        <v>3.3</v>
      </c>
      <c r="F767">
        <v>1361</v>
      </c>
      <c r="G767" t="s">
        <v>1425</v>
      </c>
      <c r="H767" t="s">
        <v>49</v>
      </c>
      <c r="I767" t="s">
        <v>114</v>
      </c>
      <c r="J767" t="s">
        <v>77</v>
      </c>
      <c r="K767" t="s">
        <v>78</v>
      </c>
      <c r="L767" t="s">
        <v>51</v>
      </c>
      <c r="M767" t="s">
        <v>534</v>
      </c>
      <c r="N767">
        <v>0.37</v>
      </c>
      <c r="O767" t="s">
        <v>33</v>
      </c>
      <c r="P767" t="s">
        <v>61</v>
      </c>
      <c r="Q767" t="s">
        <v>300</v>
      </c>
      <c r="R767" t="s">
        <v>1426</v>
      </c>
      <c r="S767">
        <v>48101</v>
      </c>
      <c r="T767" s="1">
        <v>42045</v>
      </c>
      <c r="U767" s="1">
        <v>42047</v>
      </c>
      <c r="V767">
        <v>790.54679999999996</v>
      </c>
      <c r="W767">
        <v>16</v>
      </c>
      <c r="X767">
        <v>1145.72</v>
      </c>
      <c r="Y767">
        <v>89596</v>
      </c>
      <c r="Z767" t="str">
        <f>TEXT(Orders[[#This Row],[Order Date]],"MMM")</f>
        <v>Feb</v>
      </c>
    </row>
    <row r="768" spans="1:26" x14ac:dyDescent="0.3">
      <c r="A768">
        <v>23011</v>
      </c>
      <c r="B768" t="s">
        <v>56</v>
      </c>
      <c r="C768">
        <v>0.05</v>
      </c>
      <c r="D768">
        <v>12.97</v>
      </c>
      <c r="E768">
        <v>1.49</v>
      </c>
      <c r="F768">
        <v>1363</v>
      </c>
      <c r="G768" t="s">
        <v>1428</v>
      </c>
      <c r="H768" t="s">
        <v>49</v>
      </c>
      <c r="I768" t="s">
        <v>114</v>
      </c>
      <c r="J768" t="s">
        <v>29</v>
      </c>
      <c r="K768" t="s">
        <v>109</v>
      </c>
      <c r="L768" t="s">
        <v>59</v>
      </c>
      <c r="M768" t="s">
        <v>1429</v>
      </c>
      <c r="N768">
        <v>0.35</v>
      </c>
      <c r="O768" t="s">
        <v>33</v>
      </c>
      <c r="P768" t="s">
        <v>136</v>
      </c>
      <c r="Q768" t="s">
        <v>362</v>
      </c>
      <c r="R768" t="s">
        <v>1430</v>
      </c>
      <c r="S768">
        <v>32707</v>
      </c>
      <c r="T768" s="1">
        <v>42039</v>
      </c>
      <c r="U768" s="1">
        <v>42041</v>
      </c>
      <c r="V768">
        <v>5.4659999999999993</v>
      </c>
      <c r="W768">
        <v>2</v>
      </c>
      <c r="X768">
        <v>26.37</v>
      </c>
      <c r="Y768">
        <v>89993</v>
      </c>
      <c r="Z768" t="str">
        <f>TEXT(Orders[[#This Row],[Order Date]],"MMM")</f>
        <v>Feb</v>
      </c>
    </row>
    <row r="769" spans="1:26" x14ac:dyDescent="0.3">
      <c r="A769">
        <v>23012</v>
      </c>
      <c r="B769" t="s">
        <v>56</v>
      </c>
      <c r="C769">
        <v>0.06</v>
      </c>
      <c r="D769">
        <v>5.81</v>
      </c>
      <c r="E769">
        <v>3.37</v>
      </c>
      <c r="F769">
        <v>1363</v>
      </c>
      <c r="G769" t="s">
        <v>1428</v>
      </c>
      <c r="H769" t="s">
        <v>49</v>
      </c>
      <c r="I769" t="s">
        <v>114</v>
      </c>
      <c r="J769" t="s">
        <v>29</v>
      </c>
      <c r="K769" t="s">
        <v>66</v>
      </c>
      <c r="L769" t="s">
        <v>31</v>
      </c>
      <c r="M769" t="s">
        <v>1431</v>
      </c>
      <c r="N769">
        <v>0.54</v>
      </c>
      <c r="O769" t="s">
        <v>33</v>
      </c>
      <c r="P769" t="s">
        <v>136</v>
      </c>
      <c r="Q769" t="s">
        <v>362</v>
      </c>
      <c r="R769" t="s">
        <v>1430</v>
      </c>
      <c r="S769">
        <v>32707</v>
      </c>
      <c r="T769" s="1">
        <v>42039</v>
      </c>
      <c r="U769" s="1">
        <v>42041</v>
      </c>
      <c r="V769">
        <v>-149.1182</v>
      </c>
      <c r="W769">
        <v>9</v>
      </c>
      <c r="X769">
        <v>53.44</v>
      </c>
      <c r="Y769">
        <v>89993</v>
      </c>
      <c r="Z769" t="str">
        <f>TEXT(Orders[[#This Row],[Order Date]],"MMM")</f>
        <v>Feb</v>
      </c>
    </row>
    <row r="770" spans="1:26" x14ac:dyDescent="0.3">
      <c r="A770">
        <v>19333</v>
      </c>
      <c r="B770" t="s">
        <v>37</v>
      </c>
      <c r="C770">
        <v>0.1</v>
      </c>
      <c r="D770">
        <v>5.98</v>
      </c>
      <c r="E770">
        <v>5.35</v>
      </c>
      <c r="F770">
        <v>1364</v>
      </c>
      <c r="G770" t="s">
        <v>1432</v>
      </c>
      <c r="H770" t="s">
        <v>49</v>
      </c>
      <c r="I770" t="s">
        <v>40</v>
      </c>
      <c r="J770" t="s">
        <v>29</v>
      </c>
      <c r="K770" t="s">
        <v>93</v>
      </c>
      <c r="L770" t="s">
        <v>59</v>
      </c>
      <c r="M770" t="s">
        <v>1433</v>
      </c>
      <c r="N770">
        <v>0.4</v>
      </c>
      <c r="O770" t="s">
        <v>33</v>
      </c>
      <c r="P770" t="s">
        <v>53</v>
      </c>
      <c r="Q770" t="s">
        <v>415</v>
      </c>
      <c r="R770" t="s">
        <v>1414</v>
      </c>
      <c r="S770">
        <v>20746</v>
      </c>
      <c r="T770" s="1">
        <v>42080</v>
      </c>
      <c r="U770" s="1">
        <v>42080</v>
      </c>
      <c r="V770">
        <v>-90.26</v>
      </c>
      <c r="W770">
        <v>10</v>
      </c>
      <c r="X770">
        <v>57.34</v>
      </c>
      <c r="Y770">
        <v>89994</v>
      </c>
      <c r="Z770" t="str">
        <f>TEXT(Orders[[#This Row],[Order Date]],"MMM")</f>
        <v>Mar</v>
      </c>
    </row>
    <row r="771" spans="1:26" x14ac:dyDescent="0.3">
      <c r="A771">
        <v>20539</v>
      </c>
      <c r="B771" t="s">
        <v>56</v>
      </c>
      <c r="C771">
        <v>0.03</v>
      </c>
      <c r="D771">
        <v>73.98</v>
      </c>
      <c r="E771">
        <v>14.52</v>
      </c>
      <c r="F771">
        <v>1367</v>
      </c>
      <c r="G771" t="s">
        <v>1434</v>
      </c>
      <c r="H771" t="s">
        <v>49</v>
      </c>
      <c r="I771" t="s">
        <v>114</v>
      </c>
      <c r="J771" t="s">
        <v>77</v>
      </c>
      <c r="K771" t="s">
        <v>180</v>
      </c>
      <c r="L771" t="s">
        <v>59</v>
      </c>
      <c r="M771" t="s">
        <v>1137</v>
      </c>
      <c r="N771">
        <v>0.65</v>
      </c>
      <c r="O771" t="s">
        <v>33</v>
      </c>
      <c r="P771" t="s">
        <v>61</v>
      </c>
      <c r="Q771" t="s">
        <v>130</v>
      </c>
      <c r="R771" t="s">
        <v>1435</v>
      </c>
      <c r="S771">
        <v>79424</v>
      </c>
      <c r="T771" s="1">
        <v>42011</v>
      </c>
      <c r="U771" s="1">
        <v>42014</v>
      </c>
      <c r="V771">
        <v>-326.23159999999996</v>
      </c>
      <c r="W771">
        <v>1</v>
      </c>
      <c r="X771">
        <v>79.02</v>
      </c>
      <c r="Y771">
        <v>90513</v>
      </c>
      <c r="Z771" t="str">
        <f>TEXT(Orders[[#This Row],[Order Date]],"MMM")</f>
        <v>Jan</v>
      </c>
    </row>
    <row r="772" spans="1:26" x14ac:dyDescent="0.3">
      <c r="A772">
        <v>26034</v>
      </c>
      <c r="B772" t="s">
        <v>56</v>
      </c>
      <c r="C772">
        <v>0.09</v>
      </c>
      <c r="D772">
        <v>4.55</v>
      </c>
      <c r="E772">
        <v>1.49</v>
      </c>
      <c r="F772">
        <v>1368</v>
      </c>
      <c r="G772" t="s">
        <v>1436</v>
      </c>
      <c r="H772" t="s">
        <v>49</v>
      </c>
      <c r="I772" t="s">
        <v>114</v>
      </c>
      <c r="J772" t="s">
        <v>29</v>
      </c>
      <c r="K772" t="s">
        <v>109</v>
      </c>
      <c r="L772" t="s">
        <v>59</v>
      </c>
      <c r="M772" t="s">
        <v>1437</v>
      </c>
      <c r="N772">
        <v>0.35</v>
      </c>
      <c r="O772" t="s">
        <v>33</v>
      </c>
      <c r="P772" t="s">
        <v>61</v>
      </c>
      <c r="Q772" t="s">
        <v>130</v>
      </c>
      <c r="R772" t="s">
        <v>1438</v>
      </c>
      <c r="S772">
        <v>75901</v>
      </c>
      <c r="T772" s="1">
        <v>42086</v>
      </c>
      <c r="U772" s="1">
        <v>42088</v>
      </c>
      <c r="V772">
        <v>16.898</v>
      </c>
      <c r="W772">
        <v>6</v>
      </c>
      <c r="X772">
        <v>25.45</v>
      </c>
      <c r="Y772">
        <v>90514</v>
      </c>
      <c r="Z772" t="str">
        <f>TEXT(Orders[[#This Row],[Order Date]],"MMM")</f>
        <v>Mar</v>
      </c>
    </row>
    <row r="773" spans="1:26" x14ac:dyDescent="0.3">
      <c r="A773">
        <v>26035</v>
      </c>
      <c r="B773" t="s">
        <v>56</v>
      </c>
      <c r="C773">
        <v>7.0000000000000007E-2</v>
      </c>
      <c r="D773">
        <v>9.7799999999999994</v>
      </c>
      <c r="E773">
        <v>5.76</v>
      </c>
      <c r="F773">
        <v>1369</v>
      </c>
      <c r="G773" t="s">
        <v>1439</v>
      </c>
      <c r="H773" t="s">
        <v>27</v>
      </c>
      <c r="I773" t="s">
        <v>114</v>
      </c>
      <c r="J773" t="s">
        <v>29</v>
      </c>
      <c r="K773" t="s">
        <v>69</v>
      </c>
      <c r="L773" t="s">
        <v>59</v>
      </c>
      <c r="M773" t="s">
        <v>1262</v>
      </c>
      <c r="N773">
        <v>0.35</v>
      </c>
      <c r="O773" t="s">
        <v>33</v>
      </c>
      <c r="P773" t="s">
        <v>61</v>
      </c>
      <c r="Q773" t="s">
        <v>130</v>
      </c>
      <c r="R773" t="s">
        <v>1440</v>
      </c>
      <c r="S773">
        <v>76063</v>
      </c>
      <c r="T773" s="1">
        <v>42086</v>
      </c>
      <c r="U773" s="1">
        <v>42088</v>
      </c>
      <c r="V773">
        <v>20.14</v>
      </c>
      <c r="W773">
        <v>11</v>
      </c>
      <c r="X773">
        <v>110.72</v>
      </c>
      <c r="Y773">
        <v>90514</v>
      </c>
      <c r="Z773" t="str">
        <f>TEXT(Orders[[#This Row],[Order Date]],"MMM")</f>
        <v>Mar</v>
      </c>
    </row>
    <row r="774" spans="1:26" x14ac:dyDescent="0.3">
      <c r="A774">
        <v>24534</v>
      </c>
      <c r="B774" t="s">
        <v>47</v>
      </c>
      <c r="C774">
        <v>0.06</v>
      </c>
      <c r="D774">
        <v>44.01</v>
      </c>
      <c r="E774">
        <v>3.5</v>
      </c>
      <c r="F774">
        <v>1374</v>
      </c>
      <c r="G774" t="s">
        <v>1441</v>
      </c>
      <c r="H774" t="s">
        <v>49</v>
      </c>
      <c r="I774" t="s">
        <v>40</v>
      </c>
      <c r="J774" t="s">
        <v>29</v>
      </c>
      <c r="K774" t="s">
        <v>257</v>
      </c>
      <c r="L774" t="s">
        <v>59</v>
      </c>
      <c r="M774" t="s">
        <v>1442</v>
      </c>
      <c r="N774">
        <v>0.59</v>
      </c>
      <c r="O774" t="s">
        <v>33</v>
      </c>
      <c r="P774" t="s">
        <v>34</v>
      </c>
      <c r="Q774" t="s">
        <v>45</v>
      </c>
      <c r="R774" t="s">
        <v>1443</v>
      </c>
      <c r="S774">
        <v>95207</v>
      </c>
      <c r="T774" s="1">
        <v>42162</v>
      </c>
      <c r="U774" s="1">
        <v>42163</v>
      </c>
      <c r="V774">
        <v>-21.231999999999999</v>
      </c>
      <c r="W774">
        <v>1</v>
      </c>
      <c r="X774">
        <v>46.94</v>
      </c>
      <c r="Y774">
        <v>88212</v>
      </c>
      <c r="Z774" t="str">
        <f>TEXT(Orders[[#This Row],[Order Date]],"MMM")</f>
        <v>Jun</v>
      </c>
    </row>
    <row r="775" spans="1:26" x14ac:dyDescent="0.3">
      <c r="A775">
        <v>19932</v>
      </c>
      <c r="B775" t="s">
        <v>106</v>
      </c>
      <c r="C775">
        <v>0.05</v>
      </c>
      <c r="D775">
        <v>2.89</v>
      </c>
      <c r="E775">
        <v>0.5</v>
      </c>
      <c r="F775">
        <v>1380</v>
      </c>
      <c r="G775" t="s">
        <v>1444</v>
      </c>
      <c r="H775" t="s">
        <v>49</v>
      </c>
      <c r="I775" t="s">
        <v>40</v>
      </c>
      <c r="J775" t="s">
        <v>29</v>
      </c>
      <c r="K775" t="s">
        <v>134</v>
      </c>
      <c r="L775" t="s">
        <v>59</v>
      </c>
      <c r="M775" t="s">
        <v>787</v>
      </c>
      <c r="N775">
        <v>0.38</v>
      </c>
      <c r="O775" t="s">
        <v>33</v>
      </c>
      <c r="P775" t="s">
        <v>53</v>
      </c>
      <c r="Q775" t="s">
        <v>197</v>
      </c>
      <c r="R775" t="s">
        <v>1445</v>
      </c>
      <c r="S775">
        <v>3801</v>
      </c>
      <c r="T775" s="1">
        <v>42182</v>
      </c>
      <c r="U775" s="1">
        <v>42188</v>
      </c>
      <c r="V775">
        <v>18.0642</v>
      </c>
      <c r="W775">
        <v>9</v>
      </c>
      <c r="X775">
        <v>26.18</v>
      </c>
      <c r="Y775">
        <v>88213</v>
      </c>
      <c r="Z775" t="str">
        <f>TEXT(Orders[[#This Row],[Order Date]],"MMM")</f>
        <v>Jun</v>
      </c>
    </row>
    <row r="776" spans="1:26" x14ac:dyDescent="0.3">
      <c r="A776">
        <v>19018</v>
      </c>
      <c r="B776" t="s">
        <v>56</v>
      </c>
      <c r="C776">
        <v>0.03</v>
      </c>
      <c r="D776">
        <v>2.23</v>
      </c>
      <c r="E776">
        <v>4.57</v>
      </c>
      <c r="F776">
        <v>1383</v>
      </c>
      <c r="G776" t="s">
        <v>1446</v>
      </c>
      <c r="H776" t="s">
        <v>49</v>
      </c>
      <c r="I776" t="s">
        <v>114</v>
      </c>
      <c r="J776" t="s">
        <v>41</v>
      </c>
      <c r="K776" t="s">
        <v>50</v>
      </c>
      <c r="L776" t="s">
        <v>51</v>
      </c>
      <c r="M776" t="s">
        <v>1447</v>
      </c>
      <c r="N776">
        <v>0.41</v>
      </c>
      <c r="O776" t="s">
        <v>33</v>
      </c>
      <c r="P776" t="s">
        <v>34</v>
      </c>
      <c r="Q776" t="s">
        <v>212</v>
      </c>
      <c r="R776" t="s">
        <v>1387</v>
      </c>
      <c r="S776">
        <v>84120</v>
      </c>
      <c r="T776" s="1">
        <v>42125</v>
      </c>
      <c r="U776" s="1">
        <v>42126</v>
      </c>
      <c r="V776">
        <v>-93.25</v>
      </c>
      <c r="W776">
        <v>12</v>
      </c>
      <c r="X776">
        <v>28.66</v>
      </c>
      <c r="Y776">
        <v>89406</v>
      </c>
      <c r="Z776" t="str">
        <f>TEXT(Orders[[#This Row],[Order Date]],"MMM")</f>
        <v>May</v>
      </c>
    </row>
    <row r="777" spans="1:26" x14ac:dyDescent="0.3">
      <c r="A777">
        <v>25790</v>
      </c>
      <c r="B777" t="s">
        <v>37</v>
      </c>
      <c r="C777">
        <v>7.0000000000000007E-2</v>
      </c>
      <c r="D777">
        <v>11.29</v>
      </c>
      <c r="E777">
        <v>5.03</v>
      </c>
      <c r="F777">
        <v>1384</v>
      </c>
      <c r="G777" t="s">
        <v>1448</v>
      </c>
      <c r="H777" t="s">
        <v>49</v>
      </c>
      <c r="I777" t="s">
        <v>114</v>
      </c>
      <c r="J777" t="s">
        <v>29</v>
      </c>
      <c r="K777" t="s">
        <v>141</v>
      </c>
      <c r="L777" t="s">
        <v>59</v>
      </c>
      <c r="M777" t="s">
        <v>1449</v>
      </c>
      <c r="N777">
        <v>0.59</v>
      </c>
      <c r="O777" t="s">
        <v>33</v>
      </c>
      <c r="P777" t="s">
        <v>136</v>
      </c>
      <c r="Q777" t="s">
        <v>137</v>
      </c>
      <c r="R777" t="s">
        <v>1450</v>
      </c>
      <c r="S777">
        <v>22304</v>
      </c>
      <c r="T777" s="1">
        <v>42185</v>
      </c>
      <c r="U777" s="1">
        <v>42187</v>
      </c>
      <c r="V777">
        <v>-163.03</v>
      </c>
      <c r="W777">
        <v>11</v>
      </c>
      <c r="X777">
        <v>123.18</v>
      </c>
      <c r="Y777">
        <v>89407</v>
      </c>
      <c r="Z777" t="str">
        <f>TEXT(Orders[[#This Row],[Order Date]],"MMM")</f>
        <v>Jun</v>
      </c>
    </row>
    <row r="778" spans="1:26" x14ac:dyDescent="0.3">
      <c r="A778">
        <v>22984</v>
      </c>
      <c r="B778" t="s">
        <v>106</v>
      </c>
      <c r="C778">
        <v>0.02</v>
      </c>
      <c r="D778">
        <v>70.97</v>
      </c>
      <c r="E778">
        <v>3.5</v>
      </c>
      <c r="F778">
        <v>1384</v>
      </c>
      <c r="G778" t="s">
        <v>1448</v>
      </c>
      <c r="H778" t="s">
        <v>49</v>
      </c>
      <c r="I778" t="s">
        <v>114</v>
      </c>
      <c r="J778" t="s">
        <v>29</v>
      </c>
      <c r="K778" t="s">
        <v>257</v>
      </c>
      <c r="L778" t="s">
        <v>59</v>
      </c>
      <c r="M778" t="s">
        <v>670</v>
      </c>
      <c r="N778">
        <v>0.59</v>
      </c>
      <c r="O778" t="s">
        <v>33</v>
      </c>
      <c r="P778" t="s">
        <v>136</v>
      </c>
      <c r="Q778" t="s">
        <v>137</v>
      </c>
      <c r="R778" t="s">
        <v>1450</v>
      </c>
      <c r="S778">
        <v>22304</v>
      </c>
      <c r="T778" s="1">
        <v>42162</v>
      </c>
      <c r="U778" s="1">
        <v>42169</v>
      </c>
      <c r="V778">
        <v>23.61599999999995</v>
      </c>
      <c r="W778">
        <v>21</v>
      </c>
      <c r="X778">
        <v>1533.59</v>
      </c>
      <c r="Y778">
        <v>89408</v>
      </c>
      <c r="Z778" t="str">
        <f>TEXT(Orders[[#This Row],[Order Date]],"MMM")</f>
        <v>Jun</v>
      </c>
    </row>
    <row r="779" spans="1:26" x14ac:dyDescent="0.3">
      <c r="A779">
        <v>18970</v>
      </c>
      <c r="B779" t="s">
        <v>47</v>
      </c>
      <c r="C779">
        <v>0.06</v>
      </c>
      <c r="D779">
        <v>1.74</v>
      </c>
      <c r="E779">
        <v>4.08</v>
      </c>
      <c r="F779">
        <v>1389</v>
      </c>
      <c r="G779" t="s">
        <v>1451</v>
      </c>
      <c r="H779" t="s">
        <v>49</v>
      </c>
      <c r="I779" t="s">
        <v>28</v>
      </c>
      <c r="J779" t="s">
        <v>41</v>
      </c>
      <c r="K779" t="s">
        <v>50</v>
      </c>
      <c r="L779" t="s">
        <v>51</v>
      </c>
      <c r="M779" t="s">
        <v>219</v>
      </c>
      <c r="N779">
        <v>0.53</v>
      </c>
      <c r="O779" t="s">
        <v>33</v>
      </c>
      <c r="P779" t="s">
        <v>34</v>
      </c>
      <c r="Q779" t="s">
        <v>45</v>
      </c>
      <c r="R779" t="s">
        <v>1452</v>
      </c>
      <c r="S779">
        <v>94025</v>
      </c>
      <c r="T779" s="1">
        <v>42029</v>
      </c>
      <c r="U779" s="1">
        <v>42030</v>
      </c>
      <c r="V779">
        <v>-11.0732</v>
      </c>
      <c r="W779">
        <v>1</v>
      </c>
      <c r="X779">
        <v>2.77</v>
      </c>
      <c r="Y779">
        <v>88726</v>
      </c>
      <c r="Z779" t="str">
        <f>TEXT(Orders[[#This Row],[Order Date]],"MMM")</f>
        <v>Jan</v>
      </c>
    </row>
    <row r="780" spans="1:26" x14ac:dyDescent="0.3">
      <c r="A780">
        <v>19852</v>
      </c>
      <c r="B780" t="s">
        <v>25</v>
      </c>
      <c r="C780">
        <v>0.08</v>
      </c>
      <c r="D780">
        <v>2.62</v>
      </c>
      <c r="E780">
        <v>0.8</v>
      </c>
      <c r="F780">
        <v>1389</v>
      </c>
      <c r="G780" t="s">
        <v>1451</v>
      </c>
      <c r="H780" t="s">
        <v>27</v>
      </c>
      <c r="I780" t="s">
        <v>58</v>
      </c>
      <c r="J780" t="s">
        <v>29</v>
      </c>
      <c r="K780" t="s">
        <v>66</v>
      </c>
      <c r="L780" t="s">
        <v>31</v>
      </c>
      <c r="M780" t="s">
        <v>1405</v>
      </c>
      <c r="N780">
        <v>0.39</v>
      </c>
      <c r="O780" t="s">
        <v>33</v>
      </c>
      <c r="P780" t="s">
        <v>34</v>
      </c>
      <c r="Q780" t="s">
        <v>45</v>
      </c>
      <c r="R780" t="s">
        <v>1452</v>
      </c>
      <c r="S780">
        <v>94025</v>
      </c>
      <c r="T780" s="1">
        <v>42137</v>
      </c>
      <c r="U780" s="1">
        <v>42139</v>
      </c>
      <c r="V780">
        <v>21.769499999999997</v>
      </c>
      <c r="W780">
        <v>12</v>
      </c>
      <c r="X780">
        <v>31.55</v>
      </c>
      <c r="Y780">
        <v>88728</v>
      </c>
      <c r="Z780" t="str">
        <f>TEXT(Orders[[#This Row],[Order Date]],"MMM")</f>
        <v>May</v>
      </c>
    </row>
    <row r="781" spans="1:26" x14ac:dyDescent="0.3">
      <c r="A781">
        <v>19111</v>
      </c>
      <c r="B781" t="s">
        <v>25</v>
      </c>
      <c r="C781">
        <v>0.09</v>
      </c>
      <c r="D781">
        <v>2.61</v>
      </c>
      <c r="E781">
        <v>0.5</v>
      </c>
      <c r="F781">
        <v>1389</v>
      </c>
      <c r="G781" t="s">
        <v>1451</v>
      </c>
      <c r="H781" t="s">
        <v>49</v>
      </c>
      <c r="I781" t="s">
        <v>114</v>
      </c>
      <c r="J781" t="s">
        <v>29</v>
      </c>
      <c r="K781" t="s">
        <v>134</v>
      </c>
      <c r="L781" t="s">
        <v>59</v>
      </c>
      <c r="M781" t="s">
        <v>1135</v>
      </c>
      <c r="N781">
        <v>0.39</v>
      </c>
      <c r="O781" t="s">
        <v>33</v>
      </c>
      <c r="P781" t="s">
        <v>34</v>
      </c>
      <c r="Q781" t="s">
        <v>45</v>
      </c>
      <c r="R781" t="s">
        <v>1452</v>
      </c>
      <c r="S781">
        <v>94025</v>
      </c>
      <c r="T781" s="1">
        <v>42158</v>
      </c>
      <c r="U781" s="1">
        <v>42160</v>
      </c>
      <c r="V781">
        <v>29.380199999999995</v>
      </c>
      <c r="W781">
        <v>17</v>
      </c>
      <c r="X781">
        <v>42.58</v>
      </c>
      <c r="Y781">
        <v>88729</v>
      </c>
      <c r="Z781" t="str">
        <f>TEXT(Orders[[#This Row],[Order Date]],"MMM")</f>
        <v>Jun</v>
      </c>
    </row>
    <row r="782" spans="1:26" x14ac:dyDescent="0.3">
      <c r="A782">
        <v>18702</v>
      </c>
      <c r="B782" t="s">
        <v>47</v>
      </c>
      <c r="C782">
        <v>0.1</v>
      </c>
      <c r="D782">
        <v>8.17</v>
      </c>
      <c r="E782">
        <v>1.69</v>
      </c>
      <c r="F782">
        <v>1390</v>
      </c>
      <c r="G782" t="s">
        <v>1453</v>
      </c>
      <c r="H782" t="s">
        <v>49</v>
      </c>
      <c r="I782" t="s">
        <v>28</v>
      </c>
      <c r="J782" t="s">
        <v>29</v>
      </c>
      <c r="K782" t="s">
        <v>93</v>
      </c>
      <c r="L782" t="s">
        <v>31</v>
      </c>
      <c r="M782" t="s">
        <v>1454</v>
      </c>
      <c r="N782">
        <v>0.38</v>
      </c>
      <c r="O782" t="s">
        <v>33</v>
      </c>
      <c r="P782" t="s">
        <v>34</v>
      </c>
      <c r="Q782" t="s">
        <v>45</v>
      </c>
      <c r="R782" t="s">
        <v>1443</v>
      </c>
      <c r="S782">
        <v>95207</v>
      </c>
      <c r="T782" s="1">
        <v>42140</v>
      </c>
      <c r="U782" s="1">
        <v>42140</v>
      </c>
      <c r="V782">
        <v>100.2984</v>
      </c>
      <c r="W782">
        <v>19</v>
      </c>
      <c r="X782">
        <v>145.36000000000001</v>
      </c>
      <c r="Y782">
        <v>88731</v>
      </c>
      <c r="Z782" t="str">
        <f>TEXT(Orders[[#This Row],[Order Date]],"MMM")</f>
        <v>May</v>
      </c>
    </row>
    <row r="783" spans="1:26" x14ac:dyDescent="0.3">
      <c r="A783">
        <v>18703</v>
      </c>
      <c r="B783" t="s">
        <v>47</v>
      </c>
      <c r="C783">
        <v>0.03</v>
      </c>
      <c r="D783">
        <v>110.99</v>
      </c>
      <c r="E783">
        <v>2.5</v>
      </c>
      <c r="F783">
        <v>1390</v>
      </c>
      <c r="G783" t="s">
        <v>1453</v>
      </c>
      <c r="H783" t="s">
        <v>49</v>
      </c>
      <c r="I783" t="s">
        <v>28</v>
      </c>
      <c r="J783" t="s">
        <v>77</v>
      </c>
      <c r="K783" t="s">
        <v>78</v>
      </c>
      <c r="L783" t="s">
        <v>59</v>
      </c>
      <c r="M783" t="s">
        <v>500</v>
      </c>
      <c r="N783">
        <v>0.56999999999999995</v>
      </c>
      <c r="O783" t="s">
        <v>33</v>
      </c>
      <c r="P783" t="s">
        <v>34</v>
      </c>
      <c r="Q783" t="s">
        <v>45</v>
      </c>
      <c r="R783" t="s">
        <v>1443</v>
      </c>
      <c r="S783">
        <v>95207</v>
      </c>
      <c r="T783" s="1">
        <v>42140</v>
      </c>
      <c r="U783" s="1">
        <v>42142</v>
      </c>
      <c r="V783">
        <v>2495.3987999999999</v>
      </c>
      <c r="W783">
        <v>38</v>
      </c>
      <c r="X783">
        <v>3616.52</v>
      </c>
      <c r="Y783">
        <v>88731</v>
      </c>
      <c r="Z783" t="str">
        <f>TEXT(Orders[[#This Row],[Order Date]],"MMM")</f>
        <v>May</v>
      </c>
    </row>
    <row r="784" spans="1:26" x14ac:dyDescent="0.3">
      <c r="A784">
        <v>20523</v>
      </c>
      <c r="B784" t="s">
        <v>37</v>
      </c>
      <c r="C784">
        <v>0</v>
      </c>
      <c r="D784">
        <v>2.88</v>
      </c>
      <c r="E784">
        <v>0.7</v>
      </c>
      <c r="F784">
        <v>1391</v>
      </c>
      <c r="G784" t="s">
        <v>1455</v>
      </c>
      <c r="H784" t="s">
        <v>27</v>
      </c>
      <c r="I784" t="s">
        <v>114</v>
      </c>
      <c r="J784" t="s">
        <v>29</v>
      </c>
      <c r="K784" t="s">
        <v>30</v>
      </c>
      <c r="L784" t="s">
        <v>31</v>
      </c>
      <c r="M784" t="s">
        <v>365</v>
      </c>
      <c r="N784">
        <v>0.56000000000000005</v>
      </c>
      <c r="O784" t="s">
        <v>33</v>
      </c>
      <c r="P784" t="s">
        <v>34</v>
      </c>
      <c r="Q784" t="s">
        <v>45</v>
      </c>
      <c r="R784" t="s">
        <v>1456</v>
      </c>
      <c r="S784">
        <v>94086</v>
      </c>
      <c r="T784" s="1">
        <v>42118</v>
      </c>
      <c r="U784" s="1">
        <v>42118</v>
      </c>
      <c r="V784">
        <v>-0.10999999999999943</v>
      </c>
      <c r="W784">
        <v>1</v>
      </c>
      <c r="X784">
        <v>7.96</v>
      </c>
      <c r="Y784">
        <v>88727</v>
      </c>
      <c r="Z784" t="str">
        <f>TEXT(Orders[[#This Row],[Order Date]],"MMM")</f>
        <v>Apr</v>
      </c>
    </row>
    <row r="785" spans="1:26" x14ac:dyDescent="0.3">
      <c r="A785">
        <v>20163</v>
      </c>
      <c r="B785" t="s">
        <v>106</v>
      </c>
      <c r="C785">
        <v>7.0000000000000007E-2</v>
      </c>
      <c r="D785">
        <v>12.28</v>
      </c>
      <c r="E785">
        <v>6.13</v>
      </c>
      <c r="F785">
        <v>1391</v>
      </c>
      <c r="G785" t="s">
        <v>1455</v>
      </c>
      <c r="H785" t="s">
        <v>49</v>
      </c>
      <c r="I785" t="s">
        <v>58</v>
      </c>
      <c r="J785" t="s">
        <v>29</v>
      </c>
      <c r="K785" t="s">
        <v>141</v>
      </c>
      <c r="L785" t="s">
        <v>59</v>
      </c>
      <c r="M785" t="s">
        <v>1457</v>
      </c>
      <c r="N785">
        <v>0.56999999999999995</v>
      </c>
      <c r="O785" t="s">
        <v>33</v>
      </c>
      <c r="P785" t="s">
        <v>34</v>
      </c>
      <c r="Q785" t="s">
        <v>45</v>
      </c>
      <c r="R785" t="s">
        <v>1456</v>
      </c>
      <c r="S785">
        <v>94086</v>
      </c>
      <c r="T785" s="1">
        <v>42127</v>
      </c>
      <c r="U785" s="1">
        <v>42134</v>
      </c>
      <c r="V785">
        <v>15.236000000000018</v>
      </c>
      <c r="W785">
        <v>33</v>
      </c>
      <c r="X785">
        <v>389.59</v>
      </c>
      <c r="Y785">
        <v>88730</v>
      </c>
      <c r="Z785" t="str">
        <f>TEXT(Orders[[#This Row],[Order Date]],"MMM")</f>
        <v>May</v>
      </c>
    </row>
    <row r="786" spans="1:26" x14ac:dyDescent="0.3">
      <c r="A786">
        <v>5297</v>
      </c>
      <c r="B786" t="s">
        <v>37</v>
      </c>
      <c r="C786">
        <v>0</v>
      </c>
      <c r="D786">
        <v>8.6</v>
      </c>
      <c r="E786">
        <v>6.19</v>
      </c>
      <c r="F786">
        <v>1402</v>
      </c>
      <c r="G786" t="s">
        <v>1458</v>
      </c>
      <c r="H786" t="s">
        <v>49</v>
      </c>
      <c r="I786" t="s">
        <v>28</v>
      </c>
      <c r="J786" t="s">
        <v>29</v>
      </c>
      <c r="K786" t="s">
        <v>109</v>
      </c>
      <c r="L786" t="s">
        <v>59</v>
      </c>
      <c r="M786" t="s">
        <v>922</v>
      </c>
      <c r="N786">
        <v>0.38</v>
      </c>
      <c r="O786" t="s">
        <v>33</v>
      </c>
      <c r="P786" t="s">
        <v>61</v>
      </c>
      <c r="Q786" t="s">
        <v>178</v>
      </c>
      <c r="R786" t="s">
        <v>179</v>
      </c>
      <c r="S786">
        <v>60653</v>
      </c>
      <c r="T786" s="1">
        <v>42019</v>
      </c>
      <c r="U786" s="1">
        <v>42019</v>
      </c>
      <c r="V786">
        <v>-42.8536</v>
      </c>
      <c r="W786">
        <v>48</v>
      </c>
      <c r="X786">
        <v>447.89</v>
      </c>
      <c r="Y786">
        <v>37729</v>
      </c>
      <c r="Z786" t="str">
        <f>TEXT(Orders[[#This Row],[Order Date]],"MMM")</f>
        <v>Jan</v>
      </c>
    </row>
    <row r="787" spans="1:26" x14ac:dyDescent="0.3">
      <c r="A787">
        <v>6080</v>
      </c>
      <c r="B787" t="s">
        <v>56</v>
      </c>
      <c r="C787">
        <v>0.04</v>
      </c>
      <c r="D787">
        <v>30.73</v>
      </c>
      <c r="E787">
        <v>4</v>
      </c>
      <c r="F787">
        <v>1402</v>
      </c>
      <c r="G787" t="s">
        <v>1458</v>
      </c>
      <c r="H787" t="s">
        <v>49</v>
      </c>
      <c r="I787" t="s">
        <v>40</v>
      </c>
      <c r="J787" t="s">
        <v>77</v>
      </c>
      <c r="K787" t="s">
        <v>180</v>
      </c>
      <c r="L787" t="s">
        <v>59</v>
      </c>
      <c r="M787" t="s">
        <v>288</v>
      </c>
      <c r="N787">
        <v>0.75</v>
      </c>
      <c r="O787" t="s">
        <v>33</v>
      </c>
      <c r="P787" t="s">
        <v>61</v>
      </c>
      <c r="Q787" t="s">
        <v>178</v>
      </c>
      <c r="R787" t="s">
        <v>179</v>
      </c>
      <c r="S787">
        <v>60653</v>
      </c>
      <c r="T787" s="1">
        <v>42025</v>
      </c>
      <c r="U787" s="1">
        <v>42026</v>
      </c>
      <c r="V787">
        <v>-20.79</v>
      </c>
      <c r="W787">
        <v>48</v>
      </c>
      <c r="X787">
        <v>1420.84</v>
      </c>
      <c r="Y787">
        <v>43079</v>
      </c>
      <c r="Z787" t="str">
        <f>TEXT(Orders[[#This Row],[Order Date]],"MMM")</f>
        <v>Jan</v>
      </c>
    </row>
    <row r="788" spans="1:26" x14ac:dyDescent="0.3">
      <c r="A788">
        <v>23297</v>
      </c>
      <c r="B788" t="s">
        <v>37</v>
      </c>
      <c r="C788">
        <v>0</v>
      </c>
      <c r="D788">
        <v>8.6</v>
      </c>
      <c r="E788">
        <v>6.19</v>
      </c>
      <c r="F788">
        <v>1405</v>
      </c>
      <c r="G788" t="s">
        <v>1459</v>
      </c>
      <c r="H788" t="s">
        <v>49</v>
      </c>
      <c r="I788" t="s">
        <v>28</v>
      </c>
      <c r="J788" t="s">
        <v>29</v>
      </c>
      <c r="K788" t="s">
        <v>109</v>
      </c>
      <c r="L788" t="s">
        <v>59</v>
      </c>
      <c r="M788" t="s">
        <v>922</v>
      </c>
      <c r="N788">
        <v>0.38</v>
      </c>
      <c r="O788" t="s">
        <v>33</v>
      </c>
      <c r="P788" t="s">
        <v>61</v>
      </c>
      <c r="Q788" t="s">
        <v>300</v>
      </c>
      <c r="R788" t="s">
        <v>1460</v>
      </c>
      <c r="S788">
        <v>49017</v>
      </c>
      <c r="T788" s="1">
        <v>42019</v>
      </c>
      <c r="U788" s="1">
        <v>42019</v>
      </c>
      <c r="V788">
        <v>-33.211539999999999</v>
      </c>
      <c r="W788">
        <v>12</v>
      </c>
      <c r="X788">
        <v>111.97</v>
      </c>
      <c r="Y788">
        <v>86144</v>
      </c>
      <c r="Z788" t="str">
        <f>TEXT(Orders[[#This Row],[Order Date]],"MMM")</f>
        <v>Jan</v>
      </c>
    </row>
    <row r="789" spans="1:26" x14ac:dyDescent="0.3">
      <c r="A789">
        <v>24080</v>
      </c>
      <c r="B789" t="s">
        <v>56</v>
      </c>
      <c r="C789">
        <v>0.04</v>
      </c>
      <c r="D789">
        <v>30.73</v>
      </c>
      <c r="E789">
        <v>4</v>
      </c>
      <c r="F789">
        <v>1405</v>
      </c>
      <c r="G789" t="s">
        <v>1459</v>
      </c>
      <c r="H789" t="s">
        <v>49</v>
      </c>
      <c r="I789" t="s">
        <v>40</v>
      </c>
      <c r="J789" t="s">
        <v>77</v>
      </c>
      <c r="K789" t="s">
        <v>180</v>
      </c>
      <c r="L789" t="s">
        <v>59</v>
      </c>
      <c r="M789" t="s">
        <v>288</v>
      </c>
      <c r="N789">
        <v>0.75</v>
      </c>
      <c r="O789" t="s">
        <v>33</v>
      </c>
      <c r="P789" t="s">
        <v>61</v>
      </c>
      <c r="Q789" t="s">
        <v>300</v>
      </c>
      <c r="R789" t="s">
        <v>1460</v>
      </c>
      <c r="S789">
        <v>49017</v>
      </c>
      <c r="T789" s="1">
        <v>42025</v>
      </c>
      <c r="U789" s="1">
        <v>42026</v>
      </c>
      <c r="V789">
        <v>-20.79</v>
      </c>
      <c r="W789">
        <v>12</v>
      </c>
      <c r="X789">
        <v>355.21</v>
      </c>
      <c r="Y789">
        <v>86145</v>
      </c>
      <c r="Z789" t="str">
        <f>TEXT(Orders[[#This Row],[Order Date]],"MMM")</f>
        <v>Jan</v>
      </c>
    </row>
    <row r="790" spans="1:26" x14ac:dyDescent="0.3">
      <c r="A790">
        <v>19417</v>
      </c>
      <c r="B790" t="s">
        <v>56</v>
      </c>
      <c r="C790">
        <v>0</v>
      </c>
      <c r="D790">
        <v>65.989999999999995</v>
      </c>
      <c r="E790">
        <v>5.26</v>
      </c>
      <c r="F790">
        <v>1410</v>
      </c>
      <c r="G790" t="s">
        <v>1461</v>
      </c>
      <c r="H790" t="s">
        <v>49</v>
      </c>
      <c r="I790" t="s">
        <v>28</v>
      </c>
      <c r="J790" t="s">
        <v>77</v>
      </c>
      <c r="K790" t="s">
        <v>78</v>
      </c>
      <c r="L790" t="s">
        <v>59</v>
      </c>
      <c r="M790" t="s">
        <v>1462</v>
      </c>
      <c r="N790">
        <v>0.59</v>
      </c>
      <c r="O790" t="s">
        <v>33</v>
      </c>
      <c r="P790" t="s">
        <v>34</v>
      </c>
      <c r="Q790" t="s">
        <v>45</v>
      </c>
      <c r="R790" t="s">
        <v>1463</v>
      </c>
      <c r="S790">
        <v>92553</v>
      </c>
      <c r="T790" s="1">
        <v>42101</v>
      </c>
      <c r="U790" s="1">
        <v>42102</v>
      </c>
      <c r="V790">
        <v>369.99869999999999</v>
      </c>
      <c r="W790">
        <v>9</v>
      </c>
      <c r="X790">
        <v>536.23</v>
      </c>
      <c r="Y790">
        <v>87086</v>
      </c>
      <c r="Z790" t="str">
        <f>TEXT(Orders[[#This Row],[Order Date]],"MMM")</f>
        <v>Apr</v>
      </c>
    </row>
    <row r="791" spans="1:26" x14ac:dyDescent="0.3">
      <c r="A791">
        <v>24407</v>
      </c>
      <c r="B791" t="s">
        <v>37</v>
      </c>
      <c r="C791">
        <v>0.08</v>
      </c>
      <c r="D791">
        <v>3.38</v>
      </c>
      <c r="E791">
        <v>0.85</v>
      </c>
      <c r="F791">
        <v>1412</v>
      </c>
      <c r="G791" t="s">
        <v>1464</v>
      </c>
      <c r="H791" t="s">
        <v>49</v>
      </c>
      <c r="I791" t="s">
        <v>28</v>
      </c>
      <c r="J791" t="s">
        <v>29</v>
      </c>
      <c r="K791" t="s">
        <v>30</v>
      </c>
      <c r="L791" t="s">
        <v>31</v>
      </c>
      <c r="M791" t="s">
        <v>1465</v>
      </c>
      <c r="N791">
        <v>0.48</v>
      </c>
      <c r="O791" t="s">
        <v>33</v>
      </c>
      <c r="P791" t="s">
        <v>34</v>
      </c>
      <c r="Q791" t="s">
        <v>45</v>
      </c>
      <c r="R791" t="s">
        <v>1466</v>
      </c>
      <c r="S791">
        <v>94043</v>
      </c>
      <c r="T791" s="1">
        <v>42037</v>
      </c>
      <c r="U791" s="1">
        <v>42039</v>
      </c>
      <c r="V791">
        <v>20.453600000000002</v>
      </c>
      <c r="W791">
        <v>12</v>
      </c>
      <c r="X791">
        <v>38.81</v>
      </c>
      <c r="Y791">
        <v>87087</v>
      </c>
      <c r="Z791" t="str">
        <f>TEXT(Orders[[#This Row],[Order Date]],"MMM")</f>
        <v>Feb</v>
      </c>
    </row>
    <row r="792" spans="1:26" x14ac:dyDescent="0.3">
      <c r="A792">
        <v>1417</v>
      </c>
      <c r="B792" t="s">
        <v>56</v>
      </c>
      <c r="C792">
        <v>0</v>
      </c>
      <c r="D792">
        <v>65.989999999999995</v>
      </c>
      <c r="E792">
        <v>5.26</v>
      </c>
      <c r="F792">
        <v>1413</v>
      </c>
      <c r="G792" t="s">
        <v>1467</v>
      </c>
      <c r="H792" t="s">
        <v>49</v>
      </c>
      <c r="I792" t="s">
        <v>28</v>
      </c>
      <c r="J792" t="s">
        <v>77</v>
      </c>
      <c r="K792" t="s">
        <v>78</v>
      </c>
      <c r="L792" t="s">
        <v>59</v>
      </c>
      <c r="M792" t="s">
        <v>1462</v>
      </c>
      <c r="N792">
        <v>0.59</v>
      </c>
      <c r="O792" t="s">
        <v>33</v>
      </c>
      <c r="P792" t="s">
        <v>53</v>
      </c>
      <c r="Q792" t="s">
        <v>193</v>
      </c>
      <c r="R792" t="s">
        <v>194</v>
      </c>
      <c r="S792">
        <v>2113</v>
      </c>
      <c r="T792" s="1">
        <v>42101</v>
      </c>
      <c r="U792" s="1">
        <v>42102</v>
      </c>
      <c r="V792">
        <v>542.25</v>
      </c>
      <c r="W792">
        <v>36</v>
      </c>
      <c r="X792">
        <v>2144.92</v>
      </c>
      <c r="Y792">
        <v>10277</v>
      </c>
      <c r="Z792" t="str">
        <f>TEXT(Orders[[#This Row],[Order Date]],"MMM")</f>
        <v>Apr</v>
      </c>
    </row>
    <row r="793" spans="1:26" x14ac:dyDescent="0.3">
      <c r="A793">
        <v>6406</v>
      </c>
      <c r="B793" t="s">
        <v>37</v>
      </c>
      <c r="C793">
        <v>0.02</v>
      </c>
      <c r="D793">
        <v>16.48</v>
      </c>
      <c r="E793">
        <v>1.99</v>
      </c>
      <c r="F793">
        <v>1413</v>
      </c>
      <c r="G793" t="s">
        <v>1467</v>
      </c>
      <c r="H793" t="s">
        <v>27</v>
      </c>
      <c r="I793" t="s">
        <v>28</v>
      </c>
      <c r="J793" t="s">
        <v>77</v>
      </c>
      <c r="K793" t="s">
        <v>180</v>
      </c>
      <c r="L793" t="s">
        <v>51</v>
      </c>
      <c r="M793" t="s">
        <v>1468</v>
      </c>
      <c r="N793">
        <v>0.42</v>
      </c>
      <c r="O793" t="s">
        <v>33</v>
      </c>
      <c r="P793" t="s">
        <v>53</v>
      </c>
      <c r="Q793" t="s">
        <v>193</v>
      </c>
      <c r="R793" t="s">
        <v>194</v>
      </c>
      <c r="S793">
        <v>2113</v>
      </c>
      <c r="T793" s="1">
        <v>42037</v>
      </c>
      <c r="U793" s="1">
        <v>42039</v>
      </c>
      <c r="V793">
        <v>69.61</v>
      </c>
      <c r="W793">
        <v>27</v>
      </c>
      <c r="X793">
        <v>484.56</v>
      </c>
      <c r="Y793">
        <v>45539</v>
      </c>
      <c r="Z793" t="str">
        <f>TEXT(Orders[[#This Row],[Order Date]],"MMM")</f>
        <v>Feb</v>
      </c>
    </row>
    <row r="794" spans="1:26" x14ac:dyDescent="0.3">
      <c r="A794">
        <v>25129</v>
      </c>
      <c r="B794" t="s">
        <v>47</v>
      </c>
      <c r="C794">
        <v>0.02</v>
      </c>
      <c r="D794">
        <v>417.4</v>
      </c>
      <c r="E794">
        <v>75.23</v>
      </c>
      <c r="F794">
        <v>1416</v>
      </c>
      <c r="G794" t="s">
        <v>1469</v>
      </c>
      <c r="H794" t="s">
        <v>39</v>
      </c>
      <c r="I794" t="s">
        <v>58</v>
      </c>
      <c r="J794" t="s">
        <v>41</v>
      </c>
      <c r="K794" t="s">
        <v>152</v>
      </c>
      <c r="L794" t="s">
        <v>121</v>
      </c>
      <c r="M794" t="s">
        <v>708</v>
      </c>
      <c r="N794">
        <v>0.79</v>
      </c>
      <c r="O794" t="s">
        <v>33</v>
      </c>
      <c r="P794" t="s">
        <v>61</v>
      </c>
      <c r="Q794" t="s">
        <v>701</v>
      </c>
      <c r="R794" t="s">
        <v>1470</v>
      </c>
      <c r="S794">
        <v>46203</v>
      </c>
      <c r="T794" s="1">
        <v>42130</v>
      </c>
      <c r="U794" s="1">
        <v>42131</v>
      </c>
      <c r="V794">
        <v>-634.86540000000002</v>
      </c>
      <c r="W794">
        <v>1</v>
      </c>
      <c r="X794">
        <v>471.21</v>
      </c>
      <c r="Y794">
        <v>90538</v>
      </c>
      <c r="Z794" t="str">
        <f>TEXT(Orders[[#This Row],[Order Date]],"MMM")</f>
        <v>May</v>
      </c>
    </row>
    <row r="795" spans="1:26" x14ac:dyDescent="0.3">
      <c r="A795">
        <v>24722</v>
      </c>
      <c r="B795" t="s">
        <v>25</v>
      </c>
      <c r="C795">
        <v>0.04</v>
      </c>
      <c r="D795">
        <v>46.89</v>
      </c>
      <c r="E795">
        <v>5.0999999999999996</v>
      </c>
      <c r="F795">
        <v>1416</v>
      </c>
      <c r="G795" t="s">
        <v>1469</v>
      </c>
      <c r="H795" t="s">
        <v>49</v>
      </c>
      <c r="I795" t="s">
        <v>58</v>
      </c>
      <c r="J795" t="s">
        <v>29</v>
      </c>
      <c r="K795" t="s">
        <v>257</v>
      </c>
      <c r="L795" t="s">
        <v>86</v>
      </c>
      <c r="M795" t="s">
        <v>1342</v>
      </c>
      <c r="N795">
        <v>0.46</v>
      </c>
      <c r="O795" t="s">
        <v>33</v>
      </c>
      <c r="P795" t="s">
        <v>61</v>
      </c>
      <c r="Q795" t="s">
        <v>701</v>
      </c>
      <c r="R795" t="s">
        <v>1470</v>
      </c>
      <c r="S795">
        <v>46203</v>
      </c>
      <c r="T795" s="1">
        <v>42180</v>
      </c>
      <c r="U795" s="1">
        <v>42182</v>
      </c>
      <c r="V795">
        <v>87.12</v>
      </c>
      <c r="W795">
        <v>4</v>
      </c>
      <c r="X795">
        <v>182.61</v>
      </c>
      <c r="Y795">
        <v>90540</v>
      </c>
      <c r="Z795" t="str">
        <f>TEXT(Orders[[#This Row],[Order Date]],"MMM")</f>
        <v>Jun</v>
      </c>
    </row>
    <row r="796" spans="1:26" x14ac:dyDescent="0.3">
      <c r="A796">
        <v>22823</v>
      </c>
      <c r="B796" t="s">
        <v>106</v>
      </c>
      <c r="C796">
        <v>7.0000000000000007E-2</v>
      </c>
      <c r="D796">
        <v>4.84</v>
      </c>
      <c r="E796">
        <v>0.71</v>
      </c>
      <c r="F796">
        <v>1418</v>
      </c>
      <c r="G796" t="s">
        <v>1471</v>
      </c>
      <c r="H796" t="s">
        <v>49</v>
      </c>
      <c r="I796" t="s">
        <v>58</v>
      </c>
      <c r="J796" t="s">
        <v>29</v>
      </c>
      <c r="K796" t="s">
        <v>30</v>
      </c>
      <c r="L796" t="s">
        <v>31</v>
      </c>
      <c r="M796" t="s">
        <v>1472</v>
      </c>
      <c r="N796">
        <v>0.52</v>
      </c>
      <c r="O796" t="s">
        <v>33</v>
      </c>
      <c r="P796" t="s">
        <v>61</v>
      </c>
      <c r="Q796" t="s">
        <v>701</v>
      </c>
      <c r="R796" t="s">
        <v>1473</v>
      </c>
      <c r="S796">
        <v>46901</v>
      </c>
      <c r="T796" s="1">
        <v>42005</v>
      </c>
      <c r="U796" s="1">
        <v>42007</v>
      </c>
      <c r="V796">
        <v>25.240199999999998</v>
      </c>
      <c r="W796">
        <v>8</v>
      </c>
      <c r="X796">
        <v>36.58</v>
      </c>
      <c r="Y796">
        <v>90539</v>
      </c>
      <c r="Z796" t="str">
        <f>TEXT(Orders[[#This Row],[Order Date]],"MMM")</f>
        <v>Jan</v>
      </c>
    </row>
    <row r="797" spans="1:26" x14ac:dyDescent="0.3">
      <c r="A797">
        <v>24295</v>
      </c>
      <c r="B797" t="s">
        <v>37</v>
      </c>
      <c r="C797">
        <v>0.01</v>
      </c>
      <c r="D797">
        <v>124.49</v>
      </c>
      <c r="E797">
        <v>51.94</v>
      </c>
      <c r="F797">
        <v>1419</v>
      </c>
      <c r="G797" t="s">
        <v>1474</v>
      </c>
      <c r="H797" t="s">
        <v>39</v>
      </c>
      <c r="I797" t="s">
        <v>58</v>
      </c>
      <c r="J797" t="s">
        <v>41</v>
      </c>
      <c r="K797" t="s">
        <v>152</v>
      </c>
      <c r="L797" t="s">
        <v>121</v>
      </c>
      <c r="M797" t="s">
        <v>461</v>
      </c>
      <c r="N797">
        <v>0.63</v>
      </c>
      <c r="O797" t="s">
        <v>33</v>
      </c>
      <c r="P797" t="s">
        <v>61</v>
      </c>
      <c r="Q797" t="s">
        <v>701</v>
      </c>
      <c r="R797" t="s">
        <v>1475</v>
      </c>
      <c r="S797">
        <v>47905</v>
      </c>
      <c r="T797" s="1">
        <v>42180</v>
      </c>
      <c r="U797" s="1">
        <v>42181</v>
      </c>
      <c r="V797">
        <v>-94.674644999999998</v>
      </c>
      <c r="W797">
        <v>18</v>
      </c>
      <c r="X797">
        <v>2376.12</v>
      </c>
      <c r="Y797">
        <v>90540</v>
      </c>
      <c r="Z797" t="str">
        <f>TEXT(Orders[[#This Row],[Order Date]],"MMM")</f>
        <v>Jun</v>
      </c>
    </row>
    <row r="798" spans="1:26" x14ac:dyDescent="0.3">
      <c r="A798">
        <v>19024</v>
      </c>
      <c r="B798" t="s">
        <v>106</v>
      </c>
      <c r="C798">
        <v>0.05</v>
      </c>
      <c r="D798">
        <v>350.99</v>
      </c>
      <c r="E798">
        <v>39</v>
      </c>
      <c r="F798">
        <v>1424</v>
      </c>
      <c r="G798" t="s">
        <v>1476</v>
      </c>
      <c r="H798" t="s">
        <v>39</v>
      </c>
      <c r="I798" t="s">
        <v>40</v>
      </c>
      <c r="J798" t="s">
        <v>41</v>
      </c>
      <c r="K798" t="s">
        <v>42</v>
      </c>
      <c r="L798" t="s">
        <v>43</v>
      </c>
      <c r="M798" t="s">
        <v>1266</v>
      </c>
      <c r="N798">
        <v>0.55000000000000004</v>
      </c>
      <c r="O798" t="s">
        <v>33</v>
      </c>
      <c r="P798" t="s">
        <v>34</v>
      </c>
      <c r="Q798" t="s">
        <v>255</v>
      </c>
      <c r="R798" t="s">
        <v>1477</v>
      </c>
      <c r="S798">
        <v>80112</v>
      </c>
      <c r="T798" s="1">
        <v>42016</v>
      </c>
      <c r="U798" s="1">
        <v>42018</v>
      </c>
      <c r="V798">
        <v>451.28039999999999</v>
      </c>
      <c r="W798">
        <v>3</v>
      </c>
      <c r="X798">
        <v>1020.08</v>
      </c>
      <c r="Y798">
        <v>89448</v>
      </c>
      <c r="Z798" t="str">
        <f>TEXT(Orders[[#This Row],[Order Date]],"MMM")</f>
        <v>Jan</v>
      </c>
    </row>
    <row r="799" spans="1:26" x14ac:dyDescent="0.3">
      <c r="A799">
        <v>19025</v>
      </c>
      <c r="B799" t="s">
        <v>106</v>
      </c>
      <c r="C799">
        <v>0</v>
      </c>
      <c r="D799">
        <v>8.74</v>
      </c>
      <c r="E799">
        <v>1.39</v>
      </c>
      <c r="F799">
        <v>1424</v>
      </c>
      <c r="G799" t="s">
        <v>1476</v>
      </c>
      <c r="H799" t="s">
        <v>49</v>
      </c>
      <c r="I799" t="s">
        <v>40</v>
      </c>
      <c r="J799" t="s">
        <v>29</v>
      </c>
      <c r="K799" t="s">
        <v>69</v>
      </c>
      <c r="L799" t="s">
        <v>59</v>
      </c>
      <c r="M799" t="s">
        <v>1478</v>
      </c>
      <c r="N799">
        <v>0.38</v>
      </c>
      <c r="O799" t="s">
        <v>33</v>
      </c>
      <c r="P799" t="s">
        <v>34</v>
      </c>
      <c r="Q799" t="s">
        <v>255</v>
      </c>
      <c r="R799" t="s">
        <v>1477</v>
      </c>
      <c r="S799">
        <v>80112</v>
      </c>
      <c r="T799" s="1">
        <v>42016</v>
      </c>
      <c r="U799" s="1">
        <v>42020</v>
      </c>
      <c r="V799">
        <v>44.988</v>
      </c>
      <c r="W799">
        <v>7</v>
      </c>
      <c r="X799">
        <v>65.2</v>
      </c>
      <c r="Y799">
        <v>89448</v>
      </c>
      <c r="Z799" t="str">
        <f>TEXT(Orders[[#This Row],[Order Date]],"MMM")</f>
        <v>Jan</v>
      </c>
    </row>
    <row r="800" spans="1:26" x14ac:dyDescent="0.3">
      <c r="A800">
        <v>19026</v>
      </c>
      <c r="B800" t="s">
        <v>106</v>
      </c>
      <c r="C800">
        <v>0.02</v>
      </c>
      <c r="D800">
        <v>1.98</v>
      </c>
      <c r="E800">
        <v>0.7</v>
      </c>
      <c r="F800">
        <v>1424</v>
      </c>
      <c r="G800" t="s">
        <v>1476</v>
      </c>
      <c r="H800" t="s">
        <v>49</v>
      </c>
      <c r="I800" t="s">
        <v>40</v>
      </c>
      <c r="J800" t="s">
        <v>29</v>
      </c>
      <c r="K800" t="s">
        <v>66</v>
      </c>
      <c r="L800" t="s">
        <v>31</v>
      </c>
      <c r="M800" t="s">
        <v>395</v>
      </c>
      <c r="N800">
        <v>0.83</v>
      </c>
      <c r="O800" t="s">
        <v>33</v>
      </c>
      <c r="P800" t="s">
        <v>34</v>
      </c>
      <c r="Q800" t="s">
        <v>255</v>
      </c>
      <c r="R800" t="s">
        <v>1477</v>
      </c>
      <c r="S800">
        <v>80112</v>
      </c>
      <c r="T800" s="1">
        <v>42016</v>
      </c>
      <c r="U800" s="1">
        <v>42020</v>
      </c>
      <c r="V800">
        <v>-20.732799999999997</v>
      </c>
      <c r="W800">
        <v>11</v>
      </c>
      <c r="X800">
        <v>22.59</v>
      </c>
      <c r="Y800">
        <v>89448</v>
      </c>
      <c r="Z800" t="str">
        <f>TEXT(Orders[[#This Row],[Order Date]],"MMM")</f>
        <v>Jan</v>
      </c>
    </row>
    <row r="801" spans="1:26" x14ac:dyDescent="0.3">
      <c r="A801">
        <v>23620</v>
      </c>
      <c r="B801" t="s">
        <v>37</v>
      </c>
      <c r="C801">
        <v>0.05</v>
      </c>
      <c r="D801">
        <v>8.0399999999999991</v>
      </c>
      <c r="E801">
        <v>8.94</v>
      </c>
      <c r="F801">
        <v>1424</v>
      </c>
      <c r="G801" t="s">
        <v>1476</v>
      </c>
      <c r="H801" t="s">
        <v>49</v>
      </c>
      <c r="I801" t="s">
        <v>40</v>
      </c>
      <c r="J801" t="s">
        <v>29</v>
      </c>
      <c r="K801" t="s">
        <v>109</v>
      </c>
      <c r="L801" t="s">
        <v>59</v>
      </c>
      <c r="M801" t="s">
        <v>1037</v>
      </c>
      <c r="N801">
        <v>0.4</v>
      </c>
      <c r="O801" t="s">
        <v>33</v>
      </c>
      <c r="P801" t="s">
        <v>34</v>
      </c>
      <c r="Q801" t="s">
        <v>255</v>
      </c>
      <c r="R801" t="s">
        <v>1477</v>
      </c>
      <c r="S801">
        <v>80112</v>
      </c>
      <c r="T801" s="1">
        <v>42175</v>
      </c>
      <c r="U801" s="1">
        <v>42177</v>
      </c>
      <c r="V801">
        <v>-164.39479999999998</v>
      </c>
      <c r="W801">
        <v>15</v>
      </c>
      <c r="X801">
        <v>121.36</v>
      </c>
      <c r="Y801">
        <v>89449</v>
      </c>
      <c r="Z801" t="str">
        <f>TEXT(Orders[[#This Row],[Order Date]],"MMM")</f>
        <v>Jun</v>
      </c>
    </row>
    <row r="802" spans="1:26" x14ac:dyDescent="0.3">
      <c r="A802">
        <v>22824</v>
      </c>
      <c r="B802" t="s">
        <v>106</v>
      </c>
      <c r="C802">
        <v>0.04</v>
      </c>
      <c r="D802">
        <v>2036.48</v>
      </c>
      <c r="E802">
        <v>14.7</v>
      </c>
      <c r="F802">
        <v>1425</v>
      </c>
      <c r="G802" t="s">
        <v>1479</v>
      </c>
      <c r="H802" t="s">
        <v>39</v>
      </c>
      <c r="I802" t="s">
        <v>58</v>
      </c>
      <c r="J802" t="s">
        <v>77</v>
      </c>
      <c r="K802" t="s">
        <v>85</v>
      </c>
      <c r="L802" t="s">
        <v>43</v>
      </c>
      <c r="M802" t="s">
        <v>631</v>
      </c>
      <c r="N802">
        <v>0.55000000000000004</v>
      </c>
      <c r="O802" t="s">
        <v>33</v>
      </c>
      <c r="P802" t="s">
        <v>34</v>
      </c>
      <c r="Q802" t="s">
        <v>255</v>
      </c>
      <c r="R802" t="s">
        <v>256</v>
      </c>
      <c r="S802">
        <v>80525</v>
      </c>
      <c r="T802" s="1">
        <v>42005</v>
      </c>
      <c r="U802" s="1">
        <v>42010</v>
      </c>
      <c r="V802">
        <v>-4793.0039999999999</v>
      </c>
      <c r="W802">
        <v>1</v>
      </c>
      <c r="X802">
        <v>2013.67</v>
      </c>
      <c r="Y802">
        <v>89450</v>
      </c>
      <c r="Z802" t="str">
        <f>TEXT(Orders[[#This Row],[Order Date]],"MMM")</f>
        <v>Jan</v>
      </c>
    </row>
    <row r="803" spans="1:26" x14ac:dyDescent="0.3">
      <c r="A803">
        <v>22407</v>
      </c>
      <c r="B803" t="s">
        <v>106</v>
      </c>
      <c r="C803">
        <v>0.09</v>
      </c>
      <c r="D803">
        <v>125.99</v>
      </c>
      <c r="E803">
        <v>2.5</v>
      </c>
      <c r="F803">
        <v>1427</v>
      </c>
      <c r="G803" t="s">
        <v>1480</v>
      </c>
      <c r="H803" t="s">
        <v>49</v>
      </c>
      <c r="I803" t="s">
        <v>40</v>
      </c>
      <c r="J803" t="s">
        <v>77</v>
      </c>
      <c r="K803" t="s">
        <v>78</v>
      </c>
      <c r="L803" t="s">
        <v>59</v>
      </c>
      <c r="M803" t="s">
        <v>1145</v>
      </c>
      <c r="N803">
        <v>0.6</v>
      </c>
      <c r="O803" t="s">
        <v>33</v>
      </c>
      <c r="P803" t="s">
        <v>61</v>
      </c>
      <c r="Q803" t="s">
        <v>300</v>
      </c>
      <c r="R803" t="s">
        <v>1481</v>
      </c>
      <c r="S803">
        <v>48708</v>
      </c>
      <c r="T803" s="1">
        <v>42040</v>
      </c>
      <c r="U803" s="1">
        <v>42044</v>
      </c>
      <c r="V803">
        <v>1258.7876999999999</v>
      </c>
      <c r="W803">
        <v>18</v>
      </c>
      <c r="X803">
        <v>1824.33</v>
      </c>
      <c r="Y803">
        <v>90905</v>
      </c>
      <c r="Z803" t="str">
        <f>TEXT(Orders[[#This Row],[Order Date]],"MMM")</f>
        <v>Feb</v>
      </c>
    </row>
    <row r="804" spans="1:26" x14ac:dyDescent="0.3">
      <c r="A804">
        <v>19810</v>
      </c>
      <c r="B804" t="s">
        <v>37</v>
      </c>
      <c r="C804">
        <v>0.05</v>
      </c>
      <c r="D804">
        <v>9.7799999999999994</v>
      </c>
      <c r="E804">
        <v>1.39</v>
      </c>
      <c r="F804">
        <v>1432</v>
      </c>
      <c r="G804" t="s">
        <v>1482</v>
      </c>
      <c r="H804" t="s">
        <v>49</v>
      </c>
      <c r="I804" t="s">
        <v>28</v>
      </c>
      <c r="J804" t="s">
        <v>29</v>
      </c>
      <c r="K804" t="s">
        <v>69</v>
      </c>
      <c r="L804" t="s">
        <v>59</v>
      </c>
      <c r="M804" t="s">
        <v>1262</v>
      </c>
      <c r="N804">
        <v>0.39</v>
      </c>
      <c r="O804" t="s">
        <v>33</v>
      </c>
      <c r="P804" t="s">
        <v>61</v>
      </c>
      <c r="Q804" t="s">
        <v>701</v>
      </c>
      <c r="R804" t="s">
        <v>1470</v>
      </c>
      <c r="S804">
        <v>46203</v>
      </c>
      <c r="T804" s="1">
        <v>42068</v>
      </c>
      <c r="U804" s="1">
        <v>42069</v>
      </c>
      <c r="V804">
        <v>74.278499999999994</v>
      </c>
      <c r="W804">
        <v>11</v>
      </c>
      <c r="X804">
        <v>107.65</v>
      </c>
      <c r="Y804">
        <v>86826</v>
      </c>
      <c r="Z804" t="str">
        <f>TEXT(Orders[[#This Row],[Order Date]],"MMM")</f>
        <v>Mar</v>
      </c>
    </row>
    <row r="805" spans="1:26" x14ac:dyDescent="0.3">
      <c r="A805">
        <v>18762</v>
      </c>
      <c r="B805" t="s">
        <v>106</v>
      </c>
      <c r="C805">
        <v>7.0000000000000007E-2</v>
      </c>
      <c r="D805">
        <v>10.98</v>
      </c>
      <c r="E805">
        <v>4.8</v>
      </c>
      <c r="F805">
        <v>1432</v>
      </c>
      <c r="G805" t="s">
        <v>1482</v>
      </c>
      <c r="H805" t="s">
        <v>49</v>
      </c>
      <c r="I805" t="s">
        <v>28</v>
      </c>
      <c r="J805" t="s">
        <v>29</v>
      </c>
      <c r="K805" t="s">
        <v>69</v>
      </c>
      <c r="L805" t="s">
        <v>59</v>
      </c>
      <c r="M805" t="s">
        <v>535</v>
      </c>
      <c r="N805">
        <v>0.36</v>
      </c>
      <c r="O805" t="s">
        <v>33</v>
      </c>
      <c r="P805" t="s">
        <v>61</v>
      </c>
      <c r="Q805" t="s">
        <v>701</v>
      </c>
      <c r="R805" t="s">
        <v>1470</v>
      </c>
      <c r="S805">
        <v>46203</v>
      </c>
      <c r="T805" s="1">
        <v>42175</v>
      </c>
      <c r="U805" s="1">
        <v>42182</v>
      </c>
      <c r="V805">
        <v>52.92</v>
      </c>
      <c r="W805">
        <v>16</v>
      </c>
      <c r="X805">
        <v>165.21</v>
      </c>
      <c r="Y805">
        <v>86827</v>
      </c>
      <c r="Z805" t="str">
        <f>TEXT(Orders[[#This Row],[Order Date]],"MMM")</f>
        <v>Jun</v>
      </c>
    </row>
    <row r="806" spans="1:26" x14ac:dyDescent="0.3">
      <c r="A806">
        <v>19811</v>
      </c>
      <c r="B806" t="s">
        <v>37</v>
      </c>
      <c r="C806">
        <v>0.02</v>
      </c>
      <c r="D806">
        <v>3.28</v>
      </c>
      <c r="E806">
        <v>3.97</v>
      </c>
      <c r="F806">
        <v>1433</v>
      </c>
      <c r="G806" t="s">
        <v>1483</v>
      </c>
      <c r="H806" t="s">
        <v>27</v>
      </c>
      <c r="I806" t="s">
        <v>28</v>
      </c>
      <c r="J806" t="s">
        <v>29</v>
      </c>
      <c r="K806" t="s">
        <v>30</v>
      </c>
      <c r="L806" t="s">
        <v>31</v>
      </c>
      <c r="M806" t="s">
        <v>1006</v>
      </c>
      <c r="N806">
        <v>0.56000000000000005</v>
      </c>
      <c r="O806" t="s">
        <v>33</v>
      </c>
      <c r="P806" t="s">
        <v>61</v>
      </c>
      <c r="Q806" t="s">
        <v>701</v>
      </c>
      <c r="R806" t="s">
        <v>1484</v>
      </c>
      <c r="S806">
        <v>47130</v>
      </c>
      <c r="T806" s="1">
        <v>42068</v>
      </c>
      <c r="U806" s="1">
        <v>42069</v>
      </c>
      <c r="V806">
        <v>-66.349999999999994</v>
      </c>
      <c r="W806">
        <v>7</v>
      </c>
      <c r="X806">
        <v>25.15</v>
      </c>
      <c r="Y806">
        <v>86826</v>
      </c>
      <c r="Z806" t="str">
        <f>TEXT(Orders[[#This Row],[Order Date]],"MMM")</f>
        <v>Mar</v>
      </c>
    </row>
    <row r="807" spans="1:26" x14ac:dyDescent="0.3">
      <c r="A807">
        <v>20124</v>
      </c>
      <c r="B807" t="s">
        <v>25</v>
      </c>
      <c r="C807">
        <v>7.0000000000000007E-2</v>
      </c>
      <c r="D807">
        <v>300.98</v>
      </c>
      <c r="E807">
        <v>64.73</v>
      </c>
      <c r="F807">
        <v>1433</v>
      </c>
      <c r="G807" t="s">
        <v>1483</v>
      </c>
      <c r="H807" t="s">
        <v>39</v>
      </c>
      <c r="I807" t="s">
        <v>28</v>
      </c>
      <c r="J807" t="s">
        <v>41</v>
      </c>
      <c r="K807" t="s">
        <v>42</v>
      </c>
      <c r="L807" t="s">
        <v>43</v>
      </c>
      <c r="M807" t="s">
        <v>1485</v>
      </c>
      <c r="N807">
        <v>0.56000000000000005</v>
      </c>
      <c r="O807" t="s">
        <v>33</v>
      </c>
      <c r="P807" t="s">
        <v>61</v>
      </c>
      <c r="Q807" t="s">
        <v>701</v>
      </c>
      <c r="R807" t="s">
        <v>1484</v>
      </c>
      <c r="S807">
        <v>47130</v>
      </c>
      <c r="T807" s="1">
        <v>42143</v>
      </c>
      <c r="U807" s="1">
        <v>42145</v>
      </c>
      <c r="V807">
        <v>1399.6400000000003</v>
      </c>
      <c r="W807">
        <v>14</v>
      </c>
      <c r="X807">
        <v>4285.5600000000004</v>
      </c>
      <c r="Y807">
        <v>86828</v>
      </c>
      <c r="Z807" t="str">
        <f>TEXT(Orders[[#This Row],[Order Date]],"MMM")</f>
        <v>May</v>
      </c>
    </row>
    <row r="808" spans="1:26" x14ac:dyDescent="0.3">
      <c r="A808">
        <v>20125</v>
      </c>
      <c r="B808" t="s">
        <v>25</v>
      </c>
      <c r="C808">
        <v>0.01</v>
      </c>
      <c r="D808">
        <v>20.98</v>
      </c>
      <c r="E808">
        <v>45</v>
      </c>
      <c r="F808">
        <v>1433</v>
      </c>
      <c r="G808" t="s">
        <v>1483</v>
      </c>
      <c r="H808" t="s">
        <v>39</v>
      </c>
      <c r="I808" t="s">
        <v>28</v>
      </c>
      <c r="J808" t="s">
        <v>29</v>
      </c>
      <c r="K808" t="s">
        <v>141</v>
      </c>
      <c r="L808" t="s">
        <v>43</v>
      </c>
      <c r="M808" t="s">
        <v>1486</v>
      </c>
      <c r="N808">
        <v>0.61</v>
      </c>
      <c r="O808" t="s">
        <v>33</v>
      </c>
      <c r="P808" t="s">
        <v>61</v>
      </c>
      <c r="Q808" t="s">
        <v>701</v>
      </c>
      <c r="R808" t="s">
        <v>1484</v>
      </c>
      <c r="S808">
        <v>47130</v>
      </c>
      <c r="T808" s="1">
        <v>42143</v>
      </c>
      <c r="U808" s="1">
        <v>42143</v>
      </c>
      <c r="V808">
        <v>232.64200000000028</v>
      </c>
      <c r="W808">
        <v>28</v>
      </c>
      <c r="X808">
        <v>631.37</v>
      </c>
      <c r="Y808">
        <v>86828</v>
      </c>
      <c r="Z808" t="str">
        <f>TEXT(Orders[[#This Row],[Order Date]],"MMM")</f>
        <v>May</v>
      </c>
    </row>
    <row r="809" spans="1:26" x14ac:dyDescent="0.3">
      <c r="A809">
        <v>21955</v>
      </c>
      <c r="B809" t="s">
        <v>47</v>
      </c>
      <c r="C809">
        <v>0.01</v>
      </c>
      <c r="D809">
        <v>80.98</v>
      </c>
      <c r="E809">
        <v>35</v>
      </c>
      <c r="F809">
        <v>1438</v>
      </c>
      <c r="G809" t="s">
        <v>1487</v>
      </c>
      <c r="H809" t="s">
        <v>49</v>
      </c>
      <c r="I809" t="s">
        <v>28</v>
      </c>
      <c r="J809" t="s">
        <v>29</v>
      </c>
      <c r="K809" t="s">
        <v>141</v>
      </c>
      <c r="L809" t="s">
        <v>236</v>
      </c>
      <c r="M809" t="s">
        <v>985</v>
      </c>
      <c r="N809">
        <v>0.83</v>
      </c>
      <c r="O809" t="s">
        <v>33</v>
      </c>
      <c r="P809" t="s">
        <v>53</v>
      </c>
      <c r="Q809" t="s">
        <v>154</v>
      </c>
      <c r="R809" t="s">
        <v>1488</v>
      </c>
      <c r="S809">
        <v>44035</v>
      </c>
      <c r="T809" s="1">
        <v>42026</v>
      </c>
      <c r="U809" s="1">
        <v>42028</v>
      </c>
      <c r="V809">
        <v>-409.37360000000001</v>
      </c>
      <c r="W809">
        <v>3</v>
      </c>
      <c r="X809">
        <v>267.83</v>
      </c>
      <c r="Y809">
        <v>90120</v>
      </c>
      <c r="Z809" t="str">
        <f>TEXT(Orders[[#This Row],[Order Date]],"MMM")</f>
        <v>Jan</v>
      </c>
    </row>
    <row r="810" spans="1:26" x14ac:dyDescent="0.3">
      <c r="A810">
        <v>23415</v>
      </c>
      <c r="B810" t="s">
        <v>47</v>
      </c>
      <c r="C810">
        <v>0.05</v>
      </c>
      <c r="D810">
        <v>6.48</v>
      </c>
      <c r="E810">
        <v>6.22</v>
      </c>
      <c r="F810">
        <v>1439</v>
      </c>
      <c r="G810" t="s">
        <v>1489</v>
      </c>
      <c r="H810" t="s">
        <v>49</v>
      </c>
      <c r="I810" t="s">
        <v>28</v>
      </c>
      <c r="J810" t="s">
        <v>29</v>
      </c>
      <c r="K810" t="s">
        <v>93</v>
      </c>
      <c r="L810" t="s">
        <v>59</v>
      </c>
      <c r="M810" t="s">
        <v>1427</v>
      </c>
      <c r="N810">
        <v>0.37</v>
      </c>
      <c r="O810" t="s">
        <v>33</v>
      </c>
      <c r="P810" t="s">
        <v>53</v>
      </c>
      <c r="Q810" t="s">
        <v>154</v>
      </c>
      <c r="R810" t="s">
        <v>1490</v>
      </c>
      <c r="S810">
        <v>44117</v>
      </c>
      <c r="T810" s="1">
        <v>42122</v>
      </c>
      <c r="U810" s="1">
        <v>42123</v>
      </c>
      <c r="V810">
        <v>-29.07</v>
      </c>
      <c r="W810">
        <v>3</v>
      </c>
      <c r="X810">
        <v>21.46</v>
      </c>
      <c r="Y810">
        <v>90121</v>
      </c>
      <c r="Z810" t="str">
        <f>TEXT(Orders[[#This Row],[Order Date]],"MMM")</f>
        <v>Apr</v>
      </c>
    </row>
    <row r="811" spans="1:26" x14ac:dyDescent="0.3">
      <c r="A811">
        <v>22672</v>
      </c>
      <c r="B811" t="s">
        <v>37</v>
      </c>
      <c r="C811">
        <v>0.04</v>
      </c>
      <c r="D811">
        <v>177.98</v>
      </c>
      <c r="E811">
        <v>0.99</v>
      </c>
      <c r="F811">
        <v>1442</v>
      </c>
      <c r="G811" t="s">
        <v>1491</v>
      </c>
      <c r="H811" t="s">
        <v>49</v>
      </c>
      <c r="I811" t="s">
        <v>28</v>
      </c>
      <c r="J811" t="s">
        <v>29</v>
      </c>
      <c r="K811" t="s">
        <v>257</v>
      </c>
      <c r="L811" t="s">
        <v>59</v>
      </c>
      <c r="M811" t="s">
        <v>1492</v>
      </c>
      <c r="N811">
        <v>0.56000000000000005</v>
      </c>
      <c r="O811" t="s">
        <v>33</v>
      </c>
      <c r="P811" t="s">
        <v>61</v>
      </c>
      <c r="Q811" t="s">
        <v>505</v>
      </c>
      <c r="R811" t="s">
        <v>1190</v>
      </c>
      <c r="S811">
        <v>65807</v>
      </c>
      <c r="T811" s="1">
        <v>42180</v>
      </c>
      <c r="U811" s="1">
        <v>42182</v>
      </c>
      <c r="V811">
        <v>1909.8854999999996</v>
      </c>
      <c r="W811">
        <v>15</v>
      </c>
      <c r="X811">
        <v>2767.95</v>
      </c>
      <c r="Y811">
        <v>89076</v>
      </c>
      <c r="Z811" t="str">
        <f>TEXT(Orders[[#This Row],[Order Date]],"MMM")</f>
        <v>Jun</v>
      </c>
    </row>
    <row r="812" spans="1:26" x14ac:dyDescent="0.3">
      <c r="A812">
        <v>21945</v>
      </c>
      <c r="B812" t="s">
        <v>106</v>
      </c>
      <c r="C812">
        <v>0.02</v>
      </c>
      <c r="D812">
        <v>15.99</v>
      </c>
      <c r="E812">
        <v>13.18</v>
      </c>
      <c r="F812">
        <v>1442</v>
      </c>
      <c r="G812" t="s">
        <v>1491</v>
      </c>
      <c r="H812" t="s">
        <v>27</v>
      </c>
      <c r="I812" t="s">
        <v>28</v>
      </c>
      <c r="J812" t="s">
        <v>29</v>
      </c>
      <c r="K812" t="s">
        <v>109</v>
      </c>
      <c r="L812" t="s">
        <v>59</v>
      </c>
      <c r="M812" t="s">
        <v>636</v>
      </c>
      <c r="N812">
        <v>0.37</v>
      </c>
      <c r="O812" t="s">
        <v>33</v>
      </c>
      <c r="P812" t="s">
        <v>61</v>
      </c>
      <c r="Q812" t="s">
        <v>505</v>
      </c>
      <c r="R812" t="s">
        <v>1190</v>
      </c>
      <c r="S812">
        <v>65807</v>
      </c>
      <c r="T812" s="1">
        <v>42034</v>
      </c>
      <c r="U812" s="1">
        <v>42038</v>
      </c>
      <c r="V812">
        <v>-76.992500000000007</v>
      </c>
      <c r="W812">
        <v>7</v>
      </c>
      <c r="X812">
        <v>123.03</v>
      </c>
      <c r="Y812">
        <v>89077</v>
      </c>
      <c r="Z812" t="str">
        <f>TEXT(Orders[[#This Row],[Order Date]],"MMM")</f>
        <v>Jan</v>
      </c>
    </row>
    <row r="813" spans="1:26" x14ac:dyDescent="0.3">
      <c r="A813">
        <v>21946</v>
      </c>
      <c r="B813" t="s">
        <v>106</v>
      </c>
      <c r="C813">
        <v>0.09</v>
      </c>
      <c r="D813">
        <v>46.94</v>
      </c>
      <c r="E813">
        <v>6.77</v>
      </c>
      <c r="F813">
        <v>1442</v>
      </c>
      <c r="G813" t="s">
        <v>1491</v>
      </c>
      <c r="H813" t="s">
        <v>27</v>
      </c>
      <c r="I813" t="s">
        <v>28</v>
      </c>
      <c r="J813" t="s">
        <v>41</v>
      </c>
      <c r="K813" t="s">
        <v>50</v>
      </c>
      <c r="L813" t="s">
        <v>59</v>
      </c>
      <c r="M813" t="s">
        <v>1493</v>
      </c>
      <c r="N813">
        <v>0.44</v>
      </c>
      <c r="O813" t="s">
        <v>33</v>
      </c>
      <c r="P813" t="s">
        <v>61</v>
      </c>
      <c r="Q813" t="s">
        <v>505</v>
      </c>
      <c r="R813" t="s">
        <v>1190</v>
      </c>
      <c r="S813">
        <v>65807</v>
      </c>
      <c r="T813" s="1">
        <v>42034</v>
      </c>
      <c r="U813" s="1">
        <v>42034</v>
      </c>
      <c r="V813">
        <v>297.96959999999996</v>
      </c>
      <c r="W813">
        <v>10</v>
      </c>
      <c r="X813">
        <v>431.84</v>
      </c>
      <c r="Y813">
        <v>89077</v>
      </c>
      <c r="Z813" t="str">
        <f>TEXT(Orders[[#This Row],[Order Date]],"MMM")</f>
        <v>Jan</v>
      </c>
    </row>
    <row r="814" spans="1:26" x14ac:dyDescent="0.3">
      <c r="A814">
        <v>23793</v>
      </c>
      <c r="B814" t="s">
        <v>56</v>
      </c>
      <c r="C814">
        <v>0.1</v>
      </c>
      <c r="D814">
        <v>218.08</v>
      </c>
      <c r="E814">
        <v>18.059999999999999</v>
      </c>
      <c r="F814">
        <v>1450</v>
      </c>
      <c r="G814" t="s">
        <v>1494</v>
      </c>
      <c r="H814" t="s">
        <v>27</v>
      </c>
      <c r="I814" t="s">
        <v>114</v>
      </c>
      <c r="J814" t="s">
        <v>41</v>
      </c>
      <c r="K814" t="s">
        <v>42</v>
      </c>
      <c r="L814" t="s">
        <v>236</v>
      </c>
      <c r="M814" t="s">
        <v>1495</v>
      </c>
      <c r="N814">
        <v>0.56999999999999995</v>
      </c>
      <c r="O814" t="s">
        <v>33</v>
      </c>
      <c r="P814" t="s">
        <v>34</v>
      </c>
      <c r="Q814" t="s">
        <v>45</v>
      </c>
      <c r="R814" t="s">
        <v>1496</v>
      </c>
      <c r="S814">
        <v>96150</v>
      </c>
      <c r="T814" s="1">
        <v>42148</v>
      </c>
      <c r="U814" s="1">
        <v>42149</v>
      </c>
      <c r="V814">
        <v>1318.83</v>
      </c>
      <c r="W814">
        <v>12</v>
      </c>
      <c r="X814">
        <v>2366.5100000000002</v>
      </c>
      <c r="Y814">
        <v>86735</v>
      </c>
      <c r="Z814" t="str">
        <f>TEXT(Orders[[#This Row],[Order Date]],"MMM")</f>
        <v>May</v>
      </c>
    </row>
    <row r="815" spans="1:26" x14ac:dyDescent="0.3">
      <c r="A815">
        <v>25006</v>
      </c>
      <c r="B815" t="s">
        <v>25</v>
      </c>
      <c r="C815">
        <v>0.05</v>
      </c>
      <c r="D815">
        <v>85.99</v>
      </c>
      <c r="E815">
        <v>0.99</v>
      </c>
      <c r="F815">
        <v>1459</v>
      </c>
      <c r="G815" t="s">
        <v>1497</v>
      </c>
      <c r="H815" t="s">
        <v>49</v>
      </c>
      <c r="I815" t="s">
        <v>114</v>
      </c>
      <c r="J815" t="s">
        <v>77</v>
      </c>
      <c r="K815" t="s">
        <v>78</v>
      </c>
      <c r="L815" t="s">
        <v>31</v>
      </c>
      <c r="M815" t="s">
        <v>417</v>
      </c>
      <c r="N815">
        <v>0.55000000000000004</v>
      </c>
      <c r="O815" t="s">
        <v>33</v>
      </c>
      <c r="P815" t="s">
        <v>136</v>
      </c>
      <c r="Q815" t="s">
        <v>930</v>
      </c>
      <c r="R815" t="s">
        <v>1498</v>
      </c>
      <c r="S815">
        <v>29687</v>
      </c>
      <c r="T815" s="1">
        <v>42099</v>
      </c>
      <c r="U815" s="1">
        <v>42101</v>
      </c>
      <c r="V815">
        <v>36.215999999999994</v>
      </c>
      <c r="W815">
        <v>4</v>
      </c>
      <c r="X815">
        <v>291.64</v>
      </c>
      <c r="Y815">
        <v>86734</v>
      </c>
      <c r="Z815" t="str">
        <f>TEXT(Orders[[#This Row],[Order Date]],"MMM")</f>
        <v>Apr</v>
      </c>
    </row>
    <row r="816" spans="1:26" x14ac:dyDescent="0.3">
      <c r="A816">
        <v>18105</v>
      </c>
      <c r="B816" t="s">
        <v>25</v>
      </c>
      <c r="C816">
        <v>0.05</v>
      </c>
      <c r="D816">
        <v>12.95</v>
      </c>
      <c r="E816">
        <v>4.9800000000000004</v>
      </c>
      <c r="F816">
        <v>1461</v>
      </c>
      <c r="G816" t="s">
        <v>1499</v>
      </c>
      <c r="H816" t="s">
        <v>49</v>
      </c>
      <c r="I816" t="s">
        <v>114</v>
      </c>
      <c r="J816" t="s">
        <v>29</v>
      </c>
      <c r="K816" t="s">
        <v>109</v>
      </c>
      <c r="L816" t="s">
        <v>59</v>
      </c>
      <c r="M816" t="s">
        <v>1500</v>
      </c>
      <c r="N816">
        <v>0.4</v>
      </c>
      <c r="O816" t="s">
        <v>33</v>
      </c>
      <c r="P816" t="s">
        <v>61</v>
      </c>
      <c r="Q816" t="s">
        <v>701</v>
      </c>
      <c r="R816" t="s">
        <v>1475</v>
      </c>
      <c r="S816">
        <v>47905</v>
      </c>
      <c r="T816" s="1">
        <v>42157</v>
      </c>
      <c r="U816" s="1">
        <v>42159</v>
      </c>
      <c r="V816">
        <v>134.16825</v>
      </c>
      <c r="W816">
        <v>19</v>
      </c>
      <c r="X816">
        <v>252.36</v>
      </c>
      <c r="Y816">
        <v>86397</v>
      </c>
      <c r="Z816" t="str">
        <f>TEXT(Orders[[#This Row],[Order Date]],"MMM")</f>
        <v>Jun</v>
      </c>
    </row>
    <row r="817" spans="1:26" x14ac:dyDescent="0.3">
      <c r="A817">
        <v>23735</v>
      </c>
      <c r="B817" t="s">
        <v>25</v>
      </c>
      <c r="C817">
        <v>0</v>
      </c>
      <c r="D817">
        <v>65.989999999999995</v>
      </c>
      <c r="E817">
        <v>8.99</v>
      </c>
      <c r="F817">
        <v>1466</v>
      </c>
      <c r="G817" t="s">
        <v>1501</v>
      </c>
      <c r="H817" t="s">
        <v>49</v>
      </c>
      <c r="I817" t="s">
        <v>58</v>
      </c>
      <c r="J817" t="s">
        <v>77</v>
      </c>
      <c r="K817" t="s">
        <v>78</v>
      </c>
      <c r="L817" t="s">
        <v>59</v>
      </c>
      <c r="M817" t="s">
        <v>1039</v>
      </c>
      <c r="N817">
        <v>0.56000000000000005</v>
      </c>
      <c r="O817" t="s">
        <v>33</v>
      </c>
      <c r="P817" t="s">
        <v>61</v>
      </c>
      <c r="Q817" t="s">
        <v>495</v>
      </c>
      <c r="R817" t="s">
        <v>442</v>
      </c>
      <c r="S817">
        <v>68601</v>
      </c>
      <c r="T817" s="1">
        <v>42166</v>
      </c>
      <c r="U817" s="1">
        <v>42168</v>
      </c>
      <c r="V817">
        <v>253.30319999999998</v>
      </c>
      <c r="W817">
        <v>10</v>
      </c>
      <c r="X817">
        <v>575.07000000000005</v>
      </c>
      <c r="Y817">
        <v>91115</v>
      </c>
      <c r="Z817" t="str">
        <f>TEXT(Orders[[#This Row],[Order Date]],"MMM")</f>
        <v>Jun</v>
      </c>
    </row>
    <row r="818" spans="1:26" x14ac:dyDescent="0.3">
      <c r="A818">
        <v>25917</v>
      </c>
      <c r="B818" t="s">
        <v>106</v>
      </c>
      <c r="C818">
        <v>0.04</v>
      </c>
      <c r="D818">
        <v>130.97999999999999</v>
      </c>
      <c r="E818">
        <v>54.74</v>
      </c>
      <c r="F818">
        <v>1466</v>
      </c>
      <c r="G818" t="s">
        <v>1501</v>
      </c>
      <c r="H818" t="s">
        <v>39</v>
      </c>
      <c r="I818" t="s">
        <v>58</v>
      </c>
      <c r="J818" t="s">
        <v>41</v>
      </c>
      <c r="K818" t="s">
        <v>191</v>
      </c>
      <c r="L818" t="s">
        <v>121</v>
      </c>
      <c r="M818" t="s">
        <v>405</v>
      </c>
      <c r="N818">
        <v>0.69</v>
      </c>
      <c r="O818" t="s">
        <v>33</v>
      </c>
      <c r="P818" t="s">
        <v>61</v>
      </c>
      <c r="Q818" t="s">
        <v>495</v>
      </c>
      <c r="R818" t="s">
        <v>442</v>
      </c>
      <c r="S818">
        <v>68601</v>
      </c>
      <c r="T818" s="1">
        <v>42167</v>
      </c>
      <c r="U818" s="1">
        <v>42167</v>
      </c>
      <c r="V818">
        <v>-723.78399999999999</v>
      </c>
      <c r="W818">
        <v>14</v>
      </c>
      <c r="X818">
        <v>1781.66</v>
      </c>
      <c r="Y818">
        <v>91116</v>
      </c>
      <c r="Z818" t="str">
        <f>TEXT(Orders[[#This Row],[Order Date]],"MMM")</f>
        <v>Jun</v>
      </c>
    </row>
    <row r="819" spans="1:26" x14ac:dyDescent="0.3">
      <c r="A819">
        <v>25915</v>
      </c>
      <c r="B819" t="s">
        <v>106</v>
      </c>
      <c r="C819">
        <v>0.04</v>
      </c>
      <c r="D819">
        <v>105.29</v>
      </c>
      <c r="E819">
        <v>10.119999999999999</v>
      </c>
      <c r="F819">
        <v>1469</v>
      </c>
      <c r="G819" t="s">
        <v>1502</v>
      </c>
      <c r="H819" t="s">
        <v>49</v>
      </c>
      <c r="I819" t="s">
        <v>58</v>
      </c>
      <c r="J819" t="s">
        <v>41</v>
      </c>
      <c r="K819" t="s">
        <v>50</v>
      </c>
      <c r="L819" t="s">
        <v>236</v>
      </c>
      <c r="M819" t="s">
        <v>1503</v>
      </c>
      <c r="N819">
        <v>0.79</v>
      </c>
      <c r="O819" t="s">
        <v>33</v>
      </c>
      <c r="P819" t="s">
        <v>34</v>
      </c>
      <c r="Q819" t="s">
        <v>212</v>
      </c>
      <c r="R819" t="s">
        <v>1504</v>
      </c>
      <c r="S819">
        <v>84015</v>
      </c>
      <c r="T819" s="1">
        <v>42167</v>
      </c>
      <c r="U819" s="1">
        <v>42171</v>
      </c>
      <c r="V819">
        <v>589.18799999999999</v>
      </c>
      <c r="W819">
        <v>9</v>
      </c>
      <c r="X819">
        <v>940.64</v>
      </c>
      <c r="Y819">
        <v>91116</v>
      </c>
      <c r="Z819" t="str">
        <f>TEXT(Orders[[#This Row],[Order Date]],"MMM")</f>
        <v>Jun</v>
      </c>
    </row>
    <row r="820" spans="1:26" x14ac:dyDescent="0.3">
      <c r="A820">
        <v>25916</v>
      </c>
      <c r="B820" t="s">
        <v>106</v>
      </c>
      <c r="C820">
        <v>7.0000000000000007E-2</v>
      </c>
      <c r="D820">
        <v>31.76</v>
      </c>
      <c r="E820">
        <v>45.51</v>
      </c>
      <c r="F820">
        <v>1469</v>
      </c>
      <c r="G820" t="s">
        <v>1502</v>
      </c>
      <c r="H820" t="s">
        <v>39</v>
      </c>
      <c r="I820" t="s">
        <v>58</v>
      </c>
      <c r="J820" t="s">
        <v>41</v>
      </c>
      <c r="K820" t="s">
        <v>152</v>
      </c>
      <c r="L820" t="s">
        <v>121</v>
      </c>
      <c r="M820" t="s">
        <v>369</v>
      </c>
      <c r="N820">
        <v>0.65</v>
      </c>
      <c r="O820" t="s">
        <v>33</v>
      </c>
      <c r="P820" t="s">
        <v>34</v>
      </c>
      <c r="Q820" t="s">
        <v>212</v>
      </c>
      <c r="R820" t="s">
        <v>1504</v>
      </c>
      <c r="S820">
        <v>84015</v>
      </c>
      <c r="T820" s="1">
        <v>42167</v>
      </c>
      <c r="U820" s="1">
        <v>42169</v>
      </c>
      <c r="V820">
        <v>-1314.992</v>
      </c>
      <c r="W820">
        <v>18</v>
      </c>
      <c r="X820">
        <v>439.27</v>
      </c>
      <c r="Y820">
        <v>91116</v>
      </c>
      <c r="Z820" t="str">
        <f>TEXT(Orders[[#This Row],[Order Date]],"MMM")</f>
        <v>Jun</v>
      </c>
    </row>
    <row r="821" spans="1:26" x14ac:dyDescent="0.3">
      <c r="A821">
        <v>21710</v>
      </c>
      <c r="B821" t="s">
        <v>25</v>
      </c>
      <c r="C821">
        <v>0.03</v>
      </c>
      <c r="D821">
        <v>420.98</v>
      </c>
      <c r="E821">
        <v>19.989999999999998</v>
      </c>
      <c r="F821">
        <v>1471</v>
      </c>
      <c r="G821" t="s">
        <v>1505</v>
      </c>
      <c r="H821" t="s">
        <v>49</v>
      </c>
      <c r="I821" t="s">
        <v>40</v>
      </c>
      <c r="J821" t="s">
        <v>29</v>
      </c>
      <c r="K821" t="s">
        <v>109</v>
      </c>
      <c r="L821" t="s">
        <v>59</v>
      </c>
      <c r="M821" t="s">
        <v>1506</v>
      </c>
      <c r="N821">
        <v>0.35</v>
      </c>
      <c r="O821" t="s">
        <v>33</v>
      </c>
      <c r="P821" t="s">
        <v>53</v>
      </c>
      <c r="Q821" t="s">
        <v>154</v>
      </c>
      <c r="R821" t="s">
        <v>1507</v>
      </c>
      <c r="S821">
        <v>43081</v>
      </c>
      <c r="T821" s="1">
        <v>42084</v>
      </c>
      <c r="U821" s="1">
        <v>42085</v>
      </c>
      <c r="V821">
        <v>3043.0310999999997</v>
      </c>
      <c r="W821">
        <v>10</v>
      </c>
      <c r="X821">
        <v>4410.1899999999996</v>
      </c>
      <c r="Y821">
        <v>87077</v>
      </c>
      <c r="Z821" t="str">
        <f>TEXT(Orders[[#This Row],[Order Date]],"MMM")</f>
        <v>Mar</v>
      </c>
    </row>
    <row r="822" spans="1:26" x14ac:dyDescent="0.3">
      <c r="A822">
        <v>23958</v>
      </c>
      <c r="B822" t="s">
        <v>37</v>
      </c>
      <c r="C822">
        <v>0.02</v>
      </c>
      <c r="D822">
        <v>30.98</v>
      </c>
      <c r="E822">
        <v>6.5</v>
      </c>
      <c r="F822">
        <v>1472</v>
      </c>
      <c r="G822" t="s">
        <v>1508</v>
      </c>
      <c r="H822" t="s">
        <v>27</v>
      </c>
      <c r="I822" t="s">
        <v>40</v>
      </c>
      <c r="J822" t="s">
        <v>77</v>
      </c>
      <c r="K822" t="s">
        <v>180</v>
      </c>
      <c r="L822" t="s">
        <v>59</v>
      </c>
      <c r="M822" t="s">
        <v>1237</v>
      </c>
      <c r="N822">
        <v>0.79</v>
      </c>
      <c r="O822" t="s">
        <v>33</v>
      </c>
      <c r="P822" t="s">
        <v>53</v>
      </c>
      <c r="Q822" t="s">
        <v>154</v>
      </c>
      <c r="R822" t="s">
        <v>1509</v>
      </c>
      <c r="S822">
        <v>44145</v>
      </c>
      <c r="T822" s="1">
        <v>42185</v>
      </c>
      <c r="U822" s="1">
        <v>42186</v>
      </c>
      <c r="V822">
        <v>-44.624000000000002</v>
      </c>
      <c r="W822">
        <v>17</v>
      </c>
      <c r="X822">
        <v>552.89</v>
      </c>
      <c r="Y822">
        <v>87078</v>
      </c>
      <c r="Z822" t="str">
        <f>TEXT(Orders[[#This Row],[Order Date]],"MMM")</f>
        <v>Jun</v>
      </c>
    </row>
    <row r="823" spans="1:26" x14ac:dyDescent="0.3">
      <c r="A823">
        <v>22313</v>
      </c>
      <c r="B823" t="s">
        <v>56</v>
      </c>
      <c r="C823">
        <v>0.05</v>
      </c>
      <c r="D823">
        <v>20.27</v>
      </c>
      <c r="E823">
        <v>3.99</v>
      </c>
      <c r="F823">
        <v>1472</v>
      </c>
      <c r="G823" t="s">
        <v>1508</v>
      </c>
      <c r="H823" t="s">
        <v>49</v>
      </c>
      <c r="I823" t="s">
        <v>40</v>
      </c>
      <c r="J823" t="s">
        <v>29</v>
      </c>
      <c r="K823" t="s">
        <v>257</v>
      </c>
      <c r="L823" t="s">
        <v>59</v>
      </c>
      <c r="M823" t="s">
        <v>1510</v>
      </c>
      <c r="N823">
        <v>0.56999999999999995</v>
      </c>
      <c r="O823" t="s">
        <v>33</v>
      </c>
      <c r="P823" t="s">
        <v>53</v>
      </c>
      <c r="Q823" t="s">
        <v>154</v>
      </c>
      <c r="R823" t="s">
        <v>1509</v>
      </c>
      <c r="S823">
        <v>44145</v>
      </c>
      <c r="T823" s="1">
        <v>42149</v>
      </c>
      <c r="U823" s="1">
        <v>42150</v>
      </c>
      <c r="V823">
        <v>309.25400000000002</v>
      </c>
      <c r="W823">
        <v>30</v>
      </c>
      <c r="X823">
        <v>621.55999999999995</v>
      </c>
      <c r="Y823">
        <v>87079</v>
      </c>
      <c r="Z823" t="str">
        <f>TEXT(Orders[[#This Row],[Order Date]],"MMM")</f>
        <v>May</v>
      </c>
    </row>
    <row r="824" spans="1:26" x14ac:dyDescent="0.3">
      <c r="A824">
        <v>24937</v>
      </c>
      <c r="B824" t="s">
        <v>47</v>
      </c>
      <c r="C824">
        <v>0.04</v>
      </c>
      <c r="D824">
        <v>9.7799999999999994</v>
      </c>
      <c r="E824">
        <v>1.99</v>
      </c>
      <c r="F824">
        <v>1473</v>
      </c>
      <c r="G824" t="s">
        <v>1511</v>
      </c>
      <c r="H824" t="s">
        <v>27</v>
      </c>
      <c r="I824" t="s">
        <v>40</v>
      </c>
      <c r="J824" t="s">
        <v>77</v>
      </c>
      <c r="K824" t="s">
        <v>180</v>
      </c>
      <c r="L824" t="s">
        <v>51</v>
      </c>
      <c r="M824" t="s">
        <v>1512</v>
      </c>
      <c r="N824">
        <v>0.43</v>
      </c>
      <c r="O824" t="s">
        <v>33</v>
      </c>
      <c r="P824" t="s">
        <v>53</v>
      </c>
      <c r="Q824" t="s">
        <v>154</v>
      </c>
      <c r="R824" t="s">
        <v>1513</v>
      </c>
      <c r="S824">
        <v>44691</v>
      </c>
      <c r="T824" s="1">
        <v>42025</v>
      </c>
      <c r="U824" s="1">
        <v>42026</v>
      </c>
      <c r="V824">
        <v>61.292699999999996</v>
      </c>
      <c r="W824">
        <v>9</v>
      </c>
      <c r="X824">
        <v>88.83</v>
      </c>
      <c r="Y824">
        <v>87076</v>
      </c>
      <c r="Z824" t="str">
        <f>TEXT(Orders[[#This Row],[Order Date]],"MMM")</f>
        <v>Jan</v>
      </c>
    </row>
    <row r="825" spans="1:26" x14ac:dyDescent="0.3">
      <c r="A825">
        <v>7544</v>
      </c>
      <c r="B825" t="s">
        <v>37</v>
      </c>
      <c r="C825">
        <v>7.0000000000000007E-2</v>
      </c>
      <c r="D825">
        <v>8.9499999999999993</v>
      </c>
      <c r="E825">
        <v>2.0099999999999998</v>
      </c>
      <c r="F825">
        <v>1481</v>
      </c>
      <c r="G825" t="s">
        <v>1514</v>
      </c>
      <c r="H825" t="s">
        <v>49</v>
      </c>
      <c r="I825" t="s">
        <v>28</v>
      </c>
      <c r="J825" t="s">
        <v>29</v>
      </c>
      <c r="K825" t="s">
        <v>93</v>
      </c>
      <c r="L825" t="s">
        <v>31</v>
      </c>
      <c r="M825" t="s">
        <v>1515</v>
      </c>
      <c r="N825">
        <v>0.39</v>
      </c>
      <c r="O825" t="s">
        <v>33</v>
      </c>
      <c r="P825" t="s">
        <v>34</v>
      </c>
      <c r="Q825" t="s">
        <v>45</v>
      </c>
      <c r="R825" t="s">
        <v>661</v>
      </c>
      <c r="S825">
        <v>90049</v>
      </c>
      <c r="T825" s="1">
        <v>42090</v>
      </c>
      <c r="U825" s="1">
        <v>42091</v>
      </c>
      <c r="V825">
        <v>91.73</v>
      </c>
      <c r="W825">
        <v>36</v>
      </c>
      <c r="X825">
        <v>307.64999999999998</v>
      </c>
      <c r="Y825">
        <v>53953</v>
      </c>
      <c r="Z825" t="str">
        <f>TEXT(Orders[[#This Row],[Order Date]],"MMM")</f>
        <v>Mar</v>
      </c>
    </row>
    <row r="826" spans="1:26" x14ac:dyDescent="0.3">
      <c r="A826">
        <v>25544</v>
      </c>
      <c r="B826" t="s">
        <v>37</v>
      </c>
      <c r="C826">
        <v>7.0000000000000007E-2</v>
      </c>
      <c r="D826">
        <v>8.9499999999999993</v>
      </c>
      <c r="E826">
        <v>2.0099999999999998</v>
      </c>
      <c r="F826">
        <v>1482</v>
      </c>
      <c r="G826" t="s">
        <v>1516</v>
      </c>
      <c r="H826" t="s">
        <v>49</v>
      </c>
      <c r="I826" t="s">
        <v>28</v>
      </c>
      <c r="J826" t="s">
        <v>29</v>
      </c>
      <c r="K826" t="s">
        <v>93</v>
      </c>
      <c r="L826" t="s">
        <v>31</v>
      </c>
      <c r="M826" t="s">
        <v>1515</v>
      </c>
      <c r="N826">
        <v>0.39</v>
      </c>
      <c r="O826" t="s">
        <v>33</v>
      </c>
      <c r="P826" t="s">
        <v>61</v>
      </c>
      <c r="Q826" t="s">
        <v>300</v>
      </c>
      <c r="R826" t="s">
        <v>1481</v>
      </c>
      <c r="S826">
        <v>48708</v>
      </c>
      <c r="T826" s="1">
        <v>42090</v>
      </c>
      <c r="U826" s="1">
        <v>42091</v>
      </c>
      <c r="V826">
        <v>53.067899999999995</v>
      </c>
      <c r="W826">
        <v>9</v>
      </c>
      <c r="X826">
        <v>76.91</v>
      </c>
      <c r="Y826">
        <v>91362</v>
      </c>
      <c r="Z826" t="str">
        <f>TEXT(Orders[[#This Row],[Order Date]],"MMM")</f>
        <v>Mar</v>
      </c>
    </row>
    <row r="827" spans="1:26" x14ac:dyDescent="0.3">
      <c r="A827">
        <v>22745</v>
      </c>
      <c r="B827" t="s">
        <v>37</v>
      </c>
      <c r="C827">
        <v>0.05</v>
      </c>
      <c r="D827">
        <v>9.65</v>
      </c>
      <c r="E827">
        <v>6.22</v>
      </c>
      <c r="F827">
        <v>1482</v>
      </c>
      <c r="G827" t="s">
        <v>1516</v>
      </c>
      <c r="H827" t="s">
        <v>49</v>
      </c>
      <c r="I827" t="s">
        <v>28</v>
      </c>
      <c r="J827" t="s">
        <v>41</v>
      </c>
      <c r="K827" t="s">
        <v>50</v>
      </c>
      <c r="L827" t="s">
        <v>59</v>
      </c>
      <c r="M827" t="s">
        <v>327</v>
      </c>
      <c r="N827">
        <v>0.55000000000000004</v>
      </c>
      <c r="O827" t="s">
        <v>33</v>
      </c>
      <c r="P827" t="s">
        <v>61</v>
      </c>
      <c r="Q827" t="s">
        <v>300</v>
      </c>
      <c r="R827" t="s">
        <v>1481</v>
      </c>
      <c r="S827">
        <v>48708</v>
      </c>
      <c r="T827" s="1">
        <v>42063</v>
      </c>
      <c r="U827" s="1">
        <v>42063</v>
      </c>
      <c r="V827">
        <v>-14.6432</v>
      </c>
      <c r="W827">
        <v>15</v>
      </c>
      <c r="X827">
        <v>151.34</v>
      </c>
      <c r="Y827">
        <v>91363</v>
      </c>
      <c r="Z827" t="str">
        <f>TEXT(Orders[[#This Row],[Order Date]],"MMM")</f>
        <v>Feb</v>
      </c>
    </row>
    <row r="828" spans="1:26" x14ac:dyDescent="0.3">
      <c r="A828">
        <v>21806</v>
      </c>
      <c r="B828" t="s">
        <v>25</v>
      </c>
      <c r="C828">
        <v>0.06</v>
      </c>
      <c r="D828">
        <v>99.99</v>
      </c>
      <c r="E828">
        <v>19.989999999999998</v>
      </c>
      <c r="F828">
        <v>1484</v>
      </c>
      <c r="G828" t="s">
        <v>1517</v>
      </c>
      <c r="H828" t="s">
        <v>49</v>
      </c>
      <c r="I828" t="s">
        <v>40</v>
      </c>
      <c r="J828" t="s">
        <v>77</v>
      </c>
      <c r="K828" t="s">
        <v>180</v>
      </c>
      <c r="L828" t="s">
        <v>59</v>
      </c>
      <c r="M828" t="s">
        <v>1148</v>
      </c>
      <c r="N828">
        <v>0.52</v>
      </c>
      <c r="O828" t="s">
        <v>33</v>
      </c>
      <c r="P828" t="s">
        <v>61</v>
      </c>
      <c r="Q828" t="s">
        <v>178</v>
      </c>
      <c r="R828" t="s">
        <v>1518</v>
      </c>
      <c r="S828">
        <v>60016</v>
      </c>
      <c r="T828" s="1">
        <v>42074</v>
      </c>
      <c r="U828" s="1">
        <v>42077</v>
      </c>
      <c r="V828">
        <v>-127.56</v>
      </c>
      <c r="W828">
        <v>3</v>
      </c>
      <c r="X828">
        <v>290.24</v>
      </c>
      <c r="Y828">
        <v>91235</v>
      </c>
      <c r="Z828" t="str">
        <f>TEXT(Orders[[#This Row],[Order Date]],"MMM")</f>
        <v>Mar</v>
      </c>
    </row>
    <row r="829" spans="1:26" x14ac:dyDescent="0.3">
      <c r="A829">
        <v>21807</v>
      </c>
      <c r="B829" t="s">
        <v>25</v>
      </c>
      <c r="C829">
        <v>0</v>
      </c>
      <c r="D829">
        <v>193.17</v>
      </c>
      <c r="E829">
        <v>19.989999999999998</v>
      </c>
      <c r="F829">
        <v>1484</v>
      </c>
      <c r="G829" t="s">
        <v>1517</v>
      </c>
      <c r="H829" t="s">
        <v>49</v>
      </c>
      <c r="I829" t="s">
        <v>40</v>
      </c>
      <c r="J829" t="s">
        <v>29</v>
      </c>
      <c r="K829" t="s">
        <v>141</v>
      </c>
      <c r="L829" t="s">
        <v>59</v>
      </c>
      <c r="M829" t="s">
        <v>1519</v>
      </c>
      <c r="N829">
        <v>0.71</v>
      </c>
      <c r="O829" t="s">
        <v>33</v>
      </c>
      <c r="P829" t="s">
        <v>61</v>
      </c>
      <c r="Q829" t="s">
        <v>178</v>
      </c>
      <c r="R829" t="s">
        <v>1518</v>
      </c>
      <c r="S829">
        <v>60016</v>
      </c>
      <c r="T829" s="1">
        <v>42074</v>
      </c>
      <c r="U829" s="1">
        <v>42075</v>
      </c>
      <c r="V829">
        <v>282.18</v>
      </c>
      <c r="W829">
        <v>5</v>
      </c>
      <c r="X829">
        <v>971.4</v>
      </c>
      <c r="Y829">
        <v>91235</v>
      </c>
      <c r="Z829" t="str">
        <f>TEXT(Orders[[#This Row],[Order Date]],"MMM")</f>
        <v>Mar</v>
      </c>
    </row>
    <row r="830" spans="1:26" x14ac:dyDescent="0.3">
      <c r="A830">
        <v>21808</v>
      </c>
      <c r="B830" t="s">
        <v>25</v>
      </c>
      <c r="C830">
        <v>0.08</v>
      </c>
      <c r="D830">
        <v>20.99</v>
      </c>
      <c r="E830">
        <v>3.3</v>
      </c>
      <c r="F830">
        <v>1484</v>
      </c>
      <c r="G830" t="s">
        <v>1517</v>
      </c>
      <c r="H830" t="s">
        <v>27</v>
      </c>
      <c r="I830" t="s">
        <v>40</v>
      </c>
      <c r="J830" t="s">
        <v>77</v>
      </c>
      <c r="K830" t="s">
        <v>78</v>
      </c>
      <c r="L830" t="s">
        <v>51</v>
      </c>
      <c r="M830" t="s">
        <v>893</v>
      </c>
      <c r="N830">
        <v>0.81</v>
      </c>
      <c r="O830" t="s">
        <v>33</v>
      </c>
      <c r="P830" t="s">
        <v>61</v>
      </c>
      <c r="Q830" t="s">
        <v>178</v>
      </c>
      <c r="R830" t="s">
        <v>1518</v>
      </c>
      <c r="S830">
        <v>60016</v>
      </c>
      <c r="T830" s="1">
        <v>42074</v>
      </c>
      <c r="U830" s="1">
        <v>42074</v>
      </c>
      <c r="V830">
        <v>-96.337999999999994</v>
      </c>
      <c r="W830">
        <v>11</v>
      </c>
      <c r="X830">
        <v>193.51</v>
      </c>
      <c r="Y830">
        <v>91235</v>
      </c>
      <c r="Z830" t="str">
        <f>TEXT(Orders[[#This Row],[Order Date]],"MMM")</f>
        <v>Mar</v>
      </c>
    </row>
    <row r="831" spans="1:26" x14ac:dyDescent="0.3">
      <c r="A831">
        <v>22763</v>
      </c>
      <c r="B831" t="s">
        <v>37</v>
      </c>
      <c r="C831">
        <v>0.04</v>
      </c>
      <c r="D831">
        <v>11.5</v>
      </c>
      <c r="E831">
        <v>7.19</v>
      </c>
      <c r="F831">
        <v>1485</v>
      </c>
      <c r="G831" t="s">
        <v>1520</v>
      </c>
      <c r="H831" t="s">
        <v>49</v>
      </c>
      <c r="I831" t="s">
        <v>40</v>
      </c>
      <c r="J831" t="s">
        <v>29</v>
      </c>
      <c r="K831" t="s">
        <v>109</v>
      </c>
      <c r="L831" t="s">
        <v>59</v>
      </c>
      <c r="M831" t="s">
        <v>1521</v>
      </c>
      <c r="N831">
        <v>0.4</v>
      </c>
      <c r="O831" t="s">
        <v>33</v>
      </c>
      <c r="P831" t="s">
        <v>61</v>
      </c>
      <c r="Q831" t="s">
        <v>178</v>
      </c>
      <c r="R831" t="s">
        <v>1522</v>
      </c>
      <c r="S831">
        <v>60516</v>
      </c>
      <c r="T831" s="1">
        <v>42055</v>
      </c>
      <c r="U831" s="1">
        <v>42058</v>
      </c>
      <c r="V831">
        <v>-23.357880000000002</v>
      </c>
      <c r="W831">
        <v>14</v>
      </c>
      <c r="X831">
        <v>157.81</v>
      </c>
      <c r="Y831">
        <v>91236</v>
      </c>
      <c r="Z831" t="str">
        <f>TEXT(Orders[[#This Row],[Order Date]],"MMM")</f>
        <v>Feb</v>
      </c>
    </row>
    <row r="832" spans="1:26" x14ac:dyDescent="0.3">
      <c r="A832">
        <v>22764</v>
      </c>
      <c r="B832" t="s">
        <v>37</v>
      </c>
      <c r="C832">
        <v>0.02</v>
      </c>
      <c r="D832">
        <v>15.7</v>
      </c>
      <c r="E832">
        <v>11.25</v>
      </c>
      <c r="F832">
        <v>1485</v>
      </c>
      <c r="G832" t="s">
        <v>1520</v>
      </c>
      <c r="H832" t="s">
        <v>49</v>
      </c>
      <c r="I832" t="s">
        <v>40</v>
      </c>
      <c r="J832" t="s">
        <v>29</v>
      </c>
      <c r="K832" t="s">
        <v>141</v>
      </c>
      <c r="L832" t="s">
        <v>59</v>
      </c>
      <c r="M832" t="s">
        <v>1523</v>
      </c>
      <c r="N832">
        <v>0.6</v>
      </c>
      <c r="O832" t="s">
        <v>33</v>
      </c>
      <c r="P832" t="s">
        <v>61</v>
      </c>
      <c r="Q832" t="s">
        <v>178</v>
      </c>
      <c r="R832" t="s">
        <v>1522</v>
      </c>
      <c r="S832">
        <v>60516</v>
      </c>
      <c r="T832" s="1">
        <v>42055</v>
      </c>
      <c r="U832" s="1">
        <v>42056</v>
      </c>
      <c r="V832">
        <v>-18.241599999999998</v>
      </c>
      <c r="W832">
        <v>1</v>
      </c>
      <c r="X832">
        <v>19.440000000000001</v>
      </c>
      <c r="Y832">
        <v>91236</v>
      </c>
      <c r="Z832" t="str">
        <f>TEXT(Orders[[#This Row],[Order Date]],"MMM")</f>
        <v>Feb</v>
      </c>
    </row>
    <row r="833" spans="1:26" x14ac:dyDescent="0.3">
      <c r="A833">
        <v>22765</v>
      </c>
      <c r="B833" t="s">
        <v>37</v>
      </c>
      <c r="C833">
        <v>0.05</v>
      </c>
      <c r="D833">
        <v>225.02</v>
      </c>
      <c r="E833">
        <v>28.66</v>
      </c>
      <c r="F833">
        <v>1485</v>
      </c>
      <c r="G833" t="s">
        <v>1520</v>
      </c>
      <c r="H833" t="s">
        <v>39</v>
      </c>
      <c r="I833" t="s">
        <v>40</v>
      </c>
      <c r="J833" t="s">
        <v>29</v>
      </c>
      <c r="K833" t="s">
        <v>141</v>
      </c>
      <c r="L833" t="s">
        <v>43</v>
      </c>
      <c r="M833" t="s">
        <v>1524</v>
      </c>
      <c r="N833">
        <v>0.72</v>
      </c>
      <c r="O833" t="s">
        <v>33</v>
      </c>
      <c r="P833" t="s">
        <v>61</v>
      </c>
      <c r="Q833" t="s">
        <v>178</v>
      </c>
      <c r="R833" t="s">
        <v>1522</v>
      </c>
      <c r="S833">
        <v>60516</v>
      </c>
      <c r="T833" s="1">
        <v>42055</v>
      </c>
      <c r="U833" s="1">
        <v>42057</v>
      </c>
      <c r="V833">
        <v>1428.9104</v>
      </c>
      <c r="W833">
        <v>21</v>
      </c>
      <c r="X833">
        <v>4636.63</v>
      </c>
      <c r="Y833">
        <v>91236</v>
      </c>
      <c r="Z833" t="str">
        <f>TEXT(Orders[[#This Row],[Order Date]],"MMM")</f>
        <v>Feb</v>
      </c>
    </row>
    <row r="834" spans="1:26" x14ac:dyDescent="0.3">
      <c r="A834">
        <v>18460</v>
      </c>
      <c r="B834" t="s">
        <v>25</v>
      </c>
      <c r="C834">
        <v>0.04</v>
      </c>
      <c r="D834">
        <v>119.99</v>
      </c>
      <c r="E834">
        <v>14</v>
      </c>
      <c r="F834">
        <v>1492</v>
      </c>
      <c r="G834" t="s">
        <v>1525</v>
      </c>
      <c r="H834" t="s">
        <v>39</v>
      </c>
      <c r="I834" t="s">
        <v>28</v>
      </c>
      <c r="J834" t="s">
        <v>77</v>
      </c>
      <c r="K834" t="s">
        <v>85</v>
      </c>
      <c r="L834" t="s">
        <v>43</v>
      </c>
      <c r="M834" t="s">
        <v>888</v>
      </c>
      <c r="N834">
        <v>0.36</v>
      </c>
      <c r="O834" t="s">
        <v>33</v>
      </c>
      <c r="P834" t="s">
        <v>61</v>
      </c>
      <c r="Q834" t="s">
        <v>505</v>
      </c>
      <c r="R834" t="s">
        <v>1526</v>
      </c>
      <c r="S834">
        <v>65721</v>
      </c>
      <c r="T834" s="1">
        <v>42171</v>
      </c>
      <c r="U834" s="1">
        <v>42173</v>
      </c>
      <c r="V834">
        <v>509.95830000000001</v>
      </c>
      <c r="W834">
        <v>6</v>
      </c>
      <c r="X834">
        <v>739.07</v>
      </c>
      <c r="Y834">
        <v>88004</v>
      </c>
      <c r="Z834" t="str">
        <f>TEXT(Orders[[#This Row],[Order Date]],"MMM")</f>
        <v>Jun</v>
      </c>
    </row>
    <row r="835" spans="1:26" x14ac:dyDescent="0.3">
      <c r="A835">
        <v>19472</v>
      </c>
      <c r="B835" t="s">
        <v>47</v>
      </c>
      <c r="C835">
        <v>0.06</v>
      </c>
      <c r="D835">
        <v>8.3699999999999992</v>
      </c>
      <c r="E835">
        <v>10.16</v>
      </c>
      <c r="F835">
        <v>1494</v>
      </c>
      <c r="G835" t="s">
        <v>1527</v>
      </c>
      <c r="H835" t="s">
        <v>49</v>
      </c>
      <c r="I835" t="s">
        <v>28</v>
      </c>
      <c r="J835" t="s">
        <v>41</v>
      </c>
      <c r="K835" t="s">
        <v>50</v>
      </c>
      <c r="L835" t="s">
        <v>236</v>
      </c>
      <c r="M835" t="s">
        <v>1210</v>
      </c>
      <c r="N835">
        <v>0.59</v>
      </c>
      <c r="O835" t="s">
        <v>33</v>
      </c>
      <c r="P835" t="s">
        <v>53</v>
      </c>
      <c r="Q835" t="s">
        <v>415</v>
      </c>
      <c r="R835" t="s">
        <v>1528</v>
      </c>
      <c r="S835">
        <v>21222</v>
      </c>
      <c r="T835" s="1">
        <v>42074</v>
      </c>
      <c r="U835" s="1">
        <v>42076</v>
      </c>
      <c r="V835">
        <v>-255.65</v>
      </c>
      <c r="W835">
        <v>18</v>
      </c>
      <c r="X835">
        <v>157.63999999999999</v>
      </c>
      <c r="Y835">
        <v>85880</v>
      </c>
      <c r="Z835" t="str">
        <f>TEXT(Orders[[#This Row],[Order Date]],"MMM")</f>
        <v>Mar</v>
      </c>
    </row>
    <row r="836" spans="1:26" x14ac:dyDescent="0.3">
      <c r="A836">
        <v>19473</v>
      </c>
      <c r="B836" t="s">
        <v>47</v>
      </c>
      <c r="C836">
        <v>0.09</v>
      </c>
      <c r="D836">
        <v>6.48</v>
      </c>
      <c r="E836">
        <v>9.17</v>
      </c>
      <c r="F836">
        <v>1494</v>
      </c>
      <c r="G836" t="s">
        <v>1527</v>
      </c>
      <c r="H836" t="s">
        <v>27</v>
      </c>
      <c r="I836" t="s">
        <v>28</v>
      </c>
      <c r="J836" t="s">
        <v>29</v>
      </c>
      <c r="K836" t="s">
        <v>93</v>
      </c>
      <c r="L836" t="s">
        <v>59</v>
      </c>
      <c r="M836" t="s">
        <v>294</v>
      </c>
      <c r="N836">
        <v>0.37</v>
      </c>
      <c r="O836" t="s">
        <v>33</v>
      </c>
      <c r="P836" t="s">
        <v>53</v>
      </c>
      <c r="Q836" t="s">
        <v>415</v>
      </c>
      <c r="R836" t="s">
        <v>1528</v>
      </c>
      <c r="S836">
        <v>21222</v>
      </c>
      <c r="T836" s="1">
        <v>42074</v>
      </c>
      <c r="U836" s="1">
        <v>42076</v>
      </c>
      <c r="V836">
        <v>-76.540000000000006</v>
      </c>
      <c r="W836">
        <v>6</v>
      </c>
      <c r="X836">
        <v>42.16</v>
      </c>
      <c r="Y836">
        <v>85880</v>
      </c>
      <c r="Z836" t="str">
        <f>TEXT(Orders[[#This Row],[Order Date]],"MMM")</f>
        <v>Mar</v>
      </c>
    </row>
    <row r="837" spans="1:26" x14ac:dyDescent="0.3">
      <c r="A837">
        <v>24286</v>
      </c>
      <c r="B837" t="s">
        <v>47</v>
      </c>
      <c r="C837">
        <v>0.09</v>
      </c>
      <c r="D837">
        <v>6.28</v>
      </c>
      <c r="E837">
        <v>5.29</v>
      </c>
      <c r="F837">
        <v>1497</v>
      </c>
      <c r="G837" t="s">
        <v>1529</v>
      </c>
      <c r="H837" t="s">
        <v>49</v>
      </c>
      <c r="I837" t="s">
        <v>28</v>
      </c>
      <c r="J837" t="s">
        <v>41</v>
      </c>
      <c r="K837" t="s">
        <v>50</v>
      </c>
      <c r="L837" t="s">
        <v>59</v>
      </c>
      <c r="M837" t="s">
        <v>438</v>
      </c>
      <c r="N837">
        <v>0.43</v>
      </c>
      <c r="O837" t="s">
        <v>33</v>
      </c>
      <c r="P837" t="s">
        <v>53</v>
      </c>
      <c r="Q837" t="s">
        <v>71</v>
      </c>
      <c r="R837" t="s">
        <v>1530</v>
      </c>
      <c r="S837">
        <v>14901</v>
      </c>
      <c r="T837" s="1">
        <v>42074</v>
      </c>
      <c r="U837" s="1">
        <v>42075</v>
      </c>
      <c r="V837">
        <v>-10.09</v>
      </c>
      <c r="W837">
        <v>2</v>
      </c>
      <c r="X837">
        <v>14.08</v>
      </c>
      <c r="Y837">
        <v>85880</v>
      </c>
      <c r="Z837" t="str">
        <f>TEXT(Orders[[#This Row],[Order Date]],"MMM")</f>
        <v>Mar</v>
      </c>
    </row>
    <row r="838" spans="1:26" x14ac:dyDescent="0.3">
      <c r="A838">
        <v>24287</v>
      </c>
      <c r="B838" t="s">
        <v>47</v>
      </c>
      <c r="C838">
        <v>0.03</v>
      </c>
      <c r="D838">
        <v>15.14</v>
      </c>
      <c r="E838">
        <v>4.53</v>
      </c>
      <c r="F838">
        <v>1497</v>
      </c>
      <c r="G838" t="s">
        <v>1529</v>
      </c>
      <c r="H838" t="s">
        <v>49</v>
      </c>
      <c r="I838" t="s">
        <v>28</v>
      </c>
      <c r="J838" t="s">
        <v>29</v>
      </c>
      <c r="K838" t="s">
        <v>141</v>
      </c>
      <c r="L838" t="s">
        <v>59</v>
      </c>
      <c r="M838" t="s">
        <v>1198</v>
      </c>
      <c r="N838">
        <v>0.81</v>
      </c>
      <c r="O838" t="s">
        <v>33</v>
      </c>
      <c r="P838" t="s">
        <v>53</v>
      </c>
      <c r="Q838" t="s">
        <v>71</v>
      </c>
      <c r="R838" t="s">
        <v>1530</v>
      </c>
      <c r="S838">
        <v>14901</v>
      </c>
      <c r="T838" s="1">
        <v>42074</v>
      </c>
      <c r="U838" s="1">
        <v>42076</v>
      </c>
      <c r="V838">
        <v>-92.87</v>
      </c>
      <c r="W838">
        <v>17</v>
      </c>
      <c r="X838">
        <v>256.73</v>
      </c>
      <c r="Y838">
        <v>85880</v>
      </c>
      <c r="Z838" t="str">
        <f>TEXT(Orders[[#This Row],[Order Date]],"MMM")</f>
        <v>Mar</v>
      </c>
    </row>
    <row r="839" spans="1:26" x14ac:dyDescent="0.3">
      <c r="A839">
        <v>20016</v>
      </c>
      <c r="B839" t="s">
        <v>56</v>
      </c>
      <c r="C839">
        <v>0.05</v>
      </c>
      <c r="D839">
        <v>2.16</v>
      </c>
      <c r="E839">
        <v>6.05</v>
      </c>
      <c r="F839">
        <v>1499</v>
      </c>
      <c r="G839" t="s">
        <v>1531</v>
      </c>
      <c r="H839" t="s">
        <v>49</v>
      </c>
      <c r="I839" t="s">
        <v>40</v>
      </c>
      <c r="J839" t="s">
        <v>29</v>
      </c>
      <c r="K839" t="s">
        <v>109</v>
      </c>
      <c r="L839" t="s">
        <v>59</v>
      </c>
      <c r="M839" t="s">
        <v>1532</v>
      </c>
      <c r="N839">
        <v>0.37</v>
      </c>
      <c r="O839" t="s">
        <v>33</v>
      </c>
      <c r="P839" t="s">
        <v>136</v>
      </c>
      <c r="Q839" t="s">
        <v>362</v>
      </c>
      <c r="R839" t="s">
        <v>1533</v>
      </c>
      <c r="S839">
        <v>33134</v>
      </c>
      <c r="T839" s="1">
        <v>42039</v>
      </c>
      <c r="U839" s="1">
        <v>42040</v>
      </c>
      <c r="V839">
        <v>-298.88600000000002</v>
      </c>
      <c r="W839">
        <v>8</v>
      </c>
      <c r="X839">
        <v>18.59</v>
      </c>
      <c r="Y839">
        <v>90731</v>
      </c>
      <c r="Z839" t="str">
        <f>TEXT(Orders[[#This Row],[Order Date]],"MMM")</f>
        <v>Feb</v>
      </c>
    </row>
    <row r="840" spans="1:26" x14ac:dyDescent="0.3">
      <c r="A840">
        <v>20017</v>
      </c>
      <c r="B840" t="s">
        <v>56</v>
      </c>
      <c r="C840">
        <v>0.03</v>
      </c>
      <c r="D840">
        <v>6.48</v>
      </c>
      <c r="E840">
        <v>6.6</v>
      </c>
      <c r="F840">
        <v>1499</v>
      </c>
      <c r="G840" t="s">
        <v>1531</v>
      </c>
      <c r="H840" t="s">
        <v>49</v>
      </c>
      <c r="I840" t="s">
        <v>40</v>
      </c>
      <c r="J840" t="s">
        <v>29</v>
      </c>
      <c r="K840" t="s">
        <v>93</v>
      </c>
      <c r="L840" t="s">
        <v>59</v>
      </c>
      <c r="M840" t="s">
        <v>602</v>
      </c>
      <c r="N840">
        <v>0.37</v>
      </c>
      <c r="O840" t="s">
        <v>33</v>
      </c>
      <c r="P840" t="s">
        <v>136</v>
      </c>
      <c r="Q840" t="s">
        <v>362</v>
      </c>
      <c r="R840" t="s">
        <v>1533</v>
      </c>
      <c r="S840">
        <v>33134</v>
      </c>
      <c r="T840" s="1">
        <v>42039</v>
      </c>
      <c r="U840" s="1">
        <v>42040</v>
      </c>
      <c r="V840">
        <v>-145.852</v>
      </c>
      <c r="W840">
        <v>9</v>
      </c>
      <c r="X840">
        <v>58.83</v>
      </c>
      <c r="Y840">
        <v>90731</v>
      </c>
      <c r="Z840" t="str">
        <f>TEXT(Orders[[#This Row],[Order Date]],"MMM")</f>
        <v>Feb</v>
      </c>
    </row>
    <row r="841" spans="1:26" x14ac:dyDescent="0.3">
      <c r="A841">
        <v>20018</v>
      </c>
      <c r="B841" t="s">
        <v>56</v>
      </c>
      <c r="C841">
        <v>0.08</v>
      </c>
      <c r="D841">
        <v>146.05000000000001</v>
      </c>
      <c r="E841">
        <v>80.2</v>
      </c>
      <c r="F841">
        <v>1499</v>
      </c>
      <c r="G841" t="s">
        <v>1531</v>
      </c>
      <c r="H841" t="s">
        <v>39</v>
      </c>
      <c r="I841" t="s">
        <v>40</v>
      </c>
      <c r="J841" t="s">
        <v>41</v>
      </c>
      <c r="K841" t="s">
        <v>152</v>
      </c>
      <c r="L841" t="s">
        <v>121</v>
      </c>
      <c r="M841" t="s">
        <v>347</v>
      </c>
      <c r="N841">
        <v>0.71</v>
      </c>
      <c r="O841" t="s">
        <v>33</v>
      </c>
      <c r="P841" t="s">
        <v>136</v>
      </c>
      <c r="Q841" t="s">
        <v>362</v>
      </c>
      <c r="R841" t="s">
        <v>1533</v>
      </c>
      <c r="S841">
        <v>33134</v>
      </c>
      <c r="T841" s="1">
        <v>42039</v>
      </c>
      <c r="U841" s="1">
        <v>42040</v>
      </c>
      <c r="V841">
        <v>-27.951000000000001</v>
      </c>
      <c r="W841">
        <v>11</v>
      </c>
      <c r="X841">
        <v>1557.66</v>
      </c>
      <c r="Y841">
        <v>90731</v>
      </c>
      <c r="Z841" t="str">
        <f>TEXT(Orders[[#This Row],[Order Date]],"MMM")</f>
        <v>Feb</v>
      </c>
    </row>
    <row r="842" spans="1:26" x14ac:dyDescent="0.3">
      <c r="A842">
        <v>21682</v>
      </c>
      <c r="B842" t="s">
        <v>47</v>
      </c>
      <c r="C842">
        <v>0.08</v>
      </c>
      <c r="D842">
        <v>3.69</v>
      </c>
      <c r="E842">
        <v>0.5</v>
      </c>
      <c r="F842">
        <v>1502</v>
      </c>
      <c r="G842" t="s">
        <v>1534</v>
      </c>
      <c r="H842" t="s">
        <v>49</v>
      </c>
      <c r="I842" t="s">
        <v>58</v>
      </c>
      <c r="J842" t="s">
        <v>29</v>
      </c>
      <c r="K842" t="s">
        <v>134</v>
      </c>
      <c r="L842" t="s">
        <v>59</v>
      </c>
      <c r="M842" t="s">
        <v>1535</v>
      </c>
      <c r="N842">
        <v>0.38</v>
      </c>
      <c r="O842" t="s">
        <v>33</v>
      </c>
      <c r="P842" t="s">
        <v>136</v>
      </c>
      <c r="Q842" t="s">
        <v>362</v>
      </c>
      <c r="R842" t="s">
        <v>1536</v>
      </c>
      <c r="S842">
        <v>33065</v>
      </c>
      <c r="T842" s="1">
        <v>42131</v>
      </c>
      <c r="U842" s="1">
        <v>42134</v>
      </c>
      <c r="V842">
        <v>-3.6547000000000001</v>
      </c>
      <c r="W842">
        <v>38</v>
      </c>
      <c r="X842">
        <v>129.43</v>
      </c>
      <c r="Y842">
        <v>89193</v>
      </c>
      <c r="Z842" t="str">
        <f>TEXT(Orders[[#This Row],[Order Date]],"MMM")</f>
        <v>May</v>
      </c>
    </row>
    <row r="843" spans="1:26" x14ac:dyDescent="0.3">
      <c r="A843">
        <v>18868</v>
      </c>
      <c r="B843" t="s">
        <v>106</v>
      </c>
      <c r="C843">
        <v>0.08</v>
      </c>
      <c r="D843">
        <v>5.84</v>
      </c>
      <c r="E843">
        <v>1</v>
      </c>
      <c r="F843">
        <v>1502</v>
      </c>
      <c r="G843" t="s">
        <v>1534</v>
      </c>
      <c r="H843" t="s">
        <v>27</v>
      </c>
      <c r="I843" t="s">
        <v>58</v>
      </c>
      <c r="J843" t="s">
        <v>29</v>
      </c>
      <c r="K843" t="s">
        <v>30</v>
      </c>
      <c r="L843" t="s">
        <v>31</v>
      </c>
      <c r="M843" t="s">
        <v>1537</v>
      </c>
      <c r="N843">
        <v>0.38</v>
      </c>
      <c r="O843" t="s">
        <v>33</v>
      </c>
      <c r="P843" t="s">
        <v>136</v>
      </c>
      <c r="Q843" t="s">
        <v>362</v>
      </c>
      <c r="R843" t="s">
        <v>1536</v>
      </c>
      <c r="S843">
        <v>33065</v>
      </c>
      <c r="T843" s="1">
        <v>42184</v>
      </c>
      <c r="U843" s="1">
        <v>42188</v>
      </c>
      <c r="V843">
        <v>731.92199999999991</v>
      </c>
      <c r="W843">
        <v>11</v>
      </c>
      <c r="X843">
        <v>61.39</v>
      </c>
      <c r="Y843">
        <v>89194</v>
      </c>
      <c r="Z843" t="str">
        <f>TEXT(Orders[[#This Row],[Order Date]],"MMM")</f>
        <v>Jun</v>
      </c>
    </row>
    <row r="844" spans="1:26" x14ac:dyDescent="0.3">
      <c r="A844">
        <v>18869</v>
      </c>
      <c r="B844" t="s">
        <v>106</v>
      </c>
      <c r="C844">
        <v>0</v>
      </c>
      <c r="D844">
        <v>205.99</v>
      </c>
      <c r="E844">
        <v>8.99</v>
      </c>
      <c r="F844">
        <v>1502</v>
      </c>
      <c r="G844" t="s">
        <v>1534</v>
      </c>
      <c r="H844" t="s">
        <v>49</v>
      </c>
      <c r="I844" t="s">
        <v>58</v>
      </c>
      <c r="J844" t="s">
        <v>77</v>
      </c>
      <c r="K844" t="s">
        <v>78</v>
      </c>
      <c r="L844" t="s">
        <v>59</v>
      </c>
      <c r="M844" t="s">
        <v>1538</v>
      </c>
      <c r="N844">
        <v>0.6</v>
      </c>
      <c r="O844" t="s">
        <v>33</v>
      </c>
      <c r="P844" t="s">
        <v>136</v>
      </c>
      <c r="Q844" t="s">
        <v>362</v>
      </c>
      <c r="R844" t="s">
        <v>1536</v>
      </c>
      <c r="S844">
        <v>33065</v>
      </c>
      <c r="T844" s="1">
        <v>42184</v>
      </c>
      <c r="U844" s="1">
        <v>42187</v>
      </c>
      <c r="V844">
        <v>186.55799999999999</v>
      </c>
      <c r="W844">
        <v>13</v>
      </c>
      <c r="X844">
        <v>2435.52</v>
      </c>
      <c r="Y844">
        <v>89194</v>
      </c>
      <c r="Z844" t="str">
        <f>TEXT(Orders[[#This Row],[Order Date]],"MMM")</f>
        <v>Jun</v>
      </c>
    </row>
    <row r="845" spans="1:26" x14ac:dyDescent="0.3">
      <c r="A845">
        <v>18061</v>
      </c>
      <c r="B845" t="s">
        <v>106</v>
      </c>
      <c r="C845">
        <v>0</v>
      </c>
      <c r="D845">
        <v>85.99</v>
      </c>
      <c r="E845">
        <v>0.99</v>
      </c>
      <c r="F845">
        <v>1505</v>
      </c>
      <c r="G845" t="s">
        <v>1539</v>
      </c>
      <c r="H845" t="s">
        <v>49</v>
      </c>
      <c r="I845" t="s">
        <v>58</v>
      </c>
      <c r="J845" t="s">
        <v>77</v>
      </c>
      <c r="K845" t="s">
        <v>78</v>
      </c>
      <c r="L845" t="s">
        <v>31</v>
      </c>
      <c r="M845" t="s">
        <v>481</v>
      </c>
      <c r="N845">
        <v>0.85</v>
      </c>
      <c r="O845" t="s">
        <v>33</v>
      </c>
      <c r="P845" t="s">
        <v>61</v>
      </c>
      <c r="Q845" t="s">
        <v>130</v>
      </c>
      <c r="R845" t="s">
        <v>1540</v>
      </c>
      <c r="S845">
        <v>77840</v>
      </c>
      <c r="T845" s="1">
        <v>42168</v>
      </c>
      <c r="U845" s="1">
        <v>42173</v>
      </c>
      <c r="V845">
        <v>-138.03680000000003</v>
      </c>
      <c r="W845">
        <v>6</v>
      </c>
      <c r="X845">
        <v>464.86</v>
      </c>
      <c r="Y845">
        <v>86181</v>
      </c>
      <c r="Z845" t="str">
        <f>TEXT(Orders[[#This Row],[Order Date]],"MMM")</f>
        <v>Jun</v>
      </c>
    </row>
    <row r="846" spans="1:26" x14ac:dyDescent="0.3">
      <c r="A846">
        <v>23329</v>
      </c>
      <c r="B846" t="s">
        <v>47</v>
      </c>
      <c r="C846">
        <v>0.09</v>
      </c>
      <c r="D846">
        <v>20.98</v>
      </c>
      <c r="E846">
        <v>1.49</v>
      </c>
      <c r="F846">
        <v>1511</v>
      </c>
      <c r="G846" t="s">
        <v>1541</v>
      </c>
      <c r="H846" t="s">
        <v>49</v>
      </c>
      <c r="I846" t="s">
        <v>28</v>
      </c>
      <c r="J846" t="s">
        <v>29</v>
      </c>
      <c r="K846" t="s">
        <v>109</v>
      </c>
      <c r="L846" t="s">
        <v>59</v>
      </c>
      <c r="M846" t="s">
        <v>1542</v>
      </c>
      <c r="N846">
        <v>0.35</v>
      </c>
      <c r="O846" t="s">
        <v>33</v>
      </c>
      <c r="P846" t="s">
        <v>61</v>
      </c>
      <c r="Q846" t="s">
        <v>701</v>
      </c>
      <c r="R846" t="s">
        <v>1543</v>
      </c>
      <c r="S846">
        <v>47302</v>
      </c>
      <c r="T846" s="1">
        <v>42177</v>
      </c>
      <c r="U846" s="1">
        <v>42179</v>
      </c>
      <c r="V846">
        <v>199.1823</v>
      </c>
      <c r="W846">
        <v>14</v>
      </c>
      <c r="X846">
        <v>288.67</v>
      </c>
      <c r="Y846">
        <v>90303</v>
      </c>
      <c r="Z846" t="str">
        <f>TEXT(Orders[[#This Row],[Order Date]],"MMM")</f>
        <v>Jun</v>
      </c>
    </row>
    <row r="847" spans="1:26" x14ac:dyDescent="0.3">
      <c r="A847">
        <v>23470</v>
      </c>
      <c r="B847" t="s">
        <v>47</v>
      </c>
      <c r="C847">
        <v>0.06</v>
      </c>
      <c r="D847">
        <v>55.48</v>
      </c>
      <c r="E847">
        <v>4.8499999999999996</v>
      </c>
      <c r="F847">
        <v>1519</v>
      </c>
      <c r="G847" t="s">
        <v>1544</v>
      </c>
      <c r="H847" t="s">
        <v>49</v>
      </c>
      <c r="I847" t="s">
        <v>114</v>
      </c>
      <c r="J847" t="s">
        <v>29</v>
      </c>
      <c r="K847" t="s">
        <v>93</v>
      </c>
      <c r="L847" t="s">
        <v>59</v>
      </c>
      <c r="M847" t="s">
        <v>1545</v>
      </c>
      <c r="N847">
        <v>0.37</v>
      </c>
      <c r="O847" t="s">
        <v>33</v>
      </c>
      <c r="P847" t="s">
        <v>53</v>
      </c>
      <c r="Q847" t="s">
        <v>188</v>
      </c>
      <c r="R847" t="s">
        <v>510</v>
      </c>
      <c r="S847">
        <v>4210</v>
      </c>
      <c r="T847" s="1">
        <v>42169</v>
      </c>
      <c r="U847" s="1">
        <v>42169</v>
      </c>
      <c r="V847">
        <v>711.05189999999993</v>
      </c>
      <c r="W847">
        <v>19</v>
      </c>
      <c r="X847">
        <v>1030.51</v>
      </c>
      <c r="Y847">
        <v>89957</v>
      </c>
      <c r="Z847" t="str">
        <f>TEXT(Orders[[#This Row],[Order Date]],"MMM")</f>
        <v>Jun</v>
      </c>
    </row>
    <row r="848" spans="1:26" x14ac:dyDescent="0.3">
      <c r="A848">
        <v>23471</v>
      </c>
      <c r="B848" t="s">
        <v>47</v>
      </c>
      <c r="C848">
        <v>0.1</v>
      </c>
      <c r="D848">
        <v>122.99</v>
      </c>
      <c r="E848">
        <v>70.2</v>
      </c>
      <c r="F848">
        <v>1522</v>
      </c>
      <c r="G848" t="s">
        <v>1546</v>
      </c>
      <c r="H848" t="s">
        <v>39</v>
      </c>
      <c r="I848" t="s">
        <v>114</v>
      </c>
      <c r="J848" t="s">
        <v>41</v>
      </c>
      <c r="K848" t="s">
        <v>42</v>
      </c>
      <c r="L848" t="s">
        <v>43</v>
      </c>
      <c r="M848" t="s">
        <v>147</v>
      </c>
      <c r="N848">
        <v>0.74</v>
      </c>
      <c r="O848" t="s">
        <v>33</v>
      </c>
      <c r="P848" t="s">
        <v>61</v>
      </c>
      <c r="Q848" t="s">
        <v>62</v>
      </c>
      <c r="R848" t="s">
        <v>1547</v>
      </c>
      <c r="S848">
        <v>55305</v>
      </c>
      <c r="T848" s="1">
        <v>42169</v>
      </c>
      <c r="U848" s="1">
        <v>42170</v>
      </c>
      <c r="V848">
        <v>-899.67499999999995</v>
      </c>
      <c r="W848">
        <v>17</v>
      </c>
      <c r="X848">
        <v>2026.91</v>
      </c>
      <c r="Y848">
        <v>89957</v>
      </c>
      <c r="Z848" t="str">
        <f>TEXT(Orders[[#This Row],[Order Date]],"MMM")</f>
        <v>Jun</v>
      </c>
    </row>
    <row r="849" spans="1:26" x14ac:dyDescent="0.3">
      <c r="A849">
        <v>19269</v>
      </c>
      <c r="B849" t="s">
        <v>25</v>
      </c>
      <c r="C849">
        <v>0.04</v>
      </c>
      <c r="D849">
        <v>11.34</v>
      </c>
      <c r="E849">
        <v>5.01</v>
      </c>
      <c r="F849">
        <v>1526</v>
      </c>
      <c r="G849" t="s">
        <v>1548</v>
      </c>
      <c r="H849" t="s">
        <v>49</v>
      </c>
      <c r="I849" t="s">
        <v>40</v>
      </c>
      <c r="J849" t="s">
        <v>29</v>
      </c>
      <c r="K849" t="s">
        <v>93</v>
      </c>
      <c r="L849" t="s">
        <v>59</v>
      </c>
      <c r="M849" t="s">
        <v>575</v>
      </c>
      <c r="N849">
        <v>0.36</v>
      </c>
      <c r="O849" t="s">
        <v>33</v>
      </c>
      <c r="P849" t="s">
        <v>136</v>
      </c>
      <c r="Q849" t="s">
        <v>1275</v>
      </c>
      <c r="R849" t="s">
        <v>1549</v>
      </c>
      <c r="S849">
        <v>35211</v>
      </c>
      <c r="T849" s="1">
        <v>42045</v>
      </c>
      <c r="U849" s="1">
        <v>42046</v>
      </c>
      <c r="V849">
        <v>-189.22399999999999</v>
      </c>
      <c r="W849">
        <v>10</v>
      </c>
      <c r="X849">
        <v>115.53</v>
      </c>
      <c r="Y849">
        <v>86812</v>
      </c>
      <c r="Z849" t="str">
        <f>TEXT(Orders[[#This Row],[Order Date]],"MMM")</f>
        <v>Feb</v>
      </c>
    </row>
    <row r="850" spans="1:26" x14ac:dyDescent="0.3">
      <c r="A850">
        <v>24974</v>
      </c>
      <c r="B850" t="s">
        <v>47</v>
      </c>
      <c r="C850">
        <v>0.03</v>
      </c>
      <c r="D850">
        <v>30.98</v>
      </c>
      <c r="E850">
        <v>8.99</v>
      </c>
      <c r="F850">
        <v>1527</v>
      </c>
      <c r="G850" t="s">
        <v>1550</v>
      </c>
      <c r="H850" t="s">
        <v>27</v>
      </c>
      <c r="I850" t="s">
        <v>58</v>
      </c>
      <c r="J850" t="s">
        <v>29</v>
      </c>
      <c r="K850" t="s">
        <v>30</v>
      </c>
      <c r="L850" t="s">
        <v>51</v>
      </c>
      <c r="M850" t="s">
        <v>1551</v>
      </c>
      <c r="N850">
        <v>0.57999999999999996</v>
      </c>
      <c r="O850" t="s">
        <v>33</v>
      </c>
      <c r="P850" t="s">
        <v>136</v>
      </c>
      <c r="Q850" t="s">
        <v>1275</v>
      </c>
      <c r="R850" t="s">
        <v>1552</v>
      </c>
      <c r="S850">
        <v>35601</v>
      </c>
      <c r="T850" s="1">
        <v>42013</v>
      </c>
      <c r="U850" s="1">
        <v>42015</v>
      </c>
      <c r="V850">
        <v>0.50999999999999868</v>
      </c>
      <c r="W850">
        <v>5</v>
      </c>
      <c r="X850">
        <v>162.38999999999999</v>
      </c>
      <c r="Y850">
        <v>86813</v>
      </c>
      <c r="Z850" t="str">
        <f>TEXT(Orders[[#This Row],[Order Date]],"MMM")</f>
        <v>Jan</v>
      </c>
    </row>
    <row r="851" spans="1:26" x14ac:dyDescent="0.3">
      <c r="A851">
        <v>22253</v>
      </c>
      <c r="B851" t="s">
        <v>106</v>
      </c>
      <c r="C851">
        <v>0.03</v>
      </c>
      <c r="D851">
        <v>65.989999999999995</v>
      </c>
      <c r="E851">
        <v>5.26</v>
      </c>
      <c r="F851">
        <v>1527</v>
      </c>
      <c r="G851" t="s">
        <v>1550</v>
      </c>
      <c r="H851" t="s">
        <v>49</v>
      </c>
      <c r="I851" t="s">
        <v>40</v>
      </c>
      <c r="J851" t="s">
        <v>77</v>
      </c>
      <c r="K851" t="s">
        <v>78</v>
      </c>
      <c r="L851" t="s">
        <v>59</v>
      </c>
      <c r="M851" t="s">
        <v>492</v>
      </c>
      <c r="N851">
        <v>0.56000000000000005</v>
      </c>
      <c r="O851" t="s">
        <v>33</v>
      </c>
      <c r="P851" t="s">
        <v>136</v>
      </c>
      <c r="Q851" t="s">
        <v>1275</v>
      </c>
      <c r="R851" t="s">
        <v>1552</v>
      </c>
      <c r="S851">
        <v>35601</v>
      </c>
      <c r="T851" s="1">
        <v>42093</v>
      </c>
      <c r="U851" s="1">
        <v>42103</v>
      </c>
      <c r="V851">
        <v>-52.248000000000005</v>
      </c>
      <c r="W851">
        <v>23</v>
      </c>
      <c r="X851">
        <v>1316.03</v>
      </c>
      <c r="Y851">
        <v>86814</v>
      </c>
      <c r="Z851" t="str">
        <f>TEXT(Orders[[#This Row],[Order Date]],"MMM")</f>
        <v>Mar</v>
      </c>
    </row>
    <row r="852" spans="1:26" x14ac:dyDescent="0.3">
      <c r="A852">
        <v>21455</v>
      </c>
      <c r="B852" t="s">
        <v>106</v>
      </c>
      <c r="C852">
        <v>0.09</v>
      </c>
      <c r="D852">
        <v>50.98</v>
      </c>
      <c r="E852">
        <v>6.5</v>
      </c>
      <c r="F852">
        <v>1527</v>
      </c>
      <c r="G852" t="s">
        <v>1550</v>
      </c>
      <c r="H852" t="s">
        <v>49</v>
      </c>
      <c r="I852" t="s">
        <v>40</v>
      </c>
      <c r="J852" t="s">
        <v>77</v>
      </c>
      <c r="K852" t="s">
        <v>180</v>
      </c>
      <c r="L852" t="s">
        <v>59</v>
      </c>
      <c r="M852" t="s">
        <v>935</v>
      </c>
      <c r="N852">
        <v>0.73</v>
      </c>
      <c r="O852" t="s">
        <v>33</v>
      </c>
      <c r="P852" t="s">
        <v>136</v>
      </c>
      <c r="Q852" t="s">
        <v>1275</v>
      </c>
      <c r="R852" t="s">
        <v>1552</v>
      </c>
      <c r="S852">
        <v>35601</v>
      </c>
      <c r="T852" s="1">
        <v>42145</v>
      </c>
      <c r="U852" s="1">
        <v>42152</v>
      </c>
      <c r="V852">
        <v>70.175999999999988</v>
      </c>
      <c r="W852">
        <v>28</v>
      </c>
      <c r="X852">
        <v>1395.41</v>
      </c>
      <c r="Y852">
        <v>86815</v>
      </c>
      <c r="Z852" t="str">
        <f>TEXT(Orders[[#This Row],[Order Date]],"MMM")</f>
        <v>May</v>
      </c>
    </row>
    <row r="853" spans="1:26" x14ac:dyDescent="0.3">
      <c r="A853">
        <v>24975</v>
      </c>
      <c r="B853" t="s">
        <v>47</v>
      </c>
      <c r="C853">
        <v>0.01</v>
      </c>
      <c r="D853">
        <v>525.98</v>
      </c>
      <c r="E853">
        <v>19.989999999999998</v>
      </c>
      <c r="F853">
        <v>1528</v>
      </c>
      <c r="G853" t="s">
        <v>1553</v>
      </c>
      <c r="H853" t="s">
        <v>49</v>
      </c>
      <c r="I853" t="s">
        <v>58</v>
      </c>
      <c r="J853" t="s">
        <v>29</v>
      </c>
      <c r="K853" t="s">
        <v>109</v>
      </c>
      <c r="L853" t="s">
        <v>59</v>
      </c>
      <c r="M853" t="s">
        <v>1554</v>
      </c>
      <c r="N853">
        <v>0.37</v>
      </c>
      <c r="O853" t="s">
        <v>33</v>
      </c>
      <c r="P853" t="s">
        <v>136</v>
      </c>
      <c r="Q853" t="s">
        <v>322</v>
      </c>
      <c r="R853" t="s">
        <v>1555</v>
      </c>
      <c r="S853">
        <v>27288</v>
      </c>
      <c r="T853" s="1">
        <v>42013</v>
      </c>
      <c r="U853" s="1">
        <v>42015</v>
      </c>
      <c r="V853">
        <v>-161.92400000000001</v>
      </c>
      <c r="W853">
        <v>9</v>
      </c>
      <c r="X853">
        <v>4920.8100000000004</v>
      </c>
      <c r="Y853">
        <v>86813</v>
      </c>
      <c r="Z853" t="str">
        <f>TEXT(Orders[[#This Row],[Order Date]],"MMM")</f>
        <v>Jan</v>
      </c>
    </row>
    <row r="854" spans="1:26" x14ac:dyDescent="0.3">
      <c r="A854">
        <v>21199</v>
      </c>
      <c r="B854" t="s">
        <v>47</v>
      </c>
      <c r="C854">
        <v>7.0000000000000007E-2</v>
      </c>
      <c r="D854">
        <v>4.91</v>
      </c>
      <c r="E854">
        <v>0.5</v>
      </c>
      <c r="F854">
        <v>1531</v>
      </c>
      <c r="G854" t="s">
        <v>1556</v>
      </c>
      <c r="H854" t="s">
        <v>49</v>
      </c>
      <c r="I854" t="s">
        <v>114</v>
      </c>
      <c r="J854" t="s">
        <v>29</v>
      </c>
      <c r="K854" t="s">
        <v>134</v>
      </c>
      <c r="L854" t="s">
        <v>59</v>
      </c>
      <c r="M854" t="s">
        <v>1557</v>
      </c>
      <c r="N854">
        <v>0.36</v>
      </c>
      <c r="O854" t="s">
        <v>33</v>
      </c>
      <c r="P854" t="s">
        <v>136</v>
      </c>
      <c r="Q854" t="s">
        <v>362</v>
      </c>
      <c r="R854" t="s">
        <v>1558</v>
      </c>
      <c r="S854">
        <v>32137</v>
      </c>
      <c r="T854" s="1">
        <v>42021</v>
      </c>
      <c r="U854" s="1">
        <v>42022</v>
      </c>
      <c r="V854">
        <v>-157.696</v>
      </c>
      <c r="W854">
        <v>6</v>
      </c>
      <c r="X854">
        <v>28.22</v>
      </c>
      <c r="Y854">
        <v>88852</v>
      </c>
      <c r="Z854" t="str">
        <f>TEXT(Orders[[#This Row],[Order Date]],"MMM")</f>
        <v>Jan</v>
      </c>
    </row>
    <row r="855" spans="1:26" x14ac:dyDescent="0.3">
      <c r="A855">
        <v>21596</v>
      </c>
      <c r="B855" t="s">
        <v>25</v>
      </c>
      <c r="C855">
        <v>0.02</v>
      </c>
      <c r="D855">
        <v>4.8899999999999997</v>
      </c>
      <c r="E855">
        <v>4.93</v>
      </c>
      <c r="F855">
        <v>1533</v>
      </c>
      <c r="G855" t="s">
        <v>1559</v>
      </c>
      <c r="H855" t="s">
        <v>49</v>
      </c>
      <c r="I855" t="s">
        <v>28</v>
      </c>
      <c r="J855" t="s">
        <v>77</v>
      </c>
      <c r="K855" t="s">
        <v>180</v>
      </c>
      <c r="L855" t="s">
        <v>51</v>
      </c>
      <c r="M855" t="s">
        <v>457</v>
      </c>
      <c r="N855">
        <v>0.66</v>
      </c>
      <c r="O855" t="s">
        <v>33</v>
      </c>
      <c r="P855" t="s">
        <v>61</v>
      </c>
      <c r="Q855" t="s">
        <v>505</v>
      </c>
      <c r="R855" t="s">
        <v>1560</v>
      </c>
      <c r="S855">
        <v>63130</v>
      </c>
      <c r="T855" s="1">
        <v>42041</v>
      </c>
      <c r="U855" s="1">
        <v>42042</v>
      </c>
      <c r="V855">
        <v>-56.445999999999998</v>
      </c>
      <c r="W855">
        <v>14</v>
      </c>
      <c r="X855">
        <v>74.010000000000005</v>
      </c>
      <c r="Y855">
        <v>91328</v>
      </c>
      <c r="Z855" t="str">
        <f>TEXT(Orders[[#This Row],[Order Date]],"MMM")</f>
        <v>Feb</v>
      </c>
    </row>
    <row r="856" spans="1:26" x14ac:dyDescent="0.3">
      <c r="A856">
        <v>21597</v>
      </c>
      <c r="B856" t="s">
        <v>25</v>
      </c>
      <c r="C856">
        <v>7.0000000000000007E-2</v>
      </c>
      <c r="D856">
        <v>10.06</v>
      </c>
      <c r="E856">
        <v>2.06</v>
      </c>
      <c r="F856">
        <v>1533</v>
      </c>
      <c r="G856" t="s">
        <v>1559</v>
      </c>
      <c r="H856" t="s">
        <v>49</v>
      </c>
      <c r="I856" t="s">
        <v>28</v>
      </c>
      <c r="J856" t="s">
        <v>29</v>
      </c>
      <c r="K856" t="s">
        <v>93</v>
      </c>
      <c r="L856" t="s">
        <v>31</v>
      </c>
      <c r="M856" t="s">
        <v>280</v>
      </c>
      <c r="N856">
        <v>0.39</v>
      </c>
      <c r="O856" t="s">
        <v>33</v>
      </c>
      <c r="P856" t="s">
        <v>61</v>
      </c>
      <c r="Q856" t="s">
        <v>505</v>
      </c>
      <c r="R856" t="s">
        <v>1560</v>
      </c>
      <c r="S856">
        <v>63130</v>
      </c>
      <c r="T856" s="1">
        <v>42041</v>
      </c>
      <c r="U856" s="1">
        <v>42042</v>
      </c>
      <c r="V856">
        <v>33.189</v>
      </c>
      <c r="W856">
        <v>5</v>
      </c>
      <c r="X856">
        <v>48.1</v>
      </c>
      <c r="Y856">
        <v>91328</v>
      </c>
      <c r="Z856" t="str">
        <f>TEXT(Orders[[#This Row],[Order Date]],"MMM")</f>
        <v>Feb</v>
      </c>
    </row>
    <row r="857" spans="1:26" x14ac:dyDescent="0.3">
      <c r="A857">
        <v>23147</v>
      </c>
      <c r="B857" t="s">
        <v>106</v>
      </c>
      <c r="C857">
        <v>0</v>
      </c>
      <c r="D857">
        <v>599.99</v>
      </c>
      <c r="E857">
        <v>24.49</v>
      </c>
      <c r="F857">
        <v>1548</v>
      </c>
      <c r="G857" t="s">
        <v>1561</v>
      </c>
      <c r="H857" t="s">
        <v>49</v>
      </c>
      <c r="I857" t="s">
        <v>28</v>
      </c>
      <c r="J857" t="s">
        <v>77</v>
      </c>
      <c r="K857" t="s">
        <v>586</v>
      </c>
      <c r="L857" t="s">
        <v>236</v>
      </c>
      <c r="M857" t="s">
        <v>1562</v>
      </c>
      <c r="N857">
        <v>0.44</v>
      </c>
      <c r="O857" t="s">
        <v>33</v>
      </c>
      <c r="P857" t="s">
        <v>61</v>
      </c>
      <c r="Q857" t="s">
        <v>701</v>
      </c>
      <c r="R857" t="s">
        <v>1563</v>
      </c>
      <c r="S857">
        <v>47374</v>
      </c>
      <c r="T857" s="1">
        <v>42178</v>
      </c>
      <c r="U857" s="1">
        <v>42180</v>
      </c>
      <c r="V857">
        <v>-367.16500000000002</v>
      </c>
      <c r="W857">
        <v>18</v>
      </c>
      <c r="X857">
        <v>11015.82</v>
      </c>
      <c r="Y857">
        <v>88487</v>
      </c>
      <c r="Z857" t="str">
        <f>TEXT(Orders[[#This Row],[Order Date]],"MMM")</f>
        <v>Jun</v>
      </c>
    </row>
    <row r="858" spans="1:26" x14ac:dyDescent="0.3">
      <c r="A858">
        <v>19627</v>
      </c>
      <c r="B858" t="s">
        <v>106</v>
      </c>
      <c r="C858">
        <v>7.0000000000000007E-2</v>
      </c>
      <c r="D858">
        <v>17.7</v>
      </c>
      <c r="E858">
        <v>9.4700000000000006</v>
      </c>
      <c r="F858">
        <v>1551</v>
      </c>
      <c r="G858" t="s">
        <v>1564</v>
      </c>
      <c r="H858" t="s">
        <v>49</v>
      </c>
      <c r="I858" t="s">
        <v>114</v>
      </c>
      <c r="J858" t="s">
        <v>29</v>
      </c>
      <c r="K858" t="s">
        <v>141</v>
      </c>
      <c r="L858" t="s">
        <v>59</v>
      </c>
      <c r="M858" t="s">
        <v>1565</v>
      </c>
      <c r="N858">
        <v>0.59</v>
      </c>
      <c r="O858" t="s">
        <v>33</v>
      </c>
      <c r="P858" t="s">
        <v>136</v>
      </c>
      <c r="Q858" t="s">
        <v>669</v>
      </c>
      <c r="R858" t="s">
        <v>1566</v>
      </c>
      <c r="S858">
        <v>39530</v>
      </c>
      <c r="T858" s="1">
        <v>42180</v>
      </c>
      <c r="U858" s="1">
        <v>42186</v>
      </c>
      <c r="V858">
        <v>-243.54400000000001</v>
      </c>
      <c r="W858">
        <v>18</v>
      </c>
      <c r="X858">
        <v>300.67</v>
      </c>
      <c r="Y858">
        <v>87488</v>
      </c>
      <c r="Z858" t="str">
        <f>TEXT(Orders[[#This Row],[Order Date]],"MMM")</f>
        <v>Jun</v>
      </c>
    </row>
    <row r="859" spans="1:26" x14ac:dyDescent="0.3">
      <c r="A859">
        <v>20993</v>
      </c>
      <c r="B859" t="s">
        <v>47</v>
      </c>
      <c r="C859">
        <v>0.01</v>
      </c>
      <c r="D859">
        <v>348.21</v>
      </c>
      <c r="E859">
        <v>40.19</v>
      </c>
      <c r="F859">
        <v>1552</v>
      </c>
      <c r="G859" t="s">
        <v>1567</v>
      </c>
      <c r="H859" t="s">
        <v>39</v>
      </c>
      <c r="I859" t="s">
        <v>58</v>
      </c>
      <c r="J859" t="s">
        <v>41</v>
      </c>
      <c r="K859" t="s">
        <v>152</v>
      </c>
      <c r="L859" t="s">
        <v>121</v>
      </c>
      <c r="M859" t="s">
        <v>1568</v>
      </c>
      <c r="N859">
        <v>0.62</v>
      </c>
      <c r="O859" t="s">
        <v>33</v>
      </c>
      <c r="P859" t="s">
        <v>136</v>
      </c>
      <c r="Q859" t="s">
        <v>669</v>
      </c>
      <c r="R859" t="s">
        <v>1569</v>
      </c>
      <c r="S859">
        <v>39056</v>
      </c>
      <c r="T859" s="1">
        <v>42005</v>
      </c>
      <c r="U859" s="1">
        <v>42008</v>
      </c>
      <c r="V859">
        <v>-337.09199999999998</v>
      </c>
      <c r="W859">
        <v>2</v>
      </c>
      <c r="X859">
        <v>723.54</v>
      </c>
      <c r="Y859">
        <v>87486</v>
      </c>
      <c r="Z859" t="str">
        <f>TEXT(Orders[[#This Row],[Order Date]],"MMM")</f>
        <v>Jan</v>
      </c>
    </row>
    <row r="860" spans="1:26" x14ac:dyDescent="0.3">
      <c r="A860">
        <v>24862</v>
      </c>
      <c r="B860" t="s">
        <v>37</v>
      </c>
      <c r="C860">
        <v>0.03</v>
      </c>
      <c r="D860">
        <v>12.28</v>
      </c>
      <c r="E860">
        <v>6.35</v>
      </c>
      <c r="F860">
        <v>1553</v>
      </c>
      <c r="G860" t="s">
        <v>1570</v>
      </c>
      <c r="H860" t="s">
        <v>49</v>
      </c>
      <c r="I860" t="s">
        <v>58</v>
      </c>
      <c r="J860" t="s">
        <v>29</v>
      </c>
      <c r="K860" t="s">
        <v>93</v>
      </c>
      <c r="L860" t="s">
        <v>59</v>
      </c>
      <c r="M860" t="s">
        <v>1571</v>
      </c>
      <c r="N860">
        <v>0.38</v>
      </c>
      <c r="O860" t="s">
        <v>33</v>
      </c>
      <c r="P860" t="s">
        <v>136</v>
      </c>
      <c r="Q860" t="s">
        <v>669</v>
      </c>
      <c r="R860" t="s">
        <v>1572</v>
      </c>
      <c r="S860">
        <v>38701</v>
      </c>
      <c r="T860" s="1">
        <v>42085</v>
      </c>
      <c r="U860" s="1">
        <v>42087</v>
      </c>
      <c r="V860">
        <v>68.675999999999988</v>
      </c>
      <c r="W860">
        <v>7</v>
      </c>
      <c r="X860">
        <v>87.53</v>
      </c>
      <c r="Y860">
        <v>87484</v>
      </c>
      <c r="Z860" t="str">
        <f>TEXT(Orders[[#This Row],[Order Date]],"MMM")</f>
        <v>Mar</v>
      </c>
    </row>
    <row r="861" spans="1:26" x14ac:dyDescent="0.3">
      <c r="A861">
        <v>26135</v>
      </c>
      <c r="B861" t="s">
        <v>25</v>
      </c>
      <c r="C861">
        <v>0.04</v>
      </c>
      <c r="D861">
        <v>10.98</v>
      </c>
      <c r="E861">
        <v>3.99</v>
      </c>
      <c r="F861">
        <v>1554</v>
      </c>
      <c r="G861" t="s">
        <v>1573</v>
      </c>
      <c r="H861" t="s">
        <v>49</v>
      </c>
      <c r="I861" t="s">
        <v>58</v>
      </c>
      <c r="J861" t="s">
        <v>29</v>
      </c>
      <c r="K861" t="s">
        <v>257</v>
      </c>
      <c r="L861" t="s">
        <v>59</v>
      </c>
      <c r="M861" t="s">
        <v>1574</v>
      </c>
      <c r="N861">
        <v>0.57999999999999996</v>
      </c>
      <c r="O861" t="s">
        <v>33</v>
      </c>
      <c r="P861" t="s">
        <v>136</v>
      </c>
      <c r="Q861" t="s">
        <v>669</v>
      </c>
      <c r="R861" t="s">
        <v>1575</v>
      </c>
      <c r="S861">
        <v>39503</v>
      </c>
      <c r="T861" s="1">
        <v>42142</v>
      </c>
      <c r="U861" s="1">
        <v>42142</v>
      </c>
      <c r="V861">
        <v>481.03199999999998</v>
      </c>
      <c r="W861">
        <v>15</v>
      </c>
      <c r="X861">
        <v>172.22</v>
      </c>
      <c r="Y861">
        <v>87485</v>
      </c>
      <c r="Z861" t="str">
        <f>TEXT(Orders[[#This Row],[Order Date]],"MMM")</f>
        <v>May</v>
      </c>
    </row>
    <row r="862" spans="1:26" x14ac:dyDescent="0.3">
      <c r="A862">
        <v>25409</v>
      </c>
      <c r="B862" t="s">
        <v>25</v>
      </c>
      <c r="C862">
        <v>0.03</v>
      </c>
      <c r="D862">
        <v>124.49</v>
      </c>
      <c r="E862">
        <v>51.94</v>
      </c>
      <c r="F862">
        <v>1554</v>
      </c>
      <c r="G862" t="s">
        <v>1573</v>
      </c>
      <c r="H862" t="s">
        <v>39</v>
      </c>
      <c r="I862" t="s">
        <v>114</v>
      </c>
      <c r="J862" t="s">
        <v>41</v>
      </c>
      <c r="K862" t="s">
        <v>152</v>
      </c>
      <c r="L862" t="s">
        <v>121</v>
      </c>
      <c r="M862" t="s">
        <v>461</v>
      </c>
      <c r="N862">
        <v>0.63</v>
      </c>
      <c r="O862" t="s">
        <v>33</v>
      </c>
      <c r="P862" t="s">
        <v>136</v>
      </c>
      <c r="Q862" t="s">
        <v>669</v>
      </c>
      <c r="R862" t="s">
        <v>1575</v>
      </c>
      <c r="S862">
        <v>39503</v>
      </c>
      <c r="T862" s="1">
        <v>42048</v>
      </c>
      <c r="U862" s="1">
        <v>42049</v>
      </c>
      <c r="V862">
        <v>-4.0180000000000007</v>
      </c>
      <c r="W862">
        <v>7</v>
      </c>
      <c r="X862">
        <v>894.88</v>
      </c>
      <c r="Y862">
        <v>87487</v>
      </c>
      <c r="Z862" t="str">
        <f>TEXT(Orders[[#This Row],[Order Date]],"MMM")</f>
        <v>Feb</v>
      </c>
    </row>
    <row r="863" spans="1:26" x14ac:dyDescent="0.3">
      <c r="A863">
        <v>18294</v>
      </c>
      <c r="B863" t="s">
        <v>37</v>
      </c>
      <c r="C863">
        <v>0.06</v>
      </c>
      <c r="D863">
        <v>2.89</v>
      </c>
      <c r="E863">
        <v>0.99</v>
      </c>
      <c r="F863">
        <v>1556</v>
      </c>
      <c r="G863" t="s">
        <v>1576</v>
      </c>
      <c r="H863" t="s">
        <v>49</v>
      </c>
      <c r="I863" t="s">
        <v>114</v>
      </c>
      <c r="J863" t="s">
        <v>29</v>
      </c>
      <c r="K863" t="s">
        <v>134</v>
      </c>
      <c r="L863" t="s">
        <v>59</v>
      </c>
      <c r="M863" t="s">
        <v>1577</v>
      </c>
      <c r="N863">
        <v>0.38</v>
      </c>
      <c r="O863" t="s">
        <v>33</v>
      </c>
      <c r="P863" t="s">
        <v>136</v>
      </c>
      <c r="Q863" t="s">
        <v>137</v>
      </c>
      <c r="R863" t="s">
        <v>1450</v>
      </c>
      <c r="S863">
        <v>22304</v>
      </c>
      <c r="T863" s="1">
        <v>42156</v>
      </c>
      <c r="U863" s="1">
        <v>42158</v>
      </c>
      <c r="V863">
        <v>-2.0097</v>
      </c>
      <c r="W863">
        <v>6</v>
      </c>
      <c r="X863">
        <v>16.670000000000002</v>
      </c>
      <c r="Y863">
        <v>87425</v>
      </c>
      <c r="Z863" t="str">
        <f>TEXT(Orders[[#This Row],[Order Date]],"MMM")</f>
        <v>Jun</v>
      </c>
    </row>
    <row r="864" spans="1:26" x14ac:dyDescent="0.3">
      <c r="A864">
        <v>18295</v>
      </c>
      <c r="B864" t="s">
        <v>37</v>
      </c>
      <c r="C864">
        <v>0.08</v>
      </c>
      <c r="D864">
        <v>22.84</v>
      </c>
      <c r="E864">
        <v>11.54</v>
      </c>
      <c r="F864">
        <v>1556</v>
      </c>
      <c r="G864" t="s">
        <v>1576</v>
      </c>
      <c r="H864" t="s">
        <v>49</v>
      </c>
      <c r="I864" t="s">
        <v>114</v>
      </c>
      <c r="J864" t="s">
        <v>29</v>
      </c>
      <c r="K864" t="s">
        <v>93</v>
      </c>
      <c r="L864" t="s">
        <v>59</v>
      </c>
      <c r="M864" t="s">
        <v>227</v>
      </c>
      <c r="N864">
        <v>0.39</v>
      </c>
      <c r="O864" t="s">
        <v>33</v>
      </c>
      <c r="P864" t="s">
        <v>136</v>
      </c>
      <c r="Q864" t="s">
        <v>137</v>
      </c>
      <c r="R864" t="s">
        <v>1450</v>
      </c>
      <c r="S864">
        <v>22304</v>
      </c>
      <c r="T864" s="1">
        <v>42156</v>
      </c>
      <c r="U864" s="1">
        <v>42158</v>
      </c>
      <c r="V864">
        <v>-477.37200000000007</v>
      </c>
      <c r="W864">
        <v>9</v>
      </c>
      <c r="X864">
        <v>195.16</v>
      </c>
      <c r="Y864">
        <v>87425</v>
      </c>
      <c r="Z864" t="str">
        <f>TEXT(Orders[[#This Row],[Order Date]],"MMM")</f>
        <v>Jun</v>
      </c>
    </row>
    <row r="865" spans="1:26" x14ac:dyDescent="0.3">
      <c r="A865">
        <v>18511</v>
      </c>
      <c r="B865" t="s">
        <v>106</v>
      </c>
      <c r="C865">
        <v>0.09</v>
      </c>
      <c r="D865">
        <v>60.98</v>
      </c>
      <c r="E865">
        <v>49</v>
      </c>
      <c r="F865">
        <v>1557</v>
      </c>
      <c r="G865" t="s">
        <v>1578</v>
      </c>
      <c r="H865" t="s">
        <v>49</v>
      </c>
      <c r="I865" t="s">
        <v>114</v>
      </c>
      <c r="J865" t="s">
        <v>29</v>
      </c>
      <c r="K865" t="s">
        <v>257</v>
      </c>
      <c r="L865" t="s">
        <v>236</v>
      </c>
      <c r="M865" t="s">
        <v>1579</v>
      </c>
      <c r="N865">
        <v>0.59</v>
      </c>
      <c r="O865" t="s">
        <v>33</v>
      </c>
      <c r="P865" t="s">
        <v>136</v>
      </c>
      <c r="Q865" t="s">
        <v>137</v>
      </c>
      <c r="R865" t="s">
        <v>1580</v>
      </c>
      <c r="S865">
        <v>22003</v>
      </c>
      <c r="T865" s="1">
        <v>42088</v>
      </c>
      <c r="U865" s="1">
        <v>42096</v>
      </c>
      <c r="V865">
        <v>-954.75800000000004</v>
      </c>
      <c r="W865">
        <v>15</v>
      </c>
      <c r="X865">
        <v>879.62</v>
      </c>
      <c r="Y865">
        <v>87426</v>
      </c>
      <c r="Z865" t="str">
        <f>TEXT(Orders[[#This Row],[Order Date]],"MMM")</f>
        <v>Mar</v>
      </c>
    </row>
    <row r="866" spans="1:26" x14ac:dyDescent="0.3">
      <c r="A866">
        <v>18512</v>
      </c>
      <c r="B866" t="s">
        <v>106</v>
      </c>
      <c r="C866">
        <v>0.05</v>
      </c>
      <c r="D866">
        <v>29.89</v>
      </c>
      <c r="E866">
        <v>1.99</v>
      </c>
      <c r="F866">
        <v>1557</v>
      </c>
      <c r="G866" t="s">
        <v>1578</v>
      </c>
      <c r="H866" t="s">
        <v>49</v>
      </c>
      <c r="I866" t="s">
        <v>114</v>
      </c>
      <c r="J866" t="s">
        <v>77</v>
      </c>
      <c r="K866" t="s">
        <v>180</v>
      </c>
      <c r="L866" t="s">
        <v>51</v>
      </c>
      <c r="M866" t="s">
        <v>1308</v>
      </c>
      <c r="N866">
        <v>0.5</v>
      </c>
      <c r="O866" t="s">
        <v>33</v>
      </c>
      <c r="P866" t="s">
        <v>136</v>
      </c>
      <c r="Q866" t="s">
        <v>137</v>
      </c>
      <c r="R866" t="s">
        <v>1580</v>
      </c>
      <c r="S866">
        <v>22003</v>
      </c>
      <c r="T866" s="1">
        <v>42088</v>
      </c>
      <c r="U866" s="1">
        <v>42090</v>
      </c>
      <c r="V866">
        <v>219.4734</v>
      </c>
      <c r="W866">
        <v>12</v>
      </c>
      <c r="X866">
        <v>361.19</v>
      </c>
      <c r="Y866">
        <v>87426</v>
      </c>
      <c r="Z866" t="str">
        <f>TEXT(Orders[[#This Row],[Order Date]],"MMM")</f>
        <v>Mar</v>
      </c>
    </row>
    <row r="867" spans="1:26" x14ac:dyDescent="0.3">
      <c r="A867">
        <v>26229</v>
      </c>
      <c r="B867" t="s">
        <v>47</v>
      </c>
      <c r="C867">
        <v>0.1</v>
      </c>
      <c r="D867">
        <v>226.67</v>
      </c>
      <c r="E867">
        <v>28.16</v>
      </c>
      <c r="F867">
        <v>1559</v>
      </c>
      <c r="G867" t="s">
        <v>1581</v>
      </c>
      <c r="H867" t="s">
        <v>39</v>
      </c>
      <c r="I867" t="s">
        <v>114</v>
      </c>
      <c r="J867" t="s">
        <v>41</v>
      </c>
      <c r="K867" t="s">
        <v>42</v>
      </c>
      <c r="L867" t="s">
        <v>43</v>
      </c>
      <c r="M867" t="s">
        <v>1582</v>
      </c>
      <c r="N867">
        <v>0.59</v>
      </c>
      <c r="O867" t="s">
        <v>33</v>
      </c>
      <c r="P867" t="s">
        <v>136</v>
      </c>
      <c r="Q867" t="s">
        <v>137</v>
      </c>
      <c r="R867" t="s">
        <v>1583</v>
      </c>
      <c r="S867">
        <v>24060</v>
      </c>
      <c r="T867" s="1">
        <v>42109</v>
      </c>
      <c r="U867" s="1">
        <v>42111</v>
      </c>
      <c r="V867">
        <v>-390.76800000000003</v>
      </c>
      <c r="W867">
        <v>5</v>
      </c>
      <c r="X867">
        <v>1088.26</v>
      </c>
      <c r="Y867">
        <v>87424</v>
      </c>
      <c r="Z867" t="str">
        <f>TEXT(Orders[[#This Row],[Order Date]],"MMM")</f>
        <v>Apr</v>
      </c>
    </row>
    <row r="868" spans="1:26" x14ac:dyDescent="0.3">
      <c r="A868">
        <v>19130</v>
      </c>
      <c r="B868" t="s">
        <v>25</v>
      </c>
      <c r="C868">
        <v>0.02</v>
      </c>
      <c r="D868">
        <v>11.34</v>
      </c>
      <c r="E868">
        <v>11.25</v>
      </c>
      <c r="F868">
        <v>1561</v>
      </c>
      <c r="G868" t="s">
        <v>1584</v>
      </c>
      <c r="H868" t="s">
        <v>49</v>
      </c>
      <c r="I868" t="s">
        <v>28</v>
      </c>
      <c r="J868" t="s">
        <v>29</v>
      </c>
      <c r="K868" t="s">
        <v>93</v>
      </c>
      <c r="L868" t="s">
        <v>59</v>
      </c>
      <c r="M868" t="s">
        <v>1585</v>
      </c>
      <c r="N868">
        <v>0.36</v>
      </c>
      <c r="O868" t="s">
        <v>33</v>
      </c>
      <c r="P868" t="s">
        <v>61</v>
      </c>
      <c r="Q868" t="s">
        <v>130</v>
      </c>
      <c r="R868" t="s">
        <v>1440</v>
      </c>
      <c r="S868">
        <v>76063</v>
      </c>
      <c r="T868" s="1">
        <v>42064</v>
      </c>
      <c r="U868" s="1">
        <v>42065</v>
      </c>
      <c r="V868">
        <v>-155.21</v>
      </c>
      <c r="W868">
        <v>9</v>
      </c>
      <c r="X868">
        <v>105.75</v>
      </c>
      <c r="Y868">
        <v>88093</v>
      </c>
      <c r="Z868" t="str">
        <f>TEXT(Orders[[#This Row],[Order Date]],"MMM")</f>
        <v>Mar</v>
      </c>
    </row>
    <row r="869" spans="1:26" x14ac:dyDescent="0.3">
      <c r="A869">
        <v>19208</v>
      </c>
      <c r="B869" t="s">
        <v>47</v>
      </c>
      <c r="C869">
        <v>0.05</v>
      </c>
      <c r="D869">
        <v>12.2</v>
      </c>
      <c r="E869">
        <v>6.02</v>
      </c>
      <c r="F869">
        <v>1561</v>
      </c>
      <c r="G869" t="s">
        <v>1584</v>
      </c>
      <c r="H869" t="s">
        <v>49</v>
      </c>
      <c r="I869" t="s">
        <v>28</v>
      </c>
      <c r="J869" t="s">
        <v>41</v>
      </c>
      <c r="K869" t="s">
        <v>50</v>
      </c>
      <c r="L869" t="s">
        <v>51</v>
      </c>
      <c r="M869" t="s">
        <v>1408</v>
      </c>
      <c r="N869">
        <v>0.43</v>
      </c>
      <c r="O869" t="s">
        <v>33</v>
      </c>
      <c r="P869" t="s">
        <v>61</v>
      </c>
      <c r="Q869" t="s">
        <v>130</v>
      </c>
      <c r="R869" t="s">
        <v>1440</v>
      </c>
      <c r="S869">
        <v>76063</v>
      </c>
      <c r="T869" s="1">
        <v>42107</v>
      </c>
      <c r="U869" s="1">
        <v>42108</v>
      </c>
      <c r="V869">
        <v>-6.6420000000000003</v>
      </c>
      <c r="W869">
        <v>5</v>
      </c>
      <c r="X869">
        <v>63.93</v>
      </c>
      <c r="Y869">
        <v>88094</v>
      </c>
      <c r="Z869" t="str">
        <f>TEXT(Orders[[#This Row],[Order Date]],"MMM")</f>
        <v>Apr</v>
      </c>
    </row>
    <row r="870" spans="1:26" x14ac:dyDescent="0.3">
      <c r="A870">
        <v>20464</v>
      </c>
      <c r="B870" t="s">
        <v>56</v>
      </c>
      <c r="C870">
        <v>7.0000000000000007E-2</v>
      </c>
      <c r="D870">
        <v>20.95</v>
      </c>
      <c r="E870">
        <v>5.99</v>
      </c>
      <c r="F870">
        <v>1574</v>
      </c>
      <c r="G870" t="s">
        <v>1586</v>
      </c>
      <c r="H870" t="s">
        <v>49</v>
      </c>
      <c r="I870" t="s">
        <v>114</v>
      </c>
      <c r="J870" t="s">
        <v>77</v>
      </c>
      <c r="K870" t="s">
        <v>180</v>
      </c>
      <c r="L870" t="s">
        <v>59</v>
      </c>
      <c r="M870" t="s">
        <v>1587</v>
      </c>
      <c r="N870">
        <v>0.65</v>
      </c>
      <c r="O870" t="s">
        <v>33</v>
      </c>
      <c r="P870" t="s">
        <v>136</v>
      </c>
      <c r="Q870" t="s">
        <v>322</v>
      </c>
      <c r="R870" t="s">
        <v>1588</v>
      </c>
      <c r="S870">
        <v>28314</v>
      </c>
      <c r="T870" s="1">
        <v>42044</v>
      </c>
      <c r="U870" s="1">
        <v>42045</v>
      </c>
      <c r="V870">
        <v>27.233999999999998</v>
      </c>
      <c r="W870">
        <v>19</v>
      </c>
      <c r="X870">
        <v>391.4</v>
      </c>
      <c r="Y870">
        <v>86966</v>
      </c>
      <c r="Z870" t="str">
        <f>TEXT(Orders[[#This Row],[Order Date]],"MMM")</f>
        <v>Feb</v>
      </c>
    </row>
    <row r="871" spans="1:26" x14ac:dyDescent="0.3">
      <c r="A871">
        <v>22127</v>
      </c>
      <c r="B871" t="s">
        <v>106</v>
      </c>
      <c r="C871">
        <v>0.1</v>
      </c>
      <c r="D871">
        <v>11.58</v>
      </c>
      <c r="E871">
        <v>6.97</v>
      </c>
      <c r="F871">
        <v>1580</v>
      </c>
      <c r="G871" t="s">
        <v>1589</v>
      </c>
      <c r="H871" t="s">
        <v>49</v>
      </c>
      <c r="I871" t="s">
        <v>28</v>
      </c>
      <c r="J871" t="s">
        <v>29</v>
      </c>
      <c r="K871" t="s">
        <v>69</v>
      </c>
      <c r="L871" t="s">
        <v>59</v>
      </c>
      <c r="M871" t="s">
        <v>684</v>
      </c>
      <c r="N871">
        <v>0.35</v>
      </c>
      <c r="O871" t="s">
        <v>33</v>
      </c>
      <c r="P871" t="s">
        <v>53</v>
      </c>
      <c r="Q871" t="s">
        <v>188</v>
      </c>
      <c r="R871" t="s">
        <v>1590</v>
      </c>
      <c r="S871">
        <v>4901</v>
      </c>
      <c r="T871" s="1">
        <v>42051</v>
      </c>
      <c r="U871" s="1">
        <v>42055</v>
      </c>
      <c r="V871">
        <v>-8.3979999999999997</v>
      </c>
      <c r="W871">
        <v>1</v>
      </c>
      <c r="X871">
        <v>14.53</v>
      </c>
      <c r="Y871">
        <v>90934</v>
      </c>
      <c r="Z871" t="str">
        <f>TEXT(Orders[[#This Row],[Order Date]],"MMM")</f>
        <v>Feb</v>
      </c>
    </row>
    <row r="872" spans="1:26" x14ac:dyDescent="0.3">
      <c r="A872">
        <v>25013</v>
      </c>
      <c r="B872" t="s">
        <v>56</v>
      </c>
      <c r="C872">
        <v>0.03</v>
      </c>
      <c r="D872">
        <v>19.04</v>
      </c>
      <c r="E872">
        <v>6.38</v>
      </c>
      <c r="F872">
        <v>1590</v>
      </c>
      <c r="G872" t="s">
        <v>1591</v>
      </c>
      <c r="H872" t="s">
        <v>27</v>
      </c>
      <c r="I872" t="s">
        <v>28</v>
      </c>
      <c r="J872" t="s">
        <v>41</v>
      </c>
      <c r="K872" t="s">
        <v>50</v>
      </c>
      <c r="L872" t="s">
        <v>59</v>
      </c>
      <c r="M872" t="s">
        <v>1592</v>
      </c>
      <c r="N872">
        <v>0.56000000000000005</v>
      </c>
      <c r="O872" t="s">
        <v>33</v>
      </c>
      <c r="P872" t="s">
        <v>53</v>
      </c>
      <c r="Q872" t="s">
        <v>154</v>
      </c>
      <c r="R872" t="s">
        <v>1593</v>
      </c>
      <c r="S872">
        <v>44094</v>
      </c>
      <c r="T872" s="1">
        <v>42098</v>
      </c>
      <c r="U872" s="1">
        <v>42098</v>
      </c>
      <c r="V872">
        <v>83.793599999999998</v>
      </c>
      <c r="W872">
        <v>7</v>
      </c>
      <c r="X872">
        <v>144.03</v>
      </c>
      <c r="Y872">
        <v>86668</v>
      </c>
      <c r="Z872" t="str">
        <f>TEXT(Orders[[#This Row],[Order Date]],"MMM")</f>
        <v>Apr</v>
      </c>
    </row>
    <row r="873" spans="1:26" x14ac:dyDescent="0.3">
      <c r="A873">
        <v>25011</v>
      </c>
      <c r="B873" t="s">
        <v>56</v>
      </c>
      <c r="C873">
        <v>0.02</v>
      </c>
      <c r="D873">
        <v>5.53</v>
      </c>
      <c r="E873">
        <v>6.98</v>
      </c>
      <c r="F873">
        <v>1593</v>
      </c>
      <c r="G873" t="s">
        <v>1594</v>
      </c>
      <c r="H873" t="s">
        <v>49</v>
      </c>
      <c r="I873" t="s">
        <v>28</v>
      </c>
      <c r="J873" t="s">
        <v>29</v>
      </c>
      <c r="K873" t="s">
        <v>109</v>
      </c>
      <c r="L873" t="s">
        <v>59</v>
      </c>
      <c r="M873" t="s">
        <v>1595</v>
      </c>
      <c r="N873">
        <v>0.39</v>
      </c>
      <c r="O873" t="s">
        <v>33</v>
      </c>
      <c r="P873" t="s">
        <v>61</v>
      </c>
      <c r="Q873" t="s">
        <v>304</v>
      </c>
      <c r="R873" t="s">
        <v>305</v>
      </c>
      <c r="S873">
        <v>74006</v>
      </c>
      <c r="T873" s="1">
        <v>42098</v>
      </c>
      <c r="U873" s="1">
        <v>42100</v>
      </c>
      <c r="V873">
        <v>-77.823719999999994</v>
      </c>
      <c r="W873">
        <v>8</v>
      </c>
      <c r="X873">
        <v>48.81</v>
      </c>
      <c r="Y873">
        <v>86668</v>
      </c>
      <c r="Z873" t="str">
        <f>TEXT(Orders[[#This Row],[Order Date]],"MMM")</f>
        <v>Apr</v>
      </c>
    </row>
    <row r="874" spans="1:26" x14ac:dyDescent="0.3">
      <c r="A874">
        <v>21059</v>
      </c>
      <c r="B874" t="s">
        <v>25</v>
      </c>
      <c r="C874">
        <v>0.01</v>
      </c>
      <c r="D874">
        <v>500.98</v>
      </c>
      <c r="E874">
        <v>26</v>
      </c>
      <c r="F874">
        <v>1595</v>
      </c>
      <c r="G874" t="s">
        <v>1596</v>
      </c>
      <c r="H874" t="s">
        <v>39</v>
      </c>
      <c r="I874" t="s">
        <v>28</v>
      </c>
      <c r="J874" t="s">
        <v>41</v>
      </c>
      <c r="K874" t="s">
        <v>42</v>
      </c>
      <c r="L874" t="s">
        <v>43</v>
      </c>
      <c r="M874" t="s">
        <v>44</v>
      </c>
      <c r="N874">
        <v>0.6</v>
      </c>
      <c r="O874" t="s">
        <v>33</v>
      </c>
      <c r="P874" t="s">
        <v>53</v>
      </c>
      <c r="Q874" t="s">
        <v>646</v>
      </c>
      <c r="R874" t="s">
        <v>1597</v>
      </c>
      <c r="S874">
        <v>25705</v>
      </c>
      <c r="T874" s="1">
        <v>42135</v>
      </c>
      <c r="U874" s="1">
        <v>42136</v>
      </c>
      <c r="V874">
        <v>5078.5379999999996</v>
      </c>
      <c r="W874">
        <v>14</v>
      </c>
      <c r="X874">
        <v>7360.2</v>
      </c>
      <c r="Y874">
        <v>90796</v>
      </c>
      <c r="Z874" t="str">
        <f>TEXT(Orders[[#This Row],[Order Date]],"MMM")</f>
        <v>May</v>
      </c>
    </row>
    <row r="875" spans="1:26" x14ac:dyDescent="0.3">
      <c r="A875">
        <v>21060</v>
      </c>
      <c r="B875" t="s">
        <v>25</v>
      </c>
      <c r="C875">
        <v>0.08</v>
      </c>
      <c r="D875">
        <v>9.77</v>
      </c>
      <c r="E875">
        <v>6.02</v>
      </c>
      <c r="F875">
        <v>1595</v>
      </c>
      <c r="G875" t="s">
        <v>1596</v>
      </c>
      <c r="H875" t="s">
        <v>49</v>
      </c>
      <c r="I875" t="s">
        <v>28</v>
      </c>
      <c r="J875" t="s">
        <v>41</v>
      </c>
      <c r="K875" t="s">
        <v>50</v>
      </c>
      <c r="L875" t="s">
        <v>86</v>
      </c>
      <c r="M875" t="s">
        <v>1598</v>
      </c>
      <c r="N875">
        <v>0.48</v>
      </c>
      <c r="O875" t="s">
        <v>33</v>
      </c>
      <c r="P875" t="s">
        <v>53</v>
      </c>
      <c r="Q875" t="s">
        <v>646</v>
      </c>
      <c r="R875" t="s">
        <v>1597</v>
      </c>
      <c r="S875">
        <v>25705</v>
      </c>
      <c r="T875" s="1">
        <v>42135</v>
      </c>
      <c r="U875" s="1">
        <v>42136</v>
      </c>
      <c r="V875">
        <v>23.276000000000003</v>
      </c>
      <c r="W875">
        <v>9</v>
      </c>
      <c r="X875">
        <v>89.06</v>
      </c>
      <c r="Y875">
        <v>90796</v>
      </c>
      <c r="Z875" t="str">
        <f>TEXT(Orders[[#This Row],[Order Date]],"MMM")</f>
        <v>May</v>
      </c>
    </row>
    <row r="876" spans="1:26" x14ac:dyDescent="0.3">
      <c r="A876">
        <v>21061</v>
      </c>
      <c r="B876" t="s">
        <v>25</v>
      </c>
      <c r="C876">
        <v>0.09</v>
      </c>
      <c r="D876">
        <v>3.28</v>
      </c>
      <c r="E876">
        <v>0.98</v>
      </c>
      <c r="F876">
        <v>1595</v>
      </c>
      <c r="G876" t="s">
        <v>1596</v>
      </c>
      <c r="H876" t="s">
        <v>49</v>
      </c>
      <c r="I876" t="s">
        <v>28</v>
      </c>
      <c r="J876" t="s">
        <v>29</v>
      </c>
      <c r="K876" t="s">
        <v>30</v>
      </c>
      <c r="L876" t="s">
        <v>31</v>
      </c>
      <c r="M876" t="s">
        <v>1599</v>
      </c>
      <c r="N876">
        <v>0.59</v>
      </c>
      <c r="O876" t="s">
        <v>33</v>
      </c>
      <c r="P876" t="s">
        <v>53</v>
      </c>
      <c r="Q876" t="s">
        <v>646</v>
      </c>
      <c r="R876" t="s">
        <v>1597</v>
      </c>
      <c r="S876">
        <v>25705</v>
      </c>
      <c r="T876" s="1">
        <v>42135</v>
      </c>
      <c r="U876" s="1">
        <v>42137</v>
      </c>
      <c r="V876">
        <v>17.754000000000001</v>
      </c>
      <c r="W876">
        <v>42</v>
      </c>
      <c r="X876">
        <v>134.97</v>
      </c>
      <c r="Y876">
        <v>90796</v>
      </c>
      <c r="Z876" t="str">
        <f>TEXT(Orders[[#This Row],[Order Date]],"MMM")</f>
        <v>May</v>
      </c>
    </row>
    <row r="877" spans="1:26" x14ac:dyDescent="0.3">
      <c r="A877">
        <v>21928</v>
      </c>
      <c r="B877" t="s">
        <v>47</v>
      </c>
      <c r="C877">
        <v>0.1</v>
      </c>
      <c r="D877">
        <v>9.11</v>
      </c>
      <c r="E877">
        <v>2.15</v>
      </c>
      <c r="F877">
        <v>1602</v>
      </c>
      <c r="G877" t="s">
        <v>1600</v>
      </c>
      <c r="H877" t="s">
        <v>49</v>
      </c>
      <c r="I877" t="s">
        <v>40</v>
      </c>
      <c r="J877" t="s">
        <v>29</v>
      </c>
      <c r="K877" t="s">
        <v>93</v>
      </c>
      <c r="L877" t="s">
        <v>31</v>
      </c>
      <c r="M877" t="s">
        <v>1255</v>
      </c>
      <c r="N877">
        <v>0.4</v>
      </c>
      <c r="O877" t="s">
        <v>33</v>
      </c>
      <c r="P877" t="s">
        <v>53</v>
      </c>
      <c r="Q877" t="s">
        <v>415</v>
      </c>
      <c r="R877" t="s">
        <v>1601</v>
      </c>
      <c r="S877">
        <v>20601</v>
      </c>
      <c r="T877" s="1">
        <v>42104</v>
      </c>
      <c r="U877" s="1">
        <v>42106</v>
      </c>
      <c r="V877">
        <v>-3.9312</v>
      </c>
      <c r="W877">
        <v>2</v>
      </c>
      <c r="X877">
        <v>17.420000000000002</v>
      </c>
      <c r="Y877">
        <v>89680</v>
      </c>
      <c r="Z877" t="str">
        <f>TEXT(Orders[[#This Row],[Order Date]],"MMM")</f>
        <v>Apr</v>
      </c>
    </row>
    <row r="878" spans="1:26" x14ac:dyDescent="0.3">
      <c r="A878">
        <v>23533</v>
      </c>
      <c r="B878" t="s">
        <v>47</v>
      </c>
      <c r="C878">
        <v>0.09</v>
      </c>
      <c r="D878">
        <v>2.1800000000000002</v>
      </c>
      <c r="E878">
        <v>0.78</v>
      </c>
      <c r="F878">
        <v>1603</v>
      </c>
      <c r="G878" t="s">
        <v>1602</v>
      </c>
      <c r="H878" t="s">
        <v>49</v>
      </c>
      <c r="I878" t="s">
        <v>58</v>
      </c>
      <c r="J878" t="s">
        <v>29</v>
      </c>
      <c r="K878" t="s">
        <v>66</v>
      </c>
      <c r="L878" t="s">
        <v>31</v>
      </c>
      <c r="M878" t="s">
        <v>1603</v>
      </c>
      <c r="N878">
        <v>0.52</v>
      </c>
      <c r="O878" t="s">
        <v>33</v>
      </c>
      <c r="P878" t="s">
        <v>53</v>
      </c>
      <c r="Q878" t="s">
        <v>71</v>
      </c>
      <c r="R878" t="s">
        <v>1604</v>
      </c>
      <c r="S878">
        <v>11598</v>
      </c>
      <c r="T878" s="1">
        <v>42020</v>
      </c>
      <c r="U878" s="1">
        <v>42022</v>
      </c>
      <c r="V878">
        <v>2.4548000000000001</v>
      </c>
      <c r="W878">
        <v>9</v>
      </c>
      <c r="X878">
        <v>19.12</v>
      </c>
      <c r="Y878">
        <v>89679</v>
      </c>
      <c r="Z878" t="str">
        <f>TEXT(Orders[[#This Row],[Order Date]],"MMM")</f>
        <v>Jan</v>
      </c>
    </row>
    <row r="879" spans="1:26" x14ac:dyDescent="0.3">
      <c r="A879">
        <v>23534</v>
      </c>
      <c r="B879" t="s">
        <v>47</v>
      </c>
      <c r="C879">
        <v>0.05</v>
      </c>
      <c r="D879">
        <v>179.29</v>
      </c>
      <c r="E879">
        <v>29.21</v>
      </c>
      <c r="F879">
        <v>1603</v>
      </c>
      <c r="G879" t="s">
        <v>1602</v>
      </c>
      <c r="H879" t="s">
        <v>39</v>
      </c>
      <c r="I879" t="s">
        <v>58</v>
      </c>
      <c r="J879" t="s">
        <v>41</v>
      </c>
      <c r="K879" t="s">
        <v>152</v>
      </c>
      <c r="L879" t="s">
        <v>121</v>
      </c>
      <c r="M879" t="s">
        <v>627</v>
      </c>
      <c r="N879">
        <v>0.76</v>
      </c>
      <c r="O879" t="s">
        <v>33</v>
      </c>
      <c r="P879" t="s">
        <v>53</v>
      </c>
      <c r="Q879" t="s">
        <v>71</v>
      </c>
      <c r="R879" t="s">
        <v>1604</v>
      </c>
      <c r="S879">
        <v>11598</v>
      </c>
      <c r="T879" s="1">
        <v>42020</v>
      </c>
      <c r="U879" s="1">
        <v>42022</v>
      </c>
      <c r="V879">
        <v>-537.27977732000011</v>
      </c>
      <c r="W879">
        <v>1</v>
      </c>
      <c r="X879">
        <v>186.64</v>
      </c>
      <c r="Y879">
        <v>89679</v>
      </c>
      <c r="Z879" t="str">
        <f>TEXT(Orders[[#This Row],[Order Date]],"MMM")</f>
        <v>Jan</v>
      </c>
    </row>
    <row r="880" spans="1:26" x14ac:dyDescent="0.3">
      <c r="A880">
        <v>18450</v>
      </c>
      <c r="B880" t="s">
        <v>56</v>
      </c>
      <c r="C880">
        <v>0.05</v>
      </c>
      <c r="D880">
        <v>1.98</v>
      </c>
      <c r="E880">
        <v>4.7699999999999996</v>
      </c>
      <c r="F880">
        <v>1606</v>
      </c>
      <c r="G880" t="s">
        <v>1605</v>
      </c>
      <c r="H880" t="s">
        <v>49</v>
      </c>
      <c r="I880" t="s">
        <v>40</v>
      </c>
      <c r="J880" t="s">
        <v>29</v>
      </c>
      <c r="K880" t="s">
        <v>109</v>
      </c>
      <c r="L880" t="s">
        <v>59</v>
      </c>
      <c r="M880" t="s">
        <v>1606</v>
      </c>
      <c r="N880">
        <v>0.4</v>
      </c>
      <c r="O880" t="s">
        <v>33</v>
      </c>
      <c r="P880" t="s">
        <v>53</v>
      </c>
      <c r="Q880" t="s">
        <v>71</v>
      </c>
      <c r="R880" t="s">
        <v>1607</v>
      </c>
      <c r="S880">
        <v>11010</v>
      </c>
      <c r="T880" s="1">
        <v>42011</v>
      </c>
      <c r="U880" s="1">
        <v>42012</v>
      </c>
      <c r="V880">
        <v>-14.359820000000001</v>
      </c>
      <c r="W880">
        <v>1</v>
      </c>
      <c r="X880">
        <v>3.53</v>
      </c>
      <c r="Y880">
        <v>87993</v>
      </c>
      <c r="Z880" t="str">
        <f>TEXT(Orders[[#This Row],[Order Date]],"MMM")</f>
        <v>Jan</v>
      </c>
    </row>
    <row r="881" spans="1:26" x14ac:dyDescent="0.3">
      <c r="A881">
        <v>18451</v>
      </c>
      <c r="B881" t="s">
        <v>56</v>
      </c>
      <c r="C881">
        <v>7.0000000000000007E-2</v>
      </c>
      <c r="D881">
        <v>699.99</v>
      </c>
      <c r="E881">
        <v>24.49</v>
      </c>
      <c r="F881">
        <v>1606</v>
      </c>
      <c r="G881" t="s">
        <v>1605</v>
      </c>
      <c r="H881" t="s">
        <v>27</v>
      </c>
      <c r="I881" t="s">
        <v>40</v>
      </c>
      <c r="J881" t="s">
        <v>77</v>
      </c>
      <c r="K881" t="s">
        <v>586</v>
      </c>
      <c r="L881" t="s">
        <v>236</v>
      </c>
      <c r="M881" t="s">
        <v>587</v>
      </c>
      <c r="N881">
        <v>0.41</v>
      </c>
      <c r="O881" t="s">
        <v>33</v>
      </c>
      <c r="P881" t="s">
        <v>53</v>
      </c>
      <c r="Q881" t="s">
        <v>71</v>
      </c>
      <c r="R881" t="s">
        <v>1607</v>
      </c>
      <c r="S881">
        <v>11010</v>
      </c>
      <c r="T881" s="1">
        <v>42011</v>
      </c>
      <c r="U881" s="1">
        <v>42012</v>
      </c>
      <c r="V881">
        <v>-2870.2775999999994</v>
      </c>
      <c r="W881">
        <v>1</v>
      </c>
      <c r="X881">
        <v>706.56</v>
      </c>
      <c r="Y881">
        <v>87993</v>
      </c>
      <c r="Z881" t="str">
        <f>TEXT(Orders[[#This Row],[Order Date]],"MMM")</f>
        <v>Jan</v>
      </c>
    </row>
    <row r="882" spans="1:26" x14ac:dyDescent="0.3">
      <c r="A882">
        <v>18452</v>
      </c>
      <c r="B882" t="s">
        <v>56</v>
      </c>
      <c r="C882">
        <v>7.0000000000000007E-2</v>
      </c>
      <c r="D882">
        <v>6783.02</v>
      </c>
      <c r="E882">
        <v>24.49</v>
      </c>
      <c r="F882">
        <v>1606</v>
      </c>
      <c r="G882" t="s">
        <v>1605</v>
      </c>
      <c r="H882" t="s">
        <v>49</v>
      </c>
      <c r="I882" t="s">
        <v>40</v>
      </c>
      <c r="J882" t="s">
        <v>77</v>
      </c>
      <c r="K882" t="s">
        <v>85</v>
      </c>
      <c r="L882" t="s">
        <v>236</v>
      </c>
      <c r="M882" t="s">
        <v>1274</v>
      </c>
      <c r="N882">
        <v>0.39</v>
      </c>
      <c r="O882" t="s">
        <v>33</v>
      </c>
      <c r="P882" t="s">
        <v>53</v>
      </c>
      <c r="Q882" t="s">
        <v>71</v>
      </c>
      <c r="R882" t="s">
        <v>1607</v>
      </c>
      <c r="S882">
        <v>11010</v>
      </c>
      <c r="T882" s="1">
        <v>42011</v>
      </c>
      <c r="U882" s="1">
        <v>42012</v>
      </c>
      <c r="V882">
        <v>77.983599999997679</v>
      </c>
      <c r="W882">
        <v>2</v>
      </c>
      <c r="X882">
        <v>13121.07</v>
      </c>
      <c r="Y882">
        <v>87993</v>
      </c>
      <c r="Z882" t="str">
        <f>TEXT(Orders[[#This Row],[Order Date]],"MMM")</f>
        <v>Jan</v>
      </c>
    </row>
    <row r="883" spans="1:26" x14ac:dyDescent="0.3">
      <c r="A883">
        <v>22921</v>
      </c>
      <c r="B883" t="s">
        <v>37</v>
      </c>
      <c r="C883">
        <v>0.01</v>
      </c>
      <c r="D883">
        <v>15.16</v>
      </c>
      <c r="E883">
        <v>15.09</v>
      </c>
      <c r="F883">
        <v>1607</v>
      </c>
      <c r="G883" t="s">
        <v>1608</v>
      </c>
      <c r="H883" t="s">
        <v>49</v>
      </c>
      <c r="I883" t="s">
        <v>40</v>
      </c>
      <c r="J883" t="s">
        <v>29</v>
      </c>
      <c r="K883" t="s">
        <v>109</v>
      </c>
      <c r="L883" t="s">
        <v>59</v>
      </c>
      <c r="M883" t="s">
        <v>1609</v>
      </c>
      <c r="N883">
        <v>0.39</v>
      </c>
      <c r="O883" t="s">
        <v>33</v>
      </c>
      <c r="P883" t="s">
        <v>53</v>
      </c>
      <c r="Q883" t="s">
        <v>71</v>
      </c>
      <c r="R883" t="s">
        <v>1610</v>
      </c>
      <c r="S883">
        <v>11520</v>
      </c>
      <c r="T883" s="1">
        <v>42109</v>
      </c>
      <c r="U883" s="1">
        <v>42109</v>
      </c>
      <c r="V883">
        <v>-200.85899999999998</v>
      </c>
      <c r="W883">
        <v>7</v>
      </c>
      <c r="X883">
        <v>110.93</v>
      </c>
      <c r="Y883">
        <v>87994</v>
      </c>
      <c r="Z883" t="str">
        <f>TEXT(Orders[[#This Row],[Order Date]],"MMM")</f>
        <v>Apr</v>
      </c>
    </row>
    <row r="884" spans="1:26" x14ac:dyDescent="0.3">
      <c r="A884">
        <v>24951</v>
      </c>
      <c r="B884" t="s">
        <v>106</v>
      </c>
      <c r="C884">
        <v>0.1</v>
      </c>
      <c r="D884">
        <v>5.68</v>
      </c>
      <c r="E884">
        <v>3.6</v>
      </c>
      <c r="F884">
        <v>1607</v>
      </c>
      <c r="G884" t="s">
        <v>1608</v>
      </c>
      <c r="H884" t="s">
        <v>27</v>
      </c>
      <c r="I884" t="s">
        <v>40</v>
      </c>
      <c r="J884" t="s">
        <v>29</v>
      </c>
      <c r="K884" t="s">
        <v>174</v>
      </c>
      <c r="L884" t="s">
        <v>51</v>
      </c>
      <c r="M884" t="s">
        <v>1611</v>
      </c>
      <c r="N884">
        <v>0.56000000000000005</v>
      </c>
      <c r="O884" t="s">
        <v>33</v>
      </c>
      <c r="P884" t="s">
        <v>53</v>
      </c>
      <c r="Q884" t="s">
        <v>71</v>
      </c>
      <c r="R884" t="s">
        <v>1610</v>
      </c>
      <c r="S884">
        <v>11520</v>
      </c>
      <c r="T884" s="1">
        <v>42041</v>
      </c>
      <c r="U884" s="1">
        <v>42045</v>
      </c>
      <c r="V884">
        <v>-33.2956</v>
      </c>
      <c r="W884">
        <v>21</v>
      </c>
      <c r="X884">
        <v>118.35</v>
      </c>
      <c r="Y884">
        <v>87995</v>
      </c>
      <c r="Z884" t="str">
        <f>TEXT(Orders[[#This Row],[Order Date]],"MMM")</f>
        <v>Feb</v>
      </c>
    </row>
    <row r="885" spans="1:26" x14ac:dyDescent="0.3">
      <c r="A885">
        <v>22682</v>
      </c>
      <c r="B885" t="s">
        <v>25</v>
      </c>
      <c r="C885">
        <v>0.03</v>
      </c>
      <c r="D885">
        <v>2.16</v>
      </c>
      <c r="E885">
        <v>6.05</v>
      </c>
      <c r="F885">
        <v>1609</v>
      </c>
      <c r="G885" t="s">
        <v>1612</v>
      </c>
      <c r="H885" t="s">
        <v>49</v>
      </c>
      <c r="I885" t="s">
        <v>114</v>
      </c>
      <c r="J885" t="s">
        <v>29</v>
      </c>
      <c r="K885" t="s">
        <v>109</v>
      </c>
      <c r="L885" t="s">
        <v>59</v>
      </c>
      <c r="M885" t="s">
        <v>1532</v>
      </c>
      <c r="N885">
        <v>0.37</v>
      </c>
      <c r="O885" t="s">
        <v>33</v>
      </c>
      <c r="P885" t="s">
        <v>34</v>
      </c>
      <c r="Q885" t="s">
        <v>45</v>
      </c>
      <c r="R885" t="s">
        <v>1613</v>
      </c>
      <c r="S885">
        <v>95823</v>
      </c>
      <c r="T885" s="1">
        <v>42135</v>
      </c>
      <c r="U885" s="1">
        <v>42136</v>
      </c>
      <c r="V885">
        <v>-90.585499999999996</v>
      </c>
      <c r="W885">
        <v>7</v>
      </c>
      <c r="X885">
        <v>17.309999999999999</v>
      </c>
      <c r="Y885">
        <v>87824</v>
      </c>
      <c r="Z885" t="str">
        <f>TEXT(Orders[[#This Row],[Order Date]],"MMM")</f>
        <v>May</v>
      </c>
    </row>
    <row r="886" spans="1:26" x14ac:dyDescent="0.3">
      <c r="A886">
        <v>22683</v>
      </c>
      <c r="B886" t="s">
        <v>25</v>
      </c>
      <c r="C886">
        <v>0.03</v>
      </c>
      <c r="D886">
        <v>9.7100000000000009</v>
      </c>
      <c r="E886">
        <v>9.4499999999999993</v>
      </c>
      <c r="F886">
        <v>1609</v>
      </c>
      <c r="G886" t="s">
        <v>1612</v>
      </c>
      <c r="H886" t="s">
        <v>49</v>
      </c>
      <c r="I886" t="s">
        <v>114</v>
      </c>
      <c r="J886" t="s">
        <v>29</v>
      </c>
      <c r="K886" t="s">
        <v>141</v>
      </c>
      <c r="L886" t="s">
        <v>59</v>
      </c>
      <c r="M886" t="s">
        <v>509</v>
      </c>
      <c r="N886">
        <v>0.6</v>
      </c>
      <c r="O886" t="s">
        <v>33</v>
      </c>
      <c r="P886" t="s">
        <v>34</v>
      </c>
      <c r="Q886" t="s">
        <v>45</v>
      </c>
      <c r="R886" t="s">
        <v>1613</v>
      </c>
      <c r="S886">
        <v>95823</v>
      </c>
      <c r="T886" s="1">
        <v>42135</v>
      </c>
      <c r="U886" s="1">
        <v>42135</v>
      </c>
      <c r="V886">
        <v>-36.9</v>
      </c>
      <c r="W886">
        <v>2</v>
      </c>
      <c r="X886">
        <v>23.56</v>
      </c>
      <c r="Y886">
        <v>87824</v>
      </c>
      <c r="Z886" t="str">
        <f>TEXT(Orders[[#This Row],[Order Date]],"MMM")</f>
        <v>May</v>
      </c>
    </row>
    <row r="887" spans="1:26" x14ac:dyDescent="0.3">
      <c r="A887">
        <v>18394</v>
      </c>
      <c r="B887" t="s">
        <v>106</v>
      </c>
      <c r="C887">
        <v>0.06</v>
      </c>
      <c r="D887">
        <v>40.97</v>
      </c>
      <c r="E887">
        <v>1.99</v>
      </c>
      <c r="F887">
        <v>1614</v>
      </c>
      <c r="G887" t="s">
        <v>1614</v>
      </c>
      <c r="H887" t="s">
        <v>49</v>
      </c>
      <c r="I887" t="s">
        <v>114</v>
      </c>
      <c r="J887" t="s">
        <v>77</v>
      </c>
      <c r="K887" t="s">
        <v>180</v>
      </c>
      <c r="L887" t="s">
        <v>51</v>
      </c>
      <c r="M887" t="s">
        <v>1615</v>
      </c>
      <c r="N887">
        <v>0.42</v>
      </c>
      <c r="O887" t="s">
        <v>33</v>
      </c>
      <c r="P887" t="s">
        <v>53</v>
      </c>
      <c r="Q887" t="s">
        <v>193</v>
      </c>
      <c r="R887" t="s">
        <v>1616</v>
      </c>
      <c r="S887">
        <v>1748</v>
      </c>
      <c r="T887" s="1">
        <v>42102</v>
      </c>
      <c r="U887" s="1">
        <v>42106</v>
      </c>
      <c r="V887">
        <v>341.19809999999995</v>
      </c>
      <c r="W887">
        <v>12</v>
      </c>
      <c r="X887">
        <v>494.49</v>
      </c>
      <c r="Y887">
        <v>87823</v>
      </c>
      <c r="Z887" t="str">
        <f>TEXT(Orders[[#This Row],[Order Date]],"MMM")</f>
        <v>Apr</v>
      </c>
    </row>
    <row r="888" spans="1:26" x14ac:dyDescent="0.3">
      <c r="A888">
        <v>19501</v>
      </c>
      <c r="B888" t="s">
        <v>25</v>
      </c>
      <c r="C888">
        <v>0.09</v>
      </c>
      <c r="D888">
        <v>12.88</v>
      </c>
      <c r="E888">
        <v>4.59</v>
      </c>
      <c r="F888">
        <v>1618</v>
      </c>
      <c r="G888" t="s">
        <v>1617</v>
      </c>
      <c r="H888" t="s">
        <v>49</v>
      </c>
      <c r="I888" t="s">
        <v>114</v>
      </c>
      <c r="J888" t="s">
        <v>29</v>
      </c>
      <c r="K888" t="s">
        <v>174</v>
      </c>
      <c r="L888" t="s">
        <v>31</v>
      </c>
      <c r="M888" t="s">
        <v>1618</v>
      </c>
      <c r="N888">
        <v>0.82</v>
      </c>
      <c r="O888" t="s">
        <v>33</v>
      </c>
      <c r="P888" t="s">
        <v>61</v>
      </c>
      <c r="Q888" t="s">
        <v>701</v>
      </c>
      <c r="R888" t="s">
        <v>1619</v>
      </c>
      <c r="S888">
        <v>46322</v>
      </c>
      <c r="T888" s="1">
        <v>42100</v>
      </c>
      <c r="U888" s="1">
        <v>42100</v>
      </c>
      <c r="V888">
        <v>-175.13</v>
      </c>
      <c r="W888">
        <v>13</v>
      </c>
      <c r="X888">
        <v>158.13</v>
      </c>
      <c r="Y888">
        <v>90248</v>
      </c>
      <c r="Z888" t="str">
        <f>TEXT(Orders[[#This Row],[Order Date]],"MMM")</f>
        <v>Apr</v>
      </c>
    </row>
    <row r="889" spans="1:26" x14ac:dyDescent="0.3">
      <c r="A889">
        <v>19502</v>
      </c>
      <c r="B889" t="s">
        <v>25</v>
      </c>
      <c r="C889">
        <v>0.02</v>
      </c>
      <c r="D889">
        <v>45.99</v>
      </c>
      <c r="E889">
        <v>4.99</v>
      </c>
      <c r="F889">
        <v>1620</v>
      </c>
      <c r="G889" t="s">
        <v>1620</v>
      </c>
      <c r="H889" t="s">
        <v>27</v>
      </c>
      <c r="I889" t="s">
        <v>114</v>
      </c>
      <c r="J889" t="s">
        <v>77</v>
      </c>
      <c r="K889" t="s">
        <v>78</v>
      </c>
      <c r="L889" t="s">
        <v>59</v>
      </c>
      <c r="M889" t="s">
        <v>1621</v>
      </c>
      <c r="N889">
        <v>0.56999999999999995</v>
      </c>
      <c r="O889" t="s">
        <v>33</v>
      </c>
      <c r="P889" t="s">
        <v>53</v>
      </c>
      <c r="Q889" t="s">
        <v>234</v>
      </c>
      <c r="R889" t="s">
        <v>1208</v>
      </c>
      <c r="S889">
        <v>17602</v>
      </c>
      <c r="T889" s="1">
        <v>42100</v>
      </c>
      <c r="U889" s="1">
        <v>42101</v>
      </c>
      <c r="V889">
        <v>3.96</v>
      </c>
      <c r="W889">
        <v>4</v>
      </c>
      <c r="X889">
        <v>163.01</v>
      </c>
      <c r="Y889">
        <v>90248</v>
      </c>
      <c r="Z889" t="str">
        <f>TEXT(Orders[[#This Row],[Order Date]],"MMM")</f>
        <v>Apr</v>
      </c>
    </row>
    <row r="890" spans="1:26" x14ac:dyDescent="0.3">
      <c r="A890">
        <v>23750</v>
      </c>
      <c r="B890" t="s">
        <v>25</v>
      </c>
      <c r="C890">
        <v>0.06</v>
      </c>
      <c r="D890">
        <v>15.01</v>
      </c>
      <c r="E890">
        <v>8.4</v>
      </c>
      <c r="F890">
        <v>1623</v>
      </c>
      <c r="G890" t="s">
        <v>1622</v>
      </c>
      <c r="H890" t="s">
        <v>49</v>
      </c>
      <c r="I890" t="s">
        <v>58</v>
      </c>
      <c r="J890" t="s">
        <v>29</v>
      </c>
      <c r="K890" t="s">
        <v>109</v>
      </c>
      <c r="L890" t="s">
        <v>59</v>
      </c>
      <c r="M890" t="s">
        <v>1623</v>
      </c>
      <c r="N890">
        <v>0.39</v>
      </c>
      <c r="O890" t="s">
        <v>33</v>
      </c>
      <c r="P890" t="s">
        <v>61</v>
      </c>
      <c r="Q890" t="s">
        <v>701</v>
      </c>
      <c r="R890" t="s">
        <v>1624</v>
      </c>
      <c r="S890">
        <v>46375</v>
      </c>
      <c r="T890" s="1">
        <v>42148</v>
      </c>
      <c r="U890" s="1">
        <v>42150</v>
      </c>
      <c r="V890">
        <v>1.6169000000000011</v>
      </c>
      <c r="W890">
        <v>22</v>
      </c>
      <c r="X890">
        <v>333.04</v>
      </c>
      <c r="Y890">
        <v>87611</v>
      </c>
      <c r="Z890" t="str">
        <f>TEXT(Orders[[#This Row],[Order Date]],"MMM")</f>
        <v>May</v>
      </c>
    </row>
    <row r="891" spans="1:26" x14ac:dyDescent="0.3">
      <c r="A891">
        <v>23751</v>
      </c>
      <c r="B891" t="s">
        <v>25</v>
      </c>
      <c r="C891">
        <v>0.09</v>
      </c>
      <c r="D891">
        <v>40.479999999999997</v>
      </c>
      <c r="E891">
        <v>19.989999999999998</v>
      </c>
      <c r="F891">
        <v>1623</v>
      </c>
      <c r="G891" t="s">
        <v>1622</v>
      </c>
      <c r="H891" t="s">
        <v>49</v>
      </c>
      <c r="I891" t="s">
        <v>58</v>
      </c>
      <c r="J891" t="s">
        <v>77</v>
      </c>
      <c r="K891" t="s">
        <v>180</v>
      </c>
      <c r="L891" t="s">
        <v>59</v>
      </c>
      <c r="M891" t="s">
        <v>828</v>
      </c>
      <c r="N891">
        <v>0.77</v>
      </c>
      <c r="O891" t="s">
        <v>33</v>
      </c>
      <c r="P891" t="s">
        <v>61</v>
      </c>
      <c r="Q891" t="s">
        <v>701</v>
      </c>
      <c r="R891" t="s">
        <v>1624</v>
      </c>
      <c r="S891">
        <v>46375</v>
      </c>
      <c r="T891" s="1">
        <v>42148</v>
      </c>
      <c r="U891" s="1">
        <v>42150</v>
      </c>
      <c r="V891">
        <v>65.394000000000062</v>
      </c>
      <c r="W891">
        <v>12</v>
      </c>
      <c r="X891">
        <v>472.44</v>
      </c>
      <c r="Y891">
        <v>87611</v>
      </c>
      <c r="Z891" t="str">
        <f>TEXT(Orders[[#This Row],[Order Date]],"MMM")</f>
        <v>May</v>
      </c>
    </row>
    <row r="892" spans="1:26" x14ac:dyDescent="0.3">
      <c r="A892">
        <v>23752</v>
      </c>
      <c r="B892" t="s">
        <v>25</v>
      </c>
      <c r="C892">
        <v>0.05</v>
      </c>
      <c r="D892">
        <v>12.28</v>
      </c>
      <c r="E892">
        <v>6.13</v>
      </c>
      <c r="F892">
        <v>1623</v>
      </c>
      <c r="G892" t="s">
        <v>1622</v>
      </c>
      <c r="H892" t="s">
        <v>49</v>
      </c>
      <c r="I892" t="s">
        <v>58</v>
      </c>
      <c r="J892" t="s">
        <v>29</v>
      </c>
      <c r="K892" t="s">
        <v>141</v>
      </c>
      <c r="L892" t="s">
        <v>59</v>
      </c>
      <c r="M892" t="s">
        <v>1457</v>
      </c>
      <c r="N892">
        <v>0.56999999999999995</v>
      </c>
      <c r="O892" t="s">
        <v>33</v>
      </c>
      <c r="P892" t="s">
        <v>61</v>
      </c>
      <c r="Q892" t="s">
        <v>701</v>
      </c>
      <c r="R892" t="s">
        <v>1624</v>
      </c>
      <c r="S892">
        <v>46375</v>
      </c>
      <c r="T892" s="1">
        <v>42148</v>
      </c>
      <c r="U892" s="1">
        <v>42149</v>
      </c>
      <c r="V892">
        <v>1.3360000000000003</v>
      </c>
      <c r="W892">
        <v>1</v>
      </c>
      <c r="X892">
        <v>18.73</v>
      </c>
      <c r="Y892">
        <v>87611</v>
      </c>
      <c r="Z892" t="str">
        <f>TEXT(Orders[[#This Row],[Order Date]],"MMM")</f>
        <v>May</v>
      </c>
    </row>
    <row r="893" spans="1:26" x14ac:dyDescent="0.3">
      <c r="A893">
        <v>21145</v>
      </c>
      <c r="B893" t="s">
        <v>56</v>
      </c>
      <c r="C893">
        <v>0.08</v>
      </c>
      <c r="D893">
        <v>213.45</v>
      </c>
      <c r="E893">
        <v>14.7</v>
      </c>
      <c r="F893">
        <v>1625</v>
      </c>
      <c r="G893" t="s">
        <v>1625</v>
      </c>
      <c r="H893" t="s">
        <v>39</v>
      </c>
      <c r="I893" t="s">
        <v>40</v>
      </c>
      <c r="J893" t="s">
        <v>77</v>
      </c>
      <c r="K893" t="s">
        <v>85</v>
      </c>
      <c r="L893" t="s">
        <v>43</v>
      </c>
      <c r="M893" t="s">
        <v>291</v>
      </c>
      <c r="N893">
        <v>0.59</v>
      </c>
      <c r="O893" t="s">
        <v>33</v>
      </c>
      <c r="P893" t="s">
        <v>53</v>
      </c>
      <c r="Q893" t="s">
        <v>71</v>
      </c>
      <c r="R893" t="s">
        <v>1626</v>
      </c>
      <c r="S893">
        <v>11542</v>
      </c>
      <c r="T893" s="1">
        <v>42090</v>
      </c>
      <c r="U893" s="1">
        <v>42092</v>
      </c>
      <c r="V893">
        <v>1674.7541999999999</v>
      </c>
      <c r="W893">
        <v>12</v>
      </c>
      <c r="X893">
        <v>2427.1799999999998</v>
      </c>
      <c r="Y893">
        <v>90600</v>
      </c>
      <c r="Z893" t="str">
        <f>TEXT(Orders[[#This Row],[Order Date]],"MMM")</f>
        <v>Mar</v>
      </c>
    </row>
    <row r="894" spans="1:26" x14ac:dyDescent="0.3">
      <c r="A894">
        <v>21146</v>
      </c>
      <c r="B894" t="s">
        <v>56</v>
      </c>
      <c r="C894">
        <v>0.1</v>
      </c>
      <c r="D894">
        <v>55.98</v>
      </c>
      <c r="E894">
        <v>13.88</v>
      </c>
      <c r="F894">
        <v>1625</v>
      </c>
      <c r="G894" t="s">
        <v>1625</v>
      </c>
      <c r="H894" t="s">
        <v>49</v>
      </c>
      <c r="I894" t="s">
        <v>40</v>
      </c>
      <c r="J894" t="s">
        <v>29</v>
      </c>
      <c r="K894" t="s">
        <v>93</v>
      </c>
      <c r="L894" t="s">
        <v>59</v>
      </c>
      <c r="M894" t="s">
        <v>1627</v>
      </c>
      <c r="N894">
        <v>0.36</v>
      </c>
      <c r="O894" t="s">
        <v>33</v>
      </c>
      <c r="P894" t="s">
        <v>53</v>
      </c>
      <c r="Q894" t="s">
        <v>71</v>
      </c>
      <c r="R894" t="s">
        <v>1626</v>
      </c>
      <c r="S894">
        <v>11542</v>
      </c>
      <c r="T894" s="1">
        <v>42090</v>
      </c>
      <c r="U894" s="1">
        <v>42092</v>
      </c>
      <c r="V894">
        <v>300.04649999999998</v>
      </c>
      <c r="W894">
        <v>8</v>
      </c>
      <c r="X894">
        <v>434.85</v>
      </c>
      <c r="Y894">
        <v>90600</v>
      </c>
      <c r="Z894" t="str">
        <f>TEXT(Orders[[#This Row],[Order Date]],"MMM")</f>
        <v>Mar</v>
      </c>
    </row>
    <row r="895" spans="1:26" x14ac:dyDescent="0.3">
      <c r="A895">
        <v>21147</v>
      </c>
      <c r="B895" t="s">
        <v>56</v>
      </c>
      <c r="C895">
        <v>0</v>
      </c>
      <c r="D895">
        <v>16.059999999999999</v>
      </c>
      <c r="E895">
        <v>8.34</v>
      </c>
      <c r="F895">
        <v>1625</v>
      </c>
      <c r="G895" t="s">
        <v>1625</v>
      </c>
      <c r="H895" t="s">
        <v>49</v>
      </c>
      <c r="I895" t="s">
        <v>40</v>
      </c>
      <c r="J895" t="s">
        <v>29</v>
      </c>
      <c r="K895" t="s">
        <v>141</v>
      </c>
      <c r="L895" t="s">
        <v>59</v>
      </c>
      <c r="M895" t="s">
        <v>1628</v>
      </c>
      <c r="N895">
        <v>0.59</v>
      </c>
      <c r="O895" t="s">
        <v>33</v>
      </c>
      <c r="P895" t="s">
        <v>53</v>
      </c>
      <c r="Q895" t="s">
        <v>71</v>
      </c>
      <c r="R895" t="s">
        <v>1626</v>
      </c>
      <c r="S895">
        <v>11542</v>
      </c>
      <c r="T895" s="1">
        <v>42090</v>
      </c>
      <c r="U895" s="1">
        <v>42091</v>
      </c>
      <c r="V895">
        <v>-28.09</v>
      </c>
      <c r="W895">
        <v>1</v>
      </c>
      <c r="X895">
        <v>19.16</v>
      </c>
      <c r="Y895">
        <v>90600</v>
      </c>
      <c r="Z895" t="str">
        <f>TEXT(Orders[[#This Row],[Order Date]],"MMM")</f>
        <v>Mar</v>
      </c>
    </row>
    <row r="896" spans="1:26" x14ac:dyDescent="0.3">
      <c r="A896">
        <v>21270</v>
      </c>
      <c r="B896" t="s">
        <v>56</v>
      </c>
      <c r="C896">
        <v>0</v>
      </c>
      <c r="D896">
        <v>209.37</v>
      </c>
      <c r="E896">
        <v>69</v>
      </c>
      <c r="F896">
        <v>1625</v>
      </c>
      <c r="G896" t="s">
        <v>1625</v>
      </c>
      <c r="H896" t="s">
        <v>49</v>
      </c>
      <c r="I896" t="s">
        <v>40</v>
      </c>
      <c r="J896" t="s">
        <v>41</v>
      </c>
      <c r="K896" t="s">
        <v>152</v>
      </c>
      <c r="L896" t="s">
        <v>236</v>
      </c>
      <c r="M896" t="s">
        <v>1629</v>
      </c>
      <c r="N896">
        <v>0.79</v>
      </c>
      <c r="O896" t="s">
        <v>33</v>
      </c>
      <c r="P896" t="s">
        <v>53</v>
      </c>
      <c r="Q896" t="s">
        <v>71</v>
      </c>
      <c r="R896" t="s">
        <v>1626</v>
      </c>
      <c r="S896">
        <v>11542</v>
      </c>
      <c r="T896" s="1">
        <v>42051</v>
      </c>
      <c r="U896" s="1">
        <v>42053</v>
      </c>
      <c r="V896">
        <v>-263.1119290800001</v>
      </c>
      <c r="W896">
        <v>11</v>
      </c>
      <c r="X896">
        <v>1959.88</v>
      </c>
      <c r="Y896">
        <v>90601</v>
      </c>
      <c r="Z896" t="str">
        <f>TEXT(Orders[[#This Row],[Order Date]],"MMM")</f>
        <v>Feb</v>
      </c>
    </row>
    <row r="897" spans="1:26" x14ac:dyDescent="0.3">
      <c r="A897">
        <v>23604</v>
      </c>
      <c r="B897" t="s">
        <v>25</v>
      </c>
      <c r="C897">
        <v>0.06</v>
      </c>
      <c r="D897">
        <v>43.57</v>
      </c>
      <c r="E897">
        <v>16.36</v>
      </c>
      <c r="F897">
        <v>1627</v>
      </c>
      <c r="G897" t="s">
        <v>1630</v>
      </c>
      <c r="H897" t="s">
        <v>49</v>
      </c>
      <c r="I897" t="s">
        <v>28</v>
      </c>
      <c r="J897" t="s">
        <v>29</v>
      </c>
      <c r="K897" t="s">
        <v>141</v>
      </c>
      <c r="L897" t="s">
        <v>59</v>
      </c>
      <c r="M897" t="s">
        <v>1631</v>
      </c>
      <c r="N897">
        <v>0.55000000000000004</v>
      </c>
      <c r="O897" t="s">
        <v>33</v>
      </c>
      <c r="P897" t="s">
        <v>136</v>
      </c>
      <c r="Q897" t="s">
        <v>244</v>
      </c>
      <c r="R897" t="s">
        <v>1632</v>
      </c>
      <c r="S897">
        <v>37743</v>
      </c>
      <c r="T897" s="1">
        <v>42152</v>
      </c>
      <c r="U897" s="1">
        <v>42154</v>
      </c>
      <c r="V897">
        <v>-38.808</v>
      </c>
      <c r="W897">
        <v>17</v>
      </c>
      <c r="X897">
        <v>710.16</v>
      </c>
      <c r="Y897">
        <v>90602</v>
      </c>
      <c r="Z897" t="str">
        <f>TEXT(Orders[[#This Row],[Order Date]],"MMM")</f>
        <v>May</v>
      </c>
    </row>
    <row r="898" spans="1:26" x14ac:dyDescent="0.3">
      <c r="A898">
        <v>19769</v>
      </c>
      <c r="B898" t="s">
        <v>25</v>
      </c>
      <c r="C898">
        <v>0.08</v>
      </c>
      <c r="D898">
        <v>8.09</v>
      </c>
      <c r="E898">
        <v>7.96</v>
      </c>
      <c r="F898">
        <v>1632</v>
      </c>
      <c r="G898" t="s">
        <v>1633</v>
      </c>
      <c r="H898" t="s">
        <v>27</v>
      </c>
      <c r="I898" t="s">
        <v>40</v>
      </c>
      <c r="J898" t="s">
        <v>41</v>
      </c>
      <c r="K898" t="s">
        <v>50</v>
      </c>
      <c r="L898" t="s">
        <v>59</v>
      </c>
      <c r="M898" t="s">
        <v>157</v>
      </c>
      <c r="N898">
        <v>0.49</v>
      </c>
      <c r="O898" t="s">
        <v>33</v>
      </c>
      <c r="P898" t="s">
        <v>136</v>
      </c>
      <c r="Q898" t="s">
        <v>669</v>
      </c>
      <c r="R898" t="s">
        <v>1634</v>
      </c>
      <c r="S898">
        <v>39401</v>
      </c>
      <c r="T898" s="1">
        <v>42019</v>
      </c>
      <c r="U898" s="1">
        <v>42020</v>
      </c>
      <c r="V898">
        <v>15.984</v>
      </c>
      <c r="W898">
        <v>6</v>
      </c>
      <c r="X898">
        <v>48.25</v>
      </c>
      <c r="Y898">
        <v>90530</v>
      </c>
      <c r="Z898" t="str">
        <f>TEXT(Orders[[#This Row],[Order Date]],"MMM")</f>
        <v>Jan</v>
      </c>
    </row>
    <row r="899" spans="1:26" x14ac:dyDescent="0.3">
      <c r="A899">
        <v>20359</v>
      </c>
      <c r="B899" t="s">
        <v>25</v>
      </c>
      <c r="C899">
        <v>0.02</v>
      </c>
      <c r="D899">
        <v>25.99</v>
      </c>
      <c r="E899">
        <v>5.37</v>
      </c>
      <c r="F899">
        <v>1632</v>
      </c>
      <c r="G899" t="s">
        <v>1633</v>
      </c>
      <c r="H899" t="s">
        <v>49</v>
      </c>
      <c r="I899" t="s">
        <v>40</v>
      </c>
      <c r="J899" t="s">
        <v>29</v>
      </c>
      <c r="K899" t="s">
        <v>30</v>
      </c>
      <c r="L899" t="s">
        <v>59</v>
      </c>
      <c r="M899" t="s">
        <v>1635</v>
      </c>
      <c r="N899">
        <v>0.56000000000000005</v>
      </c>
      <c r="O899" t="s">
        <v>33</v>
      </c>
      <c r="P899" t="s">
        <v>136</v>
      </c>
      <c r="Q899" t="s">
        <v>669</v>
      </c>
      <c r="R899" t="s">
        <v>1634</v>
      </c>
      <c r="S899">
        <v>39401</v>
      </c>
      <c r="T899" s="1">
        <v>42109</v>
      </c>
      <c r="U899" s="1">
        <v>42111</v>
      </c>
      <c r="V899">
        <v>-88.158000000000001</v>
      </c>
      <c r="W899">
        <v>9</v>
      </c>
      <c r="X899">
        <v>243.24</v>
      </c>
      <c r="Y899">
        <v>90533</v>
      </c>
      <c r="Z899" t="str">
        <f>TEXT(Orders[[#This Row],[Order Date]],"MMM")</f>
        <v>Apr</v>
      </c>
    </row>
    <row r="900" spans="1:26" x14ac:dyDescent="0.3">
      <c r="A900">
        <v>24786</v>
      </c>
      <c r="B900" t="s">
        <v>37</v>
      </c>
      <c r="C900">
        <v>0.03</v>
      </c>
      <c r="D900">
        <v>5.98</v>
      </c>
      <c r="E900">
        <v>3.85</v>
      </c>
      <c r="F900">
        <v>1633</v>
      </c>
      <c r="G900" t="s">
        <v>1636</v>
      </c>
      <c r="H900" t="s">
        <v>49</v>
      </c>
      <c r="I900" t="s">
        <v>40</v>
      </c>
      <c r="J900" t="s">
        <v>77</v>
      </c>
      <c r="K900" t="s">
        <v>180</v>
      </c>
      <c r="L900" t="s">
        <v>51</v>
      </c>
      <c r="M900" t="s">
        <v>1134</v>
      </c>
      <c r="N900">
        <v>0.68</v>
      </c>
      <c r="O900" t="s">
        <v>33</v>
      </c>
      <c r="P900" t="s">
        <v>136</v>
      </c>
      <c r="Q900" t="s">
        <v>669</v>
      </c>
      <c r="R900" t="s">
        <v>1637</v>
      </c>
      <c r="S900">
        <v>38637</v>
      </c>
      <c r="T900" s="1">
        <v>42045</v>
      </c>
      <c r="U900" s="1">
        <v>42047</v>
      </c>
      <c r="V900">
        <v>-76.106800000000007</v>
      </c>
      <c r="W900">
        <v>6</v>
      </c>
      <c r="X900">
        <v>38.54</v>
      </c>
      <c r="Y900">
        <v>90531</v>
      </c>
      <c r="Z900" t="str">
        <f>TEXT(Orders[[#This Row],[Order Date]],"MMM")</f>
        <v>Feb</v>
      </c>
    </row>
    <row r="901" spans="1:26" x14ac:dyDescent="0.3">
      <c r="A901">
        <v>26340</v>
      </c>
      <c r="B901" t="s">
        <v>37</v>
      </c>
      <c r="C901">
        <v>0.08</v>
      </c>
      <c r="D901">
        <v>100.97</v>
      </c>
      <c r="E901">
        <v>14</v>
      </c>
      <c r="F901">
        <v>1634</v>
      </c>
      <c r="G901" t="s">
        <v>1638</v>
      </c>
      <c r="H901" t="s">
        <v>39</v>
      </c>
      <c r="I901" t="s">
        <v>40</v>
      </c>
      <c r="J901" t="s">
        <v>77</v>
      </c>
      <c r="K901" t="s">
        <v>85</v>
      </c>
      <c r="L901" t="s">
        <v>43</v>
      </c>
      <c r="M901" t="s">
        <v>1639</v>
      </c>
      <c r="N901">
        <v>0.37</v>
      </c>
      <c r="O901" t="s">
        <v>33</v>
      </c>
      <c r="P901" t="s">
        <v>136</v>
      </c>
      <c r="Q901" t="s">
        <v>669</v>
      </c>
      <c r="R901" t="s">
        <v>1640</v>
      </c>
      <c r="S901">
        <v>39212</v>
      </c>
      <c r="T901" s="1">
        <v>42103</v>
      </c>
      <c r="U901" s="1">
        <v>42104</v>
      </c>
      <c r="V901">
        <v>-73.494119999999938</v>
      </c>
      <c r="W901">
        <v>15</v>
      </c>
      <c r="X901">
        <v>1483.16</v>
      </c>
      <c r="Y901">
        <v>90532</v>
      </c>
      <c r="Z901" t="str">
        <f>TEXT(Orders[[#This Row],[Order Date]],"MMM")</f>
        <v>Apr</v>
      </c>
    </row>
    <row r="902" spans="1:26" x14ac:dyDescent="0.3">
      <c r="A902">
        <v>19144</v>
      </c>
      <c r="B902" t="s">
        <v>47</v>
      </c>
      <c r="C902">
        <v>0.08</v>
      </c>
      <c r="D902">
        <v>115.99</v>
      </c>
      <c r="E902">
        <v>56.14</v>
      </c>
      <c r="F902">
        <v>1636</v>
      </c>
      <c r="G902" t="s">
        <v>1641</v>
      </c>
      <c r="H902" t="s">
        <v>39</v>
      </c>
      <c r="I902" t="s">
        <v>40</v>
      </c>
      <c r="J902" t="s">
        <v>77</v>
      </c>
      <c r="K902" t="s">
        <v>85</v>
      </c>
      <c r="L902" t="s">
        <v>43</v>
      </c>
      <c r="M902" t="s">
        <v>1352</v>
      </c>
      <c r="N902">
        <v>0.4</v>
      </c>
      <c r="O902" t="s">
        <v>33</v>
      </c>
      <c r="P902" t="s">
        <v>34</v>
      </c>
      <c r="Q902" t="s">
        <v>45</v>
      </c>
      <c r="R902" t="s">
        <v>1642</v>
      </c>
      <c r="S902">
        <v>93905</v>
      </c>
      <c r="T902" s="1">
        <v>42018</v>
      </c>
      <c r="U902" s="1">
        <v>42020</v>
      </c>
      <c r="V902">
        <v>-272.860884</v>
      </c>
      <c r="W902">
        <v>5</v>
      </c>
      <c r="X902">
        <v>562.92999999999995</v>
      </c>
      <c r="Y902">
        <v>89704</v>
      </c>
      <c r="Z902" t="str">
        <f>TEXT(Orders[[#This Row],[Order Date]],"MMM")</f>
        <v>Jan</v>
      </c>
    </row>
    <row r="903" spans="1:26" x14ac:dyDescent="0.3">
      <c r="A903">
        <v>19145</v>
      </c>
      <c r="B903" t="s">
        <v>47</v>
      </c>
      <c r="C903">
        <v>0.08</v>
      </c>
      <c r="D903">
        <v>4.28</v>
      </c>
      <c r="E903">
        <v>0.94</v>
      </c>
      <c r="F903">
        <v>1636</v>
      </c>
      <c r="G903" t="s">
        <v>1641</v>
      </c>
      <c r="H903" t="s">
        <v>49</v>
      </c>
      <c r="I903" t="s">
        <v>40</v>
      </c>
      <c r="J903" t="s">
        <v>29</v>
      </c>
      <c r="K903" t="s">
        <v>30</v>
      </c>
      <c r="L903" t="s">
        <v>31</v>
      </c>
      <c r="M903" t="s">
        <v>1643</v>
      </c>
      <c r="N903">
        <v>0.56000000000000005</v>
      </c>
      <c r="O903" t="s">
        <v>33</v>
      </c>
      <c r="P903" t="s">
        <v>34</v>
      </c>
      <c r="Q903" t="s">
        <v>45</v>
      </c>
      <c r="R903" t="s">
        <v>1642</v>
      </c>
      <c r="S903">
        <v>93905</v>
      </c>
      <c r="T903" s="1">
        <v>42018</v>
      </c>
      <c r="U903" s="1">
        <v>42021</v>
      </c>
      <c r="V903">
        <v>10.5792</v>
      </c>
      <c r="W903">
        <v>7</v>
      </c>
      <c r="X903">
        <v>29.18</v>
      </c>
      <c r="Y903">
        <v>89704</v>
      </c>
      <c r="Z903" t="str">
        <f>TEXT(Orders[[#This Row],[Order Date]],"MMM")</f>
        <v>Jan</v>
      </c>
    </row>
    <row r="904" spans="1:26" x14ac:dyDescent="0.3">
      <c r="A904">
        <v>20869</v>
      </c>
      <c r="B904" t="s">
        <v>25</v>
      </c>
      <c r="C904">
        <v>0.04</v>
      </c>
      <c r="D904">
        <v>136.97999999999999</v>
      </c>
      <c r="E904">
        <v>24.49</v>
      </c>
      <c r="F904">
        <v>1636</v>
      </c>
      <c r="G904" t="s">
        <v>1641</v>
      </c>
      <c r="H904" t="s">
        <v>27</v>
      </c>
      <c r="I904" t="s">
        <v>40</v>
      </c>
      <c r="J904" t="s">
        <v>41</v>
      </c>
      <c r="K904" t="s">
        <v>50</v>
      </c>
      <c r="L904" t="s">
        <v>236</v>
      </c>
      <c r="M904" t="s">
        <v>1644</v>
      </c>
      <c r="N904">
        <v>0.59</v>
      </c>
      <c r="O904" t="s">
        <v>33</v>
      </c>
      <c r="P904" t="s">
        <v>34</v>
      </c>
      <c r="Q904" t="s">
        <v>45</v>
      </c>
      <c r="R904" t="s">
        <v>1642</v>
      </c>
      <c r="S904">
        <v>93905</v>
      </c>
      <c r="T904" s="1">
        <v>42016</v>
      </c>
      <c r="U904" s="1">
        <v>42018</v>
      </c>
      <c r="V904">
        <v>1127.5497</v>
      </c>
      <c r="W904">
        <v>12</v>
      </c>
      <c r="X904">
        <v>1634.13</v>
      </c>
      <c r="Y904">
        <v>89706</v>
      </c>
      <c r="Z904" t="str">
        <f>TEXT(Orders[[#This Row],[Order Date]],"MMM")</f>
        <v>Jan</v>
      </c>
    </row>
    <row r="905" spans="1:26" x14ac:dyDescent="0.3">
      <c r="A905">
        <v>26109</v>
      </c>
      <c r="B905" t="s">
        <v>47</v>
      </c>
      <c r="C905">
        <v>0.08</v>
      </c>
      <c r="D905">
        <v>55.48</v>
      </c>
      <c r="E905">
        <v>6.79</v>
      </c>
      <c r="F905">
        <v>1639</v>
      </c>
      <c r="G905" t="s">
        <v>1645</v>
      </c>
      <c r="H905" t="s">
        <v>49</v>
      </c>
      <c r="I905" t="s">
        <v>40</v>
      </c>
      <c r="J905" t="s">
        <v>29</v>
      </c>
      <c r="K905" t="s">
        <v>93</v>
      </c>
      <c r="L905" t="s">
        <v>59</v>
      </c>
      <c r="M905" t="s">
        <v>1646</v>
      </c>
      <c r="N905">
        <v>0.37</v>
      </c>
      <c r="O905" t="s">
        <v>33</v>
      </c>
      <c r="P905" t="s">
        <v>53</v>
      </c>
      <c r="Q905" t="s">
        <v>228</v>
      </c>
      <c r="R905" t="s">
        <v>1647</v>
      </c>
      <c r="S905">
        <v>6901</v>
      </c>
      <c r="T905" s="1">
        <v>42061</v>
      </c>
      <c r="U905" s="1">
        <v>42063</v>
      </c>
      <c r="V905">
        <v>147.75659999999999</v>
      </c>
      <c r="W905">
        <v>4</v>
      </c>
      <c r="X905">
        <v>214.14</v>
      </c>
      <c r="Y905">
        <v>89705</v>
      </c>
      <c r="Z905" t="str">
        <f>TEXT(Orders[[#This Row],[Order Date]],"MMM")</f>
        <v>Feb</v>
      </c>
    </row>
    <row r="906" spans="1:26" x14ac:dyDescent="0.3">
      <c r="A906">
        <v>18274</v>
      </c>
      <c r="B906" t="s">
        <v>106</v>
      </c>
      <c r="C906">
        <v>0.09</v>
      </c>
      <c r="D906">
        <v>107.53</v>
      </c>
      <c r="E906">
        <v>5.81</v>
      </c>
      <c r="F906">
        <v>1644</v>
      </c>
      <c r="G906" t="s">
        <v>1648</v>
      </c>
      <c r="H906" t="s">
        <v>49</v>
      </c>
      <c r="I906" t="s">
        <v>58</v>
      </c>
      <c r="J906" t="s">
        <v>41</v>
      </c>
      <c r="K906" t="s">
        <v>50</v>
      </c>
      <c r="L906" t="s">
        <v>86</v>
      </c>
      <c r="M906" t="s">
        <v>1649</v>
      </c>
      <c r="N906">
        <v>0.65</v>
      </c>
      <c r="O906" t="s">
        <v>33</v>
      </c>
      <c r="P906" t="s">
        <v>61</v>
      </c>
      <c r="Q906" t="s">
        <v>130</v>
      </c>
      <c r="R906" t="s">
        <v>1650</v>
      </c>
      <c r="S906">
        <v>77546</v>
      </c>
      <c r="T906" s="1">
        <v>42169</v>
      </c>
      <c r="U906" s="1">
        <v>42171</v>
      </c>
      <c r="V906">
        <v>69.545100000000005</v>
      </c>
      <c r="W906">
        <v>1</v>
      </c>
      <c r="X906">
        <v>100.79</v>
      </c>
      <c r="Y906">
        <v>87342</v>
      </c>
      <c r="Z906" t="str">
        <f>TEXT(Orders[[#This Row],[Order Date]],"MMM")</f>
        <v>Jun</v>
      </c>
    </row>
    <row r="907" spans="1:26" x14ac:dyDescent="0.3">
      <c r="A907">
        <v>24265</v>
      </c>
      <c r="B907" t="s">
        <v>37</v>
      </c>
      <c r="C907">
        <v>0.06</v>
      </c>
      <c r="D907">
        <v>3.29</v>
      </c>
      <c r="E907">
        <v>1.35</v>
      </c>
      <c r="F907">
        <v>1646</v>
      </c>
      <c r="G907" t="s">
        <v>1651</v>
      </c>
      <c r="H907" t="s">
        <v>49</v>
      </c>
      <c r="I907" t="s">
        <v>58</v>
      </c>
      <c r="J907" t="s">
        <v>29</v>
      </c>
      <c r="K907" t="s">
        <v>66</v>
      </c>
      <c r="L907" t="s">
        <v>31</v>
      </c>
      <c r="M907" t="s">
        <v>296</v>
      </c>
      <c r="N907">
        <v>0.4</v>
      </c>
      <c r="O907" t="s">
        <v>33</v>
      </c>
      <c r="P907" t="s">
        <v>53</v>
      </c>
      <c r="Q907" t="s">
        <v>71</v>
      </c>
      <c r="R907" t="s">
        <v>1652</v>
      </c>
      <c r="S907">
        <v>11714</v>
      </c>
      <c r="T907" s="1">
        <v>42078</v>
      </c>
      <c r="U907" s="1">
        <v>42080</v>
      </c>
      <c r="V907">
        <v>8.5299999999999994</v>
      </c>
      <c r="W907">
        <v>11</v>
      </c>
      <c r="X907">
        <v>35.97</v>
      </c>
      <c r="Y907">
        <v>90932</v>
      </c>
      <c r="Z907" t="str">
        <f>TEXT(Orders[[#This Row],[Order Date]],"MMM")</f>
        <v>Mar</v>
      </c>
    </row>
    <row r="908" spans="1:26" x14ac:dyDescent="0.3">
      <c r="A908">
        <v>21947</v>
      </c>
      <c r="B908" t="s">
        <v>47</v>
      </c>
      <c r="C908">
        <v>0.08</v>
      </c>
      <c r="D908">
        <v>46.89</v>
      </c>
      <c r="E908">
        <v>5.0999999999999996</v>
      </c>
      <c r="F908">
        <v>1648</v>
      </c>
      <c r="G908" t="s">
        <v>1653</v>
      </c>
      <c r="H908" t="s">
        <v>49</v>
      </c>
      <c r="I908" t="s">
        <v>28</v>
      </c>
      <c r="J908" t="s">
        <v>29</v>
      </c>
      <c r="K908" t="s">
        <v>257</v>
      </c>
      <c r="L908" t="s">
        <v>86</v>
      </c>
      <c r="M908" t="s">
        <v>1342</v>
      </c>
      <c r="N908">
        <v>0.46</v>
      </c>
      <c r="O908" t="s">
        <v>33</v>
      </c>
      <c r="P908" t="s">
        <v>61</v>
      </c>
      <c r="Q908" t="s">
        <v>178</v>
      </c>
      <c r="R908" t="s">
        <v>1654</v>
      </c>
      <c r="S908">
        <v>60098</v>
      </c>
      <c r="T908" s="1">
        <v>42088</v>
      </c>
      <c r="U908" s="1">
        <v>42090</v>
      </c>
      <c r="V908">
        <v>507.63299999999998</v>
      </c>
      <c r="W908">
        <v>17</v>
      </c>
      <c r="X908">
        <v>735.7</v>
      </c>
      <c r="Y908">
        <v>91043</v>
      </c>
      <c r="Z908" t="str">
        <f>TEXT(Orders[[#This Row],[Order Date]],"MMM")</f>
        <v>Mar</v>
      </c>
    </row>
    <row r="909" spans="1:26" x14ac:dyDescent="0.3">
      <c r="A909">
        <v>21948</v>
      </c>
      <c r="B909" t="s">
        <v>47</v>
      </c>
      <c r="C909">
        <v>0.05</v>
      </c>
      <c r="D909">
        <v>12.98</v>
      </c>
      <c r="E909">
        <v>3.14</v>
      </c>
      <c r="F909">
        <v>1648</v>
      </c>
      <c r="G909" t="s">
        <v>1653</v>
      </c>
      <c r="H909" t="s">
        <v>49</v>
      </c>
      <c r="I909" t="s">
        <v>28</v>
      </c>
      <c r="J909" t="s">
        <v>29</v>
      </c>
      <c r="K909" t="s">
        <v>174</v>
      </c>
      <c r="L909" t="s">
        <v>51</v>
      </c>
      <c r="M909" t="s">
        <v>175</v>
      </c>
      <c r="N909">
        <v>0.6</v>
      </c>
      <c r="O909" t="s">
        <v>33</v>
      </c>
      <c r="P909" t="s">
        <v>61</v>
      </c>
      <c r="Q909" t="s">
        <v>178</v>
      </c>
      <c r="R909" t="s">
        <v>1654</v>
      </c>
      <c r="S909">
        <v>60098</v>
      </c>
      <c r="T909" s="1">
        <v>42088</v>
      </c>
      <c r="U909" s="1">
        <v>42088</v>
      </c>
      <c r="V909">
        <v>38.229999999999997</v>
      </c>
      <c r="W909">
        <v>18</v>
      </c>
      <c r="X909">
        <v>225.59</v>
      </c>
      <c r="Y909">
        <v>91043</v>
      </c>
      <c r="Z909" t="str">
        <f>TEXT(Orders[[#This Row],[Order Date]],"MMM")</f>
        <v>Mar</v>
      </c>
    </row>
    <row r="910" spans="1:26" x14ac:dyDescent="0.3">
      <c r="A910">
        <v>20603</v>
      </c>
      <c r="B910" t="s">
        <v>47</v>
      </c>
      <c r="C910">
        <v>0.03</v>
      </c>
      <c r="D910">
        <v>48.58</v>
      </c>
      <c r="E910">
        <v>3.99</v>
      </c>
      <c r="F910">
        <v>1649</v>
      </c>
      <c r="G910" t="s">
        <v>1655</v>
      </c>
      <c r="H910" t="s">
        <v>27</v>
      </c>
      <c r="I910" t="s">
        <v>28</v>
      </c>
      <c r="J910" t="s">
        <v>29</v>
      </c>
      <c r="K910" t="s">
        <v>257</v>
      </c>
      <c r="L910" t="s">
        <v>59</v>
      </c>
      <c r="M910" t="s">
        <v>1656</v>
      </c>
      <c r="N910">
        <v>0.56000000000000005</v>
      </c>
      <c r="O910" t="s">
        <v>33</v>
      </c>
      <c r="P910" t="s">
        <v>53</v>
      </c>
      <c r="Q910" t="s">
        <v>71</v>
      </c>
      <c r="R910" t="s">
        <v>1604</v>
      </c>
      <c r="S910">
        <v>11598</v>
      </c>
      <c r="T910" s="1">
        <v>42059</v>
      </c>
      <c r="U910" s="1">
        <v>42061</v>
      </c>
      <c r="V910">
        <v>100.13279999999999</v>
      </c>
      <c r="W910">
        <v>3</v>
      </c>
      <c r="X910">
        <v>145.12</v>
      </c>
      <c r="Y910">
        <v>91041</v>
      </c>
      <c r="Z910" t="str">
        <f>TEXT(Orders[[#This Row],[Order Date]],"MMM")</f>
        <v>Feb</v>
      </c>
    </row>
    <row r="911" spans="1:26" x14ac:dyDescent="0.3">
      <c r="A911">
        <v>24016</v>
      </c>
      <c r="B911" t="s">
        <v>25</v>
      </c>
      <c r="C911">
        <v>0.05</v>
      </c>
      <c r="D911">
        <v>6.48</v>
      </c>
      <c r="E911">
        <v>2.74</v>
      </c>
      <c r="F911">
        <v>1650</v>
      </c>
      <c r="G911" t="s">
        <v>1657</v>
      </c>
      <c r="H911" t="s">
        <v>49</v>
      </c>
      <c r="I911" t="s">
        <v>28</v>
      </c>
      <c r="J911" t="s">
        <v>77</v>
      </c>
      <c r="K911" t="s">
        <v>180</v>
      </c>
      <c r="L911" t="s">
        <v>51</v>
      </c>
      <c r="M911" t="s">
        <v>1658</v>
      </c>
      <c r="N911">
        <v>0.71</v>
      </c>
      <c r="O911" t="s">
        <v>33</v>
      </c>
      <c r="P911" t="s">
        <v>136</v>
      </c>
      <c r="Q911" t="s">
        <v>322</v>
      </c>
      <c r="R911" t="s">
        <v>1659</v>
      </c>
      <c r="S911">
        <v>27203</v>
      </c>
      <c r="T911" s="1">
        <v>42133</v>
      </c>
      <c r="U911" s="1">
        <v>42133</v>
      </c>
      <c r="V911">
        <v>15.096</v>
      </c>
      <c r="W911">
        <v>15</v>
      </c>
      <c r="X911">
        <v>94.27</v>
      </c>
      <c r="Y911">
        <v>91042</v>
      </c>
      <c r="Z911" t="str">
        <f>TEXT(Orders[[#This Row],[Order Date]],"MMM")</f>
        <v>May</v>
      </c>
    </row>
    <row r="912" spans="1:26" x14ac:dyDescent="0.3">
      <c r="A912">
        <v>24017</v>
      </c>
      <c r="B912" t="s">
        <v>25</v>
      </c>
      <c r="C912">
        <v>0.09</v>
      </c>
      <c r="D912">
        <v>12.53</v>
      </c>
      <c r="E912">
        <v>0.5</v>
      </c>
      <c r="F912">
        <v>1650</v>
      </c>
      <c r="G912" t="s">
        <v>1657</v>
      </c>
      <c r="H912" t="s">
        <v>49</v>
      </c>
      <c r="I912" t="s">
        <v>28</v>
      </c>
      <c r="J912" t="s">
        <v>29</v>
      </c>
      <c r="K912" t="s">
        <v>134</v>
      </c>
      <c r="L912" t="s">
        <v>59</v>
      </c>
      <c r="M912" t="s">
        <v>1660</v>
      </c>
      <c r="N912">
        <v>0.38</v>
      </c>
      <c r="O912" t="s">
        <v>33</v>
      </c>
      <c r="P912" t="s">
        <v>136</v>
      </c>
      <c r="Q912" t="s">
        <v>322</v>
      </c>
      <c r="R912" t="s">
        <v>1659</v>
      </c>
      <c r="S912">
        <v>27203</v>
      </c>
      <c r="T912" s="1">
        <v>42133</v>
      </c>
      <c r="U912" s="1">
        <v>42134</v>
      </c>
      <c r="V912">
        <v>14.912399999999998</v>
      </c>
      <c r="W912">
        <v>7</v>
      </c>
      <c r="X912">
        <v>82.21</v>
      </c>
      <c r="Y912">
        <v>91042</v>
      </c>
      <c r="Z912" t="str">
        <f>TEXT(Orders[[#This Row],[Order Date]],"MMM")</f>
        <v>May</v>
      </c>
    </row>
    <row r="913" spans="1:26" x14ac:dyDescent="0.3">
      <c r="A913">
        <v>24019</v>
      </c>
      <c r="B913" t="s">
        <v>25</v>
      </c>
      <c r="C913">
        <v>0.08</v>
      </c>
      <c r="D913">
        <v>65.989999999999995</v>
      </c>
      <c r="E913">
        <v>8.99</v>
      </c>
      <c r="F913">
        <v>1650</v>
      </c>
      <c r="G913" t="s">
        <v>1657</v>
      </c>
      <c r="H913" t="s">
        <v>27</v>
      </c>
      <c r="I913" t="s">
        <v>28</v>
      </c>
      <c r="J913" t="s">
        <v>77</v>
      </c>
      <c r="K913" t="s">
        <v>78</v>
      </c>
      <c r="L913" t="s">
        <v>59</v>
      </c>
      <c r="M913" t="s">
        <v>1661</v>
      </c>
      <c r="N913">
        <v>0.55000000000000004</v>
      </c>
      <c r="O913" t="s">
        <v>33</v>
      </c>
      <c r="P913" t="s">
        <v>136</v>
      </c>
      <c r="Q913" t="s">
        <v>322</v>
      </c>
      <c r="R913" t="s">
        <v>1659</v>
      </c>
      <c r="S913">
        <v>27203</v>
      </c>
      <c r="T913" s="1">
        <v>42133</v>
      </c>
      <c r="U913" s="1">
        <v>42135</v>
      </c>
      <c r="V913">
        <v>-135.226</v>
      </c>
      <c r="W913">
        <v>8</v>
      </c>
      <c r="X913">
        <v>417.47</v>
      </c>
      <c r="Y913">
        <v>91042</v>
      </c>
      <c r="Z913" t="str">
        <f>TEXT(Orders[[#This Row],[Order Date]],"MMM")</f>
        <v>May</v>
      </c>
    </row>
    <row r="914" spans="1:26" x14ac:dyDescent="0.3">
      <c r="A914">
        <v>19251</v>
      </c>
      <c r="B914" t="s">
        <v>37</v>
      </c>
      <c r="C914">
        <v>0</v>
      </c>
      <c r="D914">
        <v>101.41</v>
      </c>
      <c r="E914">
        <v>35</v>
      </c>
      <c r="F914">
        <v>1653</v>
      </c>
      <c r="G914" t="s">
        <v>1662</v>
      </c>
      <c r="H914" t="s">
        <v>27</v>
      </c>
      <c r="I914" t="s">
        <v>28</v>
      </c>
      <c r="J914" t="s">
        <v>29</v>
      </c>
      <c r="K914" t="s">
        <v>141</v>
      </c>
      <c r="L914" t="s">
        <v>236</v>
      </c>
      <c r="M914" t="s">
        <v>858</v>
      </c>
      <c r="N914">
        <v>0.82</v>
      </c>
      <c r="O914" t="s">
        <v>33</v>
      </c>
      <c r="P914" t="s">
        <v>34</v>
      </c>
      <c r="Q914" t="s">
        <v>45</v>
      </c>
      <c r="R914" t="s">
        <v>1663</v>
      </c>
      <c r="S914">
        <v>91360</v>
      </c>
      <c r="T914" s="1">
        <v>42028</v>
      </c>
      <c r="U914" s="1">
        <v>42029</v>
      </c>
      <c r="V914">
        <v>-457.73</v>
      </c>
      <c r="W914">
        <v>10</v>
      </c>
      <c r="X914">
        <v>1104.32</v>
      </c>
      <c r="Y914">
        <v>89885</v>
      </c>
      <c r="Z914" t="str">
        <f>TEXT(Orders[[#This Row],[Order Date]],"MMM")</f>
        <v>Jan</v>
      </c>
    </row>
    <row r="915" spans="1:26" x14ac:dyDescent="0.3">
      <c r="A915">
        <v>19252</v>
      </c>
      <c r="B915" t="s">
        <v>37</v>
      </c>
      <c r="C915">
        <v>0.1</v>
      </c>
      <c r="D915">
        <v>95.99</v>
      </c>
      <c r="E915">
        <v>4.9000000000000004</v>
      </c>
      <c r="F915">
        <v>1653</v>
      </c>
      <c r="G915" t="s">
        <v>1662</v>
      </c>
      <c r="H915" t="s">
        <v>49</v>
      </c>
      <c r="I915" t="s">
        <v>28</v>
      </c>
      <c r="J915" t="s">
        <v>77</v>
      </c>
      <c r="K915" t="s">
        <v>78</v>
      </c>
      <c r="L915" t="s">
        <v>59</v>
      </c>
      <c r="M915" t="s">
        <v>254</v>
      </c>
      <c r="N915">
        <v>0.56000000000000005</v>
      </c>
      <c r="O915" t="s">
        <v>33</v>
      </c>
      <c r="P915" t="s">
        <v>34</v>
      </c>
      <c r="Q915" t="s">
        <v>45</v>
      </c>
      <c r="R915" t="s">
        <v>1663</v>
      </c>
      <c r="S915">
        <v>91360</v>
      </c>
      <c r="T915" s="1">
        <v>42028</v>
      </c>
      <c r="U915" s="1">
        <v>42029</v>
      </c>
      <c r="V915">
        <v>-268.66399999999999</v>
      </c>
      <c r="W915">
        <v>2</v>
      </c>
      <c r="X915">
        <v>149.80000000000001</v>
      </c>
      <c r="Y915">
        <v>89885</v>
      </c>
      <c r="Z915" t="str">
        <f>TEXT(Orders[[#This Row],[Order Date]],"MMM")</f>
        <v>Jan</v>
      </c>
    </row>
    <row r="916" spans="1:26" x14ac:dyDescent="0.3">
      <c r="A916">
        <v>24187</v>
      </c>
      <c r="B916" t="s">
        <v>25</v>
      </c>
      <c r="C916">
        <v>0.1</v>
      </c>
      <c r="D916">
        <v>3.6</v>
      </c>
      <c r="E916">
        <v>2.2000000000000002</v>
      </c>
      <c r="F916">
        <v>1665</v>
      </c>
      <c r="G916" t="s">
        <v>1664</v>
      </c>
      <c r="H916" t="s">
        <v>49</v>
      </c>
      <c r="I916" t="s">
        <v>114</v>
      </c>
      <c r="J916" t="s">
        <v>29</v>
      </c>
      <c r="K916" t="s">
        <v>93</v>
      </c>
      <c r="L916" t="s">
        <v>31</v>
      </c>
      <c r="M916" t="s">
        <v>1665</v>
      </c>
      <c r="N916">
        <v>0.39</v>
      </c>
      <c r="O916" t="s">
        <v>33</v>
      </c>
      <c r="P916" t="s">
        <v>34</v>
      </c>
      <c r="Q916" t="s">
        <v>45</v>
      </c>
      <c r="R916" t="s">
        <v>1666</v>
      </c>
      <c r="S916">
        <v>92653</v>
      </c>
      <c r="T916" s="1">
        <v>42061</v>
      </c>
      <c r="U916" s="1">
        <v>42062</v>
      </c>
      <c r="V916">
        <v>-8.2799999999999994</v>
      </c>
      <c r="W916">
        <v>2</v>
      </c>
      <c r="X916">
        <v>6.97</v>
      </c>
      <c r="Y916">
        <v>90678</v>
      </c>
      <c r="Z916" t="str">
        <f>TEXT(Orders[[#This Row],[Order Date]],"MMM")</f>
        <v>Feb</v>
      </c>
    </row>
    <row r="917" spans="1:26" x14ac:dyDescent="0.3">
      <c r="A917">
        <v>21491</v>
      </c>
      <c r="B917" t="s">
        <v>106</v>
      </c>
      <c r="C917">
        <v>0.03</v>
      </c>
      <c r="D917">
        <v>35.409999999999997</v>
      </c>
      <c r="E917">
        <v>1.99</v>
      </c>
      <c r="F917">
        <v>1670</v>
      </c>
      <c r="G917" t="s">
        <v>1667</v>
      </c>
      <c r="H917" t="s">
        <v>49</v>
      </c>
      <c r="I917" t="s">
        <v>58</v>
      </c>
      <c r="J917" t="s">
        <v>77</v>
      </c>
      <c r="K917" t="s">
        <v>180</v>
      </c>
      <c r="L917" t="s">
        <v>51</v>
      </c>
      <c r="M917" t="s">
        <v>1668</v>
      </c>
      <c r="N917">
        <v>0.43</v>
      </c>
      <c r="O917" t="s">
        <v>33</v>
      </c>
      <c r="P917" t="s">
        <v>136</v>
      </c>
      <c r="Q917" t="s">
        <v>137</v>
      </c>
      <c r="R917" t="s">
        <v>1583</v>
      </c>
      <c r="S917">
        <v>24060</v>
      </c>
      <c r="T917" s="1">
        <v>42118</v>
      </c>
      <c r="U917" s="1">
        <v>42120</v>
      </c>
      <c r="V917">
        <v>1912.4219999999998</v>
      </c>
      <c r="W917">
        <v>10</v>
      </c>
      <c r="X917">
        <v>367.52</v>
      </c>
      <c r="Y917">
        <v>86722</v>
      </c>
      <c r="Z917" t="str">
        <f>TEXT(Orders[[#This Row],[Order Date]],"MMM")</f>
        <v>Apr</v>
      </c>
    </row>
    <row r="918" spans="1:26" x14ac:dyDescent="0.3">
      <c r="A918">
        <v>21492</v>
      </c>
      <c r="B918" t="s">
        <v>106</v>
      </c>
      <c r="C918">
        <v>0</v>
      </c>
      <c r="D918">
        <v>142.86000000000001</v>
      </c>
      <c r="E918">
        <v>19.989999999999998</v>
      </c>
      <c r="F918">
        <v>1670</v>
      </c>
      <c r="G918" t="s">
        <v>1667</v>
      </c>
      <c r="H918" t="s">
        <v>49</v>
      </c>
      <c r="I918" t="s">
        <v>58</v>
      </c>
      <c r="J918" t="s">
        <v>29</v>
      </c>
      <c r="K918" t="s">
        <v>141</v>
      </c>
      <c r="L918" t="s">
        <v>59</v>
      </c>
      <c r="M918" t="s">
        <v>1669</v>
      </c>
      <c r="N918">
        <v>0.56000000000000005</v>
      </c>
      <c r="O918" t="s">
        <v>33</v>
      </c>
      <c r="P918" t="s">
        <v>136</v>
      </c>
      <c r="Q918" t="s">
        <v>137</v>
      </c>
      <c r="R918" t="s">
        <v>1583</v>
      </c>
      <c r="S918">
        <v>24060</v>
      </c>
      <c r="T918" s="1">
        <v>42118</v>
      </c>
      <c r="U918" s="1">
        <v>42127</v>
      </c>
      <c r="V918">
        <v>-739.32600000000002</v>
      </c>
      <c r="W918">
        <v>11</v>
      </c>
      <c r="X918">
        <v>1576.35</v>
      </c>
      <c r="Y918">
        <v>86722</v>
      </c>
      <c r="Z918" t="str">
        <f>TEXT(Orders[[#This Row],[Order Date]],"MMM")</f>
        <v>Apr</v>
      </c>
    </row>
    <row r="919" spans="1:26" x14ac:dyDescent="0.3">
      <c r="A919">
        <v>23578</v>
      </c>
      <c r="B919" t="s">
        <v>106</v>
      </c>
      <c r="C919">
        <v>0.1</v>
      </c>
      <c r="D919">
        <v>4.13</v>
      </c>
      <c r="E919">
        <v>0.99</v>
      </c>
      <c r="F919">
        <v>1671</v>
      </c>
      <c r="G919" t="s">
        <v>1670</v>
      </c>
      <c r="H919" t="s">
        <v>49</v>
      </c>
      <c r="I919" t="s">
        <v>58</v>
      </c>
      <c r="J919" t="s">
        <v>29</v>
      </c>
      <c r="K919" t="s">
        <v>134</v>
      </c>
      <c r="L919" t="s">
        <v>59</v>
      </c>
      <c r="M919" t="s">
        <v>1416</v>
      </c>
      <c r="N919">
        <v>0.39</v>
      </c>
      <c r="O919" t="s">
        <v>33</v>
      </c>
      <c r="P919" t="s">
        <v>136</v>
      </c>
      <c r="Q919" t="s">
        <v>137</v>
      </c>
      <c r="R919" t="s">
        <v>1671</v>
      </c>
      <c r="S919">
        <v>22015</v>
      </c>
      <c r="T919" s="1">
        <v>42044</v>
      </c>
      <c r="U919" s="1">
        <v>42048</v>
      </c>
      <c r="V919">
        <v>-40.53</v>
      </c>
      <c r="W919">
        <v>13</v>
      </c>
      <c r="X919">
        <v>52.16</v>
      </c>
      <c r="Y919">
        <v>86724</v>
      </c>
      <c r="Z919" t="str">
        <f>TEXT(Orders[[#This Row],[Order Date]],"MMM")</f>
        <v>Feb</v>
      </c>
    </row>
    <row r="920" spans="1:26" x14ac:dyDescent="0.3">
      <c r="A920">
        <v>22007</v>
      </c>
      <c r="B920" t="s">
        <v>47</v>
      </c>
      <c r="C920">
        <v>0.03</v>
      </c>
      <c r="D920">
        <v>223.98</v>
      </c>
      <c r="E920">
        <v>15.01</v>
      </c>
      <c r="F920">
        <v>1671</v>
      </c>
      <c r="G920" t="s">
        <v>1670</v>
      </c>
      <c r="H920" t="s">
        <v>49</v>
      </c>
      <c r="I920" t="s">
        <v>58</v>
      </c>
      <c r="J920" t="s">
        <v>29</v>
      </c>
      <c r="K920" t="s">
        <v>109</v>
      </c>
      <c r="L920" t="s">
        <v>59</v>
      </c>
      <c r="M920" t="s">
        <v>1672</v>
      </c>
      <c r="N920">
        <v>0.38</v>
      </c>
      <c r="O920" t="s">
        <v>33</v>
      </c>
      <c r="P920" t="s">
        <v>136</v>
      </c>
      <c r="Q920" t="s">
        <v>137</v>
      </c>
      <c r="R920" t="s">
        <v>1671</v>
      </c>
      <c r="S920">
        <v>22015</v>
      </c>
      <c r="T920" s="1">
        <v>42136</v>
      </c>
      <c r="U920" s="1">
        <v>42137</v>
      </c>
      <c r="V920">
        <v>0.69599999999999995</v>
      </c>
      <c r="W920">
        <v>21</v>
      </c>
      <c r="X920">
        <v>4881.84</v>
      </c>
      <c r="Y920">
        <v>86725</v>
      </c>
      <c r="Z920" t="str">
        <f>TEXT(Orders[[#This Row],[Order Date]],"MMM")</f>
        <v>May</v>
      </c>
    </row>
    <row r="921" spans="1:26" x14ac:dyDescent="0.3">
      <c r="A921">
        <v>25066</v>
      </c>
      <c r="B921" t="s">
        <v>106</v>
      </c>
      <c r="C921">
        <v>0.02</v>
      </c>
      <c r="D921">
        <v>284.98</v>
      </c>
      <c r="E921">
        <v>69.55</v>
      </c>
      <c r="F921">
        <v>1672</v>
      </c>
      <c r="G921" t="s">
        <v>1673</v>
      </c>
      <c r="H921" t="s">
        <v>39</v>
      </c>
      <c r="I921" t="s">
        <v>58</v>
      </c>
      <c r="J921" t="s">
        <v>41</v>
      </c>
      <c r="K921" t="s">
        <v>42</v>
      </c>
      <c r="L921" t="s">
        <v>43</v>
      </c>
      <c r="M921" t="s">
        <v>1079</v>
      </c>
      <c r="N921">
        <v>0.6</v>
      </c>
      <c r="O921" t="s">
        <v>33</v>
      </c>
      <c r="P921" t="s">
        <v>136</v>
      </c>
      <c r="Q921" t="s">
        <v>137</v>
      </c>
      <c r="R921" t="s">
        <v>1674</v>
      </c>
      <c r="S921">
        <v>22901</v>
      </c>
      <c r="T921" s="1">
        <v>42162</v>
      </c>
      <c r="U921" s="1">
        <v>42167</v>
      </c>
      <c r="V921">
        <v>15.527999999999999</v>
      </c>
      <c r="W921">
        <v>3</v>
      </c>
      <c r="X921">
        <v>926.3</v>
      </c>
      <c r="Y921">
        <v>86723</v>
      </c>
      <c r="Z921" t="str">
        <f>TEXT(Orders[[#This Row],[Order Date]],"MMM")</f>
        <v>Jun</v>
      </c>
    </row>
    <row r="922" spans="1:26" x14ac:dyDescent="0.3">
      <c r="A922">
        <v>25067</v>
      </c>
      <c r="B922" t="s">
        <v>106</v>
      </c>
      <c r="C922">
        <v>0.08</v>
      </c>
      <c r="D922">
        <v>55.48</v>
      </c>
      <c r="E922">
        <v>14.3</v>
      </c>
      <c r="F922">
        <v>1672</v>
      </c>
      <c r="G922" t="s">
        <v>1673</v>
      </c>
      <c r="H922" t="s">
        <v>49</v>
      </c>
      <c r="I922" t="s">
        <v>58</v>
      </c>
      <c r="J922" t="s">
        <v>29</v>
      </c>
      <c r="K922" t="s">
        <v>93</v>
      </c>
      <c r="L922" t="s">
        <v>59</v>
      </c>
      <c r="M922" t="s">
        <v>94</v>
      </c>
      <c r="N922">
        <v>0.37</v>
      </c>
      <c r="O922" t="s">
        <v>33</v>
      </c>
      <c r="P922" t="s">
        <v>136</v>
      </c>
      <c r="Q922" t="s">
        <v>137</v>
      </c>
      <c r="R922" t="s">
        <v>1674</v>
      </c>
      <c r="S922">
        <v>22901</v>
      </c>
      <c r="T922" s="1">
        <v>42162</v>
      </c>
      <c r="U922" s="1">
        <v>42164</v>
      </c>
      <c r="V922">
        <v>-225.56379999999999</v>
      </c>
      <c r="W922">
        <v>17</v>
      </c>
      <c r="X922">
        <v>942.53</v>
      </c>
      <c r="Y922">
        <v>86723</v>
      </c>
      <c r="Z922" t="str">
        <f>TEXT(Orders[[#This Row],[Order Date]],"MMM")</f>
        <v>Jun</v>
      </c>
    </row>
    <row r="923" spans="1:26" x14ac:dyDescent="0.3">
      <c r="A923">
        <v>18150</v>
      </c>
      <c r="B923" t="s">
        <v>56</v>
      </c>
      <c r="C923">
        <v>7.0000000000000007E-2</v>
      </c>
      <c r="D923">
        <v>13.73</v>
      </c>
      <c r="E923">
        <v>6.85</v>
      </c>
      <c r="F923">
        <v>1679</v>
      </c>
      <c r="G923" t="s">
        <v>1675</v>
      </c>
      <c r="H923" t="s">
        <v>49</v>
      </c>
      <c r="I923" t="s">
        <v>114</v>
      </c>
      <c r="J923" t="s">
        <v>41</v>
      </c>
      <c r="K923" t="s">
        <v>50</v>
      </c>
      <c r="L923" t="s">
        <v>31</v>
      </c>
      <c r="M923" t="s">
        <v>645</v>
      </c>
      <c r="N923">
        <v>0.54</v>
      </c>
      <c r="O923" t="s">
        <v>33</v>
      </c>
      <c r="P923" t="s">
        <v>53</v>
      </c>
      <c r="Q923" t="s">
        <v>154</v>
      </c>
      <c r="R923" t="s">
        <v>1676</v>
      </c>
      <c r="S923">
        <v>45324</v>
      </c>
      <c r="T923" s="1">
        <v>42083</v>
      </c>
      <c r="U923" s="1">
        <v>42084</v>
      </c>
      <c r="V923">
        <v>-22.72</v>
      </c>
      <c r="W923">
        <v>21</v>
      </c>
      <c r="X923">
        <v>276.64</v>
      </c>
      <c r="Y923">
        <v>86646</v>
      </c>
      <c r="Z923" t="str">
        <f>TEXT(Orders[[#This Row],[Order Date]],"MMM")</f>
        <v>Mar</v>
      </c>
    </row>
    <row r="924" spans="1:26" x14ac:dyDescent="0.3">
      <c r="A924">
        <v>23524</v>
      </c>
      <c r="B924" t="s">
        <v>106</v>
      </c>
      <c r="C924">
        <v>0.09</v>
      </c>
      <c r="D924">
        <v>30.98</v>
      </c>
      <c r="E924">
        <v>19.510000000000002</v>
      </c>
      <c r="F924">
        <v>1680</v>
      </c>
      <c r="G924" t="s">
        <v>1677</v>
      </c>
      <c r="H924" t="s">
        <v>49</v>
      </c>
      <c r="I924" t="s">
        <v>114</v>
      </c>
      <c r="J924" t="s">
        <v>29</v>
      </c>
      <c r="K924" t="s">
        <v>69</v>
      </c>
      <c r="L924" t="s">
        <v>59</v>
      </c>
      <c r="M924" t="s">
        <v>1678</v>
      </c>
      <c r="N924">
        <v>0.36</v>
      </c>
      <c r="O924" t="s">
        <v>33</v>
      </c>
      <c r="P924" t="s">
        <v>53</v>
      </c>
      <c r="Q924" t="s">
        <v>154</v>
      </c>
      <c r="R924" t="s">
        <v>393</v>
      </c>
      <c r="S924">
        <v>45014</v>
      </c>
      <c r="T924" s="1">
        <v>42127</v>
      </c>
      <c r="U924" s="1">
        <v>42129</v>
      </c>
      <c r="V924">
        <v>-163.53</v>
      </c>
      <c r="W924">
        <v>18</v>
      </c>
      <c r="X924">
        <v>514.62</v>
      </c>
      <c r="Y924">
        <v>86645</v>
      </c>
      <c r="Z924" t="str">
        <f>TEXT(Orders[[#This Row],[Order Date]],"MMM")</f>
        <v>May</v>
      </c>
    </row>
    <row r="925" spans="1:26" x14ac:dyDescent="0.3">
      <c r="A925">
        <v>23525</v>
      </c>
      <c r="B925" t="s">
        <v>106</v>
      </c>
      <c r="C925">
        <v>0.03</v>
      </c>
      <c r="D925">
        <v>49.34</v>
      </c>
      <c r="E925">
        <v>10.25</v>
      </c>
      <c r="F925">
        <v>1680</v>
      </c>
      <c r="G925" t="s">
        <v>1677</v>
      </c>
      <c r="H925" t="s">
        <v>49</v>
      </c>
      <c r="I925" t="s">
        <v>114</v>
      </c>
      <c r="J925" t="s">
        <v>41</v>
      </c>
      <c r="K925" t="s">
        <v>50</v>
      </c>
      <c r="L925" t="s">
        <v>236</v>
      </c>
      <c r="M925" t="s">
        <v>1679</v>
      </c>
      <c r="N925">
        <v>0.56999999999999995</v>
      </c>
      <c r="O925" t="s">
        <v>33</v>
      </c>
      <c r="P925" t="s">
        <v>53</v>
      </c>
      <c r="Q925" t="s">
        <v>154</v>
      </c>
      <c r="R925" t="s">
        <v>393</v>
      </c>
      <c r="S925">
        <v>45014</v>
      </c>
      <c r="T925" s="1">
        <v>42127</v>
      </c>
      <c r="U925" s="1">
        <v>42129</v>
      </c>
      <c r="V925">
        <v>554.77</v>
      </c>
      <c r="W925">
        <v>17</v>
      </c>
      <c r="X925">
        <v>817.32</v>
      </c>
      <c r="Y925">
        <v>86645</v>
      </c>
      <c r="Z925" t="str">
        <f>TEXT(Orders[[#This Row],[Order Date]],"MMM")</f>
        <v>May</v>
      </c>
    </row>
    <row r="926" spans="1:26" x14ac:dyDescent="0.3">
      <c r="A926">
        <v>1976</v>
      </c>
      <c r="B926" t="s">
        <v>37</v>
      </c>
      <c r="C926">
        <v>0.04</v>
      </c>
      <c r="D926">
        <v>6.28</v>
      </c>
      <c r="E926">
        <v>5.41</v>
      </c>
      <c r="F926">
        <v>1682</v>
      </c>
      <c r="G926" t="s">
        <v>1680</v>
      </c>
      <c r="H926" t="s">
        <v>49</v>
      </c>
      <c r="I926" t="s">
        <v>114</v>
      </c>
      <c r="J926" t="s">
        <v>41</v>
      </c>
      <c r="K926" t="s">
        <v>50</v>
      </c>
      <c r="L926" t="s">
        <v>59</v>
      </c>
      <c r="M926" t="s">
        <v>1681</v>
      </c>
      <c r="N926">
        <v>0.53</v>
      </c>
      <c r="O926" t="s">
        <v>33</v>
      </c>
      <c r="P926" t="s">
        <v>61</v>
      </c>
      <c r="Q926" t="s">
        <v>178</v>
      </c>
      <c r="R926" t="s">
        <v>179</v>
      </c>
      <c r="S926">
        <v>60611</v>
      </c>
      <c r="T926" s="1">
        <v>42049</v>
      </c>
      <c r="U926" s="1">
        <v>42051</v>
      </c>
      <c r="V926">
        <v>-38.380000000000003</v>
      </c>
      <c r="W926">
        <v>43</v>
      </c>
      <c r="X926">
        <v>284.48</v>
      </c>
      <c r="Y926">
        <v>14115</v>
      </c>
      <c r="Z926" t="str">
        <f>TEXT(Orders[[#This Row],[Order Date]],"MMM")</f>
        <v>Feb</v>
      </c>
    </row>
    <row r="927" spans="1:26" x14ac:dyDescent="0.3">
      <c r="A927">
        <v>5358</v>
      </c>
      <c r="B927" t="s">
        <v>37</v>
      </c>
      <c r="C927">
        <v>0.08</v>
      </c>
      <c r="D927">
        <v>4.9800000000000004</v>
      </c>
      <c r="E927">
        <v>4.7</v>
      </c>
      <c r="F927">
        <v>1682</v>
      </c>
      <c r="G927" t="s">
        <v>1680</v>
      </c>
      <c r="H927" t="s">
        <v>49</v>
      </c>
      <c r="I927" t="s">
        <v>114</v>
      </c>
      <c r="J927" t="s">
        <v>29</v>
      </c>
      <c r="K927" t="s">
        <v>93</v>
      </c>
      <c r="L927" t="s">
        <v>59</v>
      </c>
      <c r="M927" t="s">
        <v>1682</v>
      </c>
      <c r="N927">
        <v>0.38</v>
      </c>
      <c r="O927" t="s">
        <v>33</v>
      </c>
      <c r="P927" t="s">
        <v>61</v>
      </c>
      <c r="Q927" t="s">
        <v>178</v>
      </c>
      <c r="R927" t="s">
        <v>179</v>
      </c>
      <c r="S927">
        <v>60611</v>
      </c>
      <c r="T927" s="1">
        <v>42077</v>
      </c>
      <c r="U927" s="1">
        <v>42078</v>
      </c>
      <c r="V927">
        <v>-56.35</v>
      </c>
      <c r="W927">
        <v>47</v>
      </c>
      <c r="X927">
        <v>225.98</v>
      </c>
      <c r="Y927">
        <v>38080</v>
      </c>
      <c r="Z927" t="str">
        <f>TEXT(Orders[[#This Row],[Order Date]],"MMM")</f>
        <v>Mar</v>
      </c>
    </row>
    <row r="928" spans="1:26" x14ac:dyDescent="0.3">
      <c r="A928">
        <v>19976</v>
      </c>
      <c r="B928" t="s">
        <v>37</v>
      </c>
      <c r="C928">
        <v>0.04</v>
      </c>
      <c r="D928">
        <v>6.28</v>
      </c>
      <c r="E928">
        <v>5.41</v>
      </c>
      <c r="F928">
        <v>1683</v>
      </c>
      <c r="G928" t="s">
        <v>1683</v>
      </c>
      <c r="H928" t="s">
        <v>49</v>
      </c>
      <c r="I928" t="s">
        <v>114</v>
      </c>
      <c r="J928" t="s">
        <v>41</v>
      </c>
      <c r="K928" t="s">
        <v>50</v>
      </c>
      <c r="L928" t="s">
        <v>59</v>
      </c>
      <c r="M928" t="s">
        <v>1681</v>
      </c>
      <c r="N928">
        <v>0.53</v>
      </c>
      <c r="O928" t="s">
        <v>33</v>
      </c>
      <c r="P928" t="s">
        <v>61</v>
      </c>
      <c r="Q928" t="s">
        <v>130</v>
      </c>
      <c r="R928" t="s">
        <v>1684</v>
      </c>
      <c r="S928">
        <v>77301</v>
      </c>
      <c r="T928" s="1">
        <v>42049</v>
      </c>
      <c r="U928" s="1">
        <v>42051</v>
      </c>
      <c r="V928">
        <v>-19.957600000000003</v>
      </c>
      <c r="W928">
        <v>11</v>
      </c>
      <c r="X928">
        <v>72.77</v>
      </c>
      <c r="Y928">
        <v>90612</v>
      </c>
      <c r="Z928" t="str">
        <f>TEXT(Orders[[#This Row],[Order Date]],"MMM")</f>
        <v>Feb</v>
      </c>
    </row>
    <row r="929" spans="1:26" x14ac:dyDescent="0.3">
      <c r="A929">
        <v>23358</v>
      </c>
      <c r="B929" t="s">
        <v>37</v>
      </c>
      <c r="C929">
        <v>0.08</v>
      </c>
      <c r="D929">
        <v>4.9800000000000004</v>
      </c>
      <c r="E929">
        <v>4.7</v>
      </c>
      <c r="F929">
        <v>1683</v>
      </c>
      <c r="G929" t="s">
        <v>1683</v>
      </c>
      <c r="H929" t="s">
        <v>49</v>
      </c>
      <c r="I929" t="s">
        <v>114</v>
      </c>
      <c r="J929" t="s">
        <v>29</v>
      </c>
      <c r="K929" t="s">
        <v>93</v>
      </c>
      <c r="L929" t="s">
        <v>59</v>
      </c>
      <c r="M929" t="s">
        <v>1682</v>
      </c>
      <c r="N929">
        <v>0.38</v>
      </c>
      <c r="O929" t="s">
        <v>33</v>
      </c>
      <c r="P929" t="s">
        <v>61</v>
      </c>
      <c r="Q929" t="s">
        <v>130</v>
      </c>
      <c r="R929" t="s">
        <v>1684</v>
      </c>
      <c r="S929">
        <v>77301</v>
      </c>
      <c r="T929" s="1">
        <v>42077</v>
      </c>
      <c r="U929" s="1">
        <v>42078</v>
      </c>
      <c r="V929">
        <v>-56.35</v>
      </c>
      <c r="W929">
        <v>12</v>
      </c>
      <c r="X929">
        <v>57.7</v>
      </c>
      <c r="Y929">
        <v>90613</v>
      </c>
      <c r="Z929" t="str">
        <f>TEXT(Orders[[#This Row],[Order Date]],"MMM")</f>
        <v>Mar</v>
      </c>
    </row>
    <row r="930" spans="1:26" x14ac:dyDescent="0.3">
      <c r="A930">
        <v>19751</v>
      </c>
      <c r="B930" t="s">
        <v>106</v>
      </c>
      <c r="C930">
        <v>0.08</v>
      </c>
      <c r="D930">
        <v>2.08</v>
      </c>
      <c r="E930">
        <v>5.33</v>
      </c>
      <c r="F930">
        <v>1686</v>
      </c>
      <c r="G930" t="s">
        <v>1685</v>
      </c>
      <c r="H930" t="s">
        <v>49</v>
      </c>
      <c r="I930" t="s">
        <v>28</v>
      </c>
      <c r="J930" t="s">
        <v>41</v>
      </c>
      <c r="K930" t="s">
        <v>50</v>
      </c>
      <c r="L930" t="s">
        <v>59</v>
      </c>
      <c r="M930" t="s">
        <v>742</v>
      </c>
      <c r="N930">
        <v>0.43</v>
      </c>
      <c r="O930" t="s">
        <v>33</v>
      </c>
      <c r="P930" t="s">
        <v>61</v>
      </c>
      <c r="Q930" t="s">
        <v>178</v>
      </c>
      <c r="R930" t="s">
        <v>1686</v>
      </c>
      <c r="S930">
        <v>60123</v>
      </c>
      <c r="T930" s="1">
        <v>42066</v>
      </c>
      <c r="U930" s="1">
        <v>42073</v>
      </c>
      <c r="V930">
        <v>-129.01</v>
      </c>
      <c r="W930">
        <v>9</v>
      </c>
      <c r="X930">
        <v>19.670000000000002</v>
      </c>
      <c r="Y930">
        <v>86973</v>
      </c>
      <c r="Z930" t="str">
        <f>TEXT(Orders[[#This Row],[Order Date]],"MMM")</f>
        <v>Mar</v>
      </c>
    </row>
    <row r="931" spans="1:26" x14ac:dyDescent="0.3">
      <c r="A931">
        <v>25690</v>
      </c>
      <c r="B931" t="s">
        <v>25</v>
      </c>
      <c r="C931">
        <v>0</v>
      </c>
      <c r="D931">
        <v>48.91</v>
      </c>
      <c r="E931">
        <v>35</v>
      </c>
      <c r="F931">
        <v>1689</v>
      </c>
      <c r="G931" t="s">
        <v>1687</v>
      </c>
      <c r="H931" t="s">
        <v>49</v>
      </c>
      <c r="I931" t="s">
        <v>28</v>
      </c>
      <c r="J931" t="s">
        <v>29</v>
      </c>
      <c r="K931" t="s">
        <v>141</v>
      </c>
      <c r="L931" t="s">
        <v>236</v>
      </c>
      <c r="M931" t="s">
        <v>1688</v>
      </c>
      <c r="N931">
        <v>0.83</v>
      </c>
      <c r="O931" t="s">
        <v>33</v>
      </c>
      <c r="P931" t="s">
        <v>61</v>
      </c>
      <c r="Q931" t="s">
        <v>701</v>
      </c>
      <c r="R931" t="s">
        <v>1619</v>
      </c>
      <c r="S931">
        <v>46322</v>
      </c>
      <c r="T931" s="1">
        <v>42087</v>
      </c>
      <c r="U931" s="1">
        <v>42088</v>
      </c>
      <c r="V931">
        <v>-628.38</v>
      </c>
      <c r="W931">
        <v>10</v>
      </c>
      <c r="X931">
        <v>514.79</v>
      </c>
      <c r="Y931">
        <v>91077</v>
      </c>
      <c r="Z931" t="str">
        <f>TEXT(Orders[[#This Row],[Order Date]],"MMM")</f>
        <v>Mar</v>
      </c>
    </row>
    <row r="932" spans="1:26" x14ac:dyDescent="0.3">
      <c r="A932">
        <v>22798</v>
      </c>
      <c r="B932" t="s">
        <v>106</v>
      </c>
      <c r="C932">
        <v>0.05</v>
      </c>
      <c r="D932">
        <v>115.99</v>
      </c>
      <c r="E932">
        <v>5.26</v>
      </c>
      <c r="F932">
        <v>1690</v>
      </c>
      <c r="G932" t="s">
        <v>1689</v>
      </c>
      <c r="H932" t="s">
        <v>49</v>
      </c>
      <c r="I932" t="s">
        <v>28</v>
      </c>
      <c r="J932" t="s">
        <v>77</v>
      </c>
      <c r="K932" t="s">
        <v>78</v>
      </c>
      <c r="L932" t="s">
        <v>59</v>
      </c>
      <c r="M932" t="s">
        <v>1690</v>
      </c>
      <c r="N932">
        <v>0.56999999999999995</v>
      </c>
      <c r="O932" t="s">
        <v>33</v>
      </c>
      <c r="P932" t="s">
        <v>53</v>
      </c>
      <c r="Q932" t="s">
        <v>234</v>
      </c>
      <c r="R932" t="s">
        <v>1691</v>
      </c>
      <c r="S932">
        <v>17112</v>
      </c>
      <c r="T932" s="1">
        <v>42028</v>
      </c>
      <c r="U932" s="1">
        <v>42032</v>
      </c>
      <c r="V932">
        <v>616.53569999999991</v>
      </c>
      <c r="W932">
        <v>9</v>
      </c>
      <c r="X932">
        <v>893.53</v>
      </c>
      <c r="Y932">
        <v>91076</v>
      </c>
      <c r="Z932" t="str">
        <f>TEXT(Orders[[#This Row],[Order Date]],"MMM")</f>
        <v>Jan</v>
      </c>
    </row>
    <row r="933" spans="1:26" x14ac:dyDescent="0.3">
      <c r="A933">
        <v>23626</v>
      </c>
      <c r="B933" t="s">
        <v>37</v>
      </c>
      <c r="C933">
        <v>0.09</v>
      </c>
      <c r="D933">
        <v>95.43</v>
      </c>
      <c r="E933">
        <v>19.989999999999998</v>
      </c>
      <c r="F933">
        <v>1690</v>
      </c>
      <c r="G933" t="s">
        <v>1689</v>
      </c>
      <c r="H933" t="s">
        <v>49</v>
      </c>
      <c r="I933" t="s">
        <v>28</v>
      </c>
      <c r="J933" t="s">
        <v>29</v>
      </c>
      <c r="K933" t="s">
        <v>141</v>
      </c>
      <c r="L933" t="s">
        <v>59</v>
      </c>
      <c r="M933" t="s">
        <v>847</v>
      </c>
      <c r="N933">
        <v>0.79</v>
      </c>
      <c r="O933" t="s">
        <v>33</v>
      </c>
      <c r="P933" t="s">
        <v>53</v>
      </c>
      <c r="Q933" t="s">
        <v>234</v>
      </c>
      <c r="R933" t="s">
        <v>1691</v>
      </c>
      <c r="S933">
        <v>17112</v>
      </c>
      <c r="T933" s="1">
        <v>42156</v>
      </c>
      <c r="U933" s="1">
        <v>42157</v>
      </c>
      <c r="V933">
        <v>-143.23500000000001</v>
      </c>
      <c r="W933">
        <v>22</v>
      </c>
      <c r="X933">
        <v>2053.6</v>
      </c>
      <c r="Y933">
        <v>91078</v>
      </c>
      <c r="Z933" t="str">
        <f>TEXT(Orders[[#This Row],[Order Date]],"MMM")</f>
        <v>Jun</v>
      </c>
    </row>
    <row r="934" spans="1:26" x14ac:dyDescent="0.3">
      <c r="A934">
        <v>19481</v>
      </c>
      <c r="B934" t="s">
        <v>37</v>
      </c>
      <c r="C934">
        <v>0</v>
      </c>
      <c r="D934">
        <v>6.84</v>
      </c>
      <c r="E934">
        <v>8.3699999999999992</v>
      </c>
      <c r="F934">
        <v>1692</v>
      </c>
      <c r="G934" t="s">
        <v>1692</v>
      </c>
      <c r="H934" t="s">
        <v>49</v>
      </c>
      <c r="I934" t="s">
        <v>114</v>
      </c>
      <c r="J934" t="s">
        <v>29</v>
      </c>
      <c r="K934" t="s">
        <v>174</v>
      </c>
      <c r="L934" t="s">
        <v>51</v>
      </c>
      <c r="M934" t="s">
        <v>1693</v>
      </c>
      <c r="N934">
        <v>0.57999999999999996</v>
      </c>
      <c r="O934" t="s">
        <v>33</v>
      </c>
      <c r="P934" t="s">
        <v>61</v>
      </c>
      <c r="Q934" t="s">
        <v>183</v>
      </c>
      <c r="R934" t="s">
        <v>331</v>
      </c>
      <c r="S934">
        <v>67114</v>
      </c>
      <c r="T934" s="1">
        <v>42027</v>
      </c>
      <c r="U934" s="1">
        <v>42028</v>
      </c>
      <c r="V934">
        <v>-123.1816</v>
      </c>
      <c r="W934">
        <v>5</v>
      </c>
      <c r="X934">
        <v>37.89</v>
      </c>
      <c r="Y934">
        <v>90189</v>
      </c>
      <c r="Z934" t="str">
        <f>TEXT(Orders[[#This Row],[Order Date]],"MMM")</f>
        <v>Jan</v>
      </c>
    </row>
    <row r="935" spans="1:26" x14ac:dyDescent="0.3">
      <c r="A935">
        <v>19482</v>
      </c>
      <c r="B935" t="s">
        <v>37</v>
      </c>
      <c r="C935">
        <v>7.0000000000000007E-2</v>
      </c>
      <c r="D935">
        <v>30.98</v>
      </c>
      <c r="E935">
        <v>5.76</v>
      </c>
      <c r="F935">
        <v>1693</v>
      </c>
      <c r="G935" t="s">
        <v>1694</v>
      </c>
      <c r="H935" t="s">
        <v>49</v>
      </c>
      <c r="I935" t="s">
        <v>114</v>
      </c>
      <c r="J935" t="s">
        <v>29</v>
      </c>
      <c r="K935" t="s">
        <v>93</v>
      </c>
      <c r="L935" t="s">
        <v>59</v>
      </c>
      <c r="M935" t="s">
        <v>1340</v>
      </c>
      <c r="N935">
        <v>0.4</v>
      </c>
      <c r="O935" t="s">
        <v>33</v>
      </c>
      <c r="P935" t="s">
        <v>136</v>
      </c>
      <c r="Q935" t="s">
        <v>137</v>
      </c>
      <c r="R935" t="s">
        <v>1695</v>
      </c>
      <c r="S935">
        <v>20190</v>
      </c>
      <c r="T935" s="1">
        <v>42027</v>
      </c>
      <c r="U935" s="1">
        <v>42029</v>
      </c>
      <c r="V935">
        <v>-28.798000000000002</v>
      </c>
      <c r="W935">
        <v>11</v>
      </c>
      <c r="X935">
        <v>343.79</v>
      </c>
      <c r="Y935">
        <v>90189</v>
      </c>
      <c r="Z935" t="str">
        <f>TEXT(Orders[[#This Row],[Order Date]],"MMM")</f>
        <v>Jan</v>
      </c>
    </row>
    <row r="936" spans="1:26" x14ac:dyDescent="0.3">
      <c r="A936">
        <v>21262</v>
      </c>
      <c r="B936" t="s">
        <v>106</v>
      </c>
      <c r="C936">
        <v>0.01</v>
      </c>
      <c r="D936">
        <v>15.67</v>
      </c>
      <c r="E936">
        <v>1.39</v>
      </c>
      <c r="F936">
        <v>1693</v>
      </c>
      <c r="G936" t="s">
        <v>1694</v>
      </c>
      <c r="H936" t="s">
        <v>27</v>
      </c>
      <c r="I936" t="s">
        <v>114</v>
      </c>
      <c r="J936" t="s">
        <v>29</v>
      </c>
      <c r="K936" t="s">
        <v>69</v>
      </c>
      <c r="L936" t="s">
        <v>59</v>
      </c>
      <c r="M936" t="s">
        <v>1696</v>
      </c>
      <c r="N936">
        <v>0.38</v>
      </c>
      <c r="O936" t="s">
        <v>33</v>
      </c>
      <c r="P936" t="s">
        <v>136</v>
      </c>
      <c r="Q936" t="s">
        <v>137</v>
      </c>
      <c r="R936" t="s">
        <v>1695</v>
      </c>
      <c r="S936">
        <v>20190</v>
      </c>
      <c r="T936" s="1">
        <v>42135</v>
      </c>
      <c r="U936" s="1">
        <v>42135</v>
      </c>
      <c r="V936">
        <v>-273.98</v>
      </c>
      <c r="W936">
        <v>11</v>
      </c>
      <c r="X936">
        <v>188.09</v>
      </c>
      <c r="Y936">
        <v>90190</v>
      </c>
      <c r="Z936" t="str">
        <f>TEXT(Orders[[#This Row],[Order Date]],"MMM")</f>
        <v>May</v>
      </c>
    </row>
    <row r="937" spans="1:26" x14ac:dyDescent="0.3">
      <c r="A937">
        <v>24941</v>
      </c>
      <c r="B937" t="s">
        <v>56</v>
      </c>
      <c r="C937">
        <v>0</v>
      </c>
      <c r="D937">
        <v>13.43</v>
      </c>
      <c r="E937">
        <v>5.5</v>
      </c>
      <c r="F937">
        <v>1697</v>
      </c>
      <c r="G937" t="s">
        <v>1697</v>
      </c>
      <c r="H937" t="s">
        <v>49</v>
      </c>
      <c r="I937" t="s">
        <v>40</v>
      </c>
      <c r="J937" t="s">
        <v>29</v>
      </c>
      <c r="K937" t="s">
        <v>141</v>
      </c>
      <c r="L937" t="s">
        <v>59</v>
      </c>
      <c r="M937" t="s">
        <v>1698</v>
      </c>
      <c r="N937">
        <v>0.56999999999999995</v>
      </c>
      <c r="O937" t="s">
        <v>33</v>
      </c>
      <c r="P937" t="s">
        <v>136</v>
      </c>
      <c r="Q937" t="s">
        <v>956</v>
      </c>
      <c r="R937" t="s">
        <v>1699</v>
      </c>
      <c r="S937">
        <v>71901</v>
      </c>
      <c r="T937" s="1">
        <v>42020</v>
      </c>
      <c r="U937" s="1">
        <v>42021</v>
      </c>
      <c r="V937">
        <v>-253.77800000000002</v>
      </c>
      <c r="W937">
        <v>9</v>
      </c>
      <c r="X937">
        <v>129.54</v>
      </c>
      <c r="Y937">
        <v>86338</v>
      </c>
      <c r="Z937" t="str">
        <f>TEXT(Orders[[#This Row],[Order Date]],"MMM")</f>
        <v>Jan</v>
      </c>
    </row>
    <row r="938" spans="1:26" x14ac:dyDescent="0.3">
      <c r="A938">
        <v>18275</v>
      </c>
      <c r="B938" t="s">
        <v>106</v>
      </c>
      <c r="C938">
        <v>0.05</v>
      </c>
      <c r="D938">
        <v>3.98</v>
      </c>
      <c r="E938">
        <v>5.26</v>
      </c>
      <c r="F938">
        <v>1699</v>
      </c>
      <c r="G938" t="s">
        <v>1700</v>
      </c>
      <c r="H938" t="s">
        <v>49</v>
      </c>
      <c r="I938" t="s">
        <v>58</v>
      </c>
      <c r="J938" t="s">
        <v>29</v>
      </c>
      <c r="K938" t="s">
        <v>109</v>
      </c>
      <c r="L938" t="s">
        <v>59</v>
      </c>
      <c r="M938" t="s">
        <v>1701</v>
      </c>
      <c r="N938">
        <v>0.38</v>
      </c>
      <c r="O938" t="s">
        <v>33</v>
      </c>
      <c r="P938" t="s">
        <v>53</v>
      </c>
      <c r="Q938" t="s">
        <v>234</v>
      </c>
      <c r="R938" t="s">
        <v>1702</v>
      </c>
      <c r="S938">
        <v>19057</v>
      </c>
      <c r="T938" s="1">
        <v>42088</v>
      </c>
      <c r="U938" s="1">
        <v>42092</v>
      </c>
      <c r="V938">
        <v>-152.52449999999999</v>
      </c>
      <c r="W938">
        <v>12</v>
      </c>
      <c r="X938">
        <v>49.44</v>
      </c>
      <c r="Y938">
        <v>87345</v>
      </c>
      <c r="Z938" t="str">
        <f>TEXT(Orders[[#This Row],[Order Date]],"MMM")</f>
        <v>Mar</v>
      </c>
    </row>
    <row r="939" spans="1:26" x14ac:dyDescent="0.3">
      <c r="A939">
        <v>18276</v>
      </c>
      <c r="B939" t="s">
        <v>106</v>
      </c>
      <c r="C939">
        <v>0.01</v>
      </c>
      <c r="D939">
        <v>6.48</v>
      </c>
      <c r="E939">
        <v>5.4</v>
      </c>
      <c r="F939">
        <v>1699</v>
      </c>
      <c r="G939" t="s">
        <v>1700</v>
      </c>
      <c r="H939" t="s">
        <v>49</v>
      </c>
      <c r="I939" t="s">
        <v>58</v>
      </c>
      <c r="J939" t="s">
        <v>29</v>
      </c>
      <c r="K939" t="s">
        <v>93</v>
      </c>
      <c r="L939" t="s">
        <v>59</v>
      </c>
      <c r="M939" t="s">
        <v>1703</v>
      </c>
      <c r="N939">
        <v>0.37</v>
      </c>
      <c r="O939" t="s">
        <v>33</v>
      </c>
      <c r="P939" t="s">
        <v>53</v>
      </c>
      <c r="Q939" t="s">
        <v>234</v>
      </c>
      <c r="R939" t="s">
        <v>1702</v>
      </c>
      <c r="S939">
        <v>19057</v>
      </c>
      <c r="T939" s="1">
        <v>42088</v>
      </c>
      <c r="U939" s="1">
        <v>42088</v>
      </c>
      <c r="V939">
        <v>-18.850000000000001</v>
      </c>
      <c r="W939">
        <v>2</v>
      </c>
      <c r="X939">
        <v>14.29</v>
      </c>
      <c r="Y939">
        <v>87345</v>
      </c>
      <c r="Z939" t="str">
        <f>TEXT(Orders[[#This Row],[Order Date]],"MMM")</f>
        <v>Mar</v>
      </c>
    </row>
    <row r="940" spans="1:26" x14ac:dyDescent="0.3">
      <c r="A940">
        <v>24158</v>
      </c>
      <c r="B940" t="s">
        <v>56</v>
      </c>
      <c r="C940">
        <v>0.05</v>
      </c>
      <c r="D940">
        <v>14.81</v>
      </c>
      <c r="E940">
        <v>13.32</v>
      </c>
      <c r="F940">
        <v>1702</v>
      </c>
      <c r="G940" t="s">
        <v>1704</v>
      </c>
      <c r="H940" t="s">
        <v>49</v>
      </c>
      <c r="I940" t="s">
        <v>40</v>
      </c>
      <c r="J940" t="s">
        <v>29</v>
      </c>
      <c r="K940" t="s">
        <v>257</v>
      </c>
      <c r="L940" t="s">
        <v>59</v>
      </c>
      <c r="M940" t="s">
        <v>831</v>
      </c>
      <c r="N940">
        <v>0.43</v>
      </c>
      <c r="O940" t="s">
        <v>33</v>
      </c>
      <c r="P940" t="s">
        <v>136</v>
      </c>
      <c r="Q940" t="s">
        <v>669</v>
      </c>
      <c r="R940" t="s">
        <v>1705</v>
      </c>
      <c r="S940">
        <v>39301</v>
      </c>
      <c r="T940" s="1">
        <v>42021</v>
      </c>
      <c r="U940" s="1">
        <v>42024</v>
      </c>
      <c r="V940">
        <v>-220.05200000000002</v>
      </c>
      <c r="W940">
        <v>3</v>
      </c>
      <c r="X940">
        <v>45.28</v>
      </c>
      <c r="Y940">
        <v>90473</v>
      </c>
      <c r="Z940" t="str">
        <f>TEXT(Orders[[#This Row],[Order Date]],"MMM")</f>
        <v>Jan</v>
      </c>
    </row>
    <row r="941" spans="1:26" x14ac:dyDescent="0.3">
      <c r="A941">
        <v>24159</v>
      </c>
      <c r="B941" t="s">
        <v>56</v>
      </c>
      <c r="C941">
        <v>0.05</v>
      </c>
      <c r="D941">
        <v>4.2</v>
      </c>
      <c r="E941">
        <v>2.2599999999999998</v>
      </c>
      <c r="F941">
        <v>1702</v>
      </c>
      <c r="G941" t="s">
        <v>1704</v>
      </c>
      <c r="H941" t="s">
        <v>27</v>
      </c>
      <c r="I941" t="s">
        <v>40</v>
      </c>
      <c r="J941" t="s">
        <v>29</v>
      </c>
      <c r="K941" t="s">
        <v>93</v>
      </c>
      <c r="L941" t="s">
        <v>31</v>
      </c>
      <c r="M941" t="s">
        <v>1231</v>
      </c>
      <c r="N941">
        <v>0.36</v>
      </c>
      <c r="O941" t="s">
        <v>33</v>
      </c>
      <c r="P941" t="s">
        <v>136</v>
      </c>
      <c r="Q941" t="s">
        <v>669</v>
      </c>
      <c r="R941" t="s">
        <v>1705</v>
      </c>
      <c r="S941">
        <v>39301</v>
      </c>
      <c r="T941" s="1">
        <v>42021</v>
      </c>
      <c r="U941" s="1">
        <v>42023</v>
      </c>
      <c r="V941">
        <v>20.393369999999997</v>
      </c>
      <c r="W941">
        <v>3</v>
      </c>
      <c r="X941">
        <v>13.57</v>
      </c>
      <c r="Y941">
        <v>90473</v>
      </c>
      <c r="Z941" t="str">
        <f>TEXT(Orders[[#This Row],[Order Date]],"MMM")</f>
        <v>Jan</v>
      </c>
    </row>
    <row r="942" spans="1:26" x14ac:dyDescent="0.3">
      <c r="A942">
        <v>25761</v>
      </c>
      <c r="B942" t="s">
        <v>56</v>
      </c>
      <c r="C942">
        <v>0.05</v>
      </c>
      <c r="D942">
        <v>5.68</v>
      </c>
      <c r="E942">
        <v>1.39</v>
      </c>
      <c r="F942">
        <v>1708</v>
      </c>
      <c r="G942" t="s">
        <v>1706</v>
      </c>
      <c r="H942" t="s">
        <v>49</v>
      </c>
      <c r="I942" t="s">
        <v>58</v>
      </c>
      <c r="J942" t="s">
        <v>29</v>
      </c>
      <c r="K942" t="s">
        <v>69</v>
      </c>
      <c r="L942" t="s">
        <v>59</v>
      </c>
      <c r="M942" t="s">
        <v>995</v>
      </c>
      <c r="N942">
        <v>0.38</v>
      </c>
      <c r="O942" t="s">
        <v>33</v>
      </c>
      <c r="P942" t="s">
        <v>53</v>
      </c>
      <c r="Q942" t="s">
        <v>154</v>
      </c>
      <c r="R942" t="s">
        <v>1707</v>
      </c>
      <c r="S942">
        <v>44118</v>
      </c>
      <c r="T942" s="1">
        <v>42021</v>
      </c>
      <c r="U942" s="1">
        <v>42022</v>
      </c>
      <c r="V942">
        <v>38.281199999999998</v>
      </c>
      <c r="W942">
        <v>10</v>
      </c>
      <c r="X942">
        <v>55.48</v>
      </c>
      <c r="Y942">
        <v>88781</v>
      </c>
      <c r="Z942" t="str">
        <f>TEXT(Orders[[#This Row],[Order Date]],"MMM")</f>
        <v>Jan</v>
      </c>
    </row>
    <row r="943" spans="1:26" x14ac:dyDescent="0.3">
      <c r="A943">
        <v>26037</v>
      </c>
      <c r="B943" t="s">
        <v>37</v>
      </c>
      <c r="C943">
        <v>0.03</v>
      </c>
      <c r="D943">
        <v>205.99</v>
      </c>
      <c r="E943">
        <v>3</v>
      </c>
      <c r="F943">
        <v>1708</v>
      </c>
      <c r="G943" t="s">
        <v>1706</v>
      </c>
      <c r="H943" t="s">
        <v>49</v>
      </c>
      <c r="I943" t="s">
        <v>58</v>
      </c>
      <c r="J943" t="s">
        <v>77</v>
      </c>
      <c r="K943" t="s">
        <v>78</v>
      </c>
      <c r="L943" t="s">
        <v>59</v>
      </c>
      <c r="M943" t="s">
        <v>214</v>
      </c>
      <c r="N943">
        <v>0.57999999999999996</v>
      </c>
      <c r="O943" t="s">
        <v>33</v>
      </c>
      <c r="P943" t="s">
        <v>53</v>
      </c>
      <c r="Q943" t="s">
        <v>154</v>
      </c>
      <c r="R943" t="s">
        <v>1707</v>
      </c>
      <c r="S943">
        <v>44118</v>
      </c>
      <c r="T943" s="1">
        <v>42144</v>
      </c>
      <c r="U943" s="1">
        <v>42145</v>
      </c>
      <c r="V943">
        <v>3670.3514999999998</v>
      </c>
      <c r="W943">
        <v>29</v>
      </c>
      <c r="X943">
        <v>5319.35</v>
      </c>
      <c r="Y943">
        <v>88784</v>
      </c>
      <c r="Z943" t="str">
        <f>TEXT(Orders[[#This Row],[Order Date]],"MMM")</f>
        <v>May</v>
      </c>
    </row>
    <row r="944" spans="1:26" x14ac:dyDescent="0.3">
      <c r="A944">
        <v>23822</v>
      </c>
      <c r="B944" t="s">
        <v>37</v>
      </c>
      <c r="C944">
        <v>0.01</v>
      </c>
      <c r="D944">
        <v>14.28</v>
      </c>
      <c r="E944">
        <v>2.99</v>
      </c>
      <c r="F944">
        <v>1709</v>
      </c>
      <c r="G944" t="s">
        <v>1708</v>
      </c>
      <c r="H944" t="s">
        <v>49</v>
      </c>
      <c r="I944" t="s">
        <v>114</v>
      </c>
      <c r="J944" t="s">
        <v>29</v>
      </c>
      <c r="K944" t="s">
        <v>109</v>
      </c>
      <c r="L944" t="s">
        <v>59</v>
      </c>
      <c r="M944" t="s">
        <v>1709</v>
      </c>
      <c r="N944">
        <v>0.39</v>
      </c>
      <c r="O944" t="s">
        <v>33</v>
      </c>
      <c r="P944" t="s">
        <v>53</v>
      </c>
      <c r="Q944" t="s">
        <v>234</v>
      </c>
      <c r="R944" t="s">
        <v>1710</v>
      </c>
      <c r="S944">
        <v>19464</v>
      </c>
      <c r="T944" s="1">
        <v>42025</v>
      </c>
      <c r="U944" s="1">
        <v>42026</v>
      </c>
      <c r="V944">
        <v>21.003500000000003</v>
      </c>
      <c r="W944">
        <v>2</v>
      </c>
      <c r="X944">
        <v>30.44</v>
      </c>
      <c r="Y944">
        <v>88782</v>
      </c>
      <c r="Z944" t="str">
        <f>TEXT(Orders[[#This Row],[Order Date]],"MMM")</f>
        <v>Jan</v>
      </c>
    </row>
    <row r="945" spans="1:26" x14ac:dyDescent="0.3">
      <c r="A945">
        <v>24577</v>
      </c>
      <c r="B945" t="s">
        <v>56</v>
      </c>
      <c r="C945">
        <v>0.04</v>
      </c>
      <c r="D945">
        <v>95.43</v>
      </c>
      <c r="E945">
        <v>19.989999999999998</v>
      </c>
      <c r="F945">
        <v>1709</v>
      </c>
      <c r="G945" t="s">
        <v>1708</v>
      </c>
      <c r="H945" t="s">
        <v>49</v>
      </c>
      <c r="I945" t="s">
        <v>58</v>
      </c>
      <c r="J945" t="s">
        <v>29</v>
      </c>
      <c r="K945" t="s">
        <v>141</v>
      </c>
      <c r="L945" t="s">
        <v>59</v>
      </c>
      <c r="M945" t="s">
        <v>847</v>
      </c>
      <c r="N945">
        <v>0.79</v>
      </c>
      <c r="O945" t="s">
        <v>33</v>
      </c>
      <c r="P945" t="s">
        <v>53</v>
      </c>
      <c r="Q945" t="s">
        <v>234</v>
      </c>
      <c r="R945" t="s">
        <v>1710</v>
      </c>
      <c r="S945">
        <v>19464</v>
      </c>
      <c r="T945" s="1">
        <v>42134</v>
      </c>
      <c r="U945" s="1">
        <v>42136</v>
      </c>
      <c r="V945">
        <v>13.536000000000016</v>
      </c>
      <c r="W945">
        <v>33</v>
      </c>
      <c r="X945">
        <v>3251.76</v>
      </c>
      <c r="Y945">
        <v>88783</v>
      </c>
      <c r="Z945" t="str">
        <f>TEXT(Orders[[#This Row],[Order Date]],"MMM")</f>
        <v>May</v>
      </c>
    </row>
    <row r="946" spans="1:26" x14ac:dyDescent="0.3">
      <c r="A946">
        <v>19287</v>
      </c>
      <c r="B946" t="s">
        <v>37</v>
      </c>
      <c r="C946">
        <v>7.0000000000000007E-2</v>
      </c>
      <c r="D946">
        <v>7.59</v>
      </c>
      <c r="E946">
        <v>4</v>
      </c>
      <c r="F946">
        <v>1711</v>
      </c>
      <c r="G946" t="s">
        <v>1711</v>
      </c>
      <c r="H946" t="s">
        <v>49</v>
      </c>
      <c r="I946" t="s">
        <v>28</v>
      </c>
      <c r="J946" t="s">
        <v>41</v>
      </c>
      <c r="K946" t="s">
        <v>50</v>
      </c>
      <c r="L946" t="s">
        <v>31</v>
      </c>
      <c r="M946" t="s">
        <v>443</v>
      </c>
      <c r="N946">
        <v>0.42</v>
      </c>
      <c r="O946" t="s">
        <v>33</v>
      </c>
      <c r="P946" t="s">
        <v>136</v>
      </c>
      <c r="Q946" t="s">
        <v>387</v>
      </c>
      <c r="R946" t="s">
        <v>1712</v>
      </c>
      <c r="S946">
        <v>30062</v>
      </c>
      <c r="T946" s="1">
        <v>42079</v>
      </c>
      <c r="U946" s="1">
        <v>42081</v>
      </c>
      <c r="V946">
        <v>-167.048</v>
      </c>
      <c r="W946">
        <v>3</v>
      </c>
      <c r="X946">
        <v>22.48</v>
      </c>
      <c r="Y946">
        <v>87747</v>
      </c>
      <c r="Z946" t="str">
        <f>TEXT(Orders[[#This Row],[Order Date]],"MMM")</f>
        <v>Mar</v>
      </c>
    </row>
    <row r="947" spans="1:26" x14ac:dyDescent="0.3">
      <c r="A947">
        <v>21655</v>
      </c>
      <c r="B947" t="s">
        <v>106</v>
      </c>
      <c r="C947">
        <v>0.03</v>
      </c>
      <c r="D947">
        <v>11.66</v>
      </c>
      <c r="E947">
        <v>7.95</v>
      </c>
      <c r="F947">
        <v>1712</v>
      </c>
      <c r="G947" t="s">
        <v>1713</v>
      </c>
      <c r="H947" t="s">
        <v>49</v>
      </c>
      <c r="I947" t="s">
        <v>28</v>
      </c>
      <c r="J947" t="s">
        <v>29</v>
      </c>
      <c r="K947" t="s">
        <v>30</v>
      </c>
      <c r="L947" t="s">
        <v>51</v>
      </c>
      <c r="M947" t="s">
        <v>1714</v>
      </c>
      <c r="N947">
        <v>0.57999999999999996</v>
      </c>
      <c r="O947" t="s">
        <v>33</v>
      </c>
      <c r="P947" t="s">
        <v>136</v>
      </c>
      <c r="Q947" t="s">
        <v>387</v>
      </c>
      <c r="R947" t="s">
        <v>1715</v>
      </c>
      <c r="S947">
        <v>30907</v>
      </c>
      <c r="T947" s="1">
        <v>42105</v>
      </c>
      <c r="U947" s="1">
        <v>42114</v>
      </c>
      <c r="V947">
        <v>-31.094000000000001</v>
      </c>
      <c r="W947">
        <v>22</v>
      </c>
      <c r="X947">
        <v>267.32</v>
      </c>
      <c r="Y947">
        <v>87749</v>
      </c>
      <c r="Z947" t="str">
        <f>TEXT(Orders[[#This Row],[Order Date]],"MMM")</f>
        <v>Apr</v>
      </c>
    </row>
    <row r="948" spans="1:26" x14ac:dyDescent="0.3">
      <c r="A948">
        <v>25078</v>
      </c>
      <c r="B948" t="s">
        <v>25</v>
      </c>
      <c r="C948">
        <v>0.01</v>
      </c>
      <c r="D948">
        <v>23.99</v>
      </c>
      <c r="E948">
        <v>6.3</v>
      </c>
      <c r="F948">
        <v>1713</v>
      </c>
      <c r="G948" t="s">
        <v>1716</v>
      </c>
      <c r="H948" t="s">
        <v>49</v>
      </c>
      <c r="I948" t="s">
        <v>28</v>
      </c>
      <c r="J948" t="s">
        <v>77</v>
      </c>
      <c r="K948" t="s">
        <v>85</v>
      </c>
      <c r="L948" t="s">
        <v>86</v>
      </c>
      <c r="M948" t="s">
        <v>1717</v>
      </c>
      <c r="N948">
        <v>0.38</v>
      </c>
      <c r="O948" t="s">
        <v>33</v>
      </c>
      <c r="P948" t="s">
        <v>136</v>
      </c>
      <c r="Q948" t="s">
        <v>387</v>
      </c>
      <c r="R948" t="s">
        <v>1718</v>
      </c>
      <c r="S948">
        <v>30265</v>
      </c>
      <c r="T948" s="1">
        <v>42153</v>
      </c>
      <c r="U948" s="1">
        <v>42155</v>
      </c>
      <c r="V948">
        <v>-6.202</v>
      </c>
      <c r="W948">
        <v>11</v>
      </c>
      <c r="X948">
        <v>284.39</v>
      </c>
      <c r="Y948">
        <v>87748</v>
      </c>
      <c r="Z948" t="str">
        <f>TEXT(Orders[[#This Row],[Order Date]],"MMM")</f>
        <v>May</v>
      </c>
    </row>
    <row r="949" spans="1:26" x14ac:dyDescent="0.3">
      <c r="A949">
        <v>19884</v>
      </c>
      <c r="B949" t="s">
        <v>106</v>
      </c>
      <c r="C949">
        <v>0.01</v>
      </c>
      <c r="D949">
        <v>300.98</v>
      </c>
      <c r="E949">
        <v>64.73</v>
      </c>
      <c r="F949">
        <v>1718</v>
      </c>
      <c r="G949" t="s">
        <v>1719</v>
      </c>
      <c r="H949" t="s">
        <v>39</v>
      </c>
      <c r="I949" t="s">
        <v>114</v>
      </c>
      <c r="J949" t="s">
        <v>41</v>
      </c>
      <c r="K949" t="s">
        <v>42</v>
      </c>
      <c r="L949" t="s">
        <v>43</v>
      </c>
      <c r="M949" t="s">
        <v>1485</v>
      </c>
      <c r="N949">
        <v>0.56000000000000005</v>
      </c>
      <c r="O949" t="s">
        <v>33</v>
      </c>
      <c r="P949" t="s">
        <v>136</v>
      </c>
      <c r="Q949" t="s">
        <v>322</v>
      </c>
      <c r="R949" t="s">
        <v>1720</v>
      </c>
      <c r="S949">
        <v>27529</v>
      </c>
      <c r="T949" s="1">
        <v>42071</v>
      </c>
      <c r="U949" s="1">
        <v>42078</v>
      </c>
      <c r="V949">
        <v>-48.873999999999995</v>
      </c>
      <c r="W949">
        <v>3</v>
      </c>
      <c r="X949">
        <v>974.14</v>
      </c>
      <c r="Y949">
        <v>90621</v>
      </c>
      <c r="Z949" t="str">
        <f>TEXT(Orders[[#This Row],[Order Date]],"MMM")</f>
        <v>Mar</v>
      </c>
    </row>
    <row r="950" spans="1:26" x14ac:dyDescent="0.3">
      <c r="A950">
        <v>20619</v>
      </c>
      <c r="B950" t="s">
        <v>56</v>
      </c>
      <c r="C950">
        <v>0.06</v>
      </c>
      <c r="D950">
        <v>16.48</v>
      </c>
      <c r="E950">
        <v>1.99</v>
      </c>
      <c r="F950">
        <v>1719</v>
      </c>
      <c r="G950" t="s">
        <v>1721</v>
      </c>
      <c r="H950" t="s">
        <v>49</v>
      </c>
      <c r="I950" t="s">
        <v>28</v>
      </c>
      <c r="J950" t="s">
        <v>77</v>
      </c>
      <c r="K950" t="s">
        <v>180</v>
      </c>
      <c r="L950" t="s">
        <v>51</v>
      </c>
      <c r="M950" t="s">
        <v>1468</v>
      </c>
      <c r="N950">
        <v>0.42</v>
      </c>
      <c r="O950" t="s">
        <v>33</v>
      </c>
      <c r="P950" t="s">
        <v>136</v>
      </c>
      <c r="Q950" t="s">
        <v>1275</v>
      </c>
      <c r="R950" t="s">
        <v>1722</v>
      </c>
      <c r="S950">
        <v>35473</v>
      </c>
      <c r="T950" s="1">
        <v>42021</v>
      </c>
      <c r="U950" s="1">
        <v>42023</v>
      </c>
      <c r="V950">
        <v>-144.59200000000001</v>
      </c>
      <c r="W950">
        <v>8</v>
      </c>
      <c r="X950">
        <v>128.13</v>
      </c>
      <c r="Y950">
        <v>90786</v>
      </c>
      <c r="Z950" t="str">
        <f>TEXT(Orders[[#This Row],[Order Date]],"MMM")</f>
        <v>Jan</v>
      </c>
    </row>
    <row r="951" spans="1:26" x14ac:dyDescent="0.3">
      <c r="A951">
        <v>22596</v>
      </c>
      <c r="B951" t="s">
        <v>25</v>
      </c>
      <c r="C951">
        <v>0.04</v>
      </c>
      <c r="D951">
        <v>12.44</v>
      </c>
      <c r="E951">
        <v>6.27</v>
      </c>
      <c r="F951">
        <v>1721</v>
      </c>
      <c r="G951" t="s">
        <v>1723</v>
      </c>
      <c r="H951" t="s">
        <v>49</v>
      </c>
      <c r="I951" t="s">
        <v>28</v>
      </c>
      <c r="J951" t="s">
        <v>29</v>
      </c>
      <c r="K951" t="s">
        <v>141</v>
      </c>
      <c r="L951" t="s">
        <v>86</v>
      </c>
      <c r="M951" t="s">
        <v>1724</v>
      </c>
      <c r="N951">
        <v>0.56999999999999995</v>
      </c>
      <c r="O951" t="s">
        <v>33</v>
      </c>
      <c r="P951" t="s">
        <v>136</v>
      </c>
      <c r="Q951" t="s">
        <v>956</v>
      </c>
      <c r="R951" t="s">
        <v>1725</v>
      </c>
      <c r="S951">
        <v>72401</v>
      </c>
      <c r="T951" s="1">
        <v>42140</v>
      </c>
      <c r="U951" s="1">
        <v>42141</v>
      </c>
      <c r="V951">
        <v>-258.56600000000003</v>
      </c>
      <c r="W951">
        <v>37</v>
      </c>
      <c r="X951">
        <v>464.94</v>
      </c>
      <c r="Y951">
        <v>90787</v>
      </c>
      <c r="Z951" t="str">
        <f>TEXT(Orders[[#This Row],[Order Date]],"MMM")</f>
        <v>May</v>
      </c>
    </row>
    <row r="952" spans="1:26" x14ac:dyDescent="0.3">
      <c r="A952">
        <v>5670</v>
      </c>
      <c r="B952" t="s">
        <v>106</v>
      </c>
      <c r="C952">
        <v>0.1</v>
      </c>
      <c r="D952">
        <v>49.99</v>
      </c>
      <c r="E952">
        <v>19.989999999999998</v>
      </c>
      <c r="F952">
        <v>1723</v>
      </c>
      <c r="G952" t="s">
        <v>1726</v>
      </c>
      <c r="H952" t="s">
        <v>27</v>
      </c>
      <c r="I952" t="s">
        <v>28</v>
      </c>
      <c r="J952" t="s">
        <v>77</v>
      </c>
      <c r="K952" t="s">
        <v>180</v>
      </c>
      <c r="L952" t="s">
        <v>59</v>
      </c>
      <c r="M952" t="s">
        <v>1727</v>
      </c>
      <c r="N952">
        <v>0.45</v>
      </c>
      <c r="O952" t="s">
        <v>33</v>
      </c>
      <c r="P952" t="s">
        <v>34</v>
      </c>
      <c r="Q952" t="s">
        <v>45</v>
      </c>
      <c r="R952" t="s">
        <v>1728</v>
      </c>
      <c r="S952">
        <v>92037</v>
      </c>
      <c r="T952" s="1">
        <v>42035</v>
      </c>
      <c r="U952" s="1">
        <v>42040</v>
      </c>
      <c r="V952">
        <v>13.508000000000003</v>
      </c>
      <c r="W952">
        <v>46</v>
      </c>
      <c r="X952">
        <v>2188.06</v>
      </c>
      <c r="Y952">
        <v>40101</v>
      </c>
      <c r="Z952" t="str">
        <f>TEXT(Orders[[#This Row],[Order Date]],"MMM")</f>
        <v>Jan</v>
      </c>
    </row>
    <row r="953" spans="1:26" x14ac:dyDescent="0.3">
      <c r="A953">
        <v>6212</v>
      </c>
      <c r="B953" t="s">
        <v>56</v>
      </c>
      <c r="C953">
        <v>0.05</v>
      </c>
      <c r="D953">
        <v>6.68</v>
      </c>
      <c r="E953">
        <v>5.66</v>
      </c>
      <c r="F953">
        <v>1723</v>
      </c>
      <c r="G953" t="s">
        <v>1726</v>
      </c>
      <c r="H953" t="s">
        <v>49</v>
      </c>
      <c r="I953" t="s">
        <v>28</v>
      </c>
      <c r="J953" t="s">
        <v>29</v>
      </c>
      <c r="K953" t="s">
        <v>93</v>
      </c>
      <c r="L953" t="s">
        <v>59</v>
      </c>
      <c r="M953" t="s">
        <v>1161</v>
      </c>
      <c r="N953">
        <v>0.37</v>
      </c>
      <c r="O953" t="s">
        <v>33</v>
      </c>
      <c r="P953" t="s">
        <v>34</v>
      </c>
      <c r="Q953" t="s">
        <v>45</v>
      </c>
      <c r="R953" t="s">
        <v>1728</v>
      </c>
      <c r="S953">
        <v>92037</v>
      </c>
      <c r="T953" s="1">
        <v>42042</v>
      </c>
      <c r="U953" s="1">
        <v>42044</v>
      </c>
      <c r="V953">
        <v>-66.48</v>
      </c>
      <c r="W953">
        <v>46</v>
      </c>
      <c r="X953">
        <v>320.93</v>
      </c>
      <c r="Y953">
        <v>44002</v>
      </c>
      <c r="Z953" t="str">
        <f>TEXT(Orders[[#This Row],[Order Date]],"MMM")</f>
        <v>Feb</v>
      </c>
    </row>
    <row r="954" spans="1:26" x14ac:dyDescent="0.3">
      <c r="A954">
        <v>6213</v>
      </c>
      <c r="B954" t="s">
        <v>56</v>
      </c>
      <c r="C954">
        <v>0.03</v>
      </c>
      <c r="D954">
        <v>17.7</v>
      </c>
      <c r="E954">
        <v>9.4700000000000006</v>
      </c>
      <c r="F954">
        <v>1723</v>
      </c>
      <c r="G954" t="s">
        <v>1726</v>
      </c>
      <c r="H954" t="s">
        <v>49</v>
      </c>
      <c r="I954" t="s">
        <v>28</v>
      </c>
      <c r="J954" t="s">
        <v>29</v>
      </c>
      <c r="K954" t="s">
        <v>141</v>
      </c>
      <c r="L954" t="s">
        <v>59</v>
      </c>
      <c r="M954" t="s">
        <v>1565</v>
      </c>
      <c r="N954">
        <v>0.59</v>
      </c>
      <c r="O954" t="s">
        <v>33</v>
      </c>
      <c r="P954" t="s">
        <v>34</v>
      </c>
      <c r="Q954" t="s">
        <v>45</v>
      </c>
      <c r="R954" t="s">
        <v>1728</v>
      </c>
      <c r="S954">
        <v>92037</v>
      </c>
      <c r="T954" s="1">
        <v>42042</v>
      </c>
      <c r="U954" s="1">
        <v>42042</v>
      </c>
      <c r="V954">
        <v>-52.33</v>
      </c>
      <c r="W954">
        <v>14</v>
      </c>
      <c r="X954">
        <v>261.85000000000002</v>
      </c>
      <c r="Y954">
        <v>44002</v>
      </c>
      <c r="Z954" t="str">
        <f>TEXT(Orders[[#This Row],[Order Date]],"MMM")</f>
        <v>Feb</v>
      </c>
    </row>
    <row r="955" spans="1:26" x14ac:dyDescent="0.3">
      <c r="A955">
        <v>4596</v>
      </c>
      <c r="B955" t="s">
        <v>25</v>
      </c>
      <c r="C955">
        <v>0.04</v>
      </c>
      <c r="D955">
        <v>12.44</v>
      </c>
      <c r="E955">
        <v>6.27</v>
      </c>
      <c r="F955">
        <v>1723</v>
      </c>
      <c r="G955" t="s">
        <v>1726</v>
      </c>
      <c r="H955" t="s">
        <v>49</v>
      </c>
      <c r="I955" t="s">
        <v>28</v>
      </c>
      <c r="J955" t="s">
        <v>29</v>
      </c>
      <c r="K955" t="s">
        <v>141</v>
      </c>
      <c r="L955" t="s">
        <v>86</v>
      </c>
      <c r="M955" t="s">
        <v>1724</v>
      </c>
      <c r="N955">
        <v>0.56999999999999995</v>
      </c>
      <c r="O955" t="s">
        <v>33</v>
      </c>
      <c r="P955" t="s">
        <v>34</v>
      </c>
      <c r="Q955" t="s">
        <v>45</v>
      </c>
      <c r="R955" t="s">
        <v>1728</v>
      </c>
      <c r="S955">
        <v>92037</v>
      </c>
      <c r="T955" s="1">
        <v>42140</v>
      </c>
      <c r="U955" s="1">
        <v>42141</v>
      </c>
      <c r="V955">
        <v>-59.06</v>
      </c>
      <c r="W955">
        <v>146</v>
      </c>
      <c r="X955">
        <v>1834.61</v>
      </c>
      <c r="Y955">
        <v>32710</v>
      </c>
      <c r="Z955" t="str">
        <f>TEXT(Orders[[#This Row],[Order Date]],"MMM")</f>
        <v>May</v>
      </c>
    </row>
    <row r="956" spans="1:26" x14ac:dyDescent="0.3">
      <c r="A956">
        <v>18244</v>
      </c>
      <c r="B956" t="s">
        <v>25</v>
      </c>
      <c r="C956">
        <v>0.05</v>
      </c>
      <c r="D956">
        <v>35.99</v>
      </c>
      <c r="E956">
        <v>1.1000000000000001</v>
      </c>
      <c r="F956">
        <v>1725</v>
      </c>
      <c r="G956" t="s">
        <v>1729</v>
      </c>
      <c r="H956" t="s">
        <v>49</v>
      </c>
      <c r="I956" t="s">
        <v>28</v>
      </c>
      <c r="J956" t="s">
        <v>77</v>
      </c>
      <c r="K956" t="s">
        <v>78</v>
      </c>
      <c r="L956" t="s">
        <v>59</v>
      </c>
      <c r="M956" t="s">
        <v>933</v>
      </c>
      <c r="N956">
        <v>0.55000000000000004</v>
      </c>
      <c r="O956" t="s">
        <v>33</v>
      </c>
      <c r="P956" t="s">
        <v>53</v>
      </c>
      <c r="Q956" t="s">
        <v>154</v>
      </c>
      <c r="R956" t="s">
        <v>1730</v>
      </c>
      <c r="S956">
        <v>43026</v>
      </c>
      <c r="T956" s="1">
        <v>42131</v>
      </c>
      <c r="U956" s="1">
        <v>42133</v>
      </c>
      <c r="V956">
        <v>149.166</v>
      </c>
      <c r="W956">
        <v>9</v>
      </c>
      <c r="X956">
        <v>261.56</v>
      </c>
      <c r="Y956">
        <v>87193</v>
      </c>
      <c r="Z956" t="str">
        <f>TEXT(Orders[[#This Row],[Order Date]],"MMM")</f>
        <v>May</v>
      </c>
    </row>
    <row r="957" spans="1:26" x14ac:dyDescent="0.3">
      <c r="A957">
        <v>24872</v>
      </c>
      <c r="B957" t="s">
        <v>37</v>
      </c>
      <c r="C957">
        <v>0.1</v>
      </c>
      <c r="D957">
        <v>14.98</v>
      </c>
      <c r="E957">
        <v>7.69</v>
      </c>
      <c r="F957">
        <v>1727</v>
      </c>
      <c r="G957" t="s">
        <v>1731</v>
      </c>
      <c r="H957" t="s">
        <v>27</v>
      </c>
      <c r="I957" t="s">
        <v>58</v>
      </c>
      <c r="J957" t="s">
        <v>29</v>
      </c>
      <c r="K957" t="s">
        <v>141</v>
      </c>
      <c r="L957" t="s">
        <v>59</v>
      </c>
      <c r="M957" t="s">
        <v>1732</v>
      </c>
      <c r="N957">
        <v>0.56999999999999995</v>
      </c>
      <c r="O957" t="s">
        <v>33</v>
      </c>
      <c r="P957" t="s">
        <v>53</v>
      </c>
      <c r="Q957" t="s">
        <v>154</v>
      </c>
      <c r="R957" t="s">
        <v>1733</v>
      </c>
      <c r="S957">
        <v>44240</v>
      </c>
      <c r="T957" s="1">
        <v>42025</v>
      </c>
      <c r="U957" s="1">
        <v>42027</v>
      </c>
      <c r="V957">
        <v>-76.900000000000006</v>
      </c>
      <c r="W957">
        <v>8</v>
      </c>
      <c r="X957">
        <v>114.81</v>
      </c>
      <c r="Y957">
        <v>87194</v>
      </c>
      <c r="Z957" t="str">
        <f>TEXT(Orders[[#This Row],[Order Date]],"MMM")</f>
        <v>Jan</v>
      </c>
    </row>
    <row r="958" spans="1:26" x14ac:dyDescent="0.3">
      <c r="A958">
        <v>26066</v>
      </c>
      <c r="B958" t="s">
        <v>25</v>
      </c>
      <c r="C958">
        <v>0.04</v>
      </c>
      <c r="D958">
        <v>55.48</v>
      </c>
      <c r="E958">
        <v>6.79</v>
      </c>
      <c r="F958">
        <v>1728</v>
      </c>
      <c r="G958" t="s">
        <v>1734</v>
      </c>
      <c r="H958" t="s">
        <v>49</v>
      </c>
      <c r="I958" t="s">
        <v>28</v>
      </c>
      <c r="J958" t="s">
        <v>29</v>
      </c>
      <c r="K958" t="s">
        <v>93</v>
      </c>
      <c r="L958" t="s">
        <v>59</v>
      </c>
      <c r="M958" t="s">
        <v>1646</v>
      </c>
      <c r="N958">
        <v>0.37</v>
      </c>
      <c r="O958" t="s">
        <v>33</v>
      </c>
      <c r="P958" t="s">
        <v>53</v>
      </c>
      <c r="Q958" t="s">
        <v>154</v>
      </c>
      <c r="R958" t="s">
        <v>1735</v>
      </c>
      <c r="S958">
        <v>45429</v>
      </c>
      <c r="T958" s="1">
        <v>42057</v>
      </c>
      <c r="U958" s="1">
        <v>42059</v>
      </c>
      <c r="V958">
        <v>376.88490000000002</v>
      </c>
      <c r="W958">
        <v>10</v>
      </c>
      <c r="X958">
        <v>546.21</v>
      </c>
      <c r="Y958">
        <v>87195</v>
      </c>
      <c r="Z958" t="str">
        <f>TEXT(Orders[[#This Row],[Order Date]],"MMM")</f>
        <v>Feb</v>
      </c>
    </row>
    <row r="959" spans="1:26" x14ac:dyDescent="0.3">
      <c r="A959">
        <v>24545</v>
      </c>
      <c r="B959" t="s">
        <v>25</v>
      </c>
      <c r="C959">
        <v>0.1</v>
      </c>
      <c r="D959">
        <v>65.989999999999995</v>
      </c>
      <c r="E959">
        <v>3.99</v>
      </c>
      <c r="F959">
        <v>1730</v>
      </c>
      <c r="G959" t="s">
        <v>1736</v>
      </c>
      <c r="H959" t="s">
        <v>27</v>
      </c>
      <c r="I959" t="s">
        <v>58</v>
      </c>
      <c r="J959" t="s">
        <v>77</v>
      </c>
      <c r="K959" t="s">
        <v>78</v>
      </c>
      <c r="L959" t="s">
        <v>59</v>
      </c>
      <c r="M959" t="s">
        <v>1050</v>
      </c>
      <c r="N959">
        <v>0.59</v>
      </c>
      <c r="O959" t="s">
        <v>33</v>
      </c>
      <c r="P959" t="s">
        <v>34</v>
      </c>
      <c r="Q959" t="s">
        <v>1737</v>
      </c>
      <c r="R959" t="s">
        <v>1738</v>
      </c>
      <c r="S959">
        <v>83843</v>
      </c>
      <c r="T959" s="1">
        <v>42101</v>
      </c>
      <c r="U959" s="1">
        <v>42103</v>
      </c>
      <c r="V959">
        <v>-88.624800000000008</v>
      </c>
      <c r="W959">
        <v>5</v>
      </c>
      <c r="X959">
        <v>272.86</v>
      </c>
      <c r="Y959">
        <v>90653</v>
      </c>
      <c r="Z959" t="str">
        <f>TEXT(Orders[[#This Row],[Order Date]],"MMM")</f>
        <v>Apr</v>
      </c>
    </row>
    <row r="960" spans="1:26" x14ac:dyDescent="0.3">
      <c r="A960">
        <v>566</v>
      </c>
      <c r="B960" t="s">
        <v>37</v>
      </c>
      <c r="C960">
        <v>0.02</v>
      </c>
      <c r="D960">
        <v>60.98</v>
      </c>
      <c r="E960">
        <v>49</v>
      </c>
      <c r="F960">
        <v>1733</v>
      </c>
      <c r="G960" t="s">
        <v>1739</v>
      </c>
      <c r="H960" t="s">
        <v>49</v>
      </c>
      <c r="I960" t="s">
        <v>58</v>
      </c>
      <c r="J960" t="s">
        <v>29</v>
      </c>
      <c r="K960" t="s">
        <v>257</v>
      </c>
      <c r="L960" t="s">
        <v>236</v>
      </c>
      <c r="M960" t="s">
        <v>1579</v>
      </c>
      <c r="N960">
        <v>0.59</v>
      </c>
      <c r="O960" t="s">
        <v>33</v>
      </c>
      <c r="P960" t="s">
        <v>53</v>
      </c>
      <c r="Q960" t="s">
        <v>1005</v>
      </c>
      <c r="R960" t="s">
        <v>35</v>
      </c>
      <c r="S960">
        <v>20012</v>
      </c>
      <c r="T960" s="1">
        <v>42098</v>
      </c>
      <c r="U960" s="1">
        <v>42100</v>
      </c>
      <c r="V960">
        <v>-662.52</v>
      </c>
      <c r="W960">
        <v>34</v>
      </c>
      <c r="X960">
        <v>2119.54</v>
      </c>
      <c r="Y960">
        <v>3841</v>
      </c>
      <c r="Z960" t="str">
        <f>TEXT(Orders[[#This Row],[Order Date]],"MMM")</f>
        <v>Apr</v>
      </c>
    </row>
    <row r="961" spans="1:26" x14ac:dyDescent="0.3">
      <c r="A961">
        <v>567</v>
      </c>
      <c r="B961" t="s">
        <v>37</v>
      </c>
      <c r="C961">
        <v>0.02</v>
      </c>
      <c r="D961">
        <v>1270.99</v>
      </c>
      <c r="E961">
        <v>19.989999999999998</v>
      </c>
      <c r="F961">
        <v>1733</v>
      </c>
      <c r="G961" t="s">
        <v>1739</v>
      </c>
      <c r="H961" t="s">
        <v>49</v>
      </c>
      <c r="I961" t="s">
        <v>58</v>
      </c>
      <c r="J961" t="s">
        <v>29</v>
      </c>
      <c r="K961" t="s">
        <v>109</v>
      </c>
      <c r="L961" t="s">
        <v>59</v>
      </c>
      <c r="M961" t="s">
        <v>629</v>
      </c>
      <c r="N961">
        <v>0.35</v>
      </c>
      <c r="O961" t="s">
        <v>33</v>
      </c>
      <c r="P961" t="s">
        <v>53</v>
      </c>
      <c r="Q961" t="s">
        <v>1005</v>
      </c>
      <c r="R961" t="s">
        <v>35</v>
      </c>
      <c r="S961">
        <v>20012</v>
      </c>
      <c r="T961" s="1">
        <v>42098</v>
      </c>
      <c r="U961" s="1">
        <v>42100</v>
      </c>
      <c r="V961">
        <v>9228.2255999999998</v>
      </c>
      <c r="W961">
        <v>36</v>
      </c>
      <c r="X961">
        <v>45737.33</v>
      </c>
      <c r="Y961">
        <v>3841</v>
      </c>
      <c r="Z961" t="str">
        <f>TEXT(Orders[[#This Row],[Order Date]],"MMM")</f>
        <v>Apr</v>
      </c>
    </row>
    <row r="962" spans="1:26" x14ac:dyDescent="0.3">
      <c r="A962">
        <v>8389</v>
      </c>
      <c r="B962" t="s">
        <v>25</v>
      </c>
      <c r="C962">
        <v>0.02</v>
      </c>
      <c r="D962">
        <v>30.98</v>
      </c>
      <c r="E962">
        <v>17.079999999999998</v>
      </c>
      <c r="F962">
        <v>1733</v>
      </c>
      <c r="G962" t="s">
        <v>1739</v>
      </c>
      <c r="H962" t="s">
        <v>49</v>
      </c>
      <c r="I962" t="s">
        <v>58</v>
      </c>
      <c r="J962" t="s">
        <v>29</v>
      </c>
      <c r="K962" t="s">
        <v>93</v>
      </c>
      <c r="L962" t="s">
        <v>59</v>
      </c>
      <c r="M962" t="s">
        <v>1740</v>
      </c>
      <c r="N962">
        <v>0.4</v>
      </c>
      <c r="O962" t="s">
        <v>33</v>
      </c>
      <c r="P962" t="s">
        <v>53</v>
      </c>
      <c r="Q962" t="s">
        <v>1005</v>
      </c>
      <c r="R962" t="s">
        <v>35</v>
      </c>
      <c r="S962">
        <v>20012</v>
      </c>
      <c r="T962" s="1">
        <v>42183</v>
      </c>
      <c r="U962" s="1">
        <v>42184</v>
      </c>
      <c r="V962">
        <v>-32.28</v>
      </c>
      <c r="W962">
        <v>13</v>
      </c>
      <c r="X962">
        <v>438.25</v>
      </c>
      <c r="Y962">
        <v>59937</v>
      </c>
      <c r="Z962" t="str">
        <f>TEXT(Orders[[#This Row],[Order Date]],"MMM")</f>
        <v>Jun</v>
      </c>
    </row>
    <row r="963" spans="1:26" x14ac:dyDescent="0.3">
      <c r="A963">
        <v>18566</v>
      </c>
      <c r="B963" t="s">
        <v>37</v>
      </c>
      <c r="C963">
        <v>0.02</v>
      </c>
      <c r="D963">
        <v>60.98</v>
      </c>
      <c r="E963">
        <v>49</v>
      </c>
      <c r="F963">
        <v>1734</v>
      </c>
      <c r="G963" t="s">
        <v>1741</v>
      </c>
      <c r="H963" t="s">
        <v>49</v>
      </c>
      <c r="I963" t="s">
        <v>58</v>
      </c>
      <c r="J963" t="s">
        <v>29</v>
      </c>
      <c r="K963" t="s">
        <v>257</v>
      </c>
      <c r="L963" t="s">
        <v>236</v>
      </c>
      <c r="M963" t="s">
        <v>1579</v>
      </c>
      <c r="N963">
        <v>0.59</v>
      </c>
      <c r="O963" t="s">
        <v>33</v>
      </c>
      <c r="P963" t="s">
        <v>53</v>
      </c>
      <c r="Q963" t="s">
        <v>71</v>
      </c>
      <c r="R963" t="s">
        <v>1742</v>
      </c>
      <c r="S963">
        <v>10528</v>
      </c>
      <c r="T963" s="1">
        <v>42098</v>
      </c>
      <c r="U963" s="1">
        <v>42100</v>
      </c>
      <c r="V963">
        <v>-596.26800000000003</v>
      </c>
      <c r="W963">
        <v>9</v>
      </c>
      <c r="X963">
        <v>561.05999999999995</v>
      </c>
      <c r="Y963">
        <v>88443</v>
      </c>
      <c r="Z963" t="str">
        <f>TEXT(Orders[[#This Row],[Order Date]],"MMM")</f>
        <v>Apr</v>
      </c>
    </row>
    <row r="964" spans="1:26" x14ac:dyDescent="0.3">
      <c r="A964">
        <v>18567</v>
      </c>
      <c r="B964" t="s">
        <v>37</v>
      </c>
      <c r="C964">
        <v>0.02</v>
      </c>
      <c r="D964">
        <v>1270.99</v>
      </c>
      <c r="E964">
        <v>19.989999999999998</v>
      </c>
      <c r="F964">
        <v>1734</v>
      </c>
      <c r="G964" t="s">
        <v>1741</v>
      </c>
      <c r="H964" t="s">
        <v>49</v>
      </c>
      <c r="I964" t="s">
        <v>58</v>
      </c>
      <c r="J964" t="s">
        <v>29</v>
      </c>
      <c r="K964" t="s">
        <v>109</v>
      </c>
      <c r="L964" t="s">
        <v>59</v>
      </c>
      <c r="M964" t="s">
        <v>629</v>
      </c>
      <c r="N964">
        <v>0.35</v>
      </c>
      <c r="O964" t="s">
        <v>33</v>
      </c>
      <c r="P964" t="s">
        <v>53</v>
      </c>
      <c r="Q964" t="s">
        <v>71</v>
      </c>
      <c r="R964" t="s">
        <v>1742</v>
      </c>
      <c r="S964">
        <v>10528</v>
      </c>
      <c r="T964" s="1">
        <v>42098</v>
      </c>
      <c r="U964" s="1">
        <v>42100</v>
      </c>
      <c r="V964">
        <v>7889.6876999999995</v>
      </c>
      <c r="W964">
        <v>9</v>
      </c>
      <c r="X964">
        <v>11434.33</v>
      </c>
      <c r="Y964">
        <v>88443</v>
      </c>
      <c r="Z964" t="str">
        <f>TEXT(Orders[[#This Row],[Order Date]],"MMM")</f>
        <v>Apr</v>
      </c>
    </row>
    <row r="965" spans="1:26" x14ac:dyDescent="0.3">
      <c r="A965">
        <v>18568</v>
      </c>
      <c r="B965" t="s">
        <v>37</v>
      </c>
      <c r="C965">
        <v>0.05</v>
      </c>
      <c r="D965">
        <v>205.99</v>
      </c>
      <c r="E965">
        <v>8.99</v>
      </c>
      <c r="F965">
        <v>1734</v>
      </c>
      <c r="G965" t="s">
        <v>1741</v>
      </c>
      <c r="H965" t="s">
        <v>27</v>
      </c>
      <c r="I965" t="s">
        <v>58</v>
      </c>
      <c r="J965" t="s">
        <v>77</v>
      </c>
      <c r="K965" t="s">
        <v>78</v>
      </c>
      <c r="L965" t="s">
        <v>59</v>
      </c>
      <c r="M965" t="s">
        <v>1538</v>
      </c>
      <c r="N965">
        <v>0.6</v>
      </c>
      <c r="O965" t="s">
        <v>33</v>
      </c>
      <c r="P965" t="s">
        <v>53</v>
      </c>
      <c r="Q965" t="s">
        <v>71</v>
      </c>
      <c r="R965" t="s">
        <v>1742</v>
      </c>
      <c r="S965">
        <v>10528</v>
      </c>
      <c r="T965" s="1">
        <v>42098</v>
      </c>
      <c r="U965" s="1">
        <v>42100</v>
      </c>
      <c r="V965">
        <v>1545.8097600000001</v>
      </c>
      <c r="W965">
        <v>19</v>
      </c>
      <c r="X965">
        <v>3229.24</v>
      </c>
      <c r="Y965">
        <v>88443</v>
      </c>
      <c r="Z965" t="str">
        <f>TEXT(Orders[[#This Row],[Order Date]],"MMM")</f>
        <v>Apr</v>
      </c>
    </row>
    <row r="966" spans="1:26" x14ac:dyDescent="0.3">
      <c r="A966">
        <v>26389</v>
      </c>
      <c r="B966" t="s">
        <v>25</v>
      </c>
      <c r="C966">
        <v>0.02</v>
      </c>
      <c r="D966">
        <v>30.98</v>
      </c>
      <c r="E966">
        <v>17.079999999999998</v>
      </c>
      <c r="F966">
        <v>1735</v>
      </c>
      <c r="G966" t="s">
        <v>1743</v>
      </c>
      <c r="H966" t="s">
        <v>49</v>
      </c>
      <c r="I966" t="s">
        <v>58</v>
      </c>
      <c r="J966" t="s">
        <v>29</v>
      </c>
      <c r="K966" t="s">
        <v>93</v>
      </c>
      <c r="L966" t="s">
        <v>59</v>
      </c>
      <c r="M966" t="s">
        <v>1740</v>
      </c>
      <c r="N966">
        <v>0.4</v>
      </c>
      <c r="O966" t="s">
        <v>33</v>
      </c>
      <c r="P966" t="s">
        <v>53</v>
      </c>
      <c r="Q966" t="s">
        <v>71</v>
      </c>
      <c r="R966" t="s">
        <v>1744</v>
      </c>
      <c r="S966">
        <v>11550</v>
      </c>
      <c r="T966" s="1">
        <v>42183</v>
      </c>
      <c r="U966" s="1">
        <v>42184</v>
      </c>
      <c r="V966">
        <v>-16.14</v>
      </c>
      <c r="W966">
        <v>3</v>
      </c>
      <c r="X966">
        <v>101.13</v>
      </c>
      <c r="Y966">
        <v>88444</v>
      </c>
      <c r="Z966" t="str">
        <f>TEXT(Orders[[#This Row],[Order Date]],"MMM")</f>
        <v>Jun</v>
      </c>
    </row>
    <row r="967" spans="1:26" x14ac:dyDescent="0.3">
      <c r="A967">
        <v>18012</v>
      </c>
      <c r="B967" t="s">
        <v>37</v>
      </c>
      <c r="C967">
        <v>0.09</v>
      </c>
      <c r="D967">
        <v>30.93</v>
      </c>
      <c r="E967">
        <v>3.92</v>
      </c>
      <c r="F967">
        <v>1737</v>
      </c>
      <c r="G967" t="s">
        <v>1745</v>
      </c>
      <c r="H967" t="s">
        <v>49</v>
      </c>
      <c r="I967" t="s">
        <v>28</v>
      </c>
      <c r="J967" t="s">
        <v>41</v>
      </c>
      <c r="K967" t="s">
        <v>50</v>
      </c>
      <c r="L967" t="s">
        <v>51</v>
      </c>
      <c r="M967" t="s">
        <v>1746</v>
      </c>
      <c r="N967">
        <v>0.44</v>
      </c>
      <c r="O967" t="s">
        <v>33</v>
      </c>
      <c r="P967" t="s">
        <v>136</v>
      </c>
      <c r="Q967" t="s">
        <v>322</v>
      </c>
      <c r="R967" t="s">
        <v>1720</v>
      </c>
      <c r="S967">
        <v>27529</v>
      </c>
      <c r="T967" s="1">
        <v>42158</v>
      </c>
      <c r="U967" s="1">
        <v>42160</v>
      </c>
      <c r="V967">
        <v>-130.42400000000001</v>
      </c>
      <c r="W967">
        <v>16</v>
      </c>
      <c r="X967">
        <v>451.83</v>
      </c>
      <c r="Y967">
        <v>85866</v>
      </c>
      <c r="Z967" t="str">
        <f>TEXT(Orders[[#This Row],[Order Date]],"MMM")</f>
        <v>Jun</v>
      </c>
    </row>
    <row r="968" spans="1:26" x14ac:dyDescent="0.3">
      <c r="A968">
        <v>18013</v>
      </c>
      <c r="B968" t="s">
        <v>37</v>
      </c>
      <c r="C968">
        <v>0.03</v>
      </c>
      <c r="D968">
        <v>1.68</v>
      </c>
      <c r="E968">
        <v>0.7</v>
      </c>
      <c r="F968">
        <v>1737</v>
      </c>
      <c r="G968" t="s">
        <v>1745</v>
      </c>
      <c r="H968" t="s">
        <v>27</v>
      </c>
      <c r="I968" t="s">
        <v>28</v>
      </c>
      <c r="J968" t="s">
        <v>29</v>
      </c>
      <c r="K968" t="s">
        <v>30</v>
      </c>
      <c r="L968" t="s">
        <v>31</v>
      </c>
      <c r="M968" t="s">
        <v>1747</v>
      </c>
      <c r="N968">
        <v>0.6</v>
      </c>
      <c r="O968" t="s">
        <v>33</v>
      </c>
      <c r="P968" t="s">
        <v>136</v>
      </c>
      <c r="Q968" t="s">
        <v>322</v>
      </c>
      <c r="R968" t="s">
        <v>1720</v>
      </c>
      <c r="S968">
        <v>27529</v>
      </c>
      <c r="T968" s="1">
        <v>42158</v>
      </c>
      <c r="U968" s="1">
        <v>42160</v>
      </c>
      <c r="V968">
        <v>-106.42100000000001</v>
      </c>
      <c r="W968">
        <v>11</v>
      </c>
      <c r="X968">
        <v>20.239999999999998</v>
      </c>
      <c r="Y968">
        <v>85866</v>
      </c>
      <c r="Z968" t="str">
        <f>TEXT(Orders[[#This Row],[Order Date]],"MMM")</f>
        <v>Jun</v>
      </c>
    </row>
    <row r="969" spans="1:26" x14ac:dyDescent="0.3">
      <c r="A969">
        <v>18306</v>
      </c>
      <c r="B969" t="s">
        <v>56</v>
      </c>
      <c r="C969">
        <v>0.08</v>
      </c>
      <c r="D969">
        <v>175.99</v>
      </c>
      <c r="E969">
        <v>4.99</v>
      </c>
      <c r="F969">
        <v>1738</v>
      </c>
      <c r="G969" t="s">
        <v>1748</v>
      </c>
      <c r="H969" t="s">
        <v>49</v>
      </c>
      <c r="I969" t="s">
        <v>28</v>
      </c>
      <c r="J969" t="s">
        <v>77</v>
      </c>
      <c r="K969" t="s">
        <v>78</v>
      </c>
      <c r="L969" t="s">
        <v>59</v>
      </c>
      <c r="M969" t="s">
        <v>139</v>
      </c>
      <c r="N969">
        <v>0.59</v>
      </c>
      <c r="O969" t="s">
        <v>33</v>
      </c>
      <c r="P969" t="s">
        <v>136</v>
      </c>
      <c r="Q969" t="s">
        <v>322</v>
      </c>
      <c r="R969" t="s">
        <v>1749</v>
      </c>
      <c r="S969">
        <v>28052</v>
      </c>
      <c r="T969" s="1">
        <v>42091</v>
      </c>
      <c r="U969" s="1">
        <v>42091</v>
      </c>
      <c r="V969">
        <v>-16476.838</v>
      </c>
      <c r="W969">
        <v>10</v>
      </c>
      <c r="X969">
        <v>1486.34</v>
      </c>
      <c r="Y969">
        <v>85865</v>
      </c>
      <c r="Z969" t="str">
        <f>TEXT(Orders[[#This Row],[Order Date]],"MMM")</f>
        <v>Mar</v>
      </c>
    </row>
    <row r="970" spans="1:26" x14ac:dyDescent="0.3">
      <c r="A970">
        <v>18804</v>
      </c>
      <c r="B970" t="s">
        <v>106</v>
      </c>
      <c r="C970">
        <v>0.04</v>
      </c>
      <c r="D970">
        <v>35.44</v>
      </c>
      <c r="E970">
        <v>19.989999999999998</v>
      </c>
      <c r="F970">
        <v>1738</v>
      </c>
      <c r="G970" t="s">
        <v>1748</v>
      </c>
      <c r="H970" t="s">
        <v>49</v>
      </c>
      <c r="I970" t="s">
        <v>28</v>
      </c>
      <c r="J970" t="s">
        <v>29</v>
      </c>
      <c r="K970" t="s">
        <v>93</v>
      </c>
      <c r="L970" t="s">
        <v>59</v>
      </c>
      <c r="M970" t="s">
        <v>1750</v>
      </c>
      <c r="N970">
        <v>0.38</v>
      </c>
      <c r="O970" t="s">
        <v>33</v>
      </c>
      <c r="P970" t="s">
        <v>136</v>
      </c>
      <c r="Q970" t="s">
        <v>322</v>
      </c>
      <c r="R970" t="s">
        <v>1749</v>
      </c>
      <c r="S970">
        <v>28052</v>
      </c>
      <c r="T970" s="1">
        <v>42169</v>
      </c>
      <c r="U970" s="1">
        <v>42176</v>
      </c>
      <c r="V970">
        <v>-108.27250000000001</v>
      </c>
      <c r="W970">
        <v>11</v>
      </c>
      <c r="X970">
        <v>406.26</v>
      </c>
      <c r="Y970">
        <v>85868</v>
      </c>
      <c r="Z970" t="str">
        <f>TEXT(Orders[[#This Row],[Order Date]],"MMM")</f>
        <v>Jun</v>
      </c>
    </row>
    <row r="971" spans="1:26" x14ac:dyDescent="0.3">
      <c r="A971">
        <v>20591</v>
      </c>
      <c r="B971" t="s">
        <v>56</v>
      </c>
      <c r="C971">
        <v>0</v>
      </c>
      <c r="D971">
        <v>55.99</v>
      </c>
      <c r="E971">
        <v>2.5</v>
      </c>
      <c r="F971">
        <v>1743</v>
      </c>
      <c r="G971" t="s">
        <v>1751</v>
      </c>
      <c r="H971" t="s">
        <v>49</v>
      </c>
      <c r="I971" t="s">
        <v>114</v>
      </c>
      <c r="J971" t="s">
        <v>77</v>
      </c>
      <c r="K971" t="s">
        <v>78</v>
      </c>
      <c r="L971" t="s">
        <v>51</v>
      </c>
      <c r="M971" t="s">
        <v>1752</v>
      </c>
      <c r="N971">
        <v>0.83</v>
      </c>
      <c r="O971" t="s">
        <v>33</v>
      </c>
      <c r="P971" t="s">
        <v>61</v>
      </c>
      <c r="Q971" t="s">
        <v>130</v>
      </c>
      <c r="R971" t="s">
        <v>1650</v>
      </c>
      <c r="S971">
        <v>77546</v>
      </c>
      <c r="T971" s="1">
        <v>42047</v>
      </c>
      <c r="U971" s="1">
        <v>42049</v>
      </c>
      <c r="V971">
        <v>-121.05807999999999</v>
      </c>
      <c r="W971">
        <v>1</v>
      </c>
      <c r="X971">
        <v>52.1</v>
      </c>
      <c r="Y971">
        <v>91025</v>
      </c>
      <c r="Z971" t="str">
        <f>TEXT(Orders[[#This Row],[Order Date]],"MMM")</f>
        <v>Feb</v>
      </c>
    </row>
    <row r="972" spans="1:26" x14ac:dyDescent="0.3">
      <c r="A972">
        <v>2571</v>
      </c>
      <c r="B972" t="s">
        <v>37</v>
      </c>
      <c r="C972">
        <v>0.02</v>
      </c>
      <c r="D972">
        <v>4.13</v>
      </c>
      <c r="E972">
        <v>6.89</v>
      </c>
      <c r="F972">
        <v>1745</v>
      </c>
      <c r="G972" t="s">
        <v>1753</v>
      </c>
      <c r="H972" t="s">
        <v>49</v>
      </c>
      <c r="I972" t="s">
        <v>40</v>
      </c>
      <c r="J972" t="s">
        <v>29</v>
      </c>
      <c r="K972" t="s">
        <v>134</v>
      </c>
      <c r="L972" t="s">
        <v>59</v>
      </c>
      <c r="M972" t="s">
        <v>1754</v>
      </c>
      <c r="N972">
        <v>0.39</v>
      </c>
      <c r="O972" t="s">
        <v>33</v>
      </c>
      <c r="P972" t="s">
        <v>136</v>
      </c>
      <c r="Q972" t="s">
        <v>387</v>
      </c>
      <c r="R972" t="s">
        <v>579</v>
      </c>
      <c r="S972">
        <v>30305</v>
      </c>
      <c r="T972" s="1">
        <v>42013</v>
      </c>
      <c r="U972" s="1">
        <v>42014</v>
      </c>
      <c r="V972">
        <v>-51.736999999999995</v>
      </c>
      <c r="W972">
        <v>9</v>
      </c>
      <c r="X972">
        <v>45.87</v>
      </c>
      <c r="Y972">
        <v>18561</v>
      </c>
      <c r="Z972" t="str">
        <f>TEXT(Orders[[#This Row],[Order Date]],"MMM")</f>
        <v>Jan</v>
      </c>
    </row>
    <row r="973" spans="1:26" x14ac:dyDescent="0.3">
      <c r="A973">
        <v>1863</v>
      </c>
      <c r="B973" t="s">
        <v>106</v>
      </c>
      <c r="C973">
        <v>0.04</v>
      </c>
      <c r="D973">
        <v>60.65</v>
      </c>
      <c r="E973">
        <v>12.23</v>
      </c>
      <c r="F973">
        <v>1745</v>
      </c>
      <c r="G973" t="s">
        <v>1753</v>
      </c>
      <c r="H973" t="s">
        <v>49</v>
      </c>
      <c r="I973" t="s">
        <v>40</v>
      </c>
      <c r="J973" t="s">
        <v>41</v>
      </c>
      <c r="K973" t="s">
        <v>50</v>
      </c>
      <c r="L973" t="s">
        <v>86</v>
      </c>
      <c r="M973" t="s">
        <v>1755</v>
      </c>
      <c r="N973">
        <v>0.64</v>
      </c>
      <c r="O973" t="s">
        <v>33</v>
      </c>
      <c r="P973" t="s">
        <v>136</v>
      </c>
      <c r="Q973" t="s">
        <v>387</v>
      </c>
      <c r="R973" t="s">
        <v>579</v>
      </c>
      <c r="S973">
        <v>30305</v>
      </c>
      <c r="T973" s="1">
        <v>42049</v>
      </c>
      <c r="U973" s="1">
        <v>42051</v>
      </c>
      <c r="V973">
        <v>116.50629999999998</v>
      </c>
      <c r="W973">
        <v>4</v>
      </c>
      <c r="X973">
        <v>256.77</v>
      </c>
      <c r="Y973">
        <v>13408</v>
      </c>
      <c r="Z973" t="str">
        <f>TEXT(Orders[[#This Row],[Order Date]],"MMM")</f>
        <v>Feb</v>
      </c>
    </row>
    <row r="974" spans="1:26" x14ac:dyDescent="0.3">
      <c r="A974">
        <v>1692</v>
      </c>
      <c r="B974" t="s">
        <v>25</v>
      </c>
      <c r="C974">
        <v>0.04</v>
      </c>
      <c r="D974">
        <v>124.49</v>
      </c>
      <c r="E974">
        <v>51.94</v>
      </c>
      <c r="F974">
        <v>1745</v>
      </c>
      <c r="G974" t="s">
        <v>1753</v>
      </c>
      <c r="H974" t="s">
        <v>39</v>
      </c>
      <c r="I974" t="s">
        <v>114</v>
      </c>
      <c r="J974" t="s">
        <v>41</v>
      </c>
      <c r="K974" t="s">
        <v>152</v>
      </c>
      <c r="L974" t="s">
        <v>121</v>
      </c>
      <c r="M974" t="s">
        <v>461</v>
      </c>
      <c r="N974">
        <v>0.63</v>
      </c>
      <c r="O974" t="s">
        <v>33</v>
      </c>
      <c r="P974" t="s">
        <v>136</v>
      </c>
      <c r="Q974" t="s">
        <v>387</v>
      </c>
      <c r="R974" t="s">
        <v>579</v>
      </c>
      <c r="S974">
        <v>30305</v>
      </c>
      <c r="T974" s="1">
        <v>42167</v>
      </c>
      <c r="U974" s="1">
        <v>42169</v>
      </c>
      <c r="V974">
        <v>-247.55157000000003</v>
      </c>
      <c r="W974">
        <v>4</v>
      </c>
      <c r="X974">
        <v>605.82000000000005</v>
      </c>
      <c r="Y974">
        <v>12224</v>
      </c>
      <c r="Z974" t="str">
        <f>TEXT(Orders[[#This Row],[Order Date]],"MMM")</f>
        <v>Jun</v>
      </c>
    </row>
    <row r="975" spans="1:26" x14ac:dyDescent="0.3">
      <c r="A975">
        <v>1693</v>
      </c>
      <c r="B975" t="s">
        <v>25</v>
      </c>
      <c r="C975">
        <v>0.1</v>
      </c>
      <c r="D975">
        <v>35.99</v>
      </c>
      <c r="E975">
        <v>5</v>
      </c>
      <c r="F975">
        <v>1745</v>
      </c>
      <c r="G975" t="s">
        <v>1753</v>
      </c>
      <c r="H975" t="s">
        <v>49</v>
      </c>
      <c r="I975" t="s">
        <v>114</v>
      </c>
      <c r="J975" t="s">
        <v>77</v>
      </c>
      <c r="K975" t="s">
        <v>78</v>
      </c>
      <c r="L975" t="s">
        <v>31</v>
      </c>
      <c r="M975" t="s">
        <v>1756</v>
      </c>
      <c r="N975">
        <v>0.82</v>
      </c>
      <c r="O975" t="s">
        <v>33</v>
      </c>
      <c r="P975" t="s">
        <v>136</v>
      </c>
      <c r="Q975" t="s">
        <v>387</v>
      </c>
      <c r="R975" t="s">
        <v>579</v>
      </c>
      <c r="S975">
        <v>30305</v>
      </c>
      <c r="T975" s="1">
        <v>42167</v>
      </c>
      <c r="U975" s="1">
        <v>42167</v>
      </c>
      <c r="V975">
        <v>-277.20924000000002</v>
      </c>
      <c r="W975">
        <v>54</v>
      </c>
      <c r="X975">
        <v>1569</v>
      </c>
      <c r="Y975">
        <v>12224</v>
      </c>
      <c r="Z975" t="str">
        <f>TEXT(Orders[[#This Row],[Order Date]],"MMM")</f>
        <v>Jun</v>
      </c>
    </row>
    <row r="976" spans="1:26" x14ac:dyDescent="0.3">
      <c r="A976">
        <v>19692</v>
      </c>
      <c r="B976" t="s">
        <v>25</v>
      </c>
      <c r="C976">
        <v>0.04</v>
      </c>
      <c r="D976">
        <v>124.49</v>
      </c>
      <c r="E976">
        <v>51.94</v>
      </c>
      <c r="F976">
        <v>1748</v>
      </c>
      <c r="G976" t="s">
        <v>1757</v>
      </c>
      <c r="H976" t="s">
        <v>39</v>
      </c>
      <c r="I976" t="s">
        <v>114</v>
      </c>
      <c r="J976" t="s">
        <v>41</v>
      </c>
      <c r="K976" t="s">
        <v>152</v>
      </c>
      <c r="L976" t="s">
        <v>121</v>
      </c>
      <c r="M976" t="s">
        <v>461</v>
      </c>
      <c r="N976">
        <v>0.63</v>
      </c>
      <c r="O976" t="s">
        <v>33</v>
      </c>
      <c r="P976" t="s">
        <v>61</v>
      </c>
      <c r="Q976" t="s">
        <v>304</v>
      </c>
      <c r="R976" t="s">
        <v>1758</v>
      </c>
      <c r="S976">
        <v>73703</v>
      </c>
      <c r="T976" s="1">
        <v>42167</v>
      </c>
      <c r="U976" s="1">
        <v>42169</v>
      </c>
      <c r="V976">
        <v>-93.06450000000001</v>
      </c>
      <c r="W976">
        <v>1</v>
      </c>
      <c r="X976">
        <v>151.46</v>
      </c>
      <c r="Y976">
        <v>87245</v>
      </c>
      <c r="Z976" t="str">
        <f>TEXT(Orders[[#This Row],[Order Date]],"MMM")</f>
        <v>Jun</v>
      </c>
    </row>
    <row r="977" spans="1:26" x14ac:dyDescent="0.3">
      <c r="A977">
        <v>20571</v>
      </c>
      <c r="B977" t="s">
        <v>37</v>
      </c>
      <c r="C977">
        <v>0.02</v>
      </c>
      <c r="D977">
        <v>4.13</v>
      </c>
      <c r="E977">
        <v>6.89</v>
      </c>
      <c r="F977">
        <v>1749</v>
      </c>
      <c r="G977" t="s">
        <v>1759</v>
      </c>
      <c r="H977" t="s">
        <v>49</v>
      </c>
      <c r="I977" t="s">
        <v>40</v>
      </c>
      <c r="J977" t="s">
        <v>29</v>
      </c>
      <c r="K977" t="s">
        <v>134</v>
      </c>
      <c r="L977" t="s">
        <v>59</v>
      </c>
      <c r="M977" t="s">
        <v>1754</v>
      </c>
      <c r="N977">
        <v>0.39</v>
      </c>
      <c r="O977" t="s">
        <v>33</v>
      </c>
      <c r="P977" t="s">
        <v>61</v>
      </c>
      <c r="Q977" t="s">
        <v>304</v>
      </c>
      <c r="R977" t="s">
        <v>1760</v>
      </c>
      <c r="S977">
        <v>73505</v>
      </c>
      <c r="T977" s="1">
        <v>42013</v>
      </c>
      <c r="U977" s="1">
        <v>42014</v>
      </c>
      <c r="V977">
        <v>-48.235999999999997</v>
      </c>
      <c r="W977">
        <v>2</v>
      </c>
      <c r="X977">
        <v>10.19</v>
      </c>
      <c r="Y977">
        <v>87243</v>
      </c>
      <c r="Z977" t="str">
        <f>TEXT(Orders[[#This Row],[Order Date]],"MMM")</f>
        <v>Jan</v>
      </c>
    </row>
    <row r="978" spans="1:26" x14ac:dyDescent="0.3">
      <c r="A978">
        <v>19863</v>
      </c>
      <c r="B978" t="s">
        <v>106</v>
      </c>
      <c r="C978">
        <v>0.04</v>
      </c>
      <c r="D978">
        <v>60.65</v>
      </c>
      <c r="E978">
        <v>12.23</v>
      </c>
      <c r="F978">
        <v>1749</v>
      </c>
      <c r="G978" t="s">
        <v>1759</v>
      </c>
      <c r="H978" t="s">
        <v>49</v>
      </c>
      <c r="I978" t="s">
        <v>40</v>
      </c>
      <c r="J978" t="s">
        <v>41</v>
      </c>
      <c r="K978" t="s">
        <v>50</v>
      </c>
      <c r="L978" t="s">
        <v>86</v>
      </c>
      <c r="M978" t="s">
        <v>1755</v>
      </c>
      <c r="N978">
        <v>0.64</v>
      </c>
      <c r="O978" t="s">
        <v>33</v>
      </c>
      <c r="P978" t="s">
        <v>61</v>
      </c>
      <c r="Q978" t="s">
        <v>304</v>
      </c>
      <c r="R978" t="s">
        <v>1760</v>
      </c>
      <c r="S978">
        <v>73505</v>
      </c>
      <c r="T978" s="1">
        <v>42049</v>
      </c>
      <c r="U978" s="1">
        <v>42051</v>
      </c>
      <c r="V978">
        <v>44.291099999999993</v>
      </c>
      <c r="W978">
        <v>1</v>
      </c>
      <c r="X978">
        <v>64.19</v>
      </c>
      <c r="Y978">
        <v>87244</v>
      </c>
      <c r="Z978" t="str">
        <f>TEXT(Orders[[#This Row],[Order Date]],"MMM")</f>
        <v>Feb</v>
      </c>
    </row>
    <row r="979" spans="1:26" x14ac:dyDescent="0.3">
      <c r="A979">
        <v>19477</v>
      </c>
      <c r="B979" t="s">
        <v>106</v>
      </c>
      <c r="C979">
        <v>0.04</v>
      </c>
      <c r="D979">
        <v>8.5</v>
      </c>
      <c r="E979">
        <v>1.99</v>
      </c>
      <c r="F979">
        <v>1754</v>
      </c>
      <c r="G979" t="s">
        <v>1761</v>
      </c>
      <c r="H979" t="s">
        <v>49</v>
      </c>
      <c r="I979" t="s">
        <v>114</v>
      </c>
      <c r="J979" t="s">
        <v>77</v>
      </c>
      <c r="K979" t="s">
        <v>180</v>
      </c>
      <c r="L979" t="s">
        <v>51</v>
      </c>
      <c r="M979" t="s">
        <v>845</v>
      </c>
      <c r="N979">
        <v>0.49</v>
      </c>
      <c r="O979" t="s">
        <v>33</v>
      </c>
      <c r="P979" t="s">
        <v>34</v>
      </c>
      <c r="Q979" t="s">
        <v>45</v>
      </c>
      <c r="R979" t="s">
        <v>1762</v>
      </c>
      <c r="S979">
        <v>90503</v>
      </c>
      <c r="T979" s="1">
        <v>42062</v>
      </c>
      <c r="U979" s="1">
        <v>42063</v>
      </c>
      <c r="V979">
        <v>43.275199999999998</v>
      </c>
      <c r="W979">
        <v>14</v>
      </c>
      <c r="X979">
        <v>118.57</v>
      </c>
      <c r="Y979">
        <v>90178</v>
      </c>
      <c r="Z979" t="str">
        <f>TEXT(Orders[[#This Row],[Order Date]],"MMM")</f>
        <v>Feb</v>
      </c>
    </row>
    <row r="980" spans="1:26" x14ac:dyDescent="0.3">
      <c r="A980">
        <v>19478</v>
      </c>
      <c r="B980" t="s">
        <v>106</v>
      </c>
      <c r="C980">
        <v>0.1</v>
      </c>
      <c r="D980">
        <v>15.99</v>
      </c>
      <c r="E980">
        <v>9.4</v>
      </c>
      <c r="F980">
        <v>1754</v>
      </c>
      <c r="G980" t="s">
        <v>1761</v>
      </c>
      <c r="H980" t="s">
        <v>49</v>
      </c>
      <c r="I980" t="s">
        <v>114</v>
      </c>
      <c r="J980" t="s">
        <v>77</v>
      </c>
      <c r="K980" t="s">
        <v>85</v>
      </c>
      <c r="L980" t="s">
        <v>59</v>
      </c>
      <c r="M980" t="s">
        <v>1763</v>
      </c>
      <c r="N980">
        <v>0.49</v>
      </c>
      <c r="O980" t="s">
        <v>33</v>
      </c>
      <c r="P980" t="s">
        <v>34</v>
      </c>
      <c r="Q980" t="s">
        <v>45</v>
      </c>
      <c r="R980" t="s">
        <v>1762</v>
      </c>
      <c r="S980">
        <v>90503</v>
      </c>
      <c r="T980" s="1">
        <v>42062</v>
      </c>
      <c r="U980" s="1">
        <v>42062</v>
      </c>
      <c r="V980">
        <v>-36.214620000000004</v>
      </c>
      <c r="W980">
        <v>5</v>
      </c>
      <c r="X980">
        <v>79.47</v>
      </c>
      <c r="Y980">
        <v>90178</v>
      </c>
      <c r="Z980" t="str">
        <f>TEXT(Orders[[#This Row],[Order Date]],"MMM")</f>
        <v>Feb</v>
      </c>
    </row>
    <row r="981" spans="1:26" x14ac:dyDescent="0.3">
      <c r="A981">
        <v>19479</v>
      </c>
      <c r="B981" t="s">
        <v>106</v>
      </c>
      <c r="C981">
        <v>0.09</v>
      </c>
      <c r="D981">
        <v>95.99</v>
      </c>
      <c r="E981">
        <v>8.99</v>
      </c>
      <c r="F981">
        <v>1754</v>
      </c>
      <c r="G981" t="s">
        <v>1761</v>
      </c>
      <c r="H981" t="s">
        <v>49</v>
      </c>
      <c r="I981" t="s">
        <v>114</v>
      </c>
      <c r="J981" t="s">
        <v>77</v>
      </c>
      <c r="K981" t="s">
        <v>78</v>
      </c>
      <c r="L981" t="s">
        <v>59</v>
      </c>
      <c r="M981" t="s">
        <v>1764</v>
      </c>
      <c r="N981">
        <v>0.56999999999999995</v>
      </c>
      <c r="O981" t="s">
        <v>33</v>
      </c>
      <c r="P981" t="s">
        <v>34</v>
      </c>
      <c r="Q981" t="s">
        <v>45</v>
      </c>
      <c r="R981" t="s">
        <v>1762</v>
      </c>
      <c r="S981">
        <v>90503</v>
      </c>
      <c r="T981" s="1">
        <v>42062</v>
      </c>
      <c r="U981" s="1">
        <v>42066</v>
      </c>
      <c r="V981">
        <v>7.032960000000001</v>
      </c>
      <c r="W981">
        <v>8</v>
      </c>
      <c r="X981">
        <v>627.28</v>
      </c>
      <c r="Y981">
        <v>90178</v>
      </c>
      <c r="Z981" t="str">
        <f>TEXT(Orders[[#This Row],[Order Date]],"MMM")</f>
        <v>Feb</v>
      </c>
    </row>
    <row r="982" spans="1:26" x14ac:dyDescent="0.3">
      <c r="A982">
        <v>25920</v>
      </c>
      <c r="B982" t="s">
        <v>25</v>
      </c>
      <c r="C982">
        <v>0</v>
      </c>
      <c r="D982">
        <v>115.99</v>
      </c>
      <c r="E982">
        <v>5.92</v>
      </c>
      <c r="F982">
        <v>1764</v>
      </c>
      <c r="G982" t="s">
        <v>1765</v>
      </c>
      <c r="H982" t="s">
        <v>49</v>
      </c>
      <c r="I982" t="s">
        <v>114</v>
      </c>
      <c r="J982" t="s">
        <v>77</v>
      </c>
      <c r="K982" t="s">
        <v>78</v>
      </c>
      <c r="L982" t="s">
        <v>59</v>
      </c>
      <c r="M982" t="s">
        <v>1766</v>
      </c>
      <c r="N982">
        <v>0.57999999999999996</v>
      </c>
      <c r="O982" t="s">
        <v>33</v>
      </c>
      <c r="P982" t="s">
        <v>136</v>
      </c>
      <c r="Q982" t="s">
        <v>362</v>
      </c>
      <c r="R982" t="s">
        <v>1767</v>
      </c>
      <c r="S982">
        <v>34698</v>
      </c>
      <c r="T982" s="1">
        <v>42026</v>
      </c>
      <c r="U982" s="1">
        <v>42026</v>
      </c>
      <c r="V982">
        <v>-16.772000000000002</v>
      </c>
      <c r="W982">
        <v>11</v>
      </c>
      <c r="X982">
        <v>1160.42</v>
      </c>
      <c r="Y982">
        <v>89775</v>
      </c>
      <c r="Z982" t="str">
        <f>TEXT(Orders[[#This Row],[Order Date]],"MMM")</f>
        <v>Jan</v>
      </c>
    </row>
    <row r="983" spans="1:26" x14ac:dyDescent="0.3">
      <c r="A983">
        <v>25608</v>
      </c>
      <c r="B983" t="s">
        <v>25</v>
      </c>
      <c r="C983">
        <v>0.06</v>
      </c>
      <c r="D983">
        <v>19.98</v>
      </c>
      <c r="E983">
        <v>10.49</v>
      </c>
      <c r="F983">
        <v>1764</v>
      </c>
      <c r="G983" t="s">
        <v>1765</v>
      </c>
      <c r="H983" t="s">
        <v>49</v>
      </c>
      <c r="I983" t="s">
        <v>114</v>
      </c>
      <c r="J983" t="s">
        <v>41</v>
      </c>
      <c r="K983" t="s">
        <v>50</v>
      </c>
      <c r="L983" t="s">
        <v>59</v>
      </c>
      <c r="M983" t="s">
        <v>1768</v>
      </c>
      <c r="N983">
        <v>0.49</v>
      </c>
      <c r="O983" t="s">
        <v>33</v>
      </c>
      <c r="P983" t="s">
        <v>136</v>
      </c>
      <c r="Q983" t="s">
        <v>362</v>
      </c>
      <c r="R983" t="s">
        <v>1767</v>
      </c>
      <c r="S983">
        <v>34698</v>
      </c>
      <c r="T983" s="1">
        <v>42064</v>
      </c>
      <c r="U983" s="1">
        <v>42066</v>
      </c>
      <c r="V983">
        <v>514.17719999999997</v>
      </c>
      <c r="W983">
        <v>5</v>
      </c>
      <c r="X983">
        <v>103.37</v>
      </c>
      <c r="Y983">
        <v>89776</v>
      </c>
      <c r="Z983" t="str">
        <f>TEXT(Orders[[#This Row],[Order Date]],"MMM")</f>
        <v>Mar</v>
      </c>
    </row>
    <row r="984" spans="1:26" x14ac:dyDescent="0.3">
      <c r="A984">
        <v>25609</v>
      </c>
      <c r="B984" t="s">
        <v>25</v>
      </c>
      <c r="C984">
        <v>0.08</v>
      </c>
      <c r="D984">
        <v>1.76</v>
      </c>
      <c r="E984">
        <v>4.8600000000000003</v>
      </c>
      <c r="F984">
        <v>1764</v>
      </c>
      <c r="G984" t="s">
        <v>1765</v>
      </c>
      <c r="H984" t="s">
        <v>49</v>
      </c>
      <c r="I984" t="s">
        <v>114</v>
      </c>
      <c r="J984" t="s">
        <v>41</v>
      </c>
      <c r="K984" t="s">
        <v>50</v>
      </c>
      <c r="L984" t="s">
        <v>59</v>
      </c>
      <c r="M984" t="s">
        <v>1769</v>
      </c>
      <c r="N984">
        <v>0.41</v>
      </c>
      <c r="O984" t="s">
        <v>33</v>
      </c>
      <c r="P984" t="s">
        <v>136</v>
      </c>
      <c r="Q984" t="s">
        <v>362</v>
      </c>
      <c r="R984" t="s">
        <v>1767</v>
      </c>
      <c r="S984">
        <v>34698</v>
      </c>
      <c r="T984" s="1">
        <v>42064</v>
      </c>
      <c r="U984" s="1">
        <v>42065</v>
      </c>
      <c r="V984">
        <v>235.65599999999998</v>
      </c>
      <c r="W984">
        <v>23</v>
      </c>
      <c r="X984">
        <v>40.22</v>
      </c>
      <c r="Y984">
        <v>89776</v>
      </c>
      <c r="Z984" t="str">
        <f>TEXT(Orders[[#This Row],[Order Date]],"MMM")</f>
        <v>Mar</v>
      </c>
    </row>
    <row r="985" spans="1:26" x14ac:dyDescent="0.3">
      <c r="A985">
        <v>25054</v>
      </c>
      <c r="B985" t="s">
        <v>37</v>
      </c>
      <c r="C985">
        <v>0</v>
      </c>
      <c r="D985">
        <v>5.77</v>
      </c>
      <c r="E985">
        <v>4.97</v>
      </c>
      <c r="F985">
        <v>1765</v>
      </c>
      <c r="G985" t="s">
        <v>1770</v>
      </c>
      <c r="H985" t="s">
        <v>49</v>
      </c>
      <c r="I985" t="s">
        <v>114</v>
      </c>
      <c r="J985" t="s">
        <v>29</v>
      </c>
      <c r="K985" t="s">
        <v>109</v>
      </c>
      <c r="L985" t="s">
        <v>59</v>
      </c>
      <c r="M985" t="s">
        <v>1771</v>
      </c>
      <c r="N985">
        <v>0.35</v>
      </c>
      <c r="O985" t="s">
        <v>33</v>
      </c>
      <c r="P985" t="s">
        <v>61</v>
      </c>
      <c r="Q985" t="s">
        <v>505</v>
      </c>
      <c r="R985" t="s">
        <v>1772</v>
      </c>
      <c r="S985">
        <v>63141</v>
      </c>
      <c r="T985" s="1">
        <v>42128</v>
      </c>
      <c r="U985" s="1">
        <v>42129</v>
      </c>
      <c r="V985">
        <v>3.5581000000000031</v>
      </c>
      <c r="W985">
        <v>8</v>
      </c>
      <c r="X985">
        <v>52.43</v>
      </c>
      <c r="Y985">
        <v>89777</v>
      </c>
      <c r="Z985" t="str">
        <f>TEXT(Orders[[#This Row],[Order Date]],"MMM")</f>
        <v>May</v>
      </c>
    </row>
    <row r="986" spans="1:26" x14ac:dyDescent="0.3">
      <c r="A986">
        <v>20636</v>
      </c>
      <c r="B986" t="s">
        <v>47</v>
      </c>
      <c r="C986">
        <v>0.01</v>
      </c>
      <c r="D986">
        <v>50.98</v>
      </c>
      <c r="E986">
        <v>6.5</v>
      </c>
      <c r="F986">
        <v>1767</v>
      </c>
      <c r="G986" t="s">
        <v>1773</v>
      </c>
      <c r="H986" t="s">
        <v>49</v>
      </c>
      <c r="I986" t="s">
        <v>40</v>
      </c>
      <c r="J986" t="s">
        <v>77</v>
      </c>
      <c r="K986" t="s">
        <v>180</v>
      </c>
      <c r="L986" t="s">
        <v>59</v>
      </c>
      <c r="M986" t="s">
        <v>935</v>
      </c>
      <c r="N986">
        <v>0.73</v>
      </c>
      <c r="O986" t="s">
        <v>33</v>
      </c>
      <c r="P986" t="s">
        <v>136</v>
      </c>
      <c r="Q986" t="s">
        <v>387</v>
      </c>
      <c r="R986" t="s">
        <v>1718</v>
      </c>
      <c r="S986">
        <v>30265</v>
      </c>
      <c r="T986" s="1">
        <v>42089</v>
      </c>
      <c r="U986" s="1">
        <v>42090</v>
      </c>
      <c r="V986">
        <v>5.3396999999999997</v>
      </c>
      <c r="W986">
        <v>16</v>
      </c>
      <c r="X986">
        <v>818.49</v>
      </c>
      <c r="Y986">
        <v>89211</v>
      </c>
      <c r="Z986" t="str">
        <f>TEXT(Orders[[#This Row],[Order Date]],"MMM")</f>
        <v>Mar</v>
      </c>
    </row>
    <row r="987" spans="1:26" x14ac:dyDescent="0.3">
      <c r="A987">
        <v>24894</v>
      </c>
      <c r="B987" t="s">
        <v>56</v>
      </c>
      <c r="C987">
        <v>7.0000000000000007E-2</v>
      </c>
      <c r="D987">
        <v>60.98</v>
      </c>
      <c r="E987">
        <v>49</v>
      </c>
      <c r="F987">
        <v>1771</v>
      </c>
      <c r="G987" t="s">
        <v>1774</v>
      </c>
      <c r="H987" t="s">
        <v>49</v>
      </c>
      <c r="I987" t="s">
        <v>40</v>
      </c>
      <c r="J987" t="s">
        <v>29</v>
      </c>
      <c r="K987" t="s">
        <v>257</v>
      </c>
      <c r="L987" t="s">
        <v>236</v>
      </c>
      <c r="M987" t="s">
        <v>1579</v>
      </c>
      <c r="N987">
        <v>0.59</v>
      </c>
      <c r="O987" t="s">
        <v>33</v>
      </c>
      <c r="P987" t="s">
        <v>61</v>
      </c>
      <c r="Q987" t="s">
        <v>178</v>
      </c>
      <c r="R987" t="s">
        <v>1610</v>
      </c>
      <c r="S987">
        <v>61032</v>
      </c>
      <c r="T987" s="1">
        <v>42069</v>
      </c>
      <c r="U987" s="1">
        <v>42070</v>
      </c>
      <c r="V987">
        <v>-807.89</v>
      </c>
      <c r="W987">
        <v>7</v>
      </c>
      <c r="X987">
        <v>410.17</v>
      </c>
      <c r="Y987">
        <v>89106</v>
      </c>
      <c r="Z987" t="str">
        <f>TEXT(Orders[[#This Row],[Order Date]],"MMM")</f>
        <v>Mar</v>
      </c>
    </row>
    <row r="988" spans="1:26" x14ac:dyDescent="0.3">
      <c r="A988">
        <v>19826</v>
      </c>
      <c r="B988" t="s">
        <v>106</v>
      </c>
      <c r="C988">
        <v>0.09</v>
      </c>
      <c r="D988">
        <v>12.95</v>
      </c>
      <c r="E988">
        <v>4.9800000000000004</v>
      </c>
      <c r="F988">
        <v>1775</v>
      </c>
      <c r="G988" t="s">
        <v>1775</v>
      </c>
      <c r="H988" t="s">
        <v>49</v>
      </c>
      <c r="I988" t="s">
        <v>114</v>
      </c>
      <c r="J988" t="s">
        <v>29</v>
      </c>
      <c r="K988" t="s">
        <v>109</v>
      </c>
      <c r="L988" t="s">
        <v>59</v>
      </c>
      <c r="M988" t="s">
        <v>1500</v>
      </c>
      <c r="N988">
        <v>0.4</v>
      </c>
      <c r="O988" t="s">
        <v>33</v>
      </c>
      <c r="P988" t="s">
        <v>61</v>
      </c>
      <c r="Q988" t="s">
        <v>701</v>
      </c>
      <c r="R988" t="s">
        <v>1776</v>
      </c>
      <c r="S988">
        <v>46614</v>
      </c>
      <c r="T988" s="1">
        <v>42169</v>
      </c>
      <c r="U988" s="1">
        <v>42176</v>
      </c>
      <c r="V988">
        <v>123.89175</v>
      </c>
      <c r="W988">
        <v>21</v>
      </c>
      <c r="X988">
        <v>269.54000000000002</v>
      </c>
      <c r="Y988">
        <v>89944</v>
      </c>
      <c r="Z988" t="str">
        <f>TEXT(Orders[[#This Row],[Order Date]],"MMM")</f>
        <v>Jun</v>
      </c>
    </row>
    <row r="989" spans="1:26" x14ac:dyDescent="0.3">
      <c r="A989">
        <v>20278</v>
      </c>
      <c r="B989" t="s">
        <v>37</v>
      </c>
      <c r="C989">
        <v>0.08</v>
      </c>
      <c r="D989">
        <v>5.78</v>
      </c>
      <c r="E989">
        <v>5.67</v>
      </c>
      <c r="F989">
        <v>1776</v>
      </c>
      <c r="G989" t="s">
        <v>1777</v>
      </c>
      <c r="H989" t="s">
        <v>49</v>
      </c>
      <c r="I989" t="s">
        <v>114</v>
      </c>
      <c r="J989" t="s">
        <v>29</v>
      </c>
      <c r="K989" t="s">
        <v>93</v>
      </c>
      <c r="L989" t="s">
        <v>59</v>
      </c>
      <c r="M989" t="s">
        <v>634</v>
      </c>
      <c r="N989">
        <v>0.36</v>
      </c>
      <c r="O989" t="s">
        <v>33</v>
      </c>
      <c r="P989" t="s">
        <v>61</v>
      </c>
      <c r="Q989" t="s">
        <v>701</v>
      </c>
      <c r="R989" t="s">
        <v>1778</v>
      </c>
      <c r="S989">
        <v>47802</v>
      </c>
      <c r="T989" s="1">
        <v>42039</v>
      </c>
      <c r="U989" s="1">
        <v>42040</v>
      </c>
      <c r="V989">
        <v>-53.898000000000003</v>
      </c>
      <c r="W989">
        <v>19</v>
      </c>
      <c r="X989">
        <v>106.57</v>
      </c>
      <c r="Y989">
        <v>89941</v>
      </c>
      <c r="Z989" t="str">
        <f>TEXT(Orders[[#This Row],[Order Date]],"MMM")</f>
        <v>Feb</v>
      </c>
    </row>
    <row r="990" spans="1:26" x14ac:dyDescent="0.3">
      <c r="A990">
        <v>20391</v>
      </c>
      <c r="B990" t="s">
        <v>106</v>
      </c>
      <c r="C990">
        <v>7.0000000000000007E-2</v>
      </c>
      <c r="D990">
        <v>5.43</v>
      </c>
      <c r="E990">
        <v>0.95</v>
      </c>
      <c r="F990">
        <v>1777</v>
      </c>
      <c r="G990" t="s">
        <v>1779</v>
      </c>
      <c r="H990" t="s">
        <v>49</v>
      </c>
      <c r="I990" t="s">
        <v>114</v>
      </c>
      <c r="J990" t="s">
        <v>29</v>
      </c>
      <c r="K990" t="s">
        <v>93</v>
      </c>
      <c r="L990" t="s">
        <v>31</v>
      </c>
      <c r="M990" t="s">
        <v>626</v>
      </c>
      <c r="N990">
        <v>0.36</v>
      </c>
      <c r="O990" t="s">
        <v>33</v>
      </c>
      <c r="P990" t="s">
        <v>61</v>
      </c>
      <c r="Q990" t="s">
        <v>701</v>
      </c>
      <c r="R990" t="s">
        <v>1780</v>
      </c>
      <c r="S990">
        <v>46383</v>
      </c>
      <c r="T990" s="1">
        <v>42116</v>
      </c>
      <c r="U990" s="1">
        <v>42120</v>
      </c>
      <c r="V990">
        <v>26.502899999999997</v>
      </c>
      <c r="W990">
        <v>7</v>
      </c>
      <c r="X990">
        <v>38.409999999999997</v>
      </c>
      <c r="Y990">
        <v>89939</v>
      </c>
      <c r="Z990" t="str">
        <f>TEXT(Orders[[#This Row],[Order Date]],"MMM")</f>
        <v>Apr</v>
      </c>
    </row>
    <row r="991" spans="1:26" x14ac:dyDescent="0.3">
      <c r="A991">
        <v>21163</v>
      </c>
      <c r="B991" t="s">
        <v>106</v>
      </c>
      <c r="C991">
        <v>0.02</v>
      </c>
      <c r="D991">
        <v>10.06</v>
      </c>
      <c r="E991">
        <v>2.06</v>
      </c>
      <c r="F991">
        <v>1777</v>
      </c>
      <c r="G991" t="s">
        <v>1779</v>
      </c>
      <c r="H991" t="s">
        <v>49</v>
      </c>
      <c r="I991" t="s">
        <v>114</v>
      </c>
      <c r="J991" t="s">
        <v>29</v>
      </c>
      <c r="K991" t="s">
        <v>93</v>
      </c>
      <c r="L991" t="s">
        <v>31</v>
      </c>
      <c r="M991" t="s">
        <v>280</v>
      </c>
      <c r="N991">
        <v>0.39</v>
      </c>
      <c r="O991" t="s">
        <v>33</v>
      </c>
      <c r="P991" t="s">
        <v>61</v>
      </c>
      <c r="Q991" t="s">
        <v>701</v>
      </c>
      <c r="R991" t="s">
        <v>1780</v>
      </c>
      <c r="S991">
        <v>46383</v>
      </c>
      <c r="T991" s="1">
        <v>42007</v>
      </c>
      <c r="U991" s="1">
        <v>42012</v>
      </c>
      <c r="V991">
        <v>90.624600000000001</v>
      </c>
      <c r="W991">
        <v>13</v>
      </c>
      <c r="X991">
        <v>131.34</v>
      </c>
      <c r="Y991">
        <v>89940</v>
      </c>
      <c r="Z991" t="str">
        <f>TEXT(Orders[[#This Row],[Order Date]],"MMM")</f>
        <v>Jan</v>
      </c>
    </row>
    <row r="992" spans="1:26" x14ac:dyDescent="0.3">
      <c r="A992">
        <v>20600</v>
      </c>
      <c r="B992" t="s">
        <v>37</v>
      </c>
      <c r="C992">
        <v>0.03</v>
      </c>
      <c r="D992">
        <v>19.989999999999998</v>
      </c>
      <c r="E992">
        <v>11.17</v>
      </c>
      <c r="F992">
        <v>1777</v>
      </c>
      <c r="G992" t="s">
        <v>1779</v>
      </c>
      <c r="H992" t="s">
        <v>49</v>
      </c>
      <c r="I992" t="s">
        <v>28</v>
      </c>
      <c r="J992" t="s">
        <v>41</v>
      </c>
      <c r="K992" t="s">
        <v>50</v>
      </c>
      <c r="L992" t="s">
        <v>236</v>
      </c>
      <c r="M992" t="s">
        <v>507</v>
      </c>
      <c r="N992">
        <v>0.6</v>
      </c>
      <c r="O992" t="s">
        <v>33</v>
      </c>
      <c r="P992" t="s">
        <v>61</v>
      </c>
      <c r="Q992" t="s">
        <v>701</v>
      </c>
      <c r="R992" t="s">
        <v>1780</v>
      </c>
      <c r="S992">
        <v>46383</v>
      </c>
      <c r="T992" s="1">
        <v>42096</v>
      </c>
      <c r="U992" s="1">
        <v>42097</v>
      </c>
      <c r="V992">
        <v>-20.876399999999997</v>
      </c>
      <c r="W992">
        <v>12</v>
      </c>
      <c r="X992">
        <v>251.61</v>
      </c>
      <c r="Y992">
        <v>89942</v>
      </c>
      <c r="Z992" t="str">
        <f>TEXT(Orders[[#This Row],[Order Date]],"MMM")</f>
        <v>Apr</v>
      </c>
    </row>
    <row r="993" spans="1:26" x14ac:dyDescent="0.3">
      <c r="A993">
        <v>25498</v>
      </c>
      <c r="B993" t="s">
        <v>25</v>
      </c>
      <c r="C993">
        <v>0.06</v>
      </c>
      <c r="D993">
        <v>13.99</v>
      </c>
      <c r="E993">
        <v>7.51</v>
      </c>
      <c r="F993">
        <v>1778</v>
      </c>
      <c r="G993" t="s">
        <v>1781</v>
      </c>
      <c r="H993" t="s">
        <v>49</v>
      </c>
      <c r="I993" t="s">
        <v>114</v>
      </c>
      <c r="J993" t="s">
        <v>77</v>
      </c>
      <c r="K993" t="s">
        <v>85</v>
      </c>
      <c r="L993" t="s">
        <v>86</v>
      </c>
      <c r="M993" t="s">
        <v>1363</v>
      </c>
      <c r="N993">
        <v>0.39</v>
      </c>
      <c r="O993" t="s">
        <v>33</v>
      </c>
      <c r="P993" t="s">
        <v>61</v>
      </c>
      <c r="Q993" t="s">
        <v>701</v>
      </c>
      <c r="R993" t="s">
        <v>1782</v>
      </c>
      <c r="S993">
        <v>47906</v>
      </c>
      <c r="T993" s="1">
        <v>42134</v>
      </c>
      <c r="U993" s="1">
        <v>42136</v>
      </c>
      <c r="V993">
        <v>6.4832400000000021</v>
      </c>
      <c r="W993">
        <v>21</v>
      </c>
      <c r="X993">
        <v>287.99</v>
      </c>
      <c r="Y993">
        <v>89943</v>
      </c>
      <c r="Z993" t="str">
        <f>TEXT(Orders[[#This Row],[Order Date]],"MMM")</f>
        <v>May</v>
      </c>
    </row>
    <row r="994" spans="1:26" x14ac:dyDescent="0.3">
      <c r="A994">
        <v>25499</v>
      </c>
      <c r="B994" t="s">
        <v>25</v>
      </c>
      <c r="C994">
        <v>0.06</v>
      </c>
      <c r="D994">
        <v>15.04</v>
      </c>
      <c r="E994">
        <v>1.97</v>
      </c>
      <c r="F994">
        <v>1778</v>
      </c>
      <c r="G994" t="s">
        <v>1781</v>
      </c>
      <c r="H994" t="s">
        <v>49</v>
      </c>
      <c r="I994" t="s">
        <v>114</v>
      </c>
      <c r="J994" t="s">
        <v>29</v>
      </c>
      <c r="K994" t="s">
        <v>93</v>
      </c>
      <c r="L994" t="s">
        <v>31</v>
      </c>
      <c r="M994" t="s">
        <v>657</v>
      </c>
      <c r="N994">
        <v>0.39</v>
      </c>
      <c r="O994" t="s">
        <v>33</v>
      </c>
      <c r="P994" t="s">
        <v>61</v>
      </c>
      <c r="Q994" t="s">
        <v>701</v>
      </c>
      <c r="R994" t="s">
        <v>1782</v>
      </c>
      <c r="S994">
        <v>47906</v>
      </c>
      <c r="T994" s="1">
        <v>42134</v>
      </c>
      <c r="U994" s="1">
        <v>42134</v>
      </c>
      <c r="V994">
        <v>2.3320000000000003</v>
      </c>
      <c r="W994">
        <v>3</v>
      </c>
      <c r="X994">
        <v>46.86</v>
      </c>
      <c r="Y994">
        <v>89943</v>
      </c>
      <c r="Z994" t="str">
        <f>TEXT(Orders[[#This Row],[Order Date]],"MMM")</f>
        <v>May</v>
      </c>
    </row>
    <row r="995" spans="1:26" x14ac:dyDescent="0.3">
      <c r="A995">
        <v>19237</v>
      </c>
      <c r="B995" t="s">
        <v>25</v>
      </c>
      <c r="C995">
        <v>0</v>
      </c>
      <c r="D995">
        <v>55.48</v>
      </c>
      <c r="E995">
        <v>14.3</v>
      </c>
      <c r="F995">
        <v>1781</v>
      </c>
      <c r="G995" t="s">
        <v>1783</v>
      </c>
      <c r="H995" t="s">
        <v>49</v>
      </c>
      <c r="I995" t="s">
        <v>28</v>
      </c>
      <c r="J995" t="s">
        <v>29</v>
      </c>
      <c r="K995" t="s">
        <v>93</v>
      </c>
      <c r="L995" t="s">
        <v>59</v>
      </c>
      <c r="M995" t="s">
        <v>94</v>
      </c>
      <c r="N995">
        <v>0.37</v>
      </c>
      <c r="O995" t="s">
        <v>33</v>
      </c>
      <c r="P995" t="s">
        <v>34</v>
      </c>
      <c r="Q995" t="s">
        <v>45</v>
      </c>
      <c r="R995" t="s">
        <v>1784</v>
      </c>
      <c r="S995">
        <v>94070</v>
      </c>
      <c r="T995" s="1">
        <v>42167</v>
      </c>
      <c r="U995" s="1">
        <v>42169</v>
      </c>
      <c r="V995">
        <v>454.44779999999997</v>
      </c>
      <c r="W995">
        <v>11</v>
      </c>
      <c r="X995">
        <v>658.62</v>
      </c>
      <c r="Y995">
        <v>89857</v>
      </c>
      <c r="Z995" t="str">
        <f>TEXT(Orders[[#This Row],[Order Date]],"MMM")</f>
        <v>Jun</v>
      </c>
    </row>
    <row r="996" spans="1:26" x14ac:dyDescent="0.3">
      <c r="A996">
        <v>19419</v>
      </c>
      <c r="B996" t="s">
        <v>106</v>
      </c>
      <c r="C996">
        <v>0.03</v>
      </c>
      <c r="D996">
        <v>5.08</v>
      </c>
      <c r="E996">
        <v>2.0299999999999998</v>
      </c>
      <c r="F996">
        <v>1781</v>
      </c>
      <c r="G996" t="s">
        <v>1783</v>
      </c>
      <c r="H996" t="s">
        <v>49</v>
      </c>
      <c r="I996" t="s">
        <v>40</v>
      </c>
      <c r="J996" t="s">
        <v>41</v>
      </c>
      <c r="K996" t="s">
        <v>50</v>
      </c>
      <c r="L996" t="s">
        <v>31</v>
      </c>
      <c r="M996" t="s">
        <v>1785</v>
      </c>
      <c r="N996">
        <v>0.51</v>
      </c>
      <c r="O996" t="s">
        <v>33</v>
      </c>
      <c r="P996" t="s">
        <v>34</v>
      </c>
      <c r="Q996" t="s">
        <v>45</v>
      </c>
      <c r="R996" t="s">
        <v>1784</v>
      </c>
      <c r="S996">
        <v>94070</v>
      </c>
      <c r="T996" s="1">
        <v>42011</v>
      </c>
      <c r="U996" s="1">
        <v>42016</v>
      </c>
      <c r="V996">
        <v>15.1524</v>
      </c>
      <c r="W996">
        <v>4</v>
      </c>
      <c r="X996">
        <v>21.96</v>
      </c>
      <c r="Y996">
        <v>89858</v>
      </c>
      <c r="Z996" t="str">
        <f>TEXT(Orders[[#This Row],[Order Date]],"MMM")</f>
        <v>Jan</v>
      </c>
    </row>
    <row r="997" spans="1:26" x14ac:dyDescent="0.3">
      <c r="A997">
        <v>21283</v>
      </c>
      <c r="B997" t="s">
        <v>25</v>
      </c>
      <c r="C997">
        <v>0.03</v>
      </c>
      <c r="D997">
        <v>3.28</v>
      </c>
      <c r="E997">
        <v>3.97</v>
      </c>
      <c r="F997">
        <v>1782</v>
      </c>
      <c r="G997" t="s">
        <v>1786</v>
      </c>
      <c r="H997" t="s">
        <v>49</v>
      </c>
      <c r="I997" t="s">
        <v>40</v>
      </c>
      <c r="J997" t="s">
        <v>29</v>
      </c>
      <c r="K997" t="s">
        <v>30</v>
      </c>
      <c r="L997" t="s">
        <v>31</v>
      </c>
      <c r="M997" t="s">
        <v>1787</v>
      </c>
      <c r="N997">
        <v>0.56000000000000005</v>
      </c>
      <c r="O997" t="s">
        <v>33</v>
      </c>
      <c r="P997" t="s">
        <v>34</v>
      </c>
      <c r="Q997" t="s">
        <v>45</v>
      </c>
      <c r="R997" t="s">
        <v>1788</v>
      </c>
      <c r="S997">
        <v>92672</v>
      </c>
      <c r="T997" s="1">
        <v>42010</v>
      </c>
      <c r="U997" s="1">
        <v>42012</v>
      </c>
      <c r="V997">
        <v>-90.755600000000001</v>
      </c>
      <c r="W997">
        <v>7</v>
      </c>
      <c r="X997">
        <v>24.57</v>
      </c>
      <c r="Y997">
        <v>89856</v>
      </c>
      <c r="Z997" t="str">
        <f>TEXT(Orders[[#This Row],[Order Date]],"MMM")</f>
        <v>Jan</v>
      </c>
    </row>
    <row r="998" spans="1:26" x14ac:dyDescent="0.3">
      <c r="A998">
        <v>23966</v>
      </c>
      <c r="B998" t="s">
        <v>47</v>
      </c>
      <c r="C998">
        <v>0.04</v>
      </c>
      <c r="D998">
        <v>205.99</v>
      </c>
      <c r="E998">
        <v>8.99</v>
      </c>
      <c r="F998">
        <v>1788</v>
      </c>
      <c r="G998" t="s">
        <v>1789</v>
      </c>
      <c r="H998" t="s">
        <v>49</v>
      </c>
      <c r="I998" t="s">
        <v>114</v>
      </c>
      <c r="J998" t="s">
        <v>77</v>
      </c>
      <c r="K998" t="s">
        <v>78</v>
      </c>
      <c r="L998" t="s">
        <v>59</v>
      </c>
      <c r="M998" t="s">
        <v>107</v>
      </c>
      <c r="N998">
        <v>0.56000000000000005</v>
      </c>
      <c r="O998" t="s">
        <v>33</v>
      </c>
      <c r="P998" t="s">
        <v>136</v>
      </c>
      <c r="Q998" t="s">
        <v>387</v>
      </c>
      <c r="R998" t="s">
        <v>1654</v>
      </c>
      <c r="S998">
        <v>30188</v>
      </c>
      <c r="T998" s="1">
        <v>42025</v>
      </c>
      <c r="U998" s="1">
        <v>42026</v>
      </c>
      <c r="V998">
        <v>960.98400000000004</v>
      </c>
      <c r="W998">
        <v>6</v>
      </c>
      <c r="X998">
        <v>1008.53</v>
      </c>
      <c r="Y998">
        <v>88256</v>
      </c>
      <c r="Z998" t="str">
        <f>TEXT(Orders[[#This Row],[Order Date]],"MMM")</f>
        <v>Jan</v>
      </c>
    </row>
    <row r="999" spans="1:26" x14ac:dyDescent="0.3">
      <c r="A999">
        <v>21284</v>
      </c>
      <c r="B999" t="s">
        <v>47</v>
      </c>
      <c r="C999">
        <v>0.04</v>
      </c>
      <c r="D999">
        <v>880.98</v>
      </c>
      <c r="E999">
        <v>44.55</v>
      </c>
      <c r="F999">
        <v>1793</v>
      </c>
      <c r="G999" t="s">
        <v>1790</v>
      </c>
      <c r="H999" t="s">
        <v>39</v>
      </c>
      <c r="I999" t="s">
        <v>40</v>
      </c>
      <c r="J999" t="s">
        <v>41</v>
      </c>
      <c r="K999" t="s">
        <v>191</v>
      </c>
      <c r="L999" t="s">
        <v>121</v>
      </c>
      <c r="M999" t="s">
        <v>767</v>
      </c>
      <c r="N999">
        <v>0.62</v>
      </c>
      <c r="O999" t="s">
        <v>33</v>
      </c>
      <c r="P999" t="s">
        <v>61</v>
      </c>
      <c r="Q999" t="s">
        <v>178</v>
      </c>
      <c r="R999" t="s">
        <v>1791</v>
      </c>
      <c r="S999">
        <v>61401</v>
      </c>
      <c r="T999" s="1">
        <v>42010</v>
      </c>
      <c r="U999" s="1">
        <v>42011</v>
      </c>
      <c r="V999">
        <v>-13706.464</v>
      </c>
      <c r="W999">
        <v>8</v>
      </c>
      <c r="X999">
        <v>6968.9</v>
      </c>
      <c r="Y999">
        <v>87853</v>
      </c>
      <c r="Z999" t="str">
        <f>TEXT(Orders[[#This Row],[Order Date]],"MMM")</f>
        <v>Jan</v>
      </c>
    </row>
    <row r="1000" spans="1:26" x14ac:dyDescent="0.3">
      <c r="A1000">
        <v>22986</v>
      </c>
      <c r="B1000" t="s">
        <v>47</v>
      </c>
      <c r="C1000">
        <v>0.04</v>
      </c>
      <c r="D1000">
        <v>3.68</v>
      </c>
      <c r="E1000">
        <v>1.32</v>
      </c>
      <c r="F1000">
        <v>1802</v>
      </c>
      <c r="G1000" t="s">
        <v>1792</v>
      </c>
      <c r="H1000" t="s">
        <v>49</v>
      </c>
      <c r="I1000" t="s">
        <v>28</v>
      </c>
      <c r="J1000" t="s">
        <v>29</v>
      </c>
      <c r="K1000" t="s">
        <v>174</v>
      </c>
      <c r="L1000" t="s">
        <v>31</v>
      </c>
      <c r="M1000" t="s">
        <v>837</v>
      </c>
      <c r="N1000">
        <v>0.83</v>
      </c>
      <c r="O1000" t="s">
        <v>33</v>
      </c>
      <c r="P1000" t="s">
        <v>136</v>
      </c>
      <c r="Q1000" t="s">
        <v>362</v>
      </c>
      <c r="R1000" t="s">
        <v>1767</v>
      </c>
      <c r="S1000">
        <v>34698</v>
      </c>
      <c r="T1000" s="1">
        <v>42156</v>
      </c>
      <c r="U1000" s="1">
        <v>42157</v>
      </c>
      <c r="V1000">
        <v>300.92579999999998</v>
      </c>
      <c r="W1000">
        <v>11</v>
      </c>
      <c r="X1000">
        <v>41.29</v>
      </c>
      <c r="Y1000">
        <v>91543</v>
      </c>
      <c r="Z1000" t="str">
        <f>TEXT(Orders[[#This Row],[Order Date]],"MMM")</f>
        <v>Jun</v>
      </c>
    </row>
    <row r="1001" spans="1:26" x14ac:dyDescent="0.3">
      <c r="A1001">
        <v>18901</v>
      </c>
      <c r="B1001" t="s">
        <v>56</v>
      </c>
      <c r="C1001">
        <v>0.01</v>
      </c>
      <c r="D1001">
        <v>8.1199999999999992</v>
      </c>
      <c r="E1001">
        <v>2.83</v>
      </c>
      <c r="F1001">
        <v>1808</v>
      </c>
      <c r="G1001" t="s">
        <v>1793</v>
      </c>
      <c r="H1001" t="s">
        <v>27</v>
      </c>
      <c r="I1001" t="s">
        <v>40</v>
      </c>
      <c r="J1001" t="s">
        <v>77</v>
      </c>
      <c r="K1001" t="s">
        <v>180</v>
      </c>
      <c r="L1001" t="s">
        <v>51</v>
      </c>
      <c r="M1001" t="s">
        <v>825</v>
      </c>
      <c r="N1001">
        <v>0.77</v>
      </c>
      <c r="O1001" t="s">
        <v>33</v>
      </c>
      <c r="P1001" t="s">
        <v>53</v>
      </c>
      <c r="Q1001" t="s">
        <v>646</v>
      </c>
      <c r="R1001" t="s">
        <v>1794</v>
      </c>
      <c r="S1001">
        <v>26101</v>
      </c>
      <c r="T1001" s="1">
        <v>42080</v>
      </c>
      <c r="U1001" s="1">
        <v>42081</v>
      </c>
      <c r="V1001">
        <v>-40.76</v>
      </c>
      <c r="W1001">
        <v>10</v>
      </c>
      <c r="X1001">
        <v>88.64</v>
      </c>
      <c r="Y1001">
        <v>89251</v>
      </c>
      <c r="Z1001" t="str">
        <f>TEXT(Orders[[#This Row],[Order Date]],"MMM")</f>
        <v>Mar</v>
      </c>
    </row>
    <row r="1002" spans="1:26" x14ac:dyDescent="0.3">
      <c r="A1002">
        <v>21746</v>
      </c>
      <c r="B1002" t="s">
        <v>37</v>
      </c>
      <c r="C1002">
        <v>0.09</v>
      </c>
      <c r="D1002">
        <v>77.510000000000005</v>
      </c>
      <c r="E1002">
        <v>4</v>
      </c>
      <c r="F1002">
        <v>1814</v>
      </c>
      <c r="G1002" t="s">
        <v>1795</v>
      </c>
      <c r="H1002" t="s">
        <v>27</v>
      </c>
      <c r="I1002" t="s">
        <v>40</v>
      </c>
      <c r="J1002" t="s">
        <v>77</v>
      </c>
      <c r="K1002" t="s">
        <v>180</v>
      </c>
      <c r="L1002" t="s">
        <v>59</v>
      </c>
      <c r="M1002" t="s">
        <v>1796</v>
      </c>
      <c r="N1002">
        <v>0.76</v>
      </c>
      <c r="O1002" t="s">
        <v>33</v>
      </c>
      <c r="P1002" t="s">
        <v>136</v>
      </c>
      <c r="Q1002" t="s">
        <v>669</v>
      </c>
      <c r="R1002" t="s">
        <v>1797</v>
      </c>
      <c r="S1002">
        <v>38654</v>
      </c>
      <c r="T1002" s="1">
        <v>42147</v>
      </c>
      <c r="U1002" s="1">
        <v>42149</v>
      </c>
      <c r="V1002">
        <v>-986.52399999999989</v>
      </c>
      <c r="W1002">
        <v>17</v>
      </c>
      <c r="X1002">
        <v>1300.54</v>
      </c>
      <c r="Y1002">
        <v>90524</v>
      </c>
      <c r="Z1002" t="str">
        <f>TEXT(Orders[[#This Row],[Order Date]],"MMM")</f>
        <v>May</v>
      </c>
    </row>
    <row r="1003" spans="1:26" x14ac:dyDescent="0.3">
      <c r="A1003">
        <v>21747</v>
      </c>
      <c r="B1003" t="s">
        <v>37</v>
      </c>
      <c r="C1003">
        <v>0</v>
      </c>
      <c r="D1003">
        <v>2.88</v>
      </c>
      <c r="E1003">
        <v>0.7</v>
      </c>
      <c r="F1003">
        <v>1814</v>
      </c>
      <c r="G1003" t="s">
        <v>1795</v>
      </c>
      <c r="H1003" t="s">
        <v>49</v>
      </c>
      <c r="I1003" t="s">
        <v>40</v>
      </c>
      <c r="J1003" t="s">
        <v>29</v>
      </c>
      <c r="K1003" t="s">
        <v>30</v>
      </c>
      <c r="L1003" t="s">
        <v>31</v>
      </c>
      <c r="M1003" t="s">
        <v>365</v>
      </c>
      <c r="N1003">
        <v>0.56000000000000005</v>
      </c>
      <c r="O1003" t="s">
        <v>33</v>
      </c>
      <c r="P1003" t="s">
        <v>136</v>
      </c>
      <c r="Q1003" t="s">
        <v>669</v>
      </c>
      <c r="R1003" t="s">
        <v>1797</v>
      </c>
      <c r="S1003">
        <v>38654</v>
      </c>
      <c r="T1003" s="1">
        <v>42147</v>
      </c>
      <c r="U1003" s="1">
        <v>42149</v>
      </c>
      <c r="V1003">
        <v>-141.666</v>
      </c>
      <c r="W1003">
        <v>13</v>
      </c>
      <c r="X1003">
        <v>38.06</v>
      </c>
      <c r="Y1003">
        <v>90524</v>
      </c>
      <c r="Z1003" t="str">
        <f>TEXT(Orders[[#This Row],[Order Date]],"MMM")</f>
        <v>May</v>
      </c>
    </row>
    <row r="1004" spans="1:26" x14ac:dyDescent="0.3">
      <c r="A1004">
        <v>24463</v>
      </c>
      <c r="B1004" t="s">
        <v>56</v>
      </c>
      <c r="C1004">
        <v>0.06</v>
      </c>
      <c r="D1004">
        <v>90.97</v>
      </c>
      <c r="E1004">
        <v>14</v>
      </c>
      <c r="F1004">
        <v>1815</v>
      </c>
      <c r="G1004" t="s">
        <v>1798</v>
      </c>
      <c r="H1004" t="s">
        <v>39</v>
      </c>
      <c r="I1004" t="s">
        <v>40</v>
      </c>
      <c r="J1004" t="s">
        <v>77</v>
      </c>
      <c r="K1004" t="s">
        <v>85</v>
      </c>
      <c r="L1004" t="s">
        <v>43</v>
      </c>
      <c r="M1004" t="s">
        <v>1799</v>
      </c>
      <c r="N1004">
        <v>0.36</v>
      </c>
      <c r="O1004" t="s">
        <v>33</v>
      </c>
      <c r="P1004" t="s">
        <v>136</v>
      </c>
      <c r="Q1004" t="s">
        <v>669</v>
      </c>
      <c r="R1004" t="s">
        <v>1800</v>
      </c>
      <c r="S1004">
        <v>39208</v>
      </c>
      <c r="T1004" s="1">
        <v>42046</v>
      </c>
      <c r="U1004" s="1">
        <v>42047</v>
      </c>
      <c r="V1004">
        <v>47.334000000000003</v>
      </c>
      <c r="W1004">
        <v>14</v>
      </c>
      <c r="X1004">
        <v>1263.3499999999999</v>
      </c>
      <c r="Y1004">
        <v>90525</v>
      </c>
      <c r="Z1004" t="str">
        <f>TEXT(Orders[[#This Row],[Order Date]],"MMM")</f>
        <v>Feb</v>
      </c>
    </row>
    <row r="1005" spans="1:26" x14ac:dyDescent="0.3">
      <c r="A1005">
        <v>22843</v>
      </c>
      <c r="B1005" t="s">
        <v>106</v>
      </c>
      <c r="C1005">
        <v>0.01</v>
      </c>
      <c r="D1005">
        <v>10.48</v>
      </c>
      <c r="E1005">
        <v>2.89</v>
      </c>
      <c r="F1005">
        <v>1816</v>
      </c>
      <c r="G1005" t="s">
        <v>1801</v>
      </c>
      <c r="H1005" t="s">
        <v>49</v>
      </c>
      <c r="I1005" t="s">
        <v>114</v>
      </c>
      <c r="J1005" t="s">
        <v>29</v>
      </c>
      <c r="K1005" t="s">
        <v>30</v>
      </c>
      <c r="L1005" t="s">
        <v>51</v>
      </c>
      <c r="M1005" t="s">
        <v>1802</v>
      </c>
      <c r="N1005">
        <v>0.6</v>
      </c>
      <c r="O1005" t="s">
        <v>33</v>
      </c>
      <c r="P1005" t="s">
        <v>61</v>
      </c>
      <c r="Q1005" t="s">
        <v>300</v>
      </c>
      <c r="R1005" t="s">
        <v>155</v>
      </c>
      <c r="S1005">
        <v>48187</v>
      </c>
      <c r="T1005" s="1">
        <v>42040</v>
      </c>
      <c r="U1005" s="1">
        <v>42042</v>
      </c>
      <c r="V1005">
        <v>60.561599999999999</v>
      </c>
      <c r="W1005">
        <v>19</v>
      </c>
      <c r="X1005">
        <v>202.38</v>
      </c>
      <c r="Y1005">
        <v>85990</v>
      </c>
      <c r="Z1005" t="str">
        <f>TEXT(Orders[[#This Row],[Order Date]],"MMM")</f>
        <v>Feb</v>
      </c>
    </row>
    <row r="1006" spans="1:26" x14ac:dyDescent="0.3">
      <c r="A1006">
        <v>24622</v>
      </c>
      <c r="B1006" t="s">
        <v>37</v>
      </c>
      <c r="C1006">
        <v>0.06</v>
      </c>
      <c r="D1006">
        <v>17.98</v>
      </c>
      <c r="E1006">
        <v>8.51</v>
      </c>
      <c r="F1006">
        <v>1818</v>
      </c>
      <c r="G1006" t="s">
        <v>1803</v>
      </c>
      <c r="H1006" t="s">
        <v>49</v>
      </c>
      <c r="I1006" t="s">
        <v>114</v>
      </c>
      <c r="J1006" t="s">
        <v>77</v>
      </c>
      <c r="K1006" t="s">
        <v>85</v>
      </c>
      <c r="L1006" t="s">
        <v>86</v>
      </c>
      <c r="M1006" t="s">
        <v>104</v>
      </c>
      <c r="N1006">
        <v>0.4</v>
      </c>
      <c r="O1006" t="s">
        <v>33</v>
      </c>
      <c r="P1006" t="s">
        <v>61</v>
      </c>
      <c r="Q1006" t="s">
        <v>300</v>
      </c>
      <c r="R1006" t="s">
        <v>1804</v>
      </c>
      <c r="S1006">
        <v>48126</v>
      </c>
      <c r="T1006" s="1">
        <v>42109</v>
      </c>
      <c r="U1006" s="1">
        <v>42111</v>
      </c>
      <c r="V1006">
        <v>-47.243088</v>
      </c>
      <c r="W1006">
        <v>3</v>
      </c>
      <c r="X1006">
        <v>56.38</v>
      </c>
      <c r="Y1006">
        <v>85991</v>
      </c>
      <c r="Z1006" t="str">
        <f>TEXT(Orders[[#This Row],[Order Date]],"MMM")</f>
        <v>Apr</v>
      </c>
    </row>
    <row r="1007" spans="1:26" x14ac:dyDescent="0.3">
      <c r="A1007">
        <v>24623</v>
      </c>
      <c r="B1007" t="s">
        <v>37</v>
      </c>
      <c r="C1007">
        <v>0.1</v>
      </c>
      <c r="D1007">
        <v>9.99</v>
      </c>
      <c r="E1007">
        <v>4.78</v>
      </c>
      <c r="F1007">
        <v>1818</v>
      </c>
      <c r="G1007" t="s">
        <v>1803</v>
      </c>
      <c r="H1007" t="s">
        <v>27</v>
      </c>
      <c r="I1007" t="s">
        <v>114</v>
      </c>
      <c r="J1007" t="s">
        <v>29</v>
      </c>
      <c r="K1007" t="s">
        <v>93</v>
      </c>
      <c r="L1007" t="s">
        <v>59</v>
      </c>
      <c r="M1007" t="s">
        <v>1805</v>
      </c>
      <c r="N1007">
        <v>0.4</v>
      </c>
      <c r="O1007" t="s">
        <v>33</v>
      </c>
      <c r="P1007" t="s">
        <v>61</v>
      </c>
      <c r="Q1007" t="s">
        <v>300</v>
      </c>
      <c r="R1007" t="s">
        <v>1804</v>
      </c>
      <c r="S1007">
        <v>48126</v>
      </c>
      <c r="T1007" s="1">
        <v>42109</v>
      </c>
      <c r="U1007" s="1">
        <v>42112</v>
      </c>
      <c r="V1007">
        <v>9.1539999999999999</v>
      </c>
      <c r="W1007">
        <v>12</v>
      </c>
      <c r="X1007">
        <v>119.13</v>
      </c>
      <c r="Y1007">
        <v>85991</v>
      </c>
      <c r="Z1007" t="str">
        <f>TEXT(Orders[[#This Row],[Order Date]],"MMM")</f>
        <v>Apr</v>
      </c>
    </row>
    <row r="1008" spans="1:26" x14ac:dyDescent="0.3">
      <c r="A1008">
        <v>4843</v>
      </c>
      <c r="B1008" t="s">
        <v>106</v>
      </c>
      <c r="C1008">
        <v>0.01</v>
      </c>
      <c r="D1008">
        <v>10.48</v>
      </c>
      <c r="E1008">
        <v>2.89</v>
      </c>
      <c r="F1008">
        <v>1821</v>
      </c>
      <c r="G1008" t="s">
        <v>1806</v>
      </c>
      <c r="H1008" t="s">
        <v>49</v>
      </c>
      <c r="I1008" t="s">
        <v>114</v>
      </c>
      <c r="J1008" t="s">
        <v>29</v>
      </c>
      <c r="K1008" t="s">
        <v>30</v>
      </c>
      <c r="L1008" t="s">
        <v>51</v>
      </c>
      <c r="M1008" t="s">
        <v>1802</v>
      </c>
      <c r="N1008">
        <v>0.6</v>
      </c>
      <c r="O1008" t="s">
        <v>33</v>
      </c>
      <c r="P1008" t="s">
        <v>53</v>
      </c>
      <c r="Q1008" t="s">
        <v>71</v>
      </c>
      <c r="R1008" t="s">
        <v>90</v>
      </c>
      <c r="S1008">
        <v>10177</v>
      </c>
      <c r="T1008" s="1">
        <v>42040</v>
      </c>
      <c r="U1008" s="1">
        <v>42042</v>
      </c>
      <c r="V1008">
        <v>40.92</v>
      </c>
      <c r="W1008">
        <v>76</v>
      </c>
      <c r="X1008">
        <v>809.51</v>
      </c>
      <c r="Y1008">
        <v>34435</v>
      </c>
      <c r="Z1008" t="str">
        <f>TEXT(Orders[[#This Row],[Order Date]],"MMM")</f>
        <v>Feb</v>
      </c>
    </row>
    <row r="1009" spans="1:26" x14ac:dyDescent="0.3">
      <c r="A1009">
        <v>6621</v>
      </c>
      <c r="B1009" t="s">
        <v>37</v>
      </c>
      <c r="C1009">
        <v>7.0000000000000007E-2</v>
      </c>
      <c r="D1009">
        <v>18.649999999999999</v>
      </c>
      <c r="E1009">
        <v>3.77</v>
      </c>
      <c r="F1009">
        <v>1821</v>
      </c>
      <c r="G1009" t="s">
        <v>1806</v>
      </c>
      <c r="H1009" t="s">
        <v>49</v>
      </c>
      <c r="I1009" t="s">
        <v>114</v>
      </c>
      <c r="J1009" t="s">
        <v>41</v>
      </c>
      <c r="K1009" t="s">
        <v>50</v>
      </c>
      <c r="L1009" t="s">
        <v>51</v>
      </c>
      <c r="M1009" t="s">
        <v>1807</v>
      </c>
      <c r="N1009">
        <v>0.39</v>
      </c>
      <c r="O1009" t="s">
        <v>33</v>
      </c>
      <c r="P1009" t="s">
        <v>53</v>
      </c>
      <c r="Q1009" t="s">
        <v>71</v>
      </c>
      <c r="R1009" t="s">
        <v>90</v>
      </c>
      <c r="S1009">
        <v>10177</v>
      </c>
      <c r="T1009" s="1">
        <v>42109</v>
      </c>
      <c r="U1009" s="1">
        <v>42110</v>
      </c>
      <c r="V1009">
        <v>149.72</v>
      </c>
      <c r="W1009">
        <v>34</v>
      </c>
      <c r="X1009">
        <v>643.64</v>
      </c>
      <c r="Y1009">
        <v>47108</v>
      </c>
      <c r="Z1009" t="str">
        <f>TEXT(Orders[[#This Row],[Order Date]],"MMM")</f>
        <v>Apr</v>
      </c>
    </row>
    <row r="1010" spans="1:26" x14ac:dyDescent="0.3">
      <c r="A1010">
        <v>6622</v>
      </c>
      <c r="B1010" t="s">
        <v>37</v>
      </c>
      <c r="C1010">
        <v>0.06</v>
      </c>
      <c r="D1010">
        <v>17.98</v>
      </c>
      <c r="E1010">
        <v>8.51</v>
      </c>
      <c r="F1010">
        <v>1821</v>
      </c>
      <c r="G1010" t="s">
        <v>1806</v>
      </c>
      <c r="H1010" t="s">
        <v>49</v>
      </c>
      <c r="I1010" t="s">
        <v>114</v>
      </c>
      <c r="J1010" t="s">
        <v>77</v>
      </c>
      <c r="K1010" t="s">
        <v>85</v>
      </c>
      <c r="L1010" t="s">
        <v>86</v>
      </c>
      <c r="M1010" t="s">
        <v>104</v>
      </c>
      <c r="N1010">
        <v>0.4</v>
      </c>
      <c r="O1010" t="s">
        <v>33</v>
      </c>
      <c r="P1010" t="s">
        <v>53</v>
      </c>
      <c r="Q1010" t="s">
        <v>71</v>
      </c>
      <c r="R1010" t="s">
        <v>90</v>
      </c>
      <c r="S1010">
        <v>10177</v>
      </c>
      <c r="T1010" s="1">
        <v>42109</v>
      </c>
      <c r="U1010" s="1">
        <v>42111</v>
      </c>
      <c r="V1010">
        <v>-52.492319999999999</v>
      </c>
      <c r="W1010">
        <v>13</v>
      </c>
      <c r="X1010">
        <v>244.31</v>
      </c>
      <c r="Y1010">
        <v>47108</v>
      </c>
      <c r="Z1010" t="str">
        <f>TEXT(Orders[[#This Row],[Order Date]],"MMM")</f>
        <v>Apr</v>
      </c>
    </row>
    <row r="1011" spans="1:26" x14ac:dyDescent="0.3">
      <c r="A1011">
        <v>6623</v>
      </c>
      <c r="B1011" t="s">
        <v>37</v>
      </c>
      <c r="C1011">
        <v>0.1</v>
      </c>
      <c r="D1011">
        <v>9.99</v>
      </c>
      <c r="E1011">
        <v>4.78</v>
      </c>
      <c r="F1011">
        <v>1821</v>
      </c>
      <c r="G1011" t="s">
        <v>1806</v>
      </c>
      <c r="H1011" t="s">
        <v>27</v>
      </c>
      <c r="I1011" t="s">
        <v>114</v>
      </c>
      <c r="J1011" t="s">
        <v>29</v>
      </c>
      <c r="K1011" t="s">
        <v>93</v>
      </c>
      <c r="L1011" t="s">
        <v>59</v>
      </c>
      <c r="M1011" t="s">
        <v>1805</v>
      </c>
      <c r="N1011">
        <v>0.4</v>
      </c>
      <c r="O1011" t="s">
        <v>33</v>
      </c>
      <c r="P1011" t="s">
        <v>53</v>
      </c>
      <c r="Q1011" t="s">
        <v>71</v>
      </c>
      <c r="R1011" t="s">
        <v>90</v>
      </c>
      <c r="S1011">
        <v>10177</v>
      </c>
      <c r="T1011" s="1">
        <v>42109</v>
      </c>
      <c r="U1011" s="1">
        <v>42112</v>
      </c>
      <c r="V1011">
        <v>7.9599999999999991</v>
      </c>
      <c r="W1011">
        <v>47</v>
      </c>
      <c r="X1011">
        <v>466.58</v>
      </c>
      <c r="Y1011">
        <v>47108</v>
      </c>
      <c r="Z1011" t="str">
        <f>TEXT(Orders[[#This Row],[Order Date]],"MMM")</f>
        <v>Apr</v>
      </c>
    </row>
    <row r="1012" spans="1:26" x14ac:dyDescent="0.3">
      <c r="A1012">
        <v>6624</v>
      </c>
      <c r="B1012" t="s">
        <v>37</v>
      </c>
      <c r="C1012">
        <v>0.08</v>
      </c>
      <c r="D1012">
        <v>175.99</v>
      </c>
      <c r="E1012">
        <v>8.99</v>
      </c>
      <c r="F1012">
        <v>1821</v>
      </c>
      <c r="G1012" t="s">
        <v>1806</v>
      </c>
      <c r="H1012" t="s">
        <v>27</v>
      </c>
      <c r="I1012" t="s">
        <v>114</v>
      </c>
      <c r="J1012" t="s">
        <v>77</v>
      </c>
      <c r="K1012" t="s">
        <v>78</v>
      </c>
      <c r="L1012" t="s">
        <v>59</v>
      </c>
      <c r="M1012" t="s">
        <v>168</v>
      </c>
      <c r="N1012">
        <v>0.56999999999999995</v>
      </c>
      <c r="O1012" t="s">
        <v>33</v>
      </c>
      <c r="P1012" t="s">
        <v>53</v>
      </c>
      <c r="Q1012" t="s">
        <v>71</v>
      </c>
      <c r="R1012" t="s">
        <v>90</v>
      </c>
      <c r="S1012">
        <v>10177</v>
      </c>
      <c r="T1012" s="1">
        <v>42109</v>
      </c>
      <c r="U1012" s="1">
        <v>42110</v>
      </c>
      <c r="V1012">
        <v>-459.08280000000002</v>
      </c>
      <c r="W1012">
        <v>16</v>
      </c>
      <c r="X1012">
        <v>2290.69</v>
      </c>
      <c r="Y1012">
        <v>47108</v>
      </c>
      <c r="Z1012" t="str">
        <f>TEXT(Orders[[#This Row],[Order Date]],"MMM")</f>
        <v>Apr</v>
      </c>
    </row>
    <row r="1013" spans="1:26" x14ac:dyDescent="0.3">
      <c r="A1013">
        <v>19596</v>
      </c>
      <c r="B1013" t="s">
        <v>56</v>
      </c>
      <c r="C1013">
        <v>0.1</v>
      </c>
      <c r="D1013">
        <v>52.99</v>
      </c>
      <c r="E1013">
        <v>19.989999999999998</v>
      </c>
      <c r="F1013">
        <v>1826</v>
      </c>
      <c r="G1013" t="s">
        <v>1808</v>
      </c>
      <c r="H1013" t="s">
        <v>27</v>
      </c>
      <c r="I1013" t="s">
        <v>28</v>
      </c>
      <c r="J1013" t="s">
        <v>29</v>
      </c>
      <c r="K1013" t="s">
        <v>141</v>
      </c>
      <c r="L1013" t="s">
        <v>59</v>
      </c>
      <c r="M1013" t="s">
        <v>1809</v>
      </c>
      <c r="N1013">
        <v>0.81</v>
      </c>
      <c r="O1013" t="s">
        <v>33</v>
      </c>
      <c r="P1013" t="s">
        <v>61</v>
      </c>
      <c r="Q1013" t="s">
        <v>330</v>
      </c>
      <c r="R1013" t="s">
        <v>1810</v>
      </c>
      <c r="S1013">
        <v>52722</v>
      </c>
      <c r="T1013" s="1">
        <v>42112</v>
      </c>
      <c r="U1013" s="1">
        <v>42113</v>
      </c>
      <c r="V1013">
        <v>-517.16999999999996</v>
      </c>
      <c r="W1013">
        <v>7</v>
      </c>
      <c r="X1013">
        <v>337.59</v>
      </c>
      <c r="Y1013">
        <v>86958</v>
      </c>
      <c r="Z1013" t="str">
        <f>TEXT(Orders[[#This Row],[Order Date]],"MMM")</f>
        <v>Apr</v>
      </c>
    </row>
    <row r="1014" spans="1:26" x14ac:dyDescent="0.3">
      <c r="A1014">
        <v>18199</v>
      </c>
      <c r="B1014" t="s">
        <v>56</v>
      </c>
      <c r="C1014">
        <v>0</v>
      </c>
      <c r="D1014">
        <v>9.27</v>
      </c>
      <c r="E1014">
        <v>4.3899999999999997</v>
      </c>
      <c r="F1014">
        <v>1826</v>
      </c>
      <c r="G1014" t="s">
        <v>1808</v>
      </c>
      <c r="H1014" t="s">
        <v>49</v>
      </c>
      <c r="I1014" t="s">
        <v>28</v>
      </c>
      <c r="J1014" t="s">
        <v>29</v>
      </c>
      <c r="K1014" t="s">
        <v>93</v>
      </c>
      <c r="L1014" t="s">
        <v>31</v>
      </c>
      <c r="M1014" t="s">
        <v>1811</v>
      </c>
      <c r="N1014">
        <v>0.38</v>
      </c>
      <c r="O1014" t="s">
        <v>33</v>
      </c>
      <c r="P1014" t="s">
        <v>61</v>
      </c>
      <c r="Q1014" t="s">
        <v>330</v>
      </c>
      <c r="R1014" t="s">
        <v>1810</v>
      </c>
      <c r="S1014">
        <v>52722</v>
      </c>
      <c r="T1014" s="1">
        <v>42136</v>
      </c>
      <c r="U1014" s="1">
        <v>42138</v>
      </c>
      <c r="V1014">
        <v>-7.61</v>
      </c>
      <c r="W1014">
        <v>1</v>
      </c>
      <c r="X1014">
        <v>10.65</v>
      </c>
      <c r="Y1014">
        <v>86959</v>
      </c>
      <c r="Z1014" t="str">
        <f>TEXT(Orders[[#This Row],[Order Date]],"MMM")</f>
        <v>May</v>
      </c>
    </row>
    <row r="1015" spans="1:26" x14ac:dyDescent="0.3">
      <c r="A1015">
        <v>20551</v>
      </c>
      <c r="B1015" t="s">
        <v>37</v>
      </c>
      <c r="C1015">
        <v>0</v>
      </c>
      <c r="D1015">
        <v>5.98</v>
      </c>
      <c r="E1015">
        <v>0.96</v>
      </c>
      <c r="F1015">
        <v>1827</v>
      </c>
      <c r="G1015" t="s">
        <v>1812</v>
      </c>
      <c r="H1015" t="s">
        <v>49</v>
      </c>
      <c r="I1015" t="s">
        <v>28</v>
      </c>
      <c r="J1015" t="s">
        <v>29</v>
      </c>
      <c r="K1015" t="s">
        <v>30</v>
      </c>
      <c r="L1015" t="s">
        <v>31</v>
      </c>
      <c r="M1015" t="s">
        <v>1813</v>
      </c>
      <c r="N1015">
        <v>0.6</v>
      </c>
      <c r="O1015" t="s">
        <v>33</v>
      </c>
      <c r="P1015" t="s">
        <v>61</v>
      </c>
      <c r="Q1015" t="s">
        <v>330</v>
      </c>
      <c r="R1015" t="s">
        <v>150</v>
      </c>
      <c r="S1015">
        <v>52601</v>
      </c>
      <c r="T1015" s="1">
        <v>42054</v>
      </c>
      <c r="U1015" s="1">
        <v>42055</v>
      </c>
      <c r="V1015">
        <v>38.039699999999996</v>
      </c>
      <c r="W1015">
        <v>9</v>
      </c>
      <c r="X1015">
        <v>55.13</v>
      </c>
      <c r="Y1015">
        <v>86956</v>
      </c>
      <c r="Z1015" t="str">
        <f>TEXT(Orders[[#This Row],[Order Date]],"MMM")</f>
        <v>Feb</v>
      </c>
    </row>
    <row r="1016" spans="1:26" x14ac:dyDescent="0.3">
      <c r="A1016">
        <v>19597</v>
      </c>
      <c r="B1016" t="s">
        <v>56</v>
      </c>
      <c r="C1016">
        <v>7.0000000000000007E-2</v>
      </c>
      <c r="D1016">
        <v>100.98</v>
      </c>
      <c r="E1016">
        <v>57.38</v>
      </c>
      <c r="F1016">
        <v>1827</v>
      </c>
      <c r="G1016" t="s">
        <v>1812</v>
      </c>
      <c r="H1016" t="s">
        <v>39</v>
      </c>
      <c r="I1016" t="s">
        <v>28</v>
      </c>
      <c r="J1016" t="s">
        <v>41</v>
      </c>
      <c r="K1016" t="s">
        <v>191</v>
      </c>
      <c r="L1016" t="s">
        <v>121</v>
      </c>
      <c r="M1016" t="s">
        <v>1814</v>
      </c>
      <c r="N1016">
        <v>0.78</v>
      </c>
      <c r="O1016" t="s">
        <v>33</v>
      </c>
      <c r="P1016" t="s">
        <v>61</v>
      </c>
      <c r="Q1016" t="s">
        <v>330</v>
      </c>
      <c r="R1016" t="s">
        <v>150</v>
      </c>
      <c r="S1016">
        <v>52601</v>
      </c>
      <c r="T1016" s="1">
        <v>42112</v>
      </c>
      <c r="U1016" s="1">
        <v>42115</v>
      </c>
      <c r="V1016">
        <v>-429.86</v>
      </c>
      <c r="W1016">
        <v>2</v>
      </c>
      <c r="X1016">
        <v>215.32</v>
      </c>
      <c r="Y1016">
        <v>86958</v>
      </c>
      <c r="Z1016" t="str">
        <f>TEXT(Orders[[#This Row],[Order Date]],"MMM")</f>
        <v>Apr</v>
      </c>
    </row>
    <row r="1017" spans="1:26" x14ac:dyDescent="0.3">
      <c r="A1017">
        <v>19598</v>
      </c>
      <c r="B1017" t="s">
        <v>56</v>
      </c>
      <c r="C1017">
        <v>0.03</v>
      </c>
      <c r="D1017">
        <v>85.99</v>
      </c>
      <c r="E1017">
        <v>0.99</v>
      </c>
      <c r="F1017">
        <v>1827</v>
      </c>
      <c r="G1017" t="s">
        <v>1812</v>
      </c>
      <c r="H1017" t="s">
        <v>49</v>
      </c>
      <c r="I1017" t="s">
        <v>28</v>
      </c>
      <c r="J1017" t="s">
        <v>77</v>
      </c>
      <c r="K1017" t="s">
        <v>78</v>
      </c>
      <c r="L1017" t="s">
        <v>31</v>
      </c>
      <c r="M1017" t="s">
        <v>417</v>
      </c>
      <c r="N1017">
        <v>0.55000000000000004</v>
      </c>
      <c r="O1017" t="s">
        <v>33</v>
      </c>
      <c r="P1017" t="s">
        <v>61</v>
      </c>
      <c r="Q1017" t="s">
        <v>330</v>
      </c>
      <c r="R1017" t="s">
        <v>150</v>
      </c>
      <c r="S1017">
        <v>52601</v>
      </c>
      <c r="T1017" s="1">
        <v>42112</v>
      </c>
      <c r="U1017" s="1">
        <v>42114</v>
      </c>
      <c r="V1017">
        <v>264.16649999999998</v>
      </c>
      <c r="W1017">
        <v>5</v>
      </c>
      <c r="X1017">
        <v>382.85</v>
      </c>
      <c r="Y1017">
        <v>86958</v>
      </c>
      <c r="Z1017" t="str">
        <f>TEXT(Orders[[#This Row],[Order Date]],"MMM")</f>
        <v>Apr</v>
      </c>
    </row>
    <row r="1018" spans="1:26" x14ac:dyDescent="0.3">
      <c r="A1018">
        <v>20553</v>
      </c>
      <c r="B1018" t="s">
        <v>37</v>
      </c>
      <c r="C1018">
        <v>0.02</v>
      </c>
      <c r="D1018">
        <v>5.98</v>
      </c>
      <c r="E1018">
        <v>5.46</v>
      </c>
      <c r="F1018">
        <v>1828</v>
      </c>
      <c r="G1018" t="s">
        <v>1815</v>
      </c>
      <c r="H1018" t="s">
        <v>49</v>
      </c>
      <c r="I1018" t="s">
        <v>28</v>
      </c>
      <c r="J1018" t="s">
        <v>29</v>
      </c>
      <c r="K1018" t="s">
        <v>93</v>
      </c>
      <c r="L1018" t="s">
        <v>59</v>
      </c>
      <c r="M1018" t="s">
        <v>1048</v>
      </c>
      <c r="N1018">
        <v>0.36</v>
      </c>
      <c r="O1018" t="s">
        <v>33</v>
      </c>
      <c r="P1018" t="s">
        <v>61</v>
      </c>
      <c r="Q1018" t="s">
        <v>330</v>
      </c>
      <c r="R1018" t="s">
        <v>1816</v>
      </c>
      <c r="S1018">
        <v>50613</v>
      </c>
      <c r="T1018" s="1">
        <v>42054</v>
      </c>
      <c r="U1018" s="1">
        <v>42055</v>
      </c>
      <c r="V1018">
        <v>-47.12</v>
      </c>
      <c r="W1018">
        <v>7</v>
      </c>
      <c r="X1018">
        <v>44.8</v>
      </c>
      <c r="Y1018">
        <v>86956</v>
      </c>
      <c r="Z1018" t="str">
        <f>TEXT(Orders[[#This Row],[Order Date]],"MMM")</f>
        <v>Feb</v>
      </c>
    </row>
    <row r="1019" spans="1:26" x14ac:dyDescent="0.3">
      <c r="A1019">
        <v>21383</v>
      </c>
      <c r="B1019" t="s">
        <v>106</v>
      </c>
      <c r="C1019">
        <v>0.05</v>
      </c>
      <c r="D1019">
        <v>7.1</v>
      </c>
      <c r="E1019">
        <v>6.05</v>
      </c>
      <c r="F1019">
        <v>1828</v>
      </c>
      <c r="G1019" t="s">
        <v>1815</v>
      </c>
      <c r="H1019" t="s">
        <v>49</v>
      </c>
      <c r="I1019" t="s">
        <v>28</v>
      </c>
      <c r="J1019" t="s">
        <v>29</v>
      </c>
      <c r="K1019" t="s">
        <v>109</v>
      </c>
      <c r="L1019" t="s">
        <v>59</v>
      </c>
      <c r="M1019" t="s">
        <v>649</v>
      </c>
      <c r="N1019">
        <v>0.39</v>
      </c>
      <c r="O1019" t="s">
        <v>33</v>
      </c>
      <c r="P1019" t="s">
        <v>61</v>
      </c>
      <c r="Q1019" t="s">
        <v>330</v>
      </c>
      <c r="R1019" t="s">
        <v>1816</v>
      </c>
      <c r="S1019">
        <v>50613</v>
      </c>
      <c r="T1019" s="1">
        <v>42010</v>
      </c>
      <c r="U1019" s="1">
        <v>42010</v>
      </c>
      <c r="V1019">
        <v>-101.24600000000001</v>
      </c>
      <c r="W1019">
        <v>14</v>
      </c>
      <c r="X1019">
        <v>100.99</v>
      </c>
      <c r="Y1019">
        <v>86960</v>
      </c>
      <c r="Z1019" t="str">
        <f>TEXT(Orders[[#This Row],[Order Date]],"MMM")</f>
        <v>Jan</v>
      </c>
    </row>
    <row r="1020" spans="1:26" x14ac:dyDescent="0.3">
      <c r="A1020">
        <v>21384</v>
      </c>
      <c r="B1020" t="s">
        <v>106</v>
      </c>
      <c r="C1020">
        <v>0.04</v>
      </c>
      <c r="D1020">
        <v>20.95</v>
      </c>
      <c r="E1020">
        <v>4</v>
      </c>
      <c r="F1020">
        <v>1828</v>
      </c>
      <c r="G1020" t="s">
        <v>1815</v>
      </c>
      <c r="H1020" t="s">
        <v>49</v>
      </c>
      <c r="I1020" t="s">
        <v>28</v>
      </c>
      <c r="J1020" t="s">
        <v>77</v>
      </c>
      <c r="K1020" t="s">
        <v>180</v>
      </c>
      <c r="L1020" t="s">
        <v>59</v>
      </c>
      <c r="M1020" t="s">
        <v>1587</v>
      </c>
      <c r="N1020">
        <v>0.6</v>
      </c>
      <c r="O1020" t="s">
        <v>33</v>
      </c>
      <c r="P1020" t="s">
        <v>61</v>
      </c>
      <c r="Q1020" t="s">
        <v>330</v>
      </c>
      <c r="R1020" t="s">
        <v>1816</v>
      </c>
      <c r="S1020">
        <v>50613</v>
      </c>
      <c r="T1020" s="1">
        <v>42010</v>
      </c>
      <c r="U1020" s="1">
        <v>42015</v>
      </c>
      <c r="V1020">
        <v>-1.88</v>
      </c>
      <c r="W1020">
        <v>7</v>
      </c>
      <c r="X1020">
        <v>142.06</v>
      </c>
      <c r="Y1020">
        <v>86960</v>
      </c>
      <c r="Z1020" t="str">
        <f>TEXT(Orders[[#This Row],[Order Date]],"MMM")</f>
        <v>Jan</v>
      </c>
    </row>
    <row r="1021" spans="1:26" x14ac:dyDescent="0.3">
      <c r="A1021">
        <v>23430</v>
      </c>
      <c r="B1021" t="s">
        <v>47</v>
      </c>
      <c r="C1021">
        <v>0.01</v>
      </c>
      <c r="D1021">
        <v>10.64</v>
      </c>
      <c r="E1021">
        <v>5.16</v>
      </c>
      <c r="F1021">
        <v>1829</v>
      </c>
      <c r="G1021" t="s">
        <v>1817</v>
      </c>
      <c r="H1021" t="s">
        <v>27</v>
      </c>
      <c r="I1021" t="s">
        <v>28</v>
      </c>
      <c r="J1021" t="s">
        <v>41</v>
      </c>
      <c r="K1021" t="s">
        <v>50</v>
      </c>
      <c r="L1021" t="s">
        <v>59</v>
      </c>
      <c r="M1021" t="s">
        <v>849</v>
      </c>
      <c r="N1021">
        <v>0.56999999999999995</v>
      </c>
      <c r="O1021" t="s">
        <v>33</v>
      </c>
      <c r="P1021" t="s">
        <v>61</v>
      </c>
      <c r="Q1021" t="s">
        <v>330</v>
      </c>
      <c r="R1021" t="s">
        <v>1818</v>
      </c>
      <c r="S1021">
        <v>52402</v>
      </c>
      <c r="T1021" s="1">
        <v>42088</v>
      </c>
      <c r="U1021" s="1">
        <v>42090</v>
      </c>
      <c r="V1021">
        <v>-11.69</v>
      </c>
      <c r="W1021">
        <v>5</v>
      </c>
      <c r="X1021">
        <v>58.52</v>
      </c>
      <c r="Y1021">
        <v>86957</v>
      </c>
      <c r="Z1021" t="str">
        <f>TEXT(Orders[[#This Row],[Order Date]],"MMM")</f>
        <v>Mar</v>
      </c>
    </row>
    <row r="1022" spans="1:26" x14ac:dyDescent="0.3">
      <c r="A1022">
        <v>21385</v>
      </c>
      <c r="B1022" t="s">
        <v>106</v>
      </c>
      <c r="C1022">
        <v>0.05</v>
      </c>
      <c r="D1022">
        <v>39.06</v>
      </c>
      <c r="E1022">
        <v>10.55</v>
      </c>
      <c r="F1022">
        <v>1829</v>
      </c>
      <c r="G1022" t="s">
        <v>1817</v>
      </c>
      <c r="H1022" t="s">
        <v>49</v>
      </c>
      <c r="I1022" t="s">
        <v>28</v>
      </c>
      <c r="J1022" t="s">
        <v>29</v>
      </c>
      <c r="K1022" t="s">
        <v>109</v>
      </c>
      <c r="L1022" t="s">
        <v>59</v>
      </c>
      <c r="M1022" t="s">
        <v>1129</v>
      </c>
      <c r="N1022">
        <v>0.37</v>
      </c>
      <c r="O1022" t="s">
        <v>33</v>
      </c>
      <c r="P1022" t="s">
        <v>61</v>
      </c>
      <c r="Q1022" t="s">
        <v>330</v>
      </c>
      <c r="R1022" t="s">
        <v>1818</v>
      </c>
      <c r="S1022">
        <v>52402</v>
      </c>
      <c r="T1022" s="1">
        <v>42010</v>
      </c>
      <c r="U1022" s="1">
        <v>42017</v>
      </c>
      <c r="V1022">
        <v>250.98059999999998</v>
      </c>
      <c r="W1022">
        <v>9</v>
      </c>
      <c r="X1022">
        <v>363.74</v>
      </c>
      <c r="Y1022">
        <v>86960</v>
      </c>
      <c r="Z1022" t="str">
        <f>TEXT(Orders[[#This Row],[Order Date]],"MMM")</f>
        <v>Jan</v>
      </c>
    </row>
    <row r="1023" spans="1:26" x14ac:dyDescent="0.3">
      <c r="A1023">
        <v>21386</v>
      </c>
      <c r="B1023" t="s">
        <v>106</v>
      </c>
      <c r="C1023">
        <v>0.04</v>
      </c>
      <c r="D1023">
        <v>3.52</v>
      </c>
      <c r="E1023">
        <v>6.83</v>
      </c>
      <c r="F1023">
        <v>1829</v>
      </c>
      <c r="G1023" t="s">
        <v>1817</v>
      </c>
      <c r="H1023" t="s">
        <v>49</v>
      </c>
      <c r="I1023" t="s">
        <v>28</v>
      </c>
      <c r="J1023" t="s">
        <v>29</v>
      </c>
      <c r="K1023" t="s">
        <v>109</v>
      </c>
      <c r="L1023" t="s">
        <v>59</v>
      </c>
      <c r="M1023" t="s">
        <v>1819</v>
      </c>
      <c r="N1023">
        <v>0.38</v>
      </c>
      <c r="O1023" t="s">
        <v>33</v>
      </c>
      <c r="P1023" t="s">
        <v>61</v>
      </c>
      <c r="Q1023" t="s">
        <v>330</v>
      </c>
      <c r="R1023" t="s">
        <v>1818</v>
      </c>
      <c r="S1023">
        <v>52402</v>
      </c>
      <c r="T1023" s="1">
        <v>42010</v>
      </c>
      <c r="U1023" s="1">
        <v>42019</v>
      </c>
      <c r="V1023">
        <v>-57.753</v>
      </c>
      <c r="W1023">
        <v>4</v>
      </c>
      <c r="X1023">
        <v>15.93</v>
      </c>
      <c r="Y1023">
        <v>86960</v>
      </c>
      <c r="Z1023" t="str">
        <f>TEXT(Orders[[#This Row],[Order Date]],"MMM")</f>
        <v>Jan</v>
      </c>
    </row>
    <row r="1024" spans="1:26" x14ac:dyDescent="0.3">
      <c r="A1024">
        <v>21387</v>
      </c>
      <c r="B1024" t="s">
        <v>106</v>
      </c>
      <c r="C1024">
        <v>0.02</v>
      </c>
      <c r="D1024">
        <v>15.51</v>
      </c>
      <c r="E1024">
        <v>17.78</v>
      </c>
      <c r="F1024">
        <v>1829</v>
      </c>
      <c r="G1024" t="s">
        <v>1817</v>
      </c>
      <c r="H1024" t="s">
        <v>49</v>
      </c>
      <c r="I1024" t="s">
        <v>28</v>
      </c>
      <c r="J1024" t="s">
        <v>29</v>
      </c>
      <c r="K1024" t="s">
        <v>141</v>
      </c>
      <c r="L1024" t="s">
        <v>59</v>
      </c>
      <c r="M1024" t="s">
        <v>689</v>
      </c>
      <c r="N1024">
        <v>0.59</v>
      </c>
      <c r="O1024" t="s">
        <v>33</v>
      </c>
      <c r="P1024" t="s">
        <v>61</v>
      </c>
      <c r="Q1024" t="s">
        <v>330</v>
      </c>
      <c r="R1024" t="s">
        <v>1818</v>
      </c>
      <c r="S1024">
        <v>52402</v>
      </c>
      <c r="T1024" s="1">
        <v>42010</v>
      </c>
      <c r="U1024" s="1">
        <v>42017</v>
      </c>
      <c r="V1024">
        <v>-47.97</v>
      </c>
      <c r="W1024">
        <v>1</v>
      </c>
      <c r="X1024">
        <v>21.28</v>
      </c>
      <c r="Y1024">
        <v>86960</v>
      </c>
      <c r="Z1024" t="str">
        <f>TEXT(Orders[[#This Row],[Order Date]],"MMM")</f>
        <v>Jan</v>
      </c>
    </row>
    <row r="1025" spans="1:26" x14ac:dyDescent="0.3">
      <c r="A1025">
        <v>23589</v>
      </c>
      <c r="B1025" t="s">
        <v>25</v>
      </c>
      <c r="C1025">
        <v>0.01</v>
      </c>
      <c r="D1025">
        <v>155.99</v>
      </c>
      <c r="E1025">
        <v>8.99</v>
      </c>
      <c r="F1025">
        <v>1836</v>
      </c>
      <c r="G1025" t="s">
        <v>1820</v>
      </c>
      <c r="H1025" t="s">
        <v>27</v>
      </c>
      <c r="I1025" t="s">
        <v>28</v>
      </c>
      <c r="J1025" t="s">
        <v>77</v>
      </c>
      <c r="K1025" t="s">
        <v>78</v>
      </c>
      <c r="L1025" t="s">
        <v>59</v>
      </c>
      <c r="M1025" t="s">
        <v>993</v>
      </c>
      <c r="N1025">
        <v>0.57999999999999996</v>
      </c>
      <c r="O1025" t="s">
        <v>33</v>
      </c>
      <c r="P1025" t="s">
        <v>34</v>
      </c>
      <c r="Q1025" t="s">
        <v>45</v>
      </c>
      <c r="R1025" t="s">
        <v>276</v>
      </c>
      <c r="S1025">
        <v>94110</v>
      </c>
      <c r="T1025" s="1">
        <v>42113</v>
      </c>
      <c r="U1025" s="1">
        <v>42114</v>
      </c>
      <c r="V1025">
        <v>-219.07908</v>
      </c>
      <c r="W1025">
        <v>5</v>
      </c>
      <c r="X1025">
        <v>675.83</v>
      </c>
      <c r="Y1025">
        <v>86600</v>
      </c>
      <c r="Z1025" t="str">
        <f>TEXT(Orders[[#This Row],[Order Date]],"MMM")</f>
        <v>Apr</v>
      </c>
    </row>
    <row r="1026" spans="1:26" x14ac:dyDescent="0.3">
      <c r="A1026">
        <v>23590</v>
      </c>
      <c r="B1026" t="s">
        <v>25</v>
      </c>
      <c r="C1026">
        <v>0.01</v>
      </c>
      <c r="D1026">
        <v>5.98</v>
      </c>
      <c r="E1026">
        <v>5.46</v>
      </c>
      <c r="F1026">
        <v>1837</v>
      </c>
      <c r="G1026" t="s">
        <v>1821</v>
      </c>
      <c r="H1026" t="s">
        <v>49</v>
      </c>
      <c r="I1026" t="s">
        <v>28</v>
      </c>
      <c r="J1026" t="s">
        <v>29</v>
      </c>
      <c r="K1026" t="s">
        <v>93</v>
      </c>
      <c r="L1026" t="s">
        <v>59</v>
      </c>
      <c r="M1026" t="s">
        <v>1048</v>
      </c>
      <c r="N1026">
        <v>0.36</v>
      </c>
      <c r="O1026" t="s">
        <v>33</v>
      </c>
      <c r="P1026" t="s">
        <v>34</v>
      </c>
      <c r="Q1026" t="s">
        <v>45</v>
      </c>
      <c r="R1026" t="s">
        <v>46</v>
      </c>
      <c r="S1026">
        <v>91776</v>
      </c>
      <c r="T1026" s="1">
        <v>42113</v>
      </c>
      <c r="U1026" s="1">
        <v>42115</v>
      </c>
      <c r="V1026">
        <v>-18.878399999999999</v>
      </c>
      <c r="W1026">
        <v>4</v>
      </c>
      <c r="X1026">
        <v>28</v>
      </c>
      <c r="Y1026">
        <v>86600</v>
      </c>
      <c r="Z1026" t="str">
        <f>TEXT(Orders[[#This Row],[Order Date]],"MMM")</f>
        <v>Apr</v>
      </c>
    </row>
    <row r="1027" spans="1:26" x14ac:dyDescent="0.3">
      <c r="A1027">
        <v>18141</v>
      </c>
      <c r="B1027" t="s">
        <v>37</v>
      </c>
      <c r="C1027">
        <v>7.0000000000000007E-2</v>
      </c>
      <c r="D1027">
        <v>40.98</v>
      </c>
      <c r="E1027">
        <v>2.99</v>
      </c>
      <c r="F1027">
        <v>1840</v>
      </c>
      <c r="G1027" t="s">
        <v>1822</v>
      </c>
      <c r="H1027" t="s">
        <v>49</v>
      </c>
      <c r="I1027" t="s">
        <v>40</v>
      </c>
      <c r="J1027" t="s">
        <v>29</v>
      </c>
      <c r="K1027" t="s">
        <v>109</v>
      </c>
      <c r="L1027" t="s">
        <v>59</v>
      </c>
      <c r="M1027" t="s">
        <v>1063</v>
      </c>
      <c r="N1027">
        <v>0.36</v>
      </c>
      <c r="O1027" t="s">
        <v>33</v>
      </c>
      <c r="P1027" t="s">
        <v>53</v>
      </c>
      <c r="Q1027" t="s">
        <v>193</v>
      </c>
      <c r="R1027" t="s">
        <v>1823</v>
      </c>
      <c r="S1027">
        <v>1469</v>
      </c>
      <c r="T1027" s="1">
        <v>42093</v>
      </c>
      <c r="U1027" s="1">
        <v>42095</v>
      </c>
      <c r="V1027">
        <v>369.20519999999999</v>
      </c>
      <c r="W1027">
        <v>13</v>
      </c>
      <c r="X1027">
        <v>535.08000000000004</v>
      </c>
      <c r="Y1027">
        <v>86599</v>
      </c>
      <c r="Z1027" t="str">
        <f>TEXT(Orders[[#This Row],[Order Date]],"MMM")</f>
        <v>Mar</v>
      </c>
    </row>
    <row r="1028" spans="1:26" x14ac:dyDescent="0.3">
      <c r="A1028">
        <v>19139</v>
      </c>
      <c r="B1028" t="s">
        <v>25</v>
      </c>
      <c r="C1028">
        <v>0.09</v>
      </c>
      <c r="D1028">
        <v>35.99</v>
      </c>
      <c r="E1028">
        <v>1.1000000000000001</v>
      </c>
      <c r="F1028">
        <v>1849</v>
      </c>
      <c r="G1028" t="s">
        <v>1824</v>
      </c>
      <c r="H1028" t="s">
        <v>49</v>
      </c>
      <c r="I1028" t="s">
        <v>114</v>
      </c>
      <c r="J1028" t="s">
        <v>77</v>
      </c>
      <c r="K1028" t="s">
        <v>78</v>
      </c>
      <c r="L1028" t="s">
        <v>59</v>
      </c>
      <c r="M1028" t="s">
        <v>933</v>
      </c>
      <c r="N1028">
        <v>0.55000000000000004</v>
      </c>
      <c r="O1028" t="s">
        <v>33</v>
      </c>
      <c r="P1028" t="s">
        <v>136</v>
      </c>
      <c r="Q1028" t="s">
        <v>1275</v>
      </c>
      <c r="R1028" t="s">
        <v>1825</v>
      </c>
      <c r="S1028">
        <v>36330</v>
      </c>
      <c r="T1028" s="1">
        <v>42095</v>
      </c>
      <c r="U1028" s="1">
        <v>42097</v>
      </c>
      <c r="V1028">
        <v>19.350000000000001</v>
      </c>
      <c r="W1028">
        <v>8</v>
      </c>
      <c r="X1028">
        <v>222.71</v>
      </c>
      <c r="Y1028">
        <v>89697</v>
      </c>
      <c r="Z1028" t="str">
        <f>TEXT(Orders[[#This Row],[Order Date]],"MMM")</f>
        <v>Apr</v>
      </c>
    </row>
    <row r="1029" spans="1:26" x14ac:dyDescent="0.3">
      <c r="A1029">
        <v>19140</v>
      </c>
      <c r="B1029" t="s">
        <v>25</v>
      </c>
      <c r="C1029">
        <v>0.01</v>
      </c>
      <c r="D1029">
        <v>125.99</v>
      </c>
      <c r="E1029">
        <v>2.5</v>
      </c>
      <c r="F1029">
        <v>1849</v>
      </c>
      <c r="G1029" t="s">
        <v>1824</v>
      </c>
      <c r="H1029" t="s">
        <v>49</v>
      </c>
      <c r="I1029" t="s">
        <v>114</v>
      </c>
      <c r="J1029" t="s">
        <v>77</v>
      </c>
      <c r="K1029" t="s">
        <v>78</v>
      </c>
      <c r="L1029" t="s">
        <v>59</v>
      </c>
      <c r="M1029" t="s">
        <v>1145</v>
      </c>
      <c r="N1029">
        <v>0.6</v>
      </c>
      <c r="O1029" t="s">
        <v>33</v>
      </c>
      <c r="P1029" t="s">
        <v>136</v>
      </c>
      <c r="Q1029" t="s">
        <v>1275</v>
      </c>
      <c r="R1029" t="s">
        <v>1825</v>
      </c>
      <c r="S1029">
        <v>36330</v>
      </c>
      <c r="T1029" s="1">
        <v>42095</v>
      </c>
      <c r="U1029" s="1">
        <v>42096</v>
      </c>
      <c r="V1029">
        <v>-967.83399999999995</v>
      </c>
      <c r="W1029">
        <v>2</v>
      </c>
      <c r="X1029">
        <v>220.52</v>
      </c>
      <c r="Y1029">
        <v>89697</v>
      </c>
      <c r="Z1029" t="str">
        <f>TEXT(Orders[[#This Row],[Order Date]],"MMM")</f>
        <v>Apr</v>
      </c>
    </row>
    <row r="1030" spans="1:26" x14ac:dyDescent="0.3">
      <c r="A1030">
        <v>19141</v>
      </c>
      <c r="B1030" t="s">
        <v>37</v>
      </c>
      <c r="C1030">
        <v>0.06</v>
      </c>
      <c r="D1030">
        <v>6.48</v>
      </c>
      <c r="E1030">
        <v>5.14</v>
      </c>
      <c r="F1030">
        <v>1852</v>
      </c>
      <c r="G1030" t="s">
        <v>1826</v>
      </c>
      <c r="H1030" t="s">
        <v>27</v>
      </c>
      <c r="I1030" t="s">
        <v>40</v>
      </c>
      <c r="J1030" t="s">
        <v>29</v>
      </c>
      <c r="K1030" t="s">
        <v>93</v>
      </c>
      <c r="L1030" t="s">
        <v>59</v>
      </c>
      <c r="M1030" t="s">
        <v>936</v>
      </c>
      <c r="N1030">
        <v>0.37</v>
      </c>
      <c r="O1030" t="s">
        <v>33</v>
      </c>
      <c r="P1030" t="s">
        <v>34</v>
      </c>
      <c r="Q1030" t="s">
        <v>45</v>
      </c>
      <c r="R1030" t="s">
        <v>1827</v>
      </c>
      <c r="S1030">
        <v>92008</v>
      </c>
      <c r="T1030" s="1">
        <v>42082</v>
      </c>
      <c r="U1030" s="1">
        <v>42084</v>
      </c>
      <c r="V1030">
        <v>-28.45</v>
      </c>
      <c r="W1030">
        <v>10</v>
      </c>
      <c r="X1030">
        <v>68.34</v>
      </c>
      <c r="Y1030">
        <v>86847</v>
      </c>
      <c r="Z1030" t="str">
        <f>TEXT(Orders[[#This Row],[Order Date]],"MMM")</f>
        <v>Mar</v>
      </c>
    </row>
    <row r="1031" spans="1:26" x14ac:dyDescent="0.3">
      <c r="A1031">
        <v>19142</v>
      </c>
      <c r="B1031" t="s">
        <v>37</v>
      </c>
      <c r="C1031">
        <v>0.02</v>
      </c>
      <c r="D1031">
        <v>30.73</v>
      </c>
      <c r="E1031">
        <v>4</v>
      </c>
      <c r="F1031">
        <v>1854</v>
      </c>
      <c r="G1031" t="s">
        <v>1828</v>
      </c>
      <c r="H1031" t="s">
        <v>49</v>
      </c>
      <c r="I1031" t="s">
        <v>40</v>
      </c>
      <c r="J1031" t="s">
        <v>77</v>
      </c>
      <c r="K1031" t="s">
        <v>180</v>
      </c>
      <c r="L1031" t="s">
        <v>59</v>
      </c>
      <c r="M1031" t="s">
        <v>288</v>
      </c>
      <c r="N1031">
        <v>0.75</v>
      </c>
      <c r="O1031" t="s">
        <v>33</v>
      </c>
      <c r="P1031" t="s">
        <v>53</v>
      </c>
      <c r="Q1031" t="s">
        <v>228</v>
      </c>
      <c r="R1031" t="s">
        <v>685</v>
      </c>
      <c r="S1031">
        <v>6478</v>
      </c>
      <c r="T1031" s="1">
        <v>42082</v>
      </c>
      <c r="U1031" s="1">
        <v>42085</v>
      </c>
      <c r="V1031">
        <v>72.78</v>
      </c>
      <c r="W1031">
        <v>16</v>
      </c>
      <c r="X1031">
        <v>522.22</v>
      </c>
      <c r="Y1031">
        <v>86847</v>
      </c>
      <c r="Z1031" t="str">
        <f>TEXT(Orders[[#This Row],[Order Date]],"MMM")</f>
        <v>Mar</v>
      </c>
    </row>
    <row r="1032" spans="1:26" x14ac:dyDescent="0.3">
      <c r="A1032">
        <v>20036</v>
      </c>
      <c r="B1032" t="s">
        <v>47</v>
      </c>
      <c r="C1032">
        <v>0.09</v>
      </c>
      <c r="D1032">
        <v>5.98</v>
      </c>
      <c r="E1032">
        <v>1.49</v>
      </c>
      <c r="F1032">
        <v>1860</v>
      </c>
      <c r="G1032" t="s">
        <v>1829</v>
      </c>
      <c r="H1032" t="s">
        <v>49</v>
      </c>
      <c r="I1032" t="s">
        <v>40</v>
      </c>
      <c r="J1032" t="s">
        <v>29</v>
      </c>
      <c r="K1032" t="s">
        <v>109</v>
      </c>
      <c r="L1032" t="s">
        <v>59</v>
      </c>
      <c r="M1032" t="s">
        <v>1017</v>
      </c>
      <c r="N1032">
        <v>0.39</v>
      </c>
      <c r="O1032" t="s">
        <v>33</v>
      </c>
      <c r="P1032" t="s">
        <v>53</v>
      </c>
      <c r="Q1032" t="s">
        <v>193</v>
      </c>
      <c r="R1032" t="s">
        <v>1830</v>
      </c>
      <c r="S1032">
        <v>1570</v>
      </c>
      <c r="T1032" s="1">
        <v>42170</v>
      </c>
      <c r="U1032" s="1">
        <v>42172</v>
      </c>
      <c r="V1032">
        <v>13.2294</v>
      </c>
      <c r="W1032">
        <v>5</v>
      </c>
      <c r="X1032">
        <v>28.01</v>
      </c>
      <c r="Y1032">
        <v>86846</v>
      </c>
      <c r="Z1032" t="str">
        <f>TEXT(Orders[[#This Row],[Order Date]],"MMM")</f>
        <v>Jun</v>
      </c>
    </row>
    <row r="1033" spans="1:26" x14ac:dyDescent="0.3">
      <c r="A1033">
        <v>18879</v>
      </c>
      <c r="B1033" t="s">
        <v>37</v>
      </c>
      <c r="C1033">
        <v>0.08</v>
      </c>
      <c r="D1033">
        <v>8.09</v>
      </c>
      <c r="E1033">
        <v>7.96</v>
      </c>
      <c r="F1033">
        <v>1869</v>
      </c>
      <c r="G1033" t="s">
        <v>1831</v>
      </c>
      <c r="H1033" t="s">
        <v>49</v>
      </c>
      <c r="I1033" t="s">
        <v>114</v>
      </c>
      <c r="J1033" t="s">
        <v>41</v>
      </c>
      <c r="K1033" t="s">
        <v>50</v>
      </c>
      <c r="L1033" t="s">
        <v>59</v>
      </c>
      <c r="M1033" t="s">
        <v>157</v>
      </c>
      <c r="N1033">
        <v>0.49</v>
      </c>
      <c r="O1033" t="s">
        <v>33</v>
      </c>
      <c r="P1033" t="s">
        <v>34</v>
      </c>
      <c r="Q1033" t="s">
        <v>366</v>
      </c>
      <c r="R1033" t="s">
        <v>1832</v>
      </c>
      <c r="S1033">
        <v>88310</v>
      </c>
      <c r="T1033" s="1">
        <v>42127</v>
      </c>
      <c r="U1033" s="1">
        <v>42128</v>
      </c>
      <c r="V1033">
        <v>-88.82</v>
      </c>
      <c r="W1033">
        <v>10</v>
      </c>
      <c r="X1033">
        <v>80.349999999999994</v>
      </c>
      <c r="Y1033">
        <v>89209</v>
      </c>
      <c r="Z1033" t="str">
        <f>TEXT(Orders[[#This Row],[Order Date]],"MMM")</f>
        <v>May</v>
      </c>
    </row>
    <row r="1034" spans="1:26" x14ac:dyDescent="0.3">
      <c r="A1034">
        <v>19415</v>
      </c>
      <c r="B1034" t="s">
        <v>56</v>
      </c>
      <c r="C1034">
        <v>0.03</v>
      </c>
      <c r="D1034">
        <v>90.48</v>
      </c>
      <c r="E1034">
        <v>19.989999999999998</v>
      </c>
      <c r="F1034">
        <v>1873</v>
      </c>
      <c r="G1034" t="s">
        <v>1833</v>
      </c>
      <c r="H1034" t="s">
        <v>49</v>
      </c>
      <c r="I1034" t="s">
        <v>28</v>
      </c>
      <c r="J1034" t="s">
        <v>29</v>
      </c>
      <c r="K1034" t="s">
        <v>69</v>
      </c>
      <c r="L1034" t="s">
        <v>59</v>
      </c>
      <c r="M1034" t="s">
        <v>1834</v>
      </c>
      <c r="N1034">
        <v>0.4</v>
      </c>
      <c r="O1034" t="s">
        <v>33</v>
      </c>
      <c r="P1034" t="s">
        <v>136</v>
      </c>
      <c r="Q1034" t="s">
        <v>362</v>
      </c>
      <c r="R1034" t="s">
        <v>1835</v>
      </c>
      <c r="S1034">
        <v>33403</v>
      </c>
      <c r="T1034" s="1">
        <v>42021</v>
      </c>
      <c r="U1034" s="1">
        <v>42023</v>
      </c>
      <c r="V1034">
        <v>15.353999999999999</v>
      </c>
      <c r="W1034">
        <v>1</v>
      </c>
      <c r="X1034">
        <v>99.69</v>
      </c>
      <c r="Y1034">
        <v>90099</v>
      </c>
      <c r="Z1034" t="str">
        <f>TEXT(Orders[[#This Row],[Order Date]],"MMM")</f>
        <v>Jan</v>
      </c>
    </row>
    <row r="1035" spans="1:26" x14ac:dyDescent="0.3">
      <c r="A1035">
        <v>19416</v>
      </c>
      <c r="B1035" t="s">
        <v>56</v>
      </c>
      <c r="C1035">
        <v>0.06</v>
      </c>
      <c r="D1035">
        <v>22.84</v>
      </c>
      <c r="E1035">
        <v>8.18</v>
      </c>
      <c r="F1035">
        <v>1873</v>
      </c>
      <c r="G1035" t="s">
        <v>1833</v>
      </c>
      <c r="H1035" t="s">
        <v>49</v>
      </c>
      <c r="I1035" t="s">
        <v>28</v>
      </c>
      <c r="J1035" t="s">
        <v>29</v>
      </c>
      <c r="K1035" t="s">
        <v>93</v>
      </c>
      <c r="L1035" t="s">
        <v>59</v>
      </c>
      <c r="M1035" t="s">
        <v>1836</v>
      </c>
      <c r="N1035">
        <v>0.39</v>
      </c>
      <c r="O1035" t="s">
        <v>33</v>
      </c>
      <c r="P1035" t="s">
        <v>136</v>
      </c>
      <c r="Q1035" t="s">
        <v>362</v>
      </c>
      <c r="R1035" t="s">
        <v>1835</v>
      </c>
      <c r="S1035">
        <v>33403</v>
      </c>
      <c r="T1035" s="1">
        <v>42021</v>
      </c>
      <c r="U1035" s="1">
        <v>42021</v>
      </c>
      <c r="V1035">
        <v>-357.92399999999998</v>
      </c>
      <c r="W1035">
        <v>7</v>
      </c>
      <c r="X1035">
        <v>152.49</v>
      </c>
      <c r="Y1035">
        <v>90099</v>
      </c>
      <c r="Z1035" t="str">
        <f>TEXT(Orders[[#This Row],[Order Date]],"MMM")</f>
        <v>Jan</v>
      </c>
    </row>
    <row r="1036" spans="1:26" x14ac:dyDescent="0.3">
      <c r="A1036">
        <v>20844</v>
      </c>
      <c r="B1036" t="s">
        <v>47</v>
      </c>
      <c r="C1036">
        <v>0.09</v>
      </c>
      <c r="D1036">
        <v>95.99</v>
      </c>
      <c r="E1036">
        <v>4.9000000000000004</v>
      </c>
      <c r="F1036">
        <v>1875</v>
      </c>
      <c r="G1036" t="s">
        <v>1837</v>
      </c>
      <c r="H1036" t="s">
        <v>49</v>
      </c>
      <c r="I1036" t="s">
        <v>114</v>
      </c>
      <c r="J1036" t="s">
        <v>77</v>
      </c>
      <c r="K1036" t="s">
        <v>78</v>
      </c>
      <c r="L1036" t="s">
        <v>59</v>
      </c>
      <c r="M1036" t="s">
        <v>254</v>
      </c>
      <c r="N1036">
        <v>0.56000000000000005</v>
      </c>
      <c r="O1036" t="s">
        <v>33</v>
      </c>
      <c r="P1036" t="s">
        <v>136</v>
      </c>
      <c r="Q1036" t="s">
        <v>137</v>
      </c>
      <c r="R1036" t="s">
        <v>1838</v>
      </c>
      <c r="S1036">
        <v>23320</v>
      </c>
      <c r="T1036" s="1">
        <v>42033</v>
      </c>
      <c r="U1036" s="1">
        <v>42035</v>
      </c>
      <c r="V1036">
        <v>34.302</v>
      </c>
      <c r="W1036">
        <v>4</v>
      </c>
      <c r="X1036">
        <v>320.75</v>
      </c>
      <c r="Y1036">
        <v>90899</v>
      </c>
      <c r="Z1036" t="str">
        <f>TEXT(Orders[[#This Row],[Order Date]],"MMM")</f>
        <v>Jan</v>
      </c>
    </row>
    <row r="1037" spans="1:26" x14ac:dyDescent="0.3">
      <c r="A1037">
        <v>18284</v>
      </c>
      <c r="B1037" t="s">
        <v>37</v>
      </c>
      <c r="C1037">
        <v>0.09</v>
      </c>
      <c r="D1037">
        <v>5.78</v>
      </c>
      <c r="E1037">
        <v>5.67</v>
      </c>
      <c r="F1037">
        <v>1882</v>
      </c>
      <c r="G1037" t="s">
        <v>1839</v>
      </c>
      <c r="H1037" t="s">
        <v>49</v>
      </c>
      <c r="I1037" t="s">
        <v>40</v>
      </c>
      <c r="J1037" t="s">
        <v>29</v>
      </c>
      <c r="K1037" t="s">
        <v>93</v>
      </c>
      <c r="L1037" t="s">
        <v>59</v>
      </c>
      <c r="M1037" t="s">
        <v>634</v>
      </c>
      <c r="N1037">
        <v>0.36</v>
      </c>
      <c r="O1037" t="s">
        <v>33</v>
      </c>
      <c r="P1037" t="s">
        <v>53</v>
      </c>
      <c r="Q1037" t="s">
        <v>54</v>
      </c>
      <c r="R1037" t="s">
        <v>1840</v>
      </c>
      <c r="S1037">
        <v>7036</v>
      </c>
      <c r="T1037" s="1">
        <v>42064</v>
      </c>
      <c r="U1037" s="1">
        <v>42066</v>
      </c>
      <c r="V1037">
        <v>-7.96</v>
      </c>
      <c r="W1037">
        <v>1</v>
      </c>
      <c r="X1037">
        <v>11.35</v>
      </c>
      <c r="Y1037">
        <v>87378</v>
      </c>
      <c r="Z1037" t="str">
        <f>TEXT(Orders[[#This Row],[Order Date]],"MMM")</f>
        <v>Mar</v>
      </c>
    </row>
    <row r="1038" spans="1:26" x14ac:dyDescent="0.3">
      <c r="A1038">
        <v>18283</v>
      </c>
      <c r="B1038" t="s">
        <v>37</v>
      </c>
      <c r="C1038">
        <v>0.05</v>
      </c>
      <c r="D1038">
        <v>535.64</v>
      </c>
      <c r="E1038">
        <v>14.7</v>
      </c>
      <c r="F1038">
        <v>1885</v>
      </c>
      <c r="G1038" t="s">
        <v>1841</v>
      </c>
      <c r="H1038" t="s">
        <v>39</v>
      </c>
      <c r="I1038" t="s">
        <v>40</v>
      </c>
      <c r="J1038" t="s">
        <v>77</v>
      </c>
      <c r="K1038" t="s">
        <v>85</v>
      </c>
      <c r="L1038" t="s">
        <v>43</v>
      </c>
      <c r="M1038" t="s">
        <v>1842</v>
      </c>
      <c r="N1038">
        <v>0.59</v>
      </c>
      <c r="O1038" t="s">
        <v>33</v>
      </c>
      <c r="P1038" t="s">
        <v>53</v>
      </c>
      <c r="Q1038" t="s">
        <v>468</v>
      </c>
      <c r="R1038" t="s">
        <v>1843</v>
      </c>
      <c r="S1038">
        <v>2806</v>
      </c>
      <c r="T1038" s="1">
        <v>42064</v>
      </c>
      <c r="U1038" s="1">
        <v>42066</v>
      </c>
      <c r="V1038">
        <v>4407.4399999999996</v>
      </c>
      <c r="W1038">
        <v>15</v>
      </c>
      <c r="X1038">
        <v>7029.1</v>
      </c>
      <c r="Y1038">
        <v>87378</v>
      </c>
      <c r="Z1038" t="str">
        <f>TEXT(Orders[[#This Row],[Order Date]],"MMM")</f>
        <v>Mar</v>
      </c>
    </row>
    <row r="1039" spans="1:26" x14ac:dyDescent="0.3">
      <c r="A1039">
        <v>19918</v>
      </c>
      <c r="B1039" t="s">
        <v>106</v>
      </c>
      <c r="C1039">
        <v>0.09</v>
      </c>
      <c r="D1039">
        <v>78.8</v>
      </c>
      <c r="E1039">
        <v>35</v>
      </c>
      <c r="F1039">
        <v>1889</v>
      </c>
      <c r="G1039" t="s">
        <v>1844</v>
      </c>
      <c r="H1039" t="s">
        <v>49</v>
      </c>
      <c r="I1039" t="s">
        <v>40</v>
      </c>
      <c r="J1039" t="s">
        <v>29</v>
      </c>
      <c r="K1039" t="s">
        <v>141</v>
      </c>
      <c r="L1039" t="s">
        <v>236</v>
      </c>
      <c r="M1039" t="s">
        <v>1845</v>
      </c>
      <c r="N1039">
        <v>0.83</v>
      </c>
      <c r="O1039" t="s">
        <v>33</v>
      </c>
      <c r="P1039" t="s">
        <v>53</v>
      </c>
      <c r="Q1039" t="s">
        <v>154</v>
      </c>
      <c r="R1039" t="s">
        <v>1735</v>
      </c>
      <c r="S1039">
        <v>45429</v>
      </c>
      <c r="T1039" s="1">
        <v>42111</v>
      </c>
      <c r="U1039" s="1">
        <v>42115</v>
      </c>
      <c r="V1039">
        <v>-1025.0172</v>
      </c>
      <c r="W1039">
        <v>14</v>
      </c>
      <c r="X1039">
        <v>1059.3800000000001</v>
      </c>
      <c r="Y1039">
        <v>90631</v>
      </c>
      <c r="Z1039" t="str">
        <f>TEXT(Orders[[#This Row],[Order Date]],"MMM")</f>
        <v>Apr</v>
      </c>
    </row>
    <row r="1040" spans="1:26" x14ac:dyDescent="0.3">
      <c r="A1040">
        <v>23886</v>
      </c>
      <c r="B1040" t="s">
        <v>37</v>
      </c>
      <c r="C1040">
        <v>0.03</v>
      </c>
      <c r="D1040">
        <v>320.64</v>
      </c>
      <c r="E1040">
        <v>29.2</v>
      </c>
      <c r="F1040">
        <v>1891</v>
      </c>
      <c r="G1040" t="s">
        <v>1846</v>
      </c>
      <c r="H1040" t="s">
        <v>39</v>
      </c>
      <c r="I1040" t="s">
        <v>40</v>
      </c>
      <c r="J1040" t="s">
        <v>41</v>
      </c>
      <c r="K1040" t="s">
        <v>152</v>
      </c>
      <c r="L1040" t="s">
        <v>121</v>
      </c>
      <c r="M1040" t="s">
        <v>1847</v>
      </c>
      <c r="N1040">
        <v>0.66</v>
      </c>
      <c r="O1040" t="s">
        <v>33</v>
      </c>
      <c r="P1040" t="s">
        <v>53</v>
      </c>
      <c r="Q1040" t="s">
        <v>154</v>
      </c>
      <c r="R1040" t="s">
        <v>1848</v>
      </c>
      <c r="S1040">
        <v>45801</v>
      </c>
      <c r="T1040" s="1">
        <v>42099</v>
      </c>
      <c r="U1040" s="1">
        <v>42101</v>
      </c>
      <c r="V1040">
        <v>429.75435600000003</v>
      </c>
      <c r="W1040">
        <v>7</v>
      </c>
      <c r="X1040">
        <v>2233.46</v>
      </c>
      <c r="Y1040">
        <v>90630</v>
      </c>
      <c r="Z1040" t="str">
        <f>TEXT(Orders[[#This Row],[Order Date]],"MMM")</f>
        <v>Apr</v>
      </c>
    </row>
    <row r="1041" spans="1:26" x14ac:dyDescent="0.3">
      <c r="A1041">
        <v>22858</v>
      </c>
      <c r="B1041" t="s">
        <v>106</v>
      </c>
      <c r="C1041">
        <v>0.03</v>
      </c>
      <c r="D1041">
        <v>180.98</v>
      </c>
      <c r="E1041">
        <v>26.2</v>
      </c>
      <c r="F1041">
        <v>1893</v>
      </c>
      <c r="G1041" t="s">
        <v>1849</v>
      </c>
      <c r="H1041" t="s">
        <v>39</v>
      </c>
      <c r="I1041" t="s">
        <v>114</v>
      </c>
      <c r="J1041" t="s">
        <v>41</v>
      </c>
      <c r="K1041" t="s">
        <v>42</v>
      </c>
      <c r="L1041" t="s">
        <v>43</v>
      </c>
      <c r="M1041" t="s">
        <v>241</v>
      </c>
      <c r="N1041">
        <v>0.59</v>
      </c>
      <c r="O1041" t="s">
        <v>33</v>
      </c>
      <c r="P1041" t="s">
        <v>61</v>
      </c>
      <c r="Q1041" t="s">
        <v>505</v>
      </c>
      <c r="R1041" t="s">
        <v>1850</v>
      </c>
      <c r="S1041">
        <v>63119</v>
      </c>
      <c r="T1041" s="1">
        <v>42120</v>
      </c>
      <c r="U1041" s="1">
        <v>42124</v>
      </c>
      <c r="V1041">
        <v>588.54</v>
      </c>
      <c r="W1041">
        <v>5</v>
      </c>
      <c r="X1041">
        <v>928.92</v>
      </c>
      <c r="Y1041">
        <v>91262</v>
      </c>
      <c r="Z1041" t="str">
        <f>TEXT(Orders[[#This Row],[Order Date]],"MMM")</f>
        <v>Apr</v>
      </c>
    </row>
    <row r="1042" spans="1:26" x14ac:dyDescent="0.3">
      <c r="A1042">
        <v>23260</v>
      </c>
      <c r="B1042" t="s">
        <v>47</v>
      </c>
      <c r="C1042">
        <v>0</v>
      </c>
      <c r="D1042">
        <v>300.98</v>
      </c>
      <c r="E1042">
        <v>164.73</v>
      </c>
      <c r="F1042">
        <v>1894</v>
      </c>
      <c r="G1042" t="s">
        <v>1851</v>
      </c>
      <c r="H1042" t="s">
        <v>39</v>
      </c>
      <c r="I1042" t="s">
        <v>40</v>
      </c>
      <c r="J1042" t="s">
        <v>41</v>
      </c>
      <c r="K1042" t="s">
        <v>42</v>
      </c>
      <c r="L1042" t="s">
        <v>43</v>
      </c>
      <c r="M1042" t="s">
        <v>1485</v>
      </c>
      <c r="N1042">
        <v>0.56000000000000005</v>
      </c>
      <c r="O1042" t="s">
        <v>33</v>
      </c>
      <c r="P1042" t="s">
        <v>61</v>
      </c>
      <c r="Q1042" t="s">
        <v>1852</v>
      </c>
      <c r="R1042" t="s">
        <v>1853</v>
      </c>
      <c r="S1042">
        <v>54915</v>
      </c>
      <c r="T1042" s="1">
        <v>42059</v>
      </c>
      <c r="U1042" s="1">
        <v>42060</v>
      </c>
      <c r="V1042">
        <v>2653.2914999999998</v>
      </c>
      <c r="W1042">
        <v>12</v>
      </c>
      <c r="X1042">
        <v>3845.35</v>
      </c>
      <c r="Y1042">
        <v>91261</v>
      </c>
      <c r="Z1042" t="str">
        <f>TEXT(Orders[[#This Row],[Order Date]],"MMM")</f>
        <v>Feb</v>
      </c>
    </row>
    <row r="1043" spans="1:26" x14ac:dyDescent="0.3">
      <c r="A1043">
        <v>23261</v>
      </c>
      <c r="B1043" t="s">
        <v>47</v>
      </c>
      <c r="C1043">
        <v>0.09</v>
      </c>
      <c r="D1043">
        <v>2.94</v>
      </c>
      <c r="E1043">
        <v>0.96</v>
      </c>
      <c r="F1043">
        <v>1894</v>
      </c>
      <c r="G1043" t="s">
        <v>1851</v>
      </c>
      <c r="H1043" t="s">
        <v>49</v>
      </c>
      <c r="I1043" t="s">
        <v>40</v>
      </c>
      <c r="J1043" t="s">
        <v>29</v>
      </c>
      <c r="K1043" t="s">
        <v>30</v>
      </c>
      <c r="L1043" t="s">
        <v>31</v>
      </c>
      <c r="M1043" t="s">
        <v>598</v>
      </c>
      <c r="N1043">
        <v>0.57999999999999996</v>
      </c>
      <c r="O1043" t="s">
        <v>33</v>
      </c>
      <c r="P1043" t="s">
        <v>61</v>
      </c>
      <c r="Q1043" t="s">
        <v>1852</v>
      </c>
      <c r="R1043" t="s">
        <v>1853</v>
      </c>
      <c r="S1043">
        <v>54915</v>
      </c>
      <c r="T1043" s="1">
        <v>42059</v>
      </c>
      <c r="U1043" s="1">
        <v>42061</v>
      </c>
      <c r="V1043">
        <v>-1.84</v>
      </c>
      <c r="W1043">
        <v>1</v>
      </c>
      <c r="X1043">
        <v>3.77</v>
      </c>
      <c r="Y1043">
        <v>91261</v>
      </c>
      <c r="Z1043" t="str">
        <f>TEXT(Orders[[#This Row],[Order Date]],"MMM")</f>
        <v>Feb</v>
      </c>
    </row>
    <row r="1044" spans="1:26" x14ac:dyDescent="0.3">
      <c r="A1044">
        <v>23237</v>
      </c>
      <c r="B1044" t="s">
        <v>25</v>
      </c>
      <c r="C1044">
        <v>0.01</v>
      </c>
      <c r="D1044">
        <v>26.17</v>
      </c>
      <c r="E1044">
        <v>1.39</v>
      </c>
      <c r="F1044">
        <v>1894</v>
      </c>
      <c r="G1044" t="s">
        <v>1851</v>
      </c>
      <c r="H1044" t="s">
        <v>49</v>
      </c>
      <c r="I1044" t="s">
        <v>114</v>
      </c>
      <c r="J1044" t="s">
        <v>29</v>
      </c>
      <c r="K1044" t="s">
        <v>69</v>
      </c>
      <c r="L1044" t="s">
        <v>59</v>
      </c>
      <c r="M1044" t="s">
        <v>1854</v>
      </c>
      <c r="N1044">
        <v>0.38</v>
      </c>
      <c r="O1044" t="s">
        <v>33</v>
      </c>
      <c r="P1044" t="s">
        <v>61</v>
      </c>
      <c r="Q1044" t="s">
        <v>1852</v>
      </c>
      <c r="R1044" t="s">
        <v>1853</v>
      </c>
      <c r="S1044">
        <v>54915</v>
      </c>
      <c r="T1044" s="1">
        <v>42081</v>
      </c>
      <c r="U1044" s="1">
        <v>42082</v>
      </c>
      <c r="V1044">
        <v>237.04259999999999</v>
      </c>
      <c r="W1044">
        <v>13</v>
      </c>
      <c r="X1044">
        <v>343.54</v>
      </c>
      <c r="Y1044">
        <v>91263</v>
      </c>
      <c r="Z1044" t="str">
        <f>TEXT(Orders[[#This Row],[Order Date]],"MMM")</f>
        <v>Mar</v>
      </c>
    </row>
    <row r="1045" spans="1:26" x14ac:dyDescent="0.3">
      <c r="A1045">
        <v>19048</v>
      </c>
      <c r="B1045" t="s">
        <v>106</v>
      </c>
      <c r="C1045">
        <v>7.0000000000000007E-2</v>
      </c>
      <c r="D1045">
        <v>172.99</v>
      </c>
      <c r="E1045">
        <v>19.989999999999998</v>
      </c>
      <c r="F1045">
        <v>1906</v>
      </c>
      <c r="G1045" t="s">
        <v>1855</v>
      </c>
      <c r="H1045" t="s">
        <v>49</v>
      </c>
      <c r="I1045" t="s">
        <v>28</v>
      </c>
      <c r="J1045" t="s">
        <v>29</v>
      </c>
      <c r="K1045" t="s">
        <v>109</v>
      </c>
      <c r="L1045" t="s">
        <v>59</v>
      </c>
      <c r="M1045" t="s">
        <v>1856</v>
      </c>
      <c r="N1045">
        <v>0.39</v>
      </c>
      <c r="O1045" t="s">
        <v>33</v>
      </c>
      <c r="P1045" t="s">
        <v>53</v>
      </c>
      <c r="Q1045" t="s">
        <v>154</v>
      </c>
      <c r="R1045" t="s">
        <v>1848</v>
      </c>
      <c r="S1045">
        <v>45801</v>
      </c>
      <c r="T1045" s="1">
        <v>42141</v>
      </c>
      <c r="U1045" s="1">
        <v>42141</v>
      </c>
      <c r="V1045">
        <v>2502.6851999999999</v>
      </c>
      <c r="W1045">
        <v>22</v>
      </c>
      <c r="X1045">
        <v>3627.08</v>
      </c>
      <c r="Y1045">
        <v>86500</v>
      </c>
      <c r="Z1045" t="str">
        <f>TEXT(Orders[[#This Row],[Order Date]],"MMM")</f>
        <v>May</v>
      </c>
    </row>
    <row r="1046" spans="1:26" x14ac:dyDescent="0.3">
      <c r="A1046">
        <v>19049</v>
      </c>
      <c r="B1046" t="s">
        <v>106</v>
      </c>
      <c r="C1046">
        <v>0.09</v>
      </c>
      <c r="D1046">
        <v>7.64</v>
      </c>
      <c r="E1046">
        <v>1.39</v>
      </c>
      <c r="F1046">
        <v>1907</v>
      </c>
      <c r="G1046" t="s">
        <v>1857</v>
      </c>
      <c r="H1046" t="s">
        <v>49</v>
      </c>
      <c r="I1046" t="s">
        <v>28</v>
      </c>
      <c r="J1046" t="s">
        <v>29</v>
      </c>
      <c r="K1046" t="s">
        <v>69</v>
      </c>
      <c r="L1046" t="s">
        <v>59</v>
      </c>
      <c r="M1046" t="s">
        <v>1236</v>
      </c>
      <c r="N1046">
        <v>0.36</v>
      </c>
      <c r="O1046" t="s">
        <v>33</v>
      </c>
      <c r="P1046" t="s">
        <v>53</v>
      </c>
      <c r="Q1046" t="s">
        <v>154</v>
      </c>
      <c r="R1046" t="s">
        <v>1858</v>
      </c>
      <c r="S1046">
        <v>44052</v>
      </c>
      <c r="T1046" s="1">
        <v>42141</v>
      </c>
      <c r="U1046" s="1">
        <v>42150</v>
      </c>
      <c r="V1046">
        <v>0.68800000000000017</v>
      </c>
      <c r="W1046">
        <v>1</v>
      </c>
      <c r="X1046">
        <v>8.34</v>
      </c>
      <c r="Y1046">
        <v>86500</v>
      </c>
      <c r="Z1046" t="str">
        <f>TEXT(Orders[[#This Row],[Order Date]],"MMM")</f>
        <v>May</v>
      </c>
    </row>
    <row r="1047" spans="1:26" x14ac:dyDescent="0.3">
      <c r="A1047">
        <v>23812</v>
      </c>
      <c r="B1047" t="s">
        <v>37</v>
      </c>
      <c r="C1047">
        <v>0.02</v>
      </c>
      <c r="D1047">
        <v>29.17</v>
      </c>
      <c r="E1047">
        <v>6.27</v>
      </c>
      <c r="F1047">
        <v>1910</v>
      </c>
      <c r="G1047" t="s">
        <v>1859</v>
      </c>
      <c r="H1047" t="s">
        <v>49</v>
      </c>
      <c r="I1047" t="s">
        <v>40</v>
      </c>
      <c r="J1047" t="s">
        <v>29</v>
      </c>
      <c r="K1047" t="s">
        <v>109</v>
      </c>
      <c r="L1047" t="s">
        <v>59</v>
      </c>
      <c r="M1047" t="s">
        <v>524</v>
      </c>
      <c r="N1047">
        <v>0.37</v>
      </c>
      <c r="O1047" t="s">
        <v>33</v>
      </c>
      <c r="P1047" t="s">
        <v>136</v>
      </c>
      <c r="Q1047" t="s">
        <v>387</v>
      </c>
      <c r="R1047" t="s">
        <v>1860</v>
      </c>
      <c r="S1047">
        <v>30269</v>
      </c>
      <c r="T1047" s="1">
        <v>42005</v>
      </c>
      <c r="U1047" s="1">
        <v>42006</v>
      </c>
      <c r="V1047">
        <v>36.905999999999999</v>
      </c>
      <c r="W1047">
        <v>2</v>
      </c>
      <c r="X1047">
        <v>63.32</v>
      </c>
      <c r="Y1047">
        <v>91371</v>
      </c>
      <c r="Z1047" t="str">
        <f>TEXT(Orders[[#This Row],[Order Date]],"MMM")</f>
        <v>Jan</v>
      </c>
    </row>
    <row r="1048" spans="1:26" x14ac:dyDescent="0.3">
      <c r="A1048">
        <v>18962</v>
      </c>
      <c r="B1048" t="s">
        <v>47</v>
      </c>
      <c r="C1048">
        <v>0.03</v>
      </c>
      <c r="D1048">
        <v>11.99</v>
      </c>
      <c r="E1048">
        <v>5.99</v>
      </c>
      <c r="F1048">
        <v>1916</v>
      </c>
      <c r="G1048" t="s">
        <v>1861</v>
      </c>
      <c r="H1048" t="s">
        <v>49</v>
      </c>
      <c r="I1048" t="s">
        <v>40</v>
      </c>
      <c r="J1048" t="s">
        <v>77</v>
      </c>
      <c r="K1048" t="s">
        <v>85</v>
      </c>
      <c r="L1048" t="s">
        <v>86</v>
      </c>
      <c r="M1048" t="s">
        <v>1862</v>
      </c>
      <c r="N1048">
        <v>0.36</v>
      </c>
      <c r="O1048" t="s">
        <v>33</v>
      </c>
      <c r="P1048" t="s">
        <v>136</v>
      </c>
      <c r="Q1048" t="s">
        <v>956</v>
      </c>
      <c r="R1048" t="s">
        <v>1863</v>
      </c>
      <c r="S1048">
        <v>72209</v>
      </c>
      <c r="T1048" s="1">
        <v>42062</v>
      </c>
      <c r="U1048" s="1">
        <v>42063</v>
      </c>
      <c r="V1048">
        <v>-216.02980000000002</v>
      </c>
      <c r="W1048">
        <v>7</v>
      </c>
      <c r="X1048">
        <v>83.72</v>
      </c>
      <c r="Y1048">
        <v>85893</v>
      </c>
      <c r="Z1048" t="str">
        <f>TEXT(Orders[[#This Row],[Order Date]],"MMM")</f>
        <v>Feb</v>
      </c>
    </row>
    <row r="1049" spans="1:26" x14ac:dyDescent="0.3">
      <c r="A1049">
        <v>18016</v>
      </c>
      <c r="B1049" t="s">
        <v>25</v>
      </c>
      <c r="C1049">
        <v>0.01</v>
      </c>
      <c r="D1049">
        <v>125.99</v>
      </c>
      <c r="E1049">
        <v>8.99</v>
      </c>
      <c r="F1049">
        <v>1916</v>
      </c>
      <c r="G1049" t="s">
        <v>1861</v>
      </c>
      <c r="H1049" t="s">
        <v>49</v>
      </c>
      <c r="I1049" t="s">
        <v>40</v>
      </c>
      <c r="J1049" t="s">
        <v>77</v>
      </c>
      <c r="K1049" t="s">
        <v>78</v>
      </c>
      <c r="L1049" t="s">
        <v>59</v>
      </c>
      <c r="M1049" t="s">
        <v>854</v>
      </c>
      <c r="N1049">
        <v>0.55000000000000004</v>
      </c>
      <c r="O1049" t="s">
        <v>33</v>
      </c>
      <c r="P1049" t="s">
        <v>136</v>
      </c>
      <c r="Q1049" t="s">
        <v>956</v>
      </c>
      <c r="R1049" t="s">
        <v>1863</v>
      </c>
      <c r="S1049">
        <v>72209</v>
      </c>
      <c r="T1049" s="1">
        <v>42110</v>
      </c>
      <c r="U1049" s="1">
        <v>42112</v>
      </c>
      <c r="V1049">
        <v>-45.471999999999994</v>
      </c>
      <c r="W1049">
        <v>9</v>
      </c>
      <c r="X1049">
        <v>1011.44</v>
      </c>
      <c r="Y1049">
        <v>85895</v>
      </c>
      <c r="Z1049" t="str">
        <f>TEXT(Orders[[#This Row],[Order Date]],"MMM")</f>
        <v>Apr</v>
      </c>
    </row>
    <row r="1050" spans="1:26" x14ac:dyDescent="0.3">
      <c r="A1050">
        <v>21000</v>
      </c>
      <c r="B1050" t="s">
        <v>56</v>
      </c>
      <c r="C1050">
        <v>0.08</v>
      </c>
      <c r="D1050">
        <v>18.7</v>
      </c>
      <c r="E1050">
        <v>8.99</v>
      </c>
      <c r="F1050">
        <v>1917</v>
      </c>
      <c r="G1050" t="s">
        <v>1864</v>
      </c>
      <c r="H1050" t="s">
        <v>49</v>
      </c>
      <c r="I1050" t="s">
        <v>40</v>
      </c>
      <c r="J1050" t="s">
        <v>41</v>
      </c>
      <c r="K1050" t="s">
        <v>50</v>
      </c>
      <c r="L1050" t="s">
        <v>51</v>
      </c>
      <c r="M1050" t="s">
        <v>1865</v>
      </c>
      <c r="N1050">
        <v>0.47</v>
      </c>
      <c r="O1050" t="s">
        <v>33</v>
      </c>
      <c r="P1050" t="s">
        <v>136</v>
      </c>
      <c r="Q1050" t="s">
        <v>956</v>
      </c>
      <c r="R1050" t="s">
        <v>1866</v>
      </c>
      <c r="S1050">
        <v>72113</v>
      </c>
      <c r="T1050" s="1">
        <v>42090</v>
      </c>
      <c r="U1050" s="1">
        <v>42091</v>
      </c>
      <c r="V1050">
        <v>16.136400000000002</v>
      </c>
      <c r="W1050">
        <v>7</v>
      </c>
      <c r="X1050">
        <v>132.22999999999999</v>
      </c>
      <c r="Y1050">
        <v>85894</v>
      </c>
      <c r="Z1050" t="str">
        <f>TEXT(Orders[[#This Row],[Order Date]],"MMM")</f>
        <v>Mar</v>
      </c>
    </row>
    <row r="1051" spans="1:26" x14ac:dyDescent="0.3">
      <c r="A1051">
        <v>19967</v>
      </c>
      <c r="B1051" t="s">
        <v>25</v>
      </c>
      <c r="C1051">
        <v>0.08</v>
      </c>
      <c r="D1051">
        <v>22.23</v>
      </c>
      <c r="E1051">
        <v>3.63</v>
      </c>
      <c r="F1051">
        <v>1917</v>
      </c>
      <c r="G1051" t="s">
        <v>1864</v>
      </c>
      <c r="H1051" t="s">
        <v>49</v>
      </c>
      <c r="I1051" t="s">
        <v>40</v>
      </c>
      <c r="J1051" t="s">
        <v>41</v>
      </c>
      <c r="K1051" t="s">
        <v>50</v>
      </c>
      <c r="L1051" t="s">
        <v>51</v>
      </c>
      <c r="M1051" t="s">
        <v>1867</v>
      </c>
      <c r="N1051">
        <v>0.52</v>
      </c>
      <c r="O1051" t="s">
        <v>33</v>
      </c>
      <c r="P1051" t="s">
        <v>136</v>
      </c>
      <c r="Q1051" t="s">
        <v>956</v>
      </c>
      <c r="R1051" t="s">
        <v>1866</v>
      </c>
      <c r="S1051">
        <v>72113</v>
      </c>
      <c r="T1051" s="1">
        <v>42064</v>
      </c>
      <c r="U1051" s="1">
        <v>42066</v>
      </c>
      <c r="V1051">
        <v>-29.61</v>
      </c>
      <c r="W1051">
        <v>10</v>
      </c>
      <c r="X1051">
        <v>210.33</v>
      </c>
      <c r="Y1051">
        <v>85897</v>
      </c>
      <c r="Z1051" t="str">
        <f>TEXT(Orders[[#This Row],[Order Date]],"MMM")</f>
        <v>Mar</v>
      </c>
    </row>
    <row r="1052" spans="1:26" x14ac:dyDescent="0.3">
      <c r="A1052">
        <v>22246</v>
      </c>
      <c r="B1052" t="s">
        <v>106</v>
      </c>
      <c r="C1052">
        <v>0.1</v>
      </c>
      <c r="D1052">
        <v>10.44</v>
      </c>
      <c r="E1052">
        <v>5.75</v>
      </c>
      <c r="F1052">
        <v>1918</v>
      </c>
      <c r="G1052" t="s">
        <v>1868</v>
      </c>
      <c r="H1052" t="s">
        <v>27</v>
      </c>
      <c r="I1052" t="s">
        <v>40</v>
      </c>
      <c r="J1052" t="s">
        <v>29</v>
      </c>
      <c r="K1052" t="s">
        <v>109</v>
      </c>
      <c r="L1052" t="s">
        <v>59</v>
      </c>
      <c r="M1052" t="s">
        <v>1869</v>
      </c>
      <c r="N1052">
        <v>0.39</v>
      </c>
      <c r="O1052" t="s">
        <v>33</v>
      </c>
      <c r="P1052" t="s">
        <v>136</v>
      </c>
      <c r="Q1052" t="s">
        <v>956</v>
      </c>
      <c r="R1052" t="s">
        <v>1870</v>
      </c>
      <c r="S1052">
        <v>72450</v>
      </c>
      <c r="T1052" s="1">
        <v>42098</v>
      </c>
      <c r="U1052" s="1">
        <v>42105</v>
      </c>
      <c r="V1052">
        <v>125.72399999999999</v>
      </c>
      <c r="W1052">
        <v>17</v>
      </c>
      <c r="X1052">
        <v>168.04</v>
      </c>
      <c r="Y1052">
        <v>85898</v>
      </c>
      <c r="Z1052" t="str">
        <f>TEXT(Orders[[#This Row],[Order Date]],"MMM")</f>
        <v>Apr</v>
      </c>
    </row>
    <row r="1053" spans="1:26" x14ac:dyDescent="0.3">
      <c r="A1053">
        <v>24971</v>
      </c>
      <c r="B1053" t="s">
        <v>25</v>
      </c>
      <c r="C1053">
        <v>0</v>
      </c>
      <c r="D1053">
        <v>195.99</v>
      </c>
      <c r="E1053">
        <v>8.99</v>
      </c>
      <c r="F1053">
        <v>1919</v>
      </c>
      <c r="G1053" t="s">
        <v>1871</v>
      </c>
      <c r="H1053" t="s">
        <v>49</v>
      </c>
      <c r="I1053" t="s">
        <v>40</v>
      </c>
      <c r="J1053" t="s">
        <v>77</v>
      </c>
      <c r="K1053" t="s">
        <v>78</v>
      </c>
      <c r="L1053" t="s">
        <v>59</v>
      </c>
      <c r="M1053" t="s">
        <v>732</v>
      </c>
      <c r="N1053">
        <v>0.6</v>
      </c>
      <c r="O1053" t="s">
        <v>33</v>
      </c>
      <c r="P1053" t="s">
        <v>136</v>
      </c>
      <c r="Q1053" t="s">
        <v>956</v>
      </c>
      <c r="R1053" t="s">
        <v>1872</v>
      </c>
      <c r="S1053">
        <v>71603</v>
      </c>
      <c r="T1053" s="1">
        <v>42059</v>
      </c>
      <c r="U1053" s="1">
        <v>42060</v>
      </c>
      <c r="V1053">
        <v>114.88199999999999</v>
      </c>
      <c r="W1053">
        <v>5</v>
      </c>
      <c r="X1053">
        <v>882.93</v>
      </c>
      <c r="Y1053">
        <v>85896</v>
      </c>
      <c r="Z1053" t="str">
        <f>TEXT(Orders[[#This Row],[Order Date]],"MMM")</f>
        <v>Feb</v>
      </c>
    </row>
    <row r="1054" spans="1:26" x14ac:dyDescent="0.3">
      <c r="A1054">
        <v>21563</v>
      </c>
      <c r="B1054" t="s">
        <v>25</v>
      </c>
      <c r="C1054">
        <v>0.02</v>
      </c>
      <c r="D1054">
        <v>259.70999999999998</v>
      </c>
      <c r="E1054">
        <v>66.67</v>
      </c>
      <c r="F1054">
        <v>1927</v>
      </c>
      <c r="G1054" t="s">
        <v>1873</v>
      </c>
      <c r="H1054" t="s">
        <v>39</v>
      </c>
      <c r="I1054" t="s">
        <v>40</v>
      </c>
      <c r="J1054" t="s">
        <v>41</v>
      </c>
      <c r="K1054" t="s">
        <v>152</v>
      </c>
      <c r="L1054" t="s">
        <v>121</v>
      </c>
      <c r="M1054" t="s">
        <v>342</v>
      </c>
      <c r="N1054">
        <v>0.65</v>
      </c>
      <c r="O1054" t="s">
        <v>33</v>
      </c>
      <c r="P1054" t="s">
        <v>136</v>
      </c>
      <c r="Q1054" t="s">
        <v>930</v>
      </c>
      <c r="R1054" t="s">
        <v>1572</v>
      </c>
      <c r="S1054">
        <v>29611</v>
      </c>
      <c r="T1054" s="1">
        <v>42041</v>
      </c>
      <c r="U1054" s="1">
        <v>42041</v>
      </c>
      <c r="V1054">
        <v>-14.448</v>
      </c>
      <c r="W1054">
        <v>8</v>
      </c>
      <c r="X1054">
        <v>1757.15</v>
      </c>
      <c r="Y1054">
        <v>88579</v>
      </c>
      <c r="Z1054" t="str">
        <f>TEXT(Orders[[#This Row],[Order Date]],"MMM")</f>
        <v>Feb</v>
      </c>
    </row>
    <row r="1055" spans="1:26" x14ac:dyDescent="0.3">
      <c r="A1055">
        <v>22686</v>
      </c>
      <c r="B1055" t="s">
        <v>37</v>
      </c>
      <c r="C1055">
        <v>0.1</v>
      </c>
      <c r="D1055">
        <v>1889.99</v>
      </c>
      <c r="E1055">
        <v>19.989999999999998</v>
      </c>
      <c r="F1055">
        <v>1928</v>
      </c>
      <c r="G1055" t="s">
        <v>1874</v>
      </c>
      <c r="H1055" t="s">
        <v>49</v>
      </c>
      <c r="I1055" t="s">
        <v>40</v>
      </c>
      <c r="J1055" t="s">
        <v>29</v>
      </c>
      <c r="K1055" t="s">
        <v>109</v>
      </c>
      <c r="L1055" t="s">
        <v>59</v>
      </c>
      <c r="M1055" t="s">
        <v>1875</v>
      </c>
      <c r="N1055">
        <v>0.36</v>
      </c>
      <c r="O1055" t="s">
        <v>33</v>
      </c>
      <c r="P1055" t="s">
        <v>136</v>
      </c>
      <c r="Q1055" t="s">
        <v>930</v>
      </c>
      <c r="R1055" t="s">
        <v>1876</v>
      </c>
      <c r="S1055">
        <v>29651</v>
      </c>
      <c r="T1055" s="1">
        <v>42025</v>
      </c>
      <c r="U1055" s="1">
        <v>42025</v>
      </c>
      <c r="V1055">
        <v>-42.545999999999999</v>
      </c>
      <c r="W1055">
        <v>1</v>
      </c>
      <c r="X1055">
        <v>1786.04</v>
      </c>
      <c r="Y1055">
        <v>88580</v>
      </c>
      <c r="Z1055" t="str">
        <f>TEXT(Orders[[#This Row],[Order Date]],"MMM")</f>
        <v>Jan</v>
      </c>
    </row>
    <row r="1056" spans="1:26" x14ac:dyDescent="0.3">
      <c r="A1056">
        <v>18159</v>
      </c>
      <c r="B1056" t="s">
        <v>106</v>
      </c>
      <c r="C1056">
        <v>0.06</v>
      </c>
      <c r="D1056">
        <v>3.58</v>
      </c>
      <c r="E1056">
        <v>1.63</v>
      </c>
      <c r="F1056">
        <v>1933</v>
      </c>
      <c r="G1056" t="s">
        <v>1877</v>
      </c>
      <c r="H1056" t="s">
        <v>49</v>
      </c>
      <c r="I1056" t="s">
        <v>28</v>
      </c>
      <c r="J1056" t="s">
        <v>29</v>
      </c>
      <c r="K1056" t="s">
        <v>66</v>
      </c>
      <c r="L1056" t="s">
        <v>31</v>
      </c>
      <c r="M1056" t="s">
        <v>67</v>
      </c>
      <c r="N1056">
        <v>0.36</v>
      </c>
      <c r="O1056" t="s">
        <v>33</v>
      </c>
      <c r="P1056" t="s">
        <v>61</v>
      </c>
      <c r="Q1056" t="s">
        <v>130</v>
      </c>
      <c r="R1056" t="s">
        <v>1878</v>
      </c>
      <c r="S1056">
        <v>75043</v>
      </c>
      <c r="T1056" s="1">
        <v>42113</v>
      </c>
      <c r="U1056" s="1">
        <v>42117</v>
      </c>
      <c r="V1056">
        <v>14</v>
      </c>
      <c r="W1056">
        <v>10</v>
      </c>
      <c r="X1056">
        <v>34.76</v>
      </c>
      <c r="Y1056">
        <v>86687</v>
      </c>
      <c r="Z1056" t="str">
        <f>TEXT(Orders[[#This Row],[Order Date]],"MMM")</f>
        <v>Apr</v>
      </c>
    </row>
    <row r="1057" spans="1:26" x14ac:dyDescent="0.3">
      <c r="A1057">
        <v>19697</v>
      </c>
      <c r="B1057" t="s">
        <v>106</v>
      </c>
      <c r="C1057">
        <v>0.04</v>
      </c>
      <c r="D1057">
        <v>180.98</v>
      </c>
      <c r="E1057">
        <v>30</v>
      </c>
      <c r="F1057">
        <v>1934</v>
      </c>
      <c r="G1057" t="s">
        <v>1879</v>
      </c>
      <c r="H1057" t="s">
        <v>39</v>
      </c>
      <c r="I1057" t="s">
        <v>40</v>
      </c>
      <c r="J1057" t="s">
        <v>41</v>
      </c>
      <c r="K1057" t="s">
        <v>42</v>
      </c>
      <c r="L1057" t="s">
        <v>43</v>
      </c>
      <c r="M1057" t="s">
        <v>1880</v>
      </c>
      <c r="N1057">
        <v>0.69</v>
      </c>
      <c r="O1057" t="s">
        <v>33</v>
      </c>
      <c r="P1057" t="s">
        <v>61</v>
      </c>
      <c r="Q1057" t="s">
        <v>130</v>
      </c>
      <c r="R1057" t="s">
        <v>881</v>
      </c>
      <c r="S1057">
        <v>78626</v>
      </c>
      <c r="T1057" s="1">
        <v>42154</v>
      </c>
      <c r="U1057" s="1">
        <v>42154</v>
      </c>
      <c r="V1057">
        <v>52.988000000000056</v>
      </c>
      <c r="W1057">
        <v>3</v>
      </c>
      <c r="X1057">
        <v>561.65</v>
      </c>
      <c r="Y1057">
        <v>86688</v>
      </c>
      <c r="Z1057" t="str">
        <f>TEXT(Orders[[#This Row],[Order Date]],"MMM")</f>
        <v>May</v>
      </c>
    </row>
    <row r="1058" spans="1:26" x14ac:dyDescent="0.3">
      <c r="A1058">
        <v>19780</v>
      </c>
      <c r="B1058" t="s">
        <v>47</v>
      </c>
      <c r="C1058">
        <v>0.01</v>
      </c>
      <c r="D1058">
        <v>42.98</v>
      </c>
      <c r="E1058">
        <v>4.62</v>
      </c>
      <c r="F1058">
        <v>1935</v>
      </c>
      <c r="G1058" t="s">
        <v>1881</v>
      </c>
      <c r="H1058" t="s">
        <v>27</v>
      </c>
      <c r="I1058" t="s">
        <v>28</v>
      </c>
      <c r="J1058" t="s">
        <v>29</v>
      </c>
      <c r="K1058" t="s">
        <v>257</v>
      </c>
      <c r="L1058" t="s">
        <v>59</v>
      </c>
      <c r="M1058" t="s">
        <v>1882</v>
      </c>
      <c r="N1058">
        <v>0.56000000000000005</v>
      </c>
      <c r="O1058" t="s">
        <v>33</v>
      </c>
      <c r="P1058" t="s">
        <v>61</v>
      </c>
      <c r="Q1058" t="s">
        <v>130</v>
      </c>
      <c r="R1058" t="s">
        <v>1883</v>
      </c>
      <c r="S1058">
        <v>75051</v>
      </c>
      <c r="T1058" s="1">
        <v>42102</v>
      </c>
      <c r="U1058" s="1">
        <v>42104</v>
      </c>
      <c r="V1058">
        <v>285.47370000000001</v>
      </c>
      <c r="W1058">
        <v>9</v>
      </c>
      <c r="X1058">
        <v>413.73</v>
      </c>
      <c r="Y1058">
        <v>86686</v>
      </c>
      <c r="Z1058" t="str">
        <f>TEXT(Orders[[#This Row],[Order Date]],"MMM")</f>
        <v>Apr</v>
      </c>
    </row>
    <row r="1059" spans="1:26" x14ac:dyDescent="0.3">
      <c r="A1059">
        <v>19698</v>
      </c>
      <c r="B1059" t="s">
        <v>106</v>
      </c>
      <c r="C1059">
        <v>0.06</v>
      </c>
      <c r="D1059">
        <v>3.25</v>
      </c>
      <c r="E1059">
        <v>49</v>
      </c>
      <c r="F1059">
        <v>1935</v>
      </c>
      <c r="G1059" t="s">
        <v>1881</v>
      </c>
      <c r="H1059" t="s">
        <v>49</v>
      </c>
      <c r="I1059" t="s">
        <v>40</v>
      </c>
      <c r="J1059" t="s">
        <v>29</v>
      </c>
      <c r="K1059" t="s">
        <v>257</v>
      </c>
      <c r="L1059" t="s">
        <v>236</v>
      </c>
      <c r="M1059" t="s">
        <v>1884</v>
      </c>
      <c r="N1059">
        <v>0.56000000000000005</v>
      </c>
      <c r="O1059" t="s">
        <v>33</v>
      </c>
      <c r="P1059" t="s">
        <v>61</v>
      </c>
      <c r="Q1059" t="s">
        <v>130</v>
      </c>
      <c r="R1059" t="s">
        <v>1883</v>
      </c>
      <c r="S1059">
        <v>75051</v>
      </c>
      <c r="T1059" s="1">
        <v>42154</v>
      </c>
      <c r="U1059" s="1">
        <v>42160</v>
      </c>
      <c r="V1059">
        <v>10.50800000000001</v>
      </c>
      <c r="W1059">
        <v>2</v>
      </c>
      <c r="X1059">
        <v>55.6</v>
      </c>
      <c r="Y1059">
        <v>86688</v>
      </c>
      <c r="Z1059" t="str">
        <f>TEXT(Orders[[#This Row],[Order Date]],"MMM")</f>
        <v>May</v>
      </c>
    </row>
    <row r="1060" spans="1:26" x14ac:dyDescent="0.3">
      <c r="A1060">
        <v>19699</v>
      </c>
      <c r="B1060" t="s">
        <v>106</v>
      </c>
      <c r="C1060">
        <v>0.01</v>
      </c>
      <c r="D1060">
        <v>110.98</v>
      </c>
      <c r="E1060">
        <v>13.99</v>
      </c>
      <c r="F1060">
        <v>1935</v>
      </c>
      <c r="G1060" t="s">
        <v>1881</v>
      </c>
      <c r="H1060" t="s">
        <v>49</v>
      </c>
      <c r="I1060" t="s">
        <v>40</v>
      </c>
      <c r="J1060" t="s">
        <v>41</v>
      </c>
      <c r="K1060" t="s">
        <v>50</v>
      </c>
      <c r="L1060" t="s">
        <v>86</v>
      </c>
      <c r="M1060" t="s">
        <v>1885</v>
      </c>
      <c r="N1060">
        <v>0.69</v>
      </c>
      <c r="O1060" t="s">
        <v>33</v>
      </c>
      <c r="P1060" t="s">
        <v>61</v>
      </c>
      <c r="Q1060" t="s">
        <v>130</v>
      </c>
      <c r="R1060" t="s">
        <v>1883</v>
      </c>
      <c r="S1060">
        <v>75051</v>
      </c>
      <c r="T1060" s="1">
        <v>42154</v>
      </c>
      <c r="U1060" s="1">
        <v>42159</v>
      </c>
      <c r="V1060">
        <v>1448.7309</v>
      </c>
      <c r="W1060">
        <v>19</v>
      </c>
      <c r="X1060">
        <v>2099.61</v>
      </c>
      <c r="Y1060">
        <v>86688</v>
      </c>
      <c r="Z1060" t="str">
        <f>TEXT(Orders[[#This Row],[Order Date]],"MMM")</f>
        <v>May</v>
      </c>
    </row>
    <row r="1061" spans="1:26" x14ac:dyDescent="0.3">
      <c r="A1061">
        <v>19700</v>
      </c>
      <c r="B1061" t="s">
        <v>106</v>
      </c>
      <c r="C1061">
        <v>0.05</v>
      </c>
      <c r="D1061">
        <v>3.95</v>
      </c>
      <c r="E1061">
        <v>2</v>
      </c>
      <c r="F1061">
        <v>1935</v>
      </c>
      <c r="G1061" t="s">
        <v>1881</v>
      </c>
      <c r="H1061" t="s">
        <v>27</v>
      </c>
      <c r="I1061" t="s">
        <v>40</v>
      </c>
      <c r="J1061" t="s">
        <v>29</v>
      </c>
      <c r="K1061" t="s">
        <v>66</v>
      </c>
      <c r="L1061" t="s">
        <v>31</v>
      </c>
      <c r="M1061" t="s">
        <v>1350</v>
      </c>
      <c r="N1061">
        <v>0.53</v>
      </c>
      <c r="O1061" t="s">
        <v>33</v>
      </c>
      <c r="P1061" t="s">
        <v>61</v>
      </c>
      <c r="Q1061" t="s">
        <v>130</v>
      </c>
      <c r="R1061" t="s">
        <v>1883</v>
      </c>
      <c r="S1061">
        <v>75051</v>
      </c>
      <c r="T1061" s="1">
        <v>42154</v>
      </c>
      <c r="U1061" s="1">
        <v>42162</v>
      </c>
      <c r="V1061">
        <v>1.0040000000000004</v>
      </c>
      <c r="W1061">
        <v>23</v>
      </c>
      <c r="X1061">
        <v>96.6</v>
      </c>
      <c r="Y1061">
        <v>86688</v>
      </c>
      <c r="Z1061" t="str">
        <f>TEXT(Orders[[#This Row],[Order Date]],"MMM")</f>
        <v>May</v>
      </c>
    </row>
    <row r="1062" spans="1:26" x14ac:dyDescent="0.3">
      <c r="A1062">
        <v>23551</v>
      </c>
      <c r="B1062" t="s">
        <v>56</v>
      </c>
      <c r="C1062">
        <v>0.1</v>
      </c>
      <c r="D1062">
        <v>152.47999999999999</v>
      </c>
      <c r="E1062">
        <v>4</v>
      </c>
      <c r="F1062">
        <v>1938</v>
      </c>
      <c r="G1062" t="s">
        <v>1886</v>
      </c>
      <c r="H1062" t="s">
        <v>27</v>
      </c>
      <c r="I1062" t="s">
        <v>28</v>
      </c>
      <c r="J1062" t="s">
        <v>77</v>
      </c>
      <c r="K1062" t="s">
        <v>180</v>
      </c>
      <c r="L1062" t="s">
        <v>59</v>
      </c>
      <c r="M1062" t="s">
        <v>608</v>
      </c>
      <c r="N1062">
        <v>0.79</v>
      </c>
      <c r="O1062" t="s">
        <v>33</v>
      </c>
      <c r="P1062" t="s">
        <v>61</v>
      </c>
      <c r="Q1062" t="s">
        <v>183</v>
      </c>
      <c r="R1062" t="s">
        <v>1887</v>
      </c>
      <c r="S1062">
        <v>66801</v>
      </c>
      <c r="T1062" s="1">
        <v>42085</v>
      </c>
      <c r="U1062" s="1">
        <v>42086</v>
      </c>
      <c r="V1062">
        <v>-521.09</v>
      </c>
      <c r="W1062">
        <v>4</v>
      </c>
      <c r="X1062">
        <v>558.16999999999996</v>
      </c>
      <c r="Y1062">
        <v>88870</v>
      </c>
      <c r="Z1062" t="str">
        <f>TEXT(Orders[[#This Row],[Order Date]],"MMM")</f>
        <v>Mar</v>
      </c>
    </row>
    <row r="1063" spans="1:26" x14ac:dyDescent="0.3">
      <c r="A1063">
        <v>23550</v>
      </c>
      <c r="B1063" t="s">
        <v>56</v>
      </c>
      <c r="C1063">
        <v>0.08</v>
      </c>
      <c r="D1063">
        <v>6.84</v>
      </c>
      <c r="E1063">
        <v>8.3699999999999992</v>
      </c>
      <c r="F1063">
        <v>1940</v>
      </c>
      <c r="G1063" t="s">
        <v>1888</v>
      </c>
      <c r="H1063" t="s">
        <v>49</v>
      </c>
      <c r="I1063" t="s">
        <v>28</v>
      </c>
      <c r="J1063" t="s">
        <v>29</v>
      </c>
      <c r="K1063" t="s">
        <v>174</v>
      </c>
      <c r="L1063" t="s">
        <v>51</v>
      </c>
      <c r="M1063" t="s">
        <v>1693</v>
      </c>
      <c r="N1063">
        <v>0.57999999999999996</v>
      </c>
      <c r="O1063" t="s">
        <v>33</v>
      </c>
      <c r="P1063" t="s">
        <v>34</v>
      </c>
      <c r="Q1063" t="s">
        <v>212</v>
      </c>
      <c r="R1063" t="s">
        <v>1889</v>
      </c>
      <c r="S1063">
        <v>84020</v>
      </c>
      <c r="T1063" s="1">
        <v>42085</v>
      </c>
      <c r="U1063" s="1">
        <v>42087</v>
      </c>
      <c r="V1063">
        <v>-29.49</v>
      </c>
      <c r="W1063">
        <v>1</v>
      </c>
      <c r="X1063">
        <v>8.39</v>
      </c>
      <c r="Y1063">
        <v>88870</v>
      </c>
      <c r="Z1063" t="str">
        <f>TEXT(Orders[[#This Row],[Order Date]],"MMM")</f>
        <v>Mar</v>
      </c>
    </row>
    <row r="1064" spans="1:26" x14ac:dyDescent="0.3">
      <c r="A1064">
        <v>25531</v>
      </c>
      <c r="B1064" t="s">
        <v>106</v>
      </c>
      <c r="C1064">
        <v>0</v>
      </c>
      <c r="D1064">
        <v>78.650000000000006</v>
      </c>
      <c r="E1064">
        <v>13.99</v>
      </c>
      <c r="F1064">
        <v>1940</v>
      </c>
      <c r="G1064" t="s">
        <v>1888</v>
      </c>
      <c r="H1064" t="s">
        <v>49</v>
      </c>
      <c r="I1064" t="s">
        <v>28</v>
      </c>
      <c r="J1064" t="s">
        <v>29</v>
      </c>
      <c r="K1064" t="s">
        <v>257</v>
      </c>
      <c r="L1064" t="s">
        <v>86</v>
      </c>
      <c r="M1064" t="s">
        <v>1890</v>
      </c>
      <c r="N1064">
        <v>0.52</v>
      </c>
      <c r="O1064" t="s">
        <v>33</v>
      </c>
      <c r="P1064" t="s">
        <v>34</v>
      </c>
      <c r="Q1064" t="s">
        <v>212</v>
      </c>
      <c r="R1064" t="s">
        <v>1889</v>
      </c>
      <c r="S1064">
        <v>84020</v>
      </c>
      <c r="T1064" s="1">
        <v>42113</v>
      </c>
      <c r="U1064" s="1">
        <v>42120</v>
      </c>
      <c r="V1064">
        <v>386.00669999999991</v>
      </c>
      <c r="W1064">
        <v>7</v>
      </c>
      <c r="X1064">
        <v>559.42999999999995</v>
      </c>
      <c r="Y1064">
        <v>88871</v>
      </c>
      <c r="Z1064" t="str">
        <f>TEXT(Orders[[#This Row],[Order Date]],"MMM")</f>
        <v>Apr</v>
      </c>
    </row>
    <row r="1065" spans="1:26" x14ac:dyDescent="0.3">
      <c r="A1065">
        <v>25532</v>
      </c>
      <c r="B1065" t="s">
        <v>106</v>
      </c>
      <c r="C1065">
        <v>0.08</v>
      </c>
      <c r="D1065">
        <v>122.99</v>
      </c>
      <c r="E1065">
        <v>70.2</v>
      </c>
      <c r="F1065">
        <v>1940</v>
      </c>
      <c r="G1065" t="s">
        <v>1888</v>
      </c>
      <c r="H1065" t="s">
        <v>39</v>
      </c>
      <c r="I1065" t="s">
        <v>28</v>
      </c>
      <c r="J1065" t="s">
        <v>41</v>
      </c>
      <c r="K1065" t="s">
        <v>42</v>
      </c>
      <c r="L1065" t="s">
        <v>43</v>
      </c>
      <c r="M1065" t="s">
        <v>147</v>
      </c>
      <c r="N1065">
        <v>0.74</v>
      </c>
      <c r="O1065" t="s">
        <v>33</v>
      </c>
      <c r="P1065" t="s">
        <v>34</v>
      </c>
      <c r="Q1065" t="s">
        <v>212</v>
      </c>
      <c r="R1065" t="s">
        <v>1889</v>
      </c>
      <c r="S1065">
        <v>84020</v>
      </c>
      <c r="T1065" s="1">
        <v>42113</v>
      </c>
      <c r="U1065" s="1">
        <v>42118</v>
      </c>
      <c r="V1065">
        <v>-1867.97</v>
      </c>
      <c r="W1065">
        <v>10</v>
      </c>
      <c r="X1065">
        <v>1216.52</v>
      </c>
      <c r="Y1065">
        <v>88871</v>
      </c>
      <c r="Z1065" t="str">
        <f>TEXT(Orders[[#This Row],[Order Date]],"MMM")</f>
        <v>Apr</v>
      </c>
    </row>
    <row r="1066" spans="1:26" x14ac:dyDescent="0.3">
      <c r="A1066">
        <v>20371</v>
      </c>
      <c r="B1066" t="s">
        <v>56</v>
      </c>
      <c r="C1066">
        <v>0.08</v>
      </c>
      <c r="D1066">
        <v>90.98</v>
      </c>
      <c r="E1066">
        <v>56.2</v>
      </c>
      <c r="F1066">
        <v>1946</v>
      </c>
      <c r="G1066" t="s">
        <v>1891</v>
      </c>
      <c r="H1066" t="s">
        <v>49</v>
      </c>
      <c r="I1066" t="s">
        <v>114</v>
      </c>
      <c r="J1066" t="s">
        <v>41</v>
      </c>
      <c r="K1066" t="s">
        <v>50</v>
      </c>
      <c r="L1066" t="s">
        <v>86</v>
      </c>
      <c r="M1066" t="s">
        <v>1058</v>
      </c>
      <c r="N1066">
        <v>0.74</v>
      </c>
      <c r="O1066" t="s">
        <v>33</v>
      </c>
      <c r="P1066" t="s">
        <v>53</v>
      </c>
      <c r="Q1066" t="s">
        <v>234</v>
      </c>
      <c r="R1066" t="s">
        <v>1892</v>
      </c>
      <c r="S1066">
        <v>15228</v>
      </c>
      <c r="T1066" s="1">
        <v>42030</v>
      </c>
      <c r="U1066" s="1">
        <v>42032</v>
      </c>
      <c r="V1066">
        <v>-1920.9336000000001</v>
      </c>
      <c r="W1066">
        <v>12</v>
      </c>
      <c r="X1066">
        <v>1058.3599999999999</v>
      </c>
      <c r="Y1066">
        <v>86331</v>
      </c>
      <c r="Z1066" t="str">
        <f>TEXT(Orders[[#This Row],[Order Date]],"MMM")</f>
        <v>Jan</v>
      </c>
    </row>
    <row r="1067" spans="1:26" x14ac:dyDescent="0.3">
      <c r="A1067">
        <v>20372</v>
      </c>
      <c r="B1067" t="s">
        <v>56</v>
      </c>
      <c r="C1067">
        <v>7.0000000000000007E-2</v>
      </c>
      <c r="D1067">
        <v>5.98</v>
      </c>
      <c r="E1067">
        <v>5.35</v>
      </c>
      <c r="F1067">
        <v>1946</v>
      </c>
      <c r="G1067" t="s">
        <v>1891</v>
      </c>
      <c r="H1067" t="s">
        <v>49</v>
      </c>
      <c r="I1067" t="s">
        <v>114</v>
      </c>
      <c r="J1067" t="s">
        <v>29</v>
      </c>
      <c r="K1067" t="s">
        <v>93</v>
      </c>
      <c r="L1067" t="s">
        <v>59</v>
      </c>
      <c r="M1067" t="s">
        <v>1433</v>
      </c>
      <c r="N1067">
        <v>0.4</v>
      </c>
      <c r="O1067" t="s">
        <v>33</v>
      </c>
      <c r="P1067" t="s">
        <v>53</v>
      </c>
      <c r="Q1067" t="s">
        <v>234</v>
      </c>
      <c r="R1067" t="s">
        <v>1892</v>
      </c>
      <c r="S1067">
        <v>15228</v>
      </c>
      <c r="T1067" s="1">
        <v>42030</v>
      </c>
      <c r="U1067" s="1">
        <v>42032</v>
      </c>
      <c r="V1067">
        <v>-37.175200000000004</v>
      </c>
      <c r="W1067">
        <v>3</v>
      </c>
      <c r="X1067">
        <v>18.309999999999999</v>
      </c>
      <c r="Y1067">
        <v>86331</v>
      </c>
      <c r="Z1067" t="str">
        <f>TEXT(Orders[[#This Row],[Order Date]],"MMM")</f>
        <v>Jan</v>
      </c>
    </row>
    <row r="1068" spans="1:26" x14ac:dyDescent="0.3">
      <c r="A1068">
        <v>21762</v>
      </c>
      <c r="B1068" t="s">
        <v>106</v>
      </c>
      <c r="C1068">
        <v>0.05</v>
      </c>
      <c r="D1068">
        <v>424.21</v>
      </c>
      <c r="E1068">
        <v>110.2</v>
      </c>
      <c r="F1068">
        <v>1949</v>
      </c>
      <c r="G1068" t="s">
        <v>1893</v>
      </c>
      <c r="H1068" t="s">
        <v>39</v>
      </c>
      <c r="I1068" t="s">
        <v>58</v>
      </c>
      <c r="J1068" t="s">
        <v>41</v>
      </c>
      <c r="K1068" t="s">
        <v>152</v>
      </c>
      <c r="L1068" t="s">
        <v>121</v>
      </c>
      <c r="M1068" t="s">
        <v>1894</v>
      </c>
      <c r="N1068">
        <v>0.67</v>
      </c>
      <c r="O1068" t="s">
        <v>33</v>
      </c>
      <c r="P1068" t="s">
        <v>34</v>
      </c>
      <c r="Q1068" t="s">
        <v>82</v>
      </c>
      <c r="R1068" t="s">
        <v>1895</v>
      </c>
      <c r="S1068">
        <v>59715</v>
      </c>
      <c r="T1068" s="1">
        <v>42036</v>
      </c>
      <c r="U1068" s="1">
        <v>42040</v>
      </c>
      <c r="V1068">
        <v>-213.40280000000001</v>
      </c>
      <c r="W1068">
        <v>12</v>
      </c>
      <c r="X1068">
        <v>4935.22</v>
      </c>
      <c r="Y1068">
        <v>90415</v>
      </c>
      <c r="Z1068" t="str">
        <f>TEXT(Orders[[#This Row],[Order Date]],"MMM")</f>
        <v>Feb</v>
      </c>
    </row>
    <row r="1069" spans="1:26" x14ac:dyDescent="0.3">
      <c r="A1069">
        <v>24793</v>
      </c>
      <c r="B1069" t="s">
        <v>37</v>
      </c>
      <c r="C1069">
        <v>0.01</v>
      </c>
      <c r="D1069">
        <v>6.68</v>
      </c>
      <c r="E1069">
        <v>4.91</v>
      </c>
      <c r="F1069">
        <v>1950</v>
      </c>
      <c r="G1069" t="s">
        <v>1896</v>
      </c>
      <c r="H1069" t="s">
        <v>49</v>
      </c>
      <c r="I1069" t="s">
        <v>58</v>
      </c>
      <c r="J1069" t="s">
        <v>29</v>
      </c>
      <c r="K1069" t="s">
        <v>93</v>
      </c>
      <c r="L1069" t="s">
        <v>59</v>
      </c>
      <c r="M1069" t="s">
        <v>1897</v>
      </c>
      <c r="N1069">
        <v>0.37</v>
      </c>
      <c r="O1069" t="s">
        <v>33</v>
      </c>
      <c r="P1069" t="s">
        <v>34</v>
      </c>
      <c r="Q1069" t="s">
        <v>82</v>
      </c>
      <c r="R1069" t="s">
        <v>1898</v>
      </c>
      <c r="S1069">
        <v>59750</v>
      </c>
      <c r="T1069" s="1">
        <v>42010</v>
      </c>
      <c r="U1069" s="1">
        <v>42012</v>
      </c>
      <c r="V1069">
        <v>-15.48</v>
      </c>
      <c r="W1069">
        <v>7</v>
      </c>
      <c r="X1069">
        <v>51.03</v>
      </c>
      <c r="Y1069">
        <v>90414</v>
      </c>
      <c r="Z1069" t="str">
        <f>TEXT(Orders[[#This Row],[Order Date]],"MMM")</f>
        <v>Jan</v>
      </c>
    </row>
    <row r="1070" spans="1:26" x14ac:dyDescent="0.3">
      <c r="A1070">
        <v>23378</v>
      </c>
      <c r="B1070" t="s">
        <v>25</v>
      </c>
      <c r="C1070">
        <v>0.09</v>
      </c>
      <c r="D1070">
        <v>40.98</v>
      </c>
      <c r="E1070">
        <v>6.5</v>
      </c>
      <c r="F1070">
        <v>1956</v>
      </c>
      <c r="G1070" t="s">
        <v>1899</v>
      </c>
      <c r="H1070" t="s">
        <v>49</v>
      </c>
      <c r="I1070" t="s">
        <v>114</v>
      </c>
      <c r="J1070" t="s">
        <v>77</v>
      </c>
      <c r="K1070" t="s">
        <v>180</v>
      </c>
      <c r="L1070" t="s">
        <v>59</v>
      </c>
      <c r="M1070" t="s">
        <v>1267</v>
      </c>
      <c r="N1070">
        <v>0.74</v>
      </c>
      <c r="O1070" t="s">
        <v>33</v>
      </c>
      <c r="P1070" t="s">
        <v>34</v>
      </c>
      <c r="Q1070" t="s">
        <v>255</v>
      </c>
      <c r="R1070" t="s">
        <v>337</v>
      </c>
      <c r="S1070">
        <v>80027</v>
      </c>
      <c r="T1070" s="1">
        <v>42174</v>
      </c>
      <c r="U1070" s="1">
        <v>42176</v>
      </c>
      <c r="V1070">
        <v>-50.244999999999997</v>
      </c>
      <c r="W1070">
        <v>19</v>
      </c>
      <c r="X1070">
        <v>746.91</v>
      </c>
      <c r="Y1070">
        <v>89820</v>
      </c>
      <c r="Z1070" t="str">
        <f>TEXT(Orders[[#This Row],[Order Date]],"MMM")</f>
        <v>Jun</v>
      </c>
    </row>
    <row r="1071" spans="1:26" x14ac:dyDescent="0.3">
      <c r="A1071">
        <v>21638</v>
      </c>
      <c r="B1071" t="s">
        <v>25</v>
      </c>
      <c r="C1071">
        <v>0.09</v>
      </c>
      <c r="D1071">
        <v>77.510000000000005</v>
      </c>
      <c r="E1071">
        <v>4</v>
      </c>
      <c r="F1071">
        <v>1957</v>
      </c>
      <c r="G1071" t="s">
        <v>1900</v>
      </c>
      <c r="H1071" t="s">
        <v>49</v>
      </c>
      <c r="I1071" t="s">
        <v>114</v>
      </c>
      <c r="J1071" t="s">
        <v>77</v>
      </c>
      <c r="K1071" t="s">
        <v>180</v>
      </c>
      <c r="L1071" t="s">
        <v>59</v>
      </c>
      <c r="M1071" t="s">
        <v>1796</v>
      </c>
      <c r="N1071">
        <v>0.76</v>
      </c>
      <c r="O1071" t="s">
        <v>33</v>
      </c>
      <c r="P1071" t="s">
        <v>61</v>
      </c>
      <c r="Q1071" t="s">
        <v>505</v>
      </c>
      <c r="R1071" t="s">
        <v>1560</v>
      </c>
      <c r="S1071">
        <v>63130</v>
      </c>
      <c r="T1071" s="1">
        <v>42101</v>
      </c>
      <c r="U1071" s="1">
        <v>42103</v>
      </c>
      <c r="V1071">
        <v>-387.1044</v>
      </c>
      <c r="W1071">
        <v>1</v>
      </c>
      <c r="X1071">
        <v>77.47</v>
      </c>
      <c r="Y1071">
        <v>89818</v>
      </c>
      <c r="Z1071" t="str">
        <f>TEXT(Orders[[#This Row],[Order Date]],"MMM")</f>
        <v>Apr</v>
      </c>
    </row>
    <row r="1072" spans="1:26" x14ac:dyDescent="0.3">
      <c r="A1072">
        <v>24640</v>
      </c>
      <c r="B1072" t="s">
        <v>106</v>
      </c>
      <c r="C1072">
        <v>0.09</v>
      </c>
      <c r="D1072">
        <v>30.98</v>
      </c>
      <c r="E1072">
        <v>6.5</v>
      </c>
      <c r="F1072">
        <v>1958</v>
      </c>
      <c r="G1072" t="s">
        <v>1901</v>
      </c>
      <c r="H1072" t="s">
        <v>27</v>
      </c>
      <c r="I1072" t="s">
        <v>114</v>
      </c>
      <c r="J1072" t="s">
        <v>77</v>
      </c>
      <c r="K1072" t="s">
        <v>180</v>
      </c>
      <c r="L1072" t="s">
        <v>59</v>
      </c>
      <c r="M1072" t="s">
        <v>1902</v>
      </c>
      <c r="N1072">
        <v>0.64</v>
      </c>
      <c r="O1072" t="s">
        <v>33</v>
      </c>
      <c r="P1072" t="s">
        <v>34</v>
      </c>
      <c r="Q1072" t="s">
        <v>102</v>
      </c>
      <c r="R1072" t="s">
        <v>904</v>
      </c>
      <c r="S1072">
        <v>97068</v>
      </c>
      <c r="T1072" s="1">
        <v>42173</v>
      </c>
      <c r="U1072" s="1">
        <v>42177</v>
      </c>
      <c r="V1072">
        <v>-55.97</v>
      </c>
      <c r="W1072">
        <v>7</v>
      </c>
      <c r="X1072">
        <v>204.34</v>
      </c>
      <c r="Y1072">
        <v>89819</v>
      </c>
      <c r="Z1072" t="str">
        <f>TEXT(Orders[[#This Row],[Order Date]],"MMM")</f>
        <v>Jun</v>
      </c>
    </row>
    <row r="1073" spans="1:26" x14ac:dyDescent="0.3">
      <c r="A1073">
        <v>3956</v>
      </c>
      <c r="B1073" t="s">
        <v>47</v>
      </c>
      <c r="C1073">
        <v>0</v>
      </c>
      <c r="D1073">
        <v>20.28</v>
      </c>
      <c r="E1073">
        <v>14.39</v>
      </c>
      <c r="F1073">
        <v>1959</v>
      </c>
      <c r="G1073" t="s">
        <v>1903</v>
      </c>
      <c r="H1073" t="s">
        <v>49</v>
      </c>
      <c r="I1073" t="s">
        <v>28</v>
      </c>
      <c r="J1073" t="s">
        <v>41</v>
      </c>
      <c r="K1073" t="s">
        <v>50</v>
      </c>
      <c r="L1073" t="s">
        <v>59</v>
      </c>
      <c r="M1073" t="s">
        <v>1904</v>
      </c>
      <c r="N1073">
        <v>0.47</v>
      </c>
      <c r="O1073" t="s">
        <v>33</v>
      </c>
      <c r="P1073" t="s">
        <v>136</v>
      </c>
      <c r="Q1073" t="s">
        <v>362</v>
      </c>
      <c r="R1073" t="s">
        <v>446</v>
      </c>
      <c r="S1073">
        <v>33916</v>
      </c>
      <c r="T1073" s="1">
        <v>42026</v>
      </c>
      <c r="U1073" s="1">
        <v>42026</v>
      </c>
      <c r="V1073">
        <v>-66.247299999999996</v>
      </c>
      <c r="W1073">
        <v>9</v>
      </c>
      <c r="X1073">
        <v>206.04</v>
      </c>
      <c r="Y1073">
        <v>28225</v>
      </c>
      <c r="Z1073" t="str">
        <f>TEXT(Orders[[#This Row],[Order Date]],"MMM")</f>
        <v>Jan</v>
      </c>
    </row>
    <row r="1074" spans="1:26" x14ac:dyDescent="0.3">
      <c r="A1074">
        <v>3684</v>
      </c>
      <c r="B1074" t="s">
        <v>106</v>
      </c>
      <c r="C1074">
        <v>0.02</v>
      </c>
      <c r="D1074">
        <v>9.99</v>
      </c>
      <c r="E1074">
        <v>11.59</v>
      </c>
      <c r="F1074">
        <v>1959</v>
      </c>
      <c r="G1074" t="s">
        <v>1903</v>
      </c>
      <c r="H1074" t="s">
        <v>49</v>
      </c>
      <c r="I1074" t="s">
        <v>40</v>
      </c>
      <c r="J1074" t="s">
        <v>29</v>
      </c>
      <c r="K1074" t="s">
        <v>93</v>
      </c>
      <c r="L1074" t="s">
        <v>59</v>
      </c>
      <c r="M1074" t="s">
        <v>1905</v>
      </c>
      <c r="N1074">
        <v>0.4</v>
      </c>
      <c r="O1074" t="s">
        <v>33</v>
      </c>
      <c r="P1074" t="s">
        <v>136</v>
      </c>
      <c r="Q1074" t="s">
        <v>362</v>
      </c>
      <c r="R1074" t="s">
        <v>446</v>
      </c>
      <c r="S1074">
        <v>33916</v>
      </c>
      <c r="T1074" s="1">
        <v>42112</v>
      </c>
      <c r="U1074" s="1">
        <v>42121</v>
      </c>
      <c r="V1074">
        <v>-171.15770000000001</v>
      </c>
      <c r="W1074">
        <v>43</v>
      </c>
      <c r="X1074">
        <v>475.42</v>
      </c>
      <c r="Y1074">
        <v>26342</v>
      </c>
      <c r="Z1074" t="str">
        <f>TEXT(Orders[[#This Row],[Order Date]],"MMM")</f>
        <v>Apr</v>
      </c>
    </row>
    <row r="1075" spans="1:26" x14ac:dyDescent="0.3">
      <c r="A1075">
        <v>3685</v>
      </c>
      <c r="B1075" t="s">
        <v>106</v>
      </c>
      <c r="C1075">
        <v>0.02</v>
      </c>
      <c r="D1075">
        <v>48.04</v>
      </c>
      <c r="E1075">
        <v>5.79</v>
      </c>
      <c r="F1075">
        <v>1959</v>
      </c>
      <c r="G1075" t="s">
        <v>1903</v>
      </c>
      <c r="H1075" t="s">
        <v>49</v>
      </c>
      <c r="I1075" t="s">
        <v>40</v>
      </c>
      <c r="J1075" t="s">
        <v>29</v>
      </c>
      <c r="K1075" t="s">
        <v>93</v>
      </c>
      <c r="L1075" t="s">
        <v>59</v>
      </c>
      <c r="M1075" t="s">
        <v>862</v>
      </c>
      <c r="N1075">
        <v>0.37</v>
      </c>
      <c r="O1075" t="s">
        <v>33</v>
      </c>
      <c r="P1075" t="s">
        <v>136</v>
      </c>
      <c r="Q1075" t="s">
        <v>362</v>
      </c>
      <c r="R1075" t="s">
        <v>446</v>
      </c>
      <c r="S1075">
        <v>33916</v>
      </c>
      <c r="T1075" s="1">
        <v>42112</v>
      </c>
      <c r="U1075" s="1">
        <v>42117</v>
      </c>
      <c r="V1075">
        <v>624.23900000000003</v>
      </c>
      <c r="W1075">
        <v>74</v>
      </c>
      <c r="X1075">
        <v>3598.82</v>
      </c>
      <c r="Y1075">
        <v>26342</v>
      </c>
      <c r="Z1075" t="str">
        <f>TEXT(Orders[[#This Row],[Order Date]],"MMM")</f>
        <v>Apr</v>
      </c>
    </row>
    <row r="1076" spans="1:26" x14ac:dyDescent="0.3">
      <c r="A1076">
        <v>3686</v>
      </c>
      <c r="B1076" t="s">
        <v>106</v>
      </c>
      <c r="C1076">
        <v>0.04</v>
      </c>
      <c r="D1076">
        <v>6.68</v>
      </c>
      <c r="E1076">
        <v>4.91</v>
      </c>
      <c r="F1076">
        <v>1959</v>
      </c>
      <c r="G1076" t="s">
        <v>1903</v>
      </c>
      <c r="H1076" t="s">
        <v>49</v>
      </c>
      <c r="I1076" t="s">
        <v>40</v>
      </c>
      <c r="J1076" t="s">
        <v>29</v>
      </c>
      <c r="K1076" t="s">
        <v>93</v>
      </c>
      <c r="L1076" t="s">
        <v>59</v>
      </c>
      <c r="M1076" t="s">
        <v>1897</v>
      </c>
      <c r="N1076">
        <v>0.37</v>
      </c>
      <c r="O1076" t="s">
        <v>33</v>
      </c>
      <c r="P1076" t="s">
        <v>136</v>
      </c>
      <c r="Q1076" t="s">
        <v>362</v>
      </c>
      <c r="R1076" t="s">
        <v>446</v>
      </c>
      <c r="S1076">
        <v>33916</v>
      </c>
      <c r="T1076" s="1">
        <v>42112</v>
      </c>
      <c r="U1076" s="1">
        <v>42119</v>
      </c>
      <c r="V1076">
        <v>-14.3241</v>
      </c>
      <c r="W1076">
        <v>5</v>
      </c>
      <c r="X1076">
        <v>41.22</v>
      </c>
      <c r="Y1076">
        <v>26342</v>
      </c>
      <c r="Z1076" t="str">
        <f>TEXT(Orders[[#This Row],[Order Date]],"MMM")</f>
        <v>Apr</v>
      </c>
    </row>
    <row r="1077" spans="1:26" x14ac:dyDescent="0.3">
      <c r="A1077">
        <v>21685</v>
      </c>
      <c r="B1077" t="s">
        <v>106</v>
      </c>
      <c r="C1077">
        <v>0.02</v>
      </c>
      <c r="D1077">
        <v>48.04</v>
      </c>
      <c r="E1077">
        <v>5.79</v>
      </c>
      <c r="F1077">
        <v>1962</v>
      </c>
      <c r="G1077" t="s">
        <v>1906</v>
      </c>
      <c r="H1077" t="s">
        <v>49</v>
      </c>
      <c r="I1077" t="s">
        <v>40</v>
      </c>
      <c r="J1077" t="s">
        <v>29</v>
      </c>
      <c r="K1077" t="s">
        <v>93</v>
      </c>
      <c r="L1077" t="s">
        <v>59</v>
      </c>
      <c r="M1077" t="s">
        <v>862</v>
      </c>
      <c r="N1077">
        <v>0.37</v>
      </c>
      <c r="O1077" t="s">
        <v>33</v>
      </c>
      <c r="P1077" t="s">
        <v>61</v>
      </c>
      <c r="Q1077" t="s">
        <v>300</v>
      </c>
      <c r="R1077" t="s">
        <v>1907</v>
      </c>
      <c r="S1077">
        <v>48601</v>
      </c>
      <c r="T1077" s="1">
        <v>42112</v>
      </c>
      <c r="U1077" s="1">
        <v>42117</v>
      </c>
      <c r="V1077">
        <v>604.01909999999998</v>
      </c>
      <c r="W1077">
        <v>18</v>
      </c>
      <c r="X1077">
        <v>875.39</v>
      </c>
      <c r="Y1077">
        <v>88857</v>
      </c>
      <c r="Z1077" t="str">
        <f>TEXT(Orders[[#This Row],[Order Date]],"MMM")</f>
        <v>Apr</v>
      </c>
    </row>
    <row r="1078" spans="1:26" x14ac:dyDescent="0.3">
      <c r="A1078">
        <v>21686</v>
      </c>
      <c r="B1078" t="s">
        <v>106</v>
      </c>
      <c r="C1078">
        <v>0.04</v>
      </c>
      <c r="D1078">
        <v>6.68</v>
      </c>
      <c r="E1078">
        <v>4.91</v>
      </c>
      <c r="F1078">
        <v>1962</v>
      </c>
      <c r="G1078" t="s">
        <v>1906</v>
      </c>
      <c r="H1078" t="s">
        <v>49</v>
      </c>
      <c r="I1078" t="s">
        <v>40</v>
      </c>
      <c r="J1078" t="s">
        <v>29</v>
      </c>
      <c r="K1078" t="s">
        <v>93</v>
      </c>
      <c r="L1078" t="s">
        <v>59</v>
      </c>
      <c r="M1078" t="s">
        <v>1897</v>
      </c>
      <c r="N1078">
        <v>0.37</v>
      </c>
      <c r="O1078" t="s">
        <v>33</v>
      </c>
      <c r="P1078" t="s">
        <v>61</v>
      </c>
      <c r="Q1078" t="s">
        <v>300</v>
      </c>
      <c r="R1078" t="s">
        <v>1907</v>
      </c>
      <c r="S1078">
        <v>48601</v>
      </c>
      <c r="T1078" s="1">
        <v>42112</v>
      </c>
      <c r="U1078" s="1">
        <v>42119</v>
      </c>
      <c r="V1078">
        <v>-11.631599999999999</v>
      </c>
      <c r="W1078">
        <v>1</v>
      </c>
      <c r="X1078">
        <v>8.24</v>
      </c>
      <c r="Y1078">
        <v>88857</v>
      </c>
      <c r="Z1078" t="str">
        <f>TEXT(Orders[[#This Row],[Order Date]],"MMM")</f>
        <v>Apr</v>
      </c>
    </row>
    <row r="1079" spans="1:26" x14ac:dyDescent="0.3">
      <c r="A1079">
        <v>22488</v>
      </c>
      <c r="B1079" t="s">
        <v>56</v>
      </c>
      <c r="C1079">
        <v>0.01</v>
      </c>
      <c r="D1079">
        <v>78.650000000000006</v>
      </c>
      <c r="E1079">
        <v>13.99</v>
      </c>
      <c r="F1079">
        <v>1967</v>
      </c>
      <c r="G1079" t="s">
        <v>1908</v>
      </c>
      <c r="H1079" t="s">
        <v>27</v>
      </c>
      <c r="I1079" t="s">
        <v>58</v>
      </c>
      <c r="J1079" t="s">
        <v>29</v>
      </c>
      <c r="K1079" t="s">
        <v>257</v>
      </c>
      <c r="L1079" t="s">
        <v>86</v>
      </c>
      <c r="M1079" t="s">
        <v>1890</v>
      </c>
      <c r="N1079">
        <v>0.52</v>
      </c>
      <c r="O1079" t="s">
        <v>33</v>
      </c>
      <c r="P1079" t="s">
        <v>61</v>
      </c>
      <c r="Q1079" t="s">
        <v>330</v>
      </c>
      <c r="R1079" t="s">
        <v>1569</v>
      </c>
      <c r="S1079">
        <v>52732</v>
      </c>
      <c r="T1079" s="1">
        <v>42081</v>
      </c>
      <c r="U1079" s="1">
        <v>42082</v>
      </c>
      <c r="V1079">
        <v>442.36589999999995</v>
      </c>
      <c r="W1079">
        <v>8</v>
      </c>
      <c r="X1079">
        <v>641.11</v>
      </c>
      <c r="Y1079">
        <v>89456</v>
      </c>
      <c r="Z1079" t="str">
        <f>TEXT(Orders[[#This Row],[Order Date]],"MMM")</f>
        <v>Mar</v>
      </c>
    </row>
    <row r="1080" spans="1:26" x14ac:dyDescent="0.3">
      <c r="A1080">
        <v>26220</v>
      </c>
      <c r="B1080" t="s">
        <v>56</v>
      </c>
      <c r="C1080">
        <v>0.02</v>
      </c>
      <c r="D1080">
        <v>11.58</v>
      </c>
      <c r="E1080">
        <v>5.72</v>
      </c>
      <c r="F1080">
        <v>1971</v>
      </c>
      <c r="G1080" t="s">
        <v>1909</v>
      </c>
      <c r="H1080" t="s">
        <v>49</v>
      </c>
      <c r="I1080" t="s">
        <v>28</v>
      </c>
      <c r="J1080" t="s">
        <v>29</v>
      </c>
      <c r="K1080" t="s">
        <v>69</v>
      </c>
      <c r="L1080" t="s">
        <v>59</v>
      </c>
      <c r="M1080" t="s">
        <v>684</v>
      </c>
      <c r="N1080">
        <v>0.35</v>
      </c>
      <c r="O1080" t="s">
        <v>33</v>
      </c>
      <c r="P1080" t="s">
        <v>136</v>
      </c>
      <c r="Q1080" t="s">
        <v>669</v>
      </c>
      <c r="R1080" t="s">
        <v>1910</v>
      </c>
      <c r="S1080">
        <v>38801</v>
      </c>
      <c r="T1080" s="1">
        <v>42022</v>
      </c>
      <c r="U1080" s="1">
        <v>42023</v>
      </c>
      <c r="V1080">
        <v>-259.75599999999997</v>
      </c>
      <c r="W1080">
        <v>3</v>
      </c>
      <c r="X1080">
        <v>35.479999999999997</v>
      </c>
      <c r="Y1080">
        <v>91550</v>
      </c>
      <c r="Z1080" t="str">
        <f>TEXT(Orders[[#This Row],[Order Date]],"MMM")</f>
        <v>Jan</v>
      </c>
    </row>
    <row r="1081" spans="1:26" x14ac:dyDescent="0.3">
      <c r="A1081">
        <v>26223</v>
      </c>
      <c r="B1081" t="s">
        <v>56</v>
      </c>
      <c r="C1081">
        <v>0.05</v>
      </c>
      <c r="D1081">
        <v>350.99</v>
      </c>
      <c r="E1081">
        <v>39</v>
      </c>
      <c r="F1081">
        <v>1972</v>
      </c>
      <c r="G1081" t="s">
        <v>1911</v>
      </c>
      <c r="H1081" t="s">
        <v>39</v>
      </c>
      <c r="I1081" t="s">
        <v>28</v>
      </c>
      <c r="J1081" t="s">
        <v>41</v>
      </c>
      <c r="K1081" t="s">
        <v>42</v>
      </c>
      <c r="L1081" t="s">
        <v>43</v>
      </c>
      <c r="M1081" t="s">
        <v>1266</v>
      </c>
      <c r="N1081">
        <v>0.55000000000000004</v>
      </c>
      <c r="O1081" t="s">
        <v>33</v>
      </c>
      <c r="P1081" t="s">
        <v>53</v>
      </c>
      <c r="Q1081" t="s">
        <v>234</v>
      </c>
      <c r="R1081" t="s">
        <v>1912</v>
      </c>
      <c r="S1081">
        <v>19090</v>
      </c>
      <c r="T1081" s="1">
        <v>42022</v>
      </c>
      <c r="U1081" s="1">
        <v>42024</v>
      </c>
      <c r="V1081">
        <v>1469.7275999999999</v>
      </c>
      <c r="W1081">
        <v>6</v>
      </c>
      <c r="X1081">
        <v>2130.04</v>
      </c>
      <c r="Y1081">
        <v>91550</v>
      </c>
      <c r="Z1081" t="str">
        <f>TEXT(Orders[[#This Row],[Order Date]],"MMM")</f>
        <v>Jan</v>
      </c>
    </row>
    <row r="1082" spans="1:26" x14ac:dyDescent="0.3">
      <c r="A1082">
        <v>26224</v>
      </c>
      <c r="B1082" t="s">
        <v>56</v>
      </c>
      <c r="C1082">
        <v>0.04</v>
      </c>
      <c r="D1082">
        <v>15.99</v>
      </c>
      <c r="E1082">
        <v>9.4</v>
      </c>
      <c r="F1082">
        <v>1972</v>
      </c>
      <c r="G1082" t="s">
        <v>1911</v>
      </c>
      <c r="H1082" t="s">
        <v>27</v>
      </c>
      <c r="I1082" t="s">
        <v>28</v>
      </c>
      <c r="J1082" t="s">
        <v>77</v>
      </c>
      <c r="K1082" t="s">
        <v>85</v>
      </c>
      <c r="L1082" t="s">
        <v>59</v>
      </c>
      <c r="M1082" t="s">
        <v>1763</v>
      </c>
      <c r="N1082">
        <v>0.49</v>
      </c>
      <c r="O1082" t="s">
        <v>33</v>
      </c>
      <c r="P1082" t="s">
        <v>53</v>
      </c>
      <c r="Q1082" t="s">
        <v>234</v>
      </c>
      <c r="R1082" t="s">
        <v>1912</v>
      </c>
      <c r="S1082">
        <v>19090</v>
      </c>
      <c r="T1082" s="1">
        <v>42022</v>
      </c>
      <c r="U1082" s="1">
        <v>42024</v>
      </c>
      <c r="V1082">
        <v>-83.553060000000002</v>
      </c>
      <c r="W1082">
        <v>5</v>
      </c>
      <c r="X1082">
        <v>82.8</v>
      </c>
      <c r="Y1082">
        <v>91550</v>
      </c>
      <c r="Z1082" t="str">
        <f>TEXT(Orders[[#This Row],[Order Date]],"MMM")</f>
        <v>Jan</v>
      </c>
    </row>
    <row r="1083" spans="1:26" x14ac:dyDescent="0.3">
      <c r="A1083">
        <v>18795</v>
      </c>
      <c r="B1083" t="s">
        <v>56</v>
      </c>
      <c r="C1083">
        <v>0.09</v>
      </c>
      <c r="D1083">
        <v>20.48</v>
      </c>
      <c r="E1083">
        <v>6.32</v>
      </c>
      <c r="F1083">
        <v>1974</v>
      </c>
      <c r="G1083" t="s">
        <v>1913</v>
      </c>
      <c r="H1083" t="s">
        <v>49</v>
      </c>
      <c r="I1083" t="s">
        <v>114</v>
      </c>
      <c r="J1083" t="s">
        <v>29</v>
      </c>
      <c r="K1083" t="s">
        <v>257</v>
      </c>
      <c r="L1083" t="s">
        <v>59</v>
      </c>
      <c r="M1083" t="s">
        <v>1914</v>
      </c>
      <c r="N1083">
        <v>0.57999999999999996</v>
      </c>
      <c r="O1083" t="s">
        <v>33</v>
      </c>
      <c r="P1083" t="s">
        <v>61</v>
      </c>
      <c r="Q1083" t="s">
        <v>300</v>
      </c>
      <c r="R1083" t="s">
        <v>1915</v>
      </c>
      <c r="S1083">
        <v>48127</v>
      </c>
      <c r="T1083" s="1">
        <v>42144</v>
      </c>
      <c r="U1083" s="1">
        <v>42145</v>
      </c>
      <c r="V1083">
        <v>-16.89</v>
      </c>
      <c r="W1083">
        <v>5</v>
      </c>
      <c r="X1083">
        <v>99.02</v>
      </c>
      <c r="Y1083">
        <v>89040</v>
      </c>
      <c r="Z1083" t="str">
        <f>TEXT(Orders[[#This Row],[Order Date]],"MMM")</f>
        <v>May</v>
      </c>
    </row>
    <row r="1084" spans="1:26" x14ac:dyDescent="0.3">
      <c r="A1084">
        <v>18796</v>
      </c>
      <c r="B1084" t="s">
        <v>56</v>
      </c>
      <c r="C1084">
        <v>0.06</v>
      </c>
      <c r="D1084">
        <v>15.67</v>
      </c>
      <c r="E1084">
        <v>1.39</v>
      </c>
      <c r="F1084">
        <v>1974</v>
      </c>
      <c r="G1084" t="s">
        <v>1913</v>
      </c>
      <c r="H1084" t="s">
        <v>49</v>
      </c>
      <c r="I1084" t="s">
        <v>114</v>
      </c>
      <c r="J1084" t="s">
        <v>29</v>
      </c>
      <c r="K1084" t="s">
        <v>69</v>
      </c>
      <c r="L1084" t="s">
        <v>59</v>
      </c>
      <c r="M1084" t="s">
        <v>1696</v>
      </c>
      <c r="N1084">
        <v>0.38</v>
      </c>
      <c r="O1084" t="s">
        <v>33</v>
      </c>
      <c r="P1084" t="s">
        <v>61</v>
      </c>
      <c r="Q1084" t="s">
        <v>300</v>
      </c>
      <c r="R1084" t="s">
        <v>1915</v>
      </c>
      <c r="S1084">
        <v>48127</v>
      </c>
      <c r="T1084" s="1">
        <v>42144</v>
      </c>
      <c r="U1084" s="1">
        <v>42145</v>
      </c>
      <c r="V1084">
        <v>25.51</v>
      </c>
      <c r="W1084">
        <v>3</v>
      </c>
      <c r="X1084">
        <v>46.4</v>
      </c>
      <c r="Y1084">
        <v>89040</v>
      </c>
      <c r="Z1084" t="str">
        <f>TEXT(Orders[[#This Row],[Order Date]],"MMM")</f>
        <v>May</v>
      </c>
    </row>
    <row r="1085" spans="1:26" x14ac:dyDescent="0.3">
      <c r="A1085">
        <v>25731</v>
      </c>
      <c r="B1085" t="s">
        <v>47</v>
      </c>
      <c r="C1085">
        <v>0.05</v>
      </c>
      <c r="D1085">
        <v>70.98</v>
      </c>
      <c r="E1085">
        <v>46.74</v>
      </c>
      <c r="F1085">
        <v>1976</v>
      </c>
      <c r="G1085" t="s">
        <v>1916</v>
      </c>
      <c r="H1085" t="s">
        <v>39</v>
      </c>
      <c r="I1085" t="s">
        <v>114</v>
      </c>
      <c r="J1085" t="s">
        <v>41</v>
      </c>
      <c r="K1085" t="s">
        <v>191</v>
      </c>
      <c r="L1085" t="s">
        <v>121</v>
      </c>
      <c r="M1085" t="s">
        <v>865</v>
      </c>
      <c r="N1085">
        <v>0.56000000000000005</v>
      </c>
      <c r="O1085" t="s">
        <v>33</v>
      </c>
      <c r="P1085" t="s">
        <v>61</v>
      </c>
      <c r="Q1085" t="s">
        <v>300</v>
      </c>
      <c r="R1085" t="s">
        <v>1917</v>
      </c>
      <c r="S1085">
        <v>48823</v>
      </c>
      <c r="T1085" s="1">
        <v>42014</v>
      </c>
      <c r="U1085" s="1">
        <v>42015</v>
      </c>
      <c r="V1085">
        <v>-850.65239999999994</v>
      </c>
      <c r="W1085">
        <v>8</v>
      </c>
      <c r="X1085">
        <v>551.51</v>
      </c>
      <c r="Y1085">
        <v>89039</v>
      </c>
      <c r="Z1085" t="str">
        <f>TEXT(Orders[[#This Row],[Order Date]],"MMM")</f>
        <v>Jan</v>
      </c>
    </row>
    <row r="1086" spans="1:26" x14ac:dyDescent="0.3">
      <c r="A1086">
        <v>25732</v>
      </c>
      <c r="B1086" t="s">
        <v>47</v>
      </c>
      <c r="C1086">
        <v>0.05</v>
      </c>
      <c r="D1086">
        <v>11.55</v>
      </c>
      <c r="E1086">
        <v>2.36</v>
      </c>
      <c r="F1086">
        <v>1976</v>
      </c>
      <c r="G1086" t="s">
        <v>1916</v>
      </c>
      <c r="H1086" t="s">
        <v>49</v>
      </c>
      <c r="I1086" t="s">
        <v>114</v>
      </c>
      <c r="J1086" t="s">
        <v>29</v>
      </c>
      <c r="K1086" t="s">
        <v>30</v>
      </c>
      <c r="L1086" t="s">
        <v>31</v>
      </c>
      <c r="M1086" t="s">
        <v>312</v>
      </c>
      <c r="N1086">
        <v>0.55000000000000004</v>
      </c>
      <c r="O1086" t="s">
        <v>33</v>
      </c>
      <c r="P1086" t="s">
        <v>61</v>
      </c>
      <c r="Q1086" t="s">
        <v>300</v>
      </c>
      <c r="R1086" t="s">
        <v>1917</v>
      </c>
      <c r="S1086">
        <v>48823</v>
      </c>
      <c r="T1086" s="1">
        <v>42014</v>
      </c>
      <c r="U1086" s="1">
        <v>42016</v>
      </c>
      <c r="V1086">
        <v>98.525099999999981</v>
      </c>
      <c r="W1086">
        <v>12</v>
      </c>
      <c r="X1086">
        <v>142.79</v>
      </c>
      <c r="Y1086">
        <v>89039</v>
      </c>
      <c r="Z1086" t="str">
        <f>TEXT(Orders[[#This Row],[Order Date]],"MMM")</f>
        <v>Jan</v>
      </c>
    </row>
    <row r="1087" spans="1:26" x14ac:dyDescent="0.3">
      <c r="A1087">
        <v>24887</v>
      </c>
      <c r="B1087" t="s">
        <v>47</v>
      </c>
      <c r="C1087">
        <v>0.06</v>
      </c>
      <c r="D1087">
        <v>40.99</v>
      </c>
      <c r="E1087">
        <v>17.48</v>
      </c>
      <c r="F1087">
        <v>1976</v>
      </c>
      <c r="G1087" t="s">
        <v>1916</v>
      </c>
      <c r="H1087" t="s">
        <v>49</v>
      </c>
      <c r="I1087" t="s">
        <v>114</v>
      </c>
      <c r="J1087" t="s">
        <v>29</v>
      </c>
      <c r="K1087" t="s">
        <v>93</v>
      </c>
      <c r="L1087" t="s">
        <v>59</v>
      </c>
      <c r="M1087" t="s">
        <v>1103</v>
      </c>
      <c r="N1087">
        <v>0.36</v>
      </c>
      <c r="O1087" t="s">
        <v>33</v>
      </c>
      <c r="P1087" t="s">
        <v>61</v>
      </c>
      <c r="Q1087" t="s">
        <v>300</v>
      </c>
      <c r="R1087" t="s">
        <v>1917</v>
      </c>
      <c r="S1087">
        <v>48823</v>
      </c>
      <c r="T1087" s="1">
        <v>42086</v>
      </c>
      <c r="U1087" s="1">
        <v>42088</v>
      </c>
      <c r="V1087">
        <v>214.23</v>
      </c>
      <c r="W1087">
        <v>14</v>
      </c>
      <c r="X1087">
        <v>585.08000000000004</v>
      </c>
      <c r="Y1087">
        <v>89041</v>
      </c>
      <c r="Z1087" t="str">
        <f>TEXT(Orders[[#This Row],[Order Date]],"MMM")</f>
        <v>Mar</v>
      </c>
    </row>
    <row r="1088" spans="1:26" x14ac:dyDescent="0.3">
      <c r="A1088">
        <v>21692</v>
      </c>
      <c r="B1088" t="s">
        <v>37</v>
      </c>
      <c r="C1088">
        <v>0.05</v>
      </c>
      <c r="D1088">
        <v>20.99</v>
      </c>
      <c r="E1088">
        <v>3.3</v>
      </c>
      <c r="F1088">
        <v>1979</v>
      </c>
      <c r="G1088" t="s">
        <v>1918</v>
      </c>
      <c r="H1088" t="s">
        <v>49</v>
      </c>
      <c r="I1088" t="s">
        <v>28</v>
      </c>
      <c r="J1088" t="s">
        <v>77</v>
      </c>
      <c r="K1088" t="s">
        <v>78</v>
      </c>
      <c r="L1088" t="s">
        <v>51</v>
      </c>
      <c r="M1088" t="s">
        <v>893</v>
      </c>
      <c r="N1088">
        <v>0.81</v>
      </c>
      <c r="O1088" t="s">
        <v>33</v>
      </c>
      <c r="P1088" t="s">
        <v>34</v>
      </c>
      <c r="Q1088" t="s">
        <v>255</v>
      </c>
      <c r="R1088" t="s">
        <v>1919</v>
      </c>
      <c r="S1088">
        <v>80122</v>
      </c>
      <c r="T1088" s="1">
        <v>42129</v>
      </c>
      <c r="U1088" s="1">
        <v>42130</v>
      </c>
      <c r="V1088">
        <v>21.883400000000023</v>
      </c>
      <c r="W1088">
        <v>4</v>
      </c>
      <c r="X1088">
        <v>72.75</v>
      </c>
      <c r="Y1088">
        <v>87757</v>
      </c>
      <c r="Z1088" t="str">
        <f>TEXT(Orders[[#This Row],[Order Date]],"MMM")</f>
        <v>May</v>
      </c>
    </row>
    <row r="1089" spans="1:26" x14ac:dyDescent="0.3">
      <c r="A1089">
        <v>24935</v>
      </c>
      <c r="B1089" t="s">
        <v>37</v>
      </c>
      <c r="C1089">
        <v>0.1</v>
      </c>
      <c r="D1089">
        <v>7.37</v>
      </c>
      <c r="E1089">
        <v>5.53</v>
      </c>
      <c r="F1089">
        <v>1984</v>
      </c>
      <c r="G1089" t="s">
        <v>1920</v>
      </c>
      <c r="H1089" t="s">
        <v>49</v>
      </c>
      <c r="I1089" t="s">
        <v>114</v>
      </c>
      <c r="J1089" t="s">
        <v>77</v>
      </c>
      <c r="K1089" t="s">
        <v>180</v>
      </c>
      <c r="L1089" t="s">
        <v>51</v>
      </c>
      <c r="M1089" t="s">
        <v>306</v>
      </c>
      <c r="N1089">
        <v>0.69</v>
      </c>
      <c r="O1089" t="s">
        <v>33</v>
      </c>
      <c r="P1089" t="s">
        <v>136</v>
      </c>
      <c r="Q1089" t="s">
        <v>930</v>
      </c>
      <c r="R1089" t="s">
        <v>931</v>
      </c>
      <c r="S1089">
        <v>29915</v>
      </c>
      <c r="T1089" s="1">
        <v>42140</v>
      </c>
      <c r="U1089" s="1">
        <v>42140</v>
      </c>
      <c r="V1089">
        <v>290.202</v>
      </c>
      <c r="W1089">
        <v>38</v>
      </c>
      <c r="X1089">
        <v>269.33</v>
      </c>
      <c r="Y1089">
        <v>91258</v>
      </c>
      <c r="Z1089" t="str">
        <f>TEXT(Orders[[#This Row],[Order Date]],"MMM")</f>
        <v>May</v>
      </c>
    </row>
    <row r="1090" spans="1:26" x14ac:dyDescent="0.3">
      <c r="A1090">
        <v>20568</v>
      </c>
      <c r="B1090" t="s">
        <v>37</v>
      </c>
      <c r="C1090">
        <v>0.01</v>
      </c>
      <c r="D1090">
        <v>15.31</v>
      </c>
      <c r="E1090">
        <v>8.7799999999999994</v>
      </c>
      <c r="F1090">
        <v>1986</v>
      </c>
      <c r="G1090" t="s">
        <v>1921</v>
      </c>
      <c r="H1090" t="s">
        <v>49</v>
      </c>
      <c r="I1090" t="s">
        <v>40</v>
      </c>
      <c r="J1090" t="s">
        <v>29</v>
      </c>
      <c r="K1090" t="s">
        <v>141</v>
      </c>
      <c r="L1090" t="s">
        <v>59</v>
      </c>
      <c r="M1090" t="s">
        <v>1922</v>
      </c>
      <c r="N1090">
        <v>0.56999999999999995</v>
      </c>
      <c r="O1090" t="s">
        <v>33</v>
      </c>
      <c r="P1090" t="s">
        <v>61</v>
      </c>
      <c r="Q1090" t="s">
        <v>130</v>
      </c>
      <c r="R1090" t="s">
        <v>1923</v>
      </c>
      <c r="S1090">
        <v>79701</v>
      </c>
      <c r="T1090" s="1">
        <v>42130</v>
      </c>
      <c r="U1090" s="1">
        <v>42131</v>
      </c>
      <c r="V1090">
        <v>12.146000000000008</v>
      </c>
      <c r="W1090">
        <v>23</v>
      </c>
      <c r="X1090">
        <v>377</v>
      </c>
      <c r="Y1090">
        <v>90888</v>
      </c>
      <c r="Z1090" t="str">
        <f>TEXT(Orders[[#This Row],[Order Date]],"MMM")</f>
        <v>May</v>
      </c>
    </row>
    <row r="1091" spans="1:26" x14ac:dyDescent="0.3">
      <c r="A1091">
        <v>20569</v>
      </c>
      <c r="B1091" t="s">
        <v>37</v>
      </c>
      <c r="C1091">
        <v>0.05</v>
      </c>
      <c r="D1091">
        <v>7.99</v>
      </c>
      <c r="E1091">
        <v>5.03</v>
      </c>
      <c r="F1091">
        <v>1986</v>
      </c>
      <c r="G1091" t="s">
        <v>1921</v>
      </c>
      <c r="H1091" t="s">
        <v>27</v>
      </c>
      <c r="I1091" t="s">
        <v>40</v>
      </c>
      <c r="J1091" t="s">
        <v>77</v>
      </c>
      <c r="K1091" t="s">
        <v>78</v>
      </c>
      <c r="L1091" t="s">
        <v>86</v>
      </c>
      <c r="M1091" t="s">
        <v>430</v>
      </c>
      <c r="N1091">
        <v>0.6</v>
      </c>
      <c r="O1091" t="s">
        <v>33</v>
      </c>
      <c r="P1091" t="s">
        <v>61</v>
      </c>
      <c r="Q1091" t="s">
        <v>130</v>
      </c>
      <c r="R1091" t="s">
        <v>1923</v>
      </c>
      <c r="S1091">
        <v>79701</v>
      </c>
      <c r="T1091" s="1">
        <v>42130</v>
      </c>
      <c r="U1091" s="1">
        <v>42132</v>
      </c>
      <c r="V1091">
        <v>5.6870000000000083</v>
      </c>
      <c r="W1091">
        <v>4</v>
      </c>
      <c r="X1091">
        <v>42.99</v>
      </c>
      <c r="Y1091">
        <v>90888</v>
      </c>
      <c r="Z1091" t="str">
        <f>TEXT(Orders[[#This Row],[Order Date]],"MMM")</f>
        <v>May</v>
      </c>
    </row>
    <row r="1092" spans="1:26" x14ac:dyDescent="0.3">
      <c r="A1092">
        <v>19336</v>
      </c>
      <c r="B1092" t="s">
        <v>25</v>
      </c>
      <c r="C1092">
        <v>0.05</v>
      </c>
      <c r="D1092">
        <v>20.98</v>
      </c>
      <c r="E1092">
        <v>21.2</v>
      </c>
      <c r="F1092">
        <v>1988</v>
      </c>
      <c r="G1092" t="s">
        <v>1924</v>
      </c>
      <c r="H1092" t="s">
        <v>49</v>
      </c>
      <c r="I1092" t="s">
        <v>40</v>
      </c>
      <c r="J1092" t="s">
        <v>41</v>
      </c>
      <c r="K1092" t="s">
        <v>50</v>
      </c>
      <c r="L1092" t="s">
        <v>86</v>
      </c>
      <c r="M1092" t="s">
        <v>1925</v>
      </c>
      <c r="N1092">
        <v>0.78</v>
      </c>
      <c r="O1092" t="s">
        <v>33</v>
      </c>
      <c r="P1092" t="s">
        <v>34</v>
      </c>
      <c r="Q1092" t="s">
        <v>212</v>
      </c>
      <c r="R1092" t="s">
        <v>1889</v>
      </c>
      <c r="S1092">
        <v>84020</v>
      </c>
      <c r="T1092" s="1">
        <v>42007</v>
      </c>
      <c r="U1092" s="1">
        <v>42008</v>
      </c>
      <c r="V1092">
        <v>-181.102</v>
      </c>
      <c r="W1092">
        <v>3</v>
      </c>
      <c r="X1092">
        <v>65.69</v>
      </c>
      <c r="Y1092">
        <v>89999</v>
      </c>
      <c r="Z1092" t="str">
        <f>TEXT(Orders[[#This Row],[Order Date]],"MMM")</f>
        <v>Jan</v>
      </c>
    </row>
    <row r="1093" spans="1:26" x14ac:dyDescent="0.3">
      <c r="A1093">
        <v>22600</v>
      </c>
      <c r="B1093" t="s">
        <v>37</v>
      </c>
      <c r="C1093">
        <v>0.04</v>
      </c>
      <c r="D1093">
        <v>355.98</v>
      </c>
      <c r="E1093">
        <v>58.92</v>
      </c>
      <c r="F1093">
        <v>1989</v>
      </c>
      <c r="G1093" t="s">
        <v>1926</v>
      </c>
      <c r="H1093" t="s">
        <v>39</v>
      </c>
      <c r="I1093" t="s">
        <v>40</v>
      </c>
      <c r="J1093" t="s">
        <v>41</v>
      </c>
      <c r="K1093" t="s">
        <v>42</v>
      </c>
      <c r="L1093" t="s">
        <v>43</v>
      </c>
      <c r="M1093" t="s">
        <v>1291</v>
      </c>
      <c r="N1093">
        <v>0.64</v>
      </c>
      <c r="O1093" t="s">
        <v>33</v>
      </c>
      <c r="P1093" t="s">
        <v>34</v>
      </c>
      <c r="Q1093" t="s">
        <v>212</v>
      </c>
      <c r="R1093" t="s">
        <v>1927</v>
      </c>
      <c r="S1093">
        <v>84117</v>
      </c>
      <c r="T1093" s="1">
        <v>42025</v>
      </c>
      <c r="U1093" s="1">
        <v>42026</v>
      </c>
      <c r="V1093">
        <v>882.93000000000006</v>
      </c>
      <c r="W1093">
        <v>8</v>
      </c>
      <c r="X1093">
        <v>2748.21</v>
      </c>
      <c r="Y1093">
        <v>90000</v>
      </c>
      <c r="Z1093" t="str">
        <f>TEXT(Orders[[#This Row],[Order Date]],"MMM")</f>
        <v>Jan</v>
      </c>
    </row>
    <row r="1094" spans="1:26" x14ac:dyDescent="0.3">
      <c r="A1094">
        <v>22601</v>
      </c>
      <c r="B1094" t="s">
        <v>37</v>
      </c>
      <c r="C1094">
        <v>0.09</v>
      </c>
      <c r="D1094">
        <v>19.98</v>
      </c>
      <c r="E1094">
        <v>8.68</v>
      </c>
      <c r="F1094">
        <v>1989</v>
      </c>
      <c r="G1094" t="s">
        <v>1926</v>
      </c>
      <c r="H1094" t="s">
        <v>49</v>
      </c>
      <c r="I1094" t="s">
        <v>40</v>
      </c>
      <c r="J1094" t="s">
        <v>29</v>
      </c>
      <c r="K1094" t="s">
        <v>93</v>
      </c>
      <c r="L1094" t="s">
        <v>59</v>
      </c>
      <c r="M1094" t="s">
        <v>1220</v>
      </c>
      <c r="N1094">
        <v>0.37</v>
      </c>
      <c r="O1094" t="s">
        <v>33</v>
      </c>
      <c r="P1094" t="s">
        <v>34</v>
      </c>
      <c r="Q1094" t="s">
        <v>212</v>
      </c>
      <c r="R1094" t="s">
        <v>1927</v>
      </c>
      <c r="S1094">
        <v>84117</v>
      </c>
      <c r="T1094" s="1">
        <v>42025</v>
      </c>
      <c r="U1094" s="1">
        <v>42026</v>
      </c>
      <c r="V1094">
        <v>6.6803999999999988</v>
      </c>
      <c r="W1094">
        <v>5</v>
      </c>
      <c r="X1094">
        <v>93.19</v>
      </c>
      <c r="Y1094">
        <v>90000</v>
      </c>
      <c r="Z1094" t="str">
        <f>TEXT(Orders[[#This Row],[Order Date]],"MMM")</f>
        <v>Jan</v>
      </c>
    </row>
    <row r="1095" spans="1:26" x14ac:dyDescent="0.3">
      <c r="A1095">
        <v>20554</v>
      </c>
      <c r="B1095" t="s">
        <v>25</v>
      </c>
      <c r="C1095">
        <v>0.01</v>
      </c>
      <c r="D1095">
        <v>30.98</v>
      </c>
      <c r="E1095">
        <v>6.5</v>
      </c>
      <c r="F1095">
        <v>1989</v>
      </c>
      <c r="G1095" t="s">
        <v>1926</v>
      </c>
      <c r="H1095" t="s">
        <v>49</v>
      </c>
      <c r="I1095" t="s">
        <v>28</v>
      </c>
      <c r="J1095" t="s">
        <v>77</v>
      </c>
      <c r="K1095" t="s">
        <v>180</v>
      </c>
      <c r="L1095" t="s">
        <v>59</v>
      </c>
      <c r="M1095" t="s">
        <v>1902</v>
      </c>
      <c r="N1095">
        <v>0.64</v>
      </c>
      <c r="O1095" t="s">
        <v>33</v>
      </c>
      <c r="P1095" t="s">
        <v>34</v>
      </c>
      <c r="Q1095" t="s">
        <v>212</v>
      </c>
      <c r="R1095" t="s">
        <v>1927</v>
      </c>
      <c r="S1095">
        <v>84117</v>
      </c>
      <c r="T1095" s="1">
        <v>42139</v>
      </c>
      <c r="U1095" s="1">
        <v>42140</v>
      </c>
      <c r="V1095">
        <v>46.29</v>
      </c>
      <c r="W1095">
        <v>11</v>
      </c>
      <c r="X1095">
        <v>363.37</v>
      </c>
      <c r="Y1095">
        <v>90001</v>
      </c>
      <c r="Z1095" t="str">
        <f>TEXT(Orders[[#This Row],[Order Date]],"MMM")</f>
        <v>May</v>
      </c>
    </row>
    <row r="1096" spans="1:26" x14ac:dyDescent="0.3">
      <c r="A1096">
        <v>20555</v>
      </c>
      <c r="B1096" t="s">
        <v>25</v>
      </c>
      <c r="C1096">
        <v>0.01</v>
      </c>
      <c r="D1096">
        <v>40.99</v>
      </c>
      <c r="E1096">
        <v>19.989999999999998</v>
      </c>
      <c r="F1096">
        <v>1989</v>
      </c>
      <c r="G1096" t="s">
        <v>1926</v>
      </c>
      <c r="H1096" t="s">
        <v>49</v>
      </c>
      <c r="I1096" t="s">
        <v>28</v>
      </c>
      <c r="J1096" t="s">
        <v>29</v>
      </c>
      <c r="K1096" t="s">
        <v>93</v>
      </c>
      <c r="L1096" t="s">
        <v>59</v>
      </c>
      <c r="M1096" t="s">
        <v>1928</v>
      </c>
      <c r="N1096">
        <v>0.36</v>
      </c>
      <c r="O1096" t="s">
        <v>33</v>
      </c>
      <c r="P1096" t="s">
        <v>34</v>
      </c>
      <c r="Q1096" t="s">
        <v>212</v>
      </c>
      <c r="R1096" t="s">
        <v>1927</v>
      </c>
      <c r="S1096">
        <v>84117</v>
      </c>
      <c r="T1096" s="1">
        <v>42139</v>
      </c>
      <c r="U1096" s="1">
        <v>42142</v>
      </c>
      <c r="V1096">
        <v>177.79</v>
      </c>
      <c r="W1096">
        <v>11</v>
      </c>
      <c r="X1096">
        <v>480.75</v>
      </c>
      <c r="Y1096">
        <v>90001</v>
      </c>
      <c r="Z1096" t="str">
        <f>TEXT(Orders[[#This Row],[Order Date]],"MMM")</f>
        <v>May</v>
      </c>
    </row>
    <row r="1097" spans="1:26" x14ac:dyDescent="0.3">
      <c r="A1097">
        <v>21723</v>
      </c>
      <c r="B1097" t="s">
        <v>56</v>
      </c>
      <c r="C1097">
        <v>0.1</v>
      </c>
      <c r="D1097">
        <v>1.6</v>
      </c>
      <c r="E1097">
        <v>1.29</v>
      </c>
      <c r="F1097">
        <v>1989</v>
      </c>
      <c r="G1097" t="s">
        <v>1926</v>
      </c>
      <c r="H1097" t="s">
        <v>49</v>
      </c>
      <c r="I1097" t="s">
        <v>40</v>
      </c>
      <c r="J1097" t="s">
        <v>29</v>
      </c>
      <c r="K1097" t="s">
        <v>30</v>
      </c>
      <c r="L1097" t="s">
        <v>31</v>
      </c>
      <c r="M1097" t="s">
        <v>1929</v>
      </c>
      <c r="N1097">
        <v>0.42</v>
      </c>
      <c r="O1097" t="s">
        <v>33</v>
      </c>
      <c r="P1097" t="s">
        <v>34</v>
      </c>
      <c r="Q1097" t="s">
        <v>212</v>
      </c>
      <c r="R1097" t="s">
        <v>1927</v>
      </c>
      <c r="S1097">
        <v>84117</v>
      </c>
      <c r="T1097" s="1">
        <v>42124</v>
      </c>
      <c r="U1097" s="1">
        <v>42124</v>
      </c>
      <c r="V1097">
        <v>-14.990400000000001</v>
      </c>
      <c r="W1097">
        <v>11</v>
      </c>
      <c r="X1097">
        <v>16.88</v>
      </c>
      <c r="Y1097">
        <v>90003</v>
      </c>
      <c r="Z1097" t="str">
        <f>TEXT(Orders[[#This Row],[Order Date]],"MMM")</f>
        <v>Apr</v>
      </c>
    </row>
    <row r="1098" spans="1:26" x14ac:dyDescent="0.3">
      <c r="A1098">
        <v>25417</v>
      </c>
      <c r="B1098" t="s">
        <v>56</v>
      </c>
      <c r="C1098">
        <v>0</v>
      </c>
      <c r="D1098">
        <v>47.9</v>
      </c>
      <c r="E1098">
        <v>5.86</v>
      </c>
      <c r="F1098">
        <v>1991</v>
      </c>
      <c r="G1098" t="s">
        <v>1930</v>
      </c>
      <c r="H1098" t="s">
        <v>49</v>
      </c>
      <c r="I1098" t="s">
        <v>40</v>
      </c>
      <c r="J1098" t="s">
        <v>29</v>
      </c>
      <c r="K1098" t="s">
        <v>93</v>
      </c>
      <c r="L1098" t="s">
        <v>59</v>
      </c>
      <c r="M1098" t="s">
        <v>1931</v>
      </c>
      <c r="N1098">
        <v>0.37</v>
      </c>
      <c r="O1098" t="s">
        <v>33</v>
      </c>
      <c r="P1098" t="s">
        <v>34</v>
      </c>
      <c r="Q1098" t="s">
        <v>212</v>
      </c>
      <c r="R1098" t="s">
        <v>1932</v>
      </c>
      <c r="S1098">
        <v>84118</v>
      </c>
      <c r="T1098" s="1">
        <v>42057</v>
      </c>
      <c r="U1098" s="1">
        <v>42059</v>
      </c>
      <c r="V1098">
        <v>638.38109999999995</v>
      </c>
      <c r="W1098">
        <v>18</v>
      </c>
      <c r="X1098">
        <v>925.19</v>
      </c>
      <c r="Y1098">
        <v>90002</v>
      </c>
      <c r="Z1098" t="str">
        <f>TEXT(Orders[[#This Row],[Order Date]],"MMM")</f>
        <v>Feb</v>
      </c>
    </row>
    <row r="1099" spans="1:26" x14ac:dyDescent="0.3">
      <c r="A1099">
        <v>19797</v>
      </c>
      <c r="B1099" t="s">
        <v>37</v>
      </c>
      <c r="C1099">
        <v>0.1</v>
      </c>
      <c r="D1099">
        <v>125.99</v>
      </c>
      <c r="E1099">
        <v>8.99</v>
      </c>
      <c r="F1099">
        <v>1997</v>
      </c>
      <c r="G1099" t="s">
        <v>1933</v>
      </c>
      <c r="H1099" t="s">
        <v>49</v>
      </c>
      <c r="I1099" t="s">
        <v>114</v>
      </c>
      <c r="J1099" t="s">
        <v>77</v>
      </c>
      <c r="K1099" t="s">
        <v>78</v>
      </c>
      <c r="L1099" t="s">
        <v>59</v>
      </c>
      <c r="M1099" t="s">
        <v>896</v>
      </c>
      <c r="N1099">
        <v>0.56999999999999995</v>
      </c>
      <c r="O1099" t="s">
        <v>33</v>
      </c>
      <c r="P1099" t="s">
        <v>136</v>
      </c>
      <c r="Q1099" t="s">
        <v>930</v>
      </c>
      <c r="R1099" t="s">
        <v>931</v>
      </c>
      <c r="S1099">
        <v>29915</v>
      </c>
      <c r="T1099" s="1">
        <v>42029</v>
      </c>
      <c r="U1099" s="1">
        <v>42032</v>
      </c>
      <c r="V1099">
        <v>17.652000000000001</v>
      </c>
      <c r="W1099">
        <v>4</v>
      </c>
      <c r="X1099">
        <v>408.66</v>
      </c>
      <c r="Y1099">
        <v>90333</v>
      </c>
      <c r="Z1099" t="str">
        <f>TEXT(Orders[[#This Row],[Order Date]],"MMM")</f>
        <v>Jan</v>
      </c>
    </row>
    <row r="1100" spans="1:26" x14ac:dyDescent="0.3">
      <c r="A1100">
        <v>19581</v>
      </c>
      <c r="B1100" t="s">
        <v>56</v>
      </c>
      <c r="C1100">
        <v>0.01</v>
      </c>
      <c r="D1100">
        <v>16.48</v>
      </c>
      <c r="E1100">
        <v>1.99</v>
      </c>
      <c r="F1100">
        <v>1997</v>
      </c>
      <c r="G1100" t="s">
        <v>1933</v>
      </c>
      <c r="H1100" t="s">
        <v>49</v>
      </c>
      <c r="I1100" t="s">
        <v>114</v>
      </c>
      <c r="J1100" t="s">
        <v>77</v>
      </c>
      <c r="K1100" t="s">
        <v>180</v>
      </c>
      <c r="L1100" t="s">
        <v>51</v>
      </c>
      <c r="M1100" t="s">
        <v>1468</v>
      </c>
      <c r="N1100">
        <v>0.42</v>
      </c>
      <c r="O1100" t="s">
        <v>33</v>
      </c>
      <c r="P1100" t="s">
        <v>136</v>
      </c>
      <c r="Q1100" t="s">
        <v>930</v>
      </c>
      <c r="R1100" t="s">
        <v>931</v>
      </c>
      <c r="S1100">
        <v>29915</v>
      </c>
      <c r="T1100" s="1">
        <v>42131</v>
      </c>
      <c r="U1100" s="1">
        <v>42132</v>
      </c>
      <c r="V1100">
        <v>739.67399999999998</v>
      </c>
      <c r="W1100">
        <v>7</v>
      </c>
      <c r="X1100">
        <v>122.93</v>
      </c>
      <c r="Y1100">
        <v>90334</v>
      </c>
      <c r="Z1100" t="str">
        <f>TEXT(Orders[[#This Row],[Order Date]],"MMM")</f>
        <v>May</v>
      </c>
    </row>
    <row r="1101" spans="1:26" x14ac:dyDescent="0.3">
      <c r="A1101">
        <v>21003</v>
      </c>
      <c r="B1101" t="s">
        <v>106</v>
      </c>
      <c r="C1101">
        <v>0</v>
      </c>
      <c r="D1101">
        <v>24.92</v>
      </c>
      <c r="E1101">
        <v>12.98</v>
      </c>
      <c r="F1101">
        <v>1997</v>
      </c>
      <c r="G1101" t="s">
        <v>1933</v>
      </c>
      <c r="H1101" t="s">
        <v>49</v>
      </c>
      <c r="I1101" t="s">
        <v>114</v>
      </c>
      <c r="J1101" t="s">
        <v>29</v>
      </c>
      <c r="K1101" t="s">
        <v>109</v>
      </c>
      <c r="L1101" t="s">
        <v>59</v>
      </c>
      <c r="M1101" t="s">
        <v>1934</v>
      </c>
      <c r="N1101">
        <v>0.39</v>
      </c>
      <c r="O1101" t="s">
        <v>33</v>
      </c>
      <c r="P1101" t="s">
        <v>136</v>
      </c>
      <c r="Q1101" t="s">
        <v>930</v>
      </c>
      <c r="R1101" t="s">
        <v>931</v>
      </c>
      <c r="S1101">
        <v>29915</v>
      </c>
      <c r="T1101" s="1">
        <v>42157</v>
      </c>
      <c r="U1101" s="1">
        <v>42157</v>
      </c>
      <c r="V1101">
        <v>-23.155999999999999</v>
      </c>
      <c r="W1101">
        <v>1</v>
      </c>
      <c r="X1101">
        <v>32.659999999999997</v>
      </c>
      <c r="Y1101">
        <v>90335</v>
      </c>
      <c r="Z1101" t="str">
        <f>TEXT(Orders[[#This Row],[Order Date]],"MMM")</f>
        <v>Jun</v>
      </c>
    </row>
    <row r="1102" spans="1:26" x14ac:dyDescent="0.3">
      <c r="A1102">
        <v>20392</v>
      </c>
      <c r="B1102" t="s">
        <v>37</v>
      </c>
      <c r="C1102">
        <v>0.06</v>
      </c>
      <c r="D1102">
        <v>4.42</v>
      </c>
      <c r="E1102">
        <v>4.99</v>
      </c>
      <c r="F1102">
        <v>1998</v>
      </c>
      <c r="G1102" t="s">
        <v>1935</v>
      </c>
      <c r="H1102" t="s">
        <v>49</v>
      </c>
      <c r="I1102" t="s">
        <v>28</v>
      </c>
      <c r="J1102" t="s">
        <v>29</v>
      </c>
      <c r="K1102" t="s">
        <v>69</v>
      </c>
      <c r="L1102" t="s">
        <v>59</v>
      </c>
      <c r="M1102" t="s">
        <v>70</v>
      </c>
      <c r="N1102">
        <v>0.38</v>
      </c>
      <c r="O1102" t="s">
        <v>33</v>
      </c>
      <c r="P1102" t="s">
        <v>53</v>
      </c>
      <c r="Q1102" t="s">
        <v>71</v>
      </c>
      <c r="R1102" t="s">
        <v>1936</v>
      </c>
      <c r="S1102">
        <v>11758</v>
      </c>
      <c r="T1102" s="1">
        <v>42158</v>
      </c>
      <c r="U1102" s="1">
        <v>42160</v>
      </c>
      <c r="V1102">
        <v>-10.435</v>
      </c>
      <c r="W1102">
        <v>3</v>
      </c>
      <c r="X1102">
        <v>14.85</v>
      </c>
      <c r="Y1102">
        <v>90568</v>
      </c>
      <c r="Z1102" t="str">
        <f>TEXT(Orders[[#This Row],[Order Date]],"MMM")</f>
        <v>Jun</v>
      </c>
    </row>
    <row r="1103" spans="1:26" x14ac:dyDescent="0.3">
      <c r="A1103">
        <v>24075</v>
      </c>
      <c r="B1103" t="s">
        <v>56</v>
      </c>
      <c r="C1103">
        <v>0.06</v>
      </c>
      <c r="D1103">
        <v>4.24</v>
      </c>
      <c r="E1103">
        <v>5.41</v>
      </c>
      <c r="F1103">
        <v>2004</v>
      </c>
      <c r="G1103" t="s">
        <v>1937</v>
      </c>
      <c r="H1103" t="s">
        <v>49</v>
      </c>
      <c r="I1103" t="s">
        <v>40</v>
      </c>
      <c r="J1103" t="s">
        <v>29</v>
      </c>
      <c r="K1103" t="s">
        <v>109</v>
      </c>
      <c r="L1103" t="s">
        <v>59</v>
      </c>
      <c r="M1103" t="s">
        <v>110</v>
      </c>
      <c r="N1103">
        <v>0.35</v>
      </c>
      <c r="O1103" t="s">
        <v>33</v>
      </c>
      <c r="P1103" t="s">
        <v>34</v>
      </c>
      <c r="Q1103" t="s">
        <v>82</v>
      </c>
      <c r="R1103" t="s">
        <v>1895</v>
      </c>
      <c r="S1103">
        <v>59715</v>
      </c>
      <c r="T1103" s="1">
        <v>42111</v>
      </c>
      <c r="U1103" s="1">
        <v>42113</v>
      </c>
      <c r="V1103">
        <v>-78.916679999999999</v>
      </c>
      <c r="W1103">
        <v>10</v>
      </c>
      <c r="X1103">
        <v>45</v>
      </c>
      <c r="Y1103">
        <v>91277</v>
      </c>
      <c r="Z1103" t="str">
        <f>TEXT(Orders[[#This Row],[Order Date]],"MMM")</f>
        <v>Apr</v>
      </c>
    </row>
    <row r="1104" spans="1:26" x14ac:dyDescent="0.3">
      <c r="A1104">
        <v>24076</v>
      </c>
      <c r="B1104" t="s">
        <v>56</v>
      </c>
      <c r="C1104">
        <v>0.04</v>
      </c>
      <c r="D1104">
        <v>6783.02</v>
      </c>
      <c r="E1104">
        <v>24.49</v>
      </c>
      <c r="F1104">
        <v>2004</v>
      </c>
      <c r="G1104" t="s">
        <v>1937</v>
      </c>
      <c r="H1104" t="s">
        <v>49</v>
      </c>
      <c r="I1104" t="s">
        <v>40</v>
      </c>
      <c r="J1104" t="s">
        <v>77</v>
      </c>
      <c r="K1104" t="s">
        <v>85</v>
      </c>
      <c r="L1104" t="s">
        <v>236</v>
      </c>
      <c r="M1104" t="s">
        <v>1274</v>
      </c>
      <c r="N1104">
        <v>0.39</v>
      </c>
      <c r="O1104" t="s">
        <v>33</v>
      </c>
      <c r="P1104" t="s">
        <v>34</v>
      </c>
      <c r="Q1104" t="s">
        <v>82</v>
      </c>
      <c r="R1104" t="s">
        <v>1895</v>
      </c>
      <c r="S1104">
        <v>59715</v>
      </c>
      <c r="T1104" s="1">
        <v>42111</v>
      </c>
      <c r="U1104" s="1">
        <v>42113</v>
      </c>
      <c r="V1104">
        <v>-13562.637407999999</v>
      </c>
      <c r="W1104">
        <v>1</v>
      </c>
      <c r="X1104">
        <v>6569.07</v>
      </c>
      <c r="Y1104">
        <v>91277</v>
      </c>
      <c r="Z1104" t="str">
        <f>TEXT(Orders[[#This Row],[Order Date]],"MMM")</f>
        <v>Apr</v>
      </c>
    </row>
    <row r="1105" spans="1:26" x14ac:dyDescent="0.3">
      <c r="A1105">
        <v>25251</v>
      </c>
      <c r="B1105" t="s">
        <v>37</v>
      </c>
      <c r="C1105">
        <v>0.03</v>
      </c>
      <c r="D1105">
        <v>5.78</v>
      </c>
      <c r="E1105">
        <v>5.37</v>
      </c>
      <c r="F1105">
        <v>2006</v>
      </c>
      <c r="G1105" t="s">
        <v>1938</v>
      </c>
      <c r="H1105" t="s">
        <v>49</v>
      </c>
      <c r="I1105" t="s">
        <v>40</v>
      </c>
      <c r="J1105" t="s">
        <v>29</v>
      </c>
      <c r="K1105" t="s">
        <v>93</v>
      </c>
      <c r="L1105" t="s">
        <v>59</v>
      </c>
      <c r="M1105" t="s">
        <v>1939</v>
      </c>
      <c r="N1105">
        <v>0.36</v>
      </c>
      <c r="O1105" t="s">
        <v>33</v>
      </c>
      <c r="P1105" t="s">
        <v>34</v>
      </c>
      <c r="Q1105" t="s">
        <v>255</v>
      </c>
      <c r="R1105" t="s">
        <v>1940</v>
      </c>
      <c r="S1105">
        <v>81301</v>
      </c>
      <c r="T1105" s="1">
        <v>42068</v>
      </c>
      <c r="U1105" s="1">
        <v>42069</v>
      </c>
      <c r="V1105">
        <v>-63.35</v>
      </c>
      <c r="W1105">
        <v>15</v>
      </c>
      <c r="X1105">
        <v>88.22</v>
      </c>
      <c r="Y1105">
        <v>88798</v>
      </c>
      <c r="Z1105" t="str">
        <f>TEXT(Orders[[#This Row],[Order Date]],"MMM")</f>
        <v>Mar</v>
      </c>
    </row>
    <row r="1106" spans="1:26" x14ac:dyDescent="0.3">
      <c r="A1106">
        <v>20006</v>
      </c>
      <c r="B1106" t="s">
        <v>56</v>
      </c>
      <c r="C1106">
        <v>0.1</v>
      </c>
      <c r="D1106">
        <v>10.48</v>
      </c>
      <c r="E1106">
        <v>2.89</v>
      </c>
      <c r="F1106">
        <v>2016</v>
      </c>
      <c r="G1106" t="s">
        <v>1941</v>
      </c>
      <c r="H1106" t="s">
        <v>49</v>
      </c>
      <c r="I1106" t="s">
        <v>28</v>
      </c>
      <c r="J1106" t="s">
        <v>29</v>
      </c>
      <c r="K1106" t="s">
        <v>30</v>
      </c>
      <c r="L1106" t="s">
        <v>51</v>
      </c>
      <c r="M1106" t="s">
        <v>1802</v>
      </c>
      <c r="N1106">
        <v>0.6</v>
      </c>
      <c r="O1106" t="s">
        <v>33</v>
      </c>
      <c r="P1106" t="s">
        <v>61</v>
      </c>
      <c r="Q1106" t="s">
        <v>300</v>
      </c>
      <c r="R1106" t="s">
        <v>729</v>
      </c>
      <c r="S1106">
        <v>48195</v>
      </c>
      <c r="T1106" s="1">
        <v>42173</v>
      </c>
      <c r="U1106" s="1">
        <v>42174</v>
      </c>
      <c r="V1106">
        <v>-8.9039999999999999</v>
      </c>
      <c r="W1106">
        <v>4</v>
      </c>
      <c r="X1106">
        <v>40.29</v>
      </c>
      <c r="Y1106">
        <v>86874</v>
      </c>
      <c r="Z1106" t="str">
        <f>TEXT(Orders[[#This Row],[Order Date]],"MMM")</f>
        <v>Jun</v>
      </c>
    </row>
    <row r="1107" spans="1:26" x14ac:dyDescent="0.3">
      <c r="A1107">
        <v>18989</v>
      </c>
      <c r="B1107" t="s">
        <v>25</v>
      </c>
      <c r="C1107">
        <v>7.0000000000000007E-2</v>
      </c>
      <c r="D1107">
        <v>39.479999999999997</v>
      </c>
      <c r="E1107">
        <v>1.99</v>
      </c>
      <c r="F1107">
        <v>2014</v>
      </c>
      <c r="G1107" t="s">
        <v>1942</v>
      </c>
      <c r="H1107" t="s">
        <v>49</v>
      </c>
      <c r="I1107" t="s">
        <v>40</v>
      </c>
      <c r="J1107" t="s">
        <v>77</v>
      </c>
      <c r="K1107" t="s">
        <v>180</v>
      </c>
      <c r="L1107" t="s">
        <v>51</v>
      </c>
      <c r="M1107" t="s">
        <v>703</v>
      </c>
      <c r="N1107">
        <v>0.54</v>
      </c>
      <c r="O1107" t="s">
        <v>33</v>
      </c>
      <c r="P1107" t="s">
        <v>61</v>
      </c>
      <c r="Q1107" t="s">
        <v>330</v>
      </c>
      <c r="R1107" t="s">
        <v>1943</v>
      </c>
      <c r="S1107">
        <v>51503</v>
      </c>
      <c r="T1107" s="1">
        <v>42085</v>
      </c>
      <c r="U1107" s="1">
        <v>42087</v>
      </c>
      <c r="V1107">
        <v>88.72</v>
      </c>
      <c r="W1107">
        <v>4</v>
      </c>
      <c r="X1107">
        <v>151.27000000000001</v>
      </c>
      <c r="Y1107">
        <v>88367</v>
      </c>
      <c r="Z1107" t="str">
        <f>TEXT(Orders[[#This Row],[Order Date]],"MMM")</f>
        <v>Mar</v>
      </c>
    </row>
    <row r="1108" spans="1:26" x14ac:dyDescent="0.3">
      <c r="A1108">
        <v>18990</v>
      </c>
      <c r="B1108" t="s">
        <v>25</v>
      </c>
      <c r="C1108">
        <v>0</v>
      </c>
      <c r="D1108">
        <v>4.91</v>
      </c>
      <c r="E1108">
        <v>0.5</v>
      </c>
      <c r="F1108">
        <v>2014</v>
      </c>
      <c r="G1108" t="s">
        <v>1942</v>
      </c>
      <c r="H1108" t="s">
        <v>49</v>
      </c>
      <c r="I1108" t="s">
        <v>40</v>
      </c>
      <c r="J1108" t="s">
        <v>29</v>
      </c>
      <c r="K1108" t="s">
        <v>134</v>
      </c>
      <c r="L1108" t="s">
        <v>59</v>
      </c>
      <c r="M1108" t="s">
        <v>163</v>
      </c>
      <c r="N1108">
        <v>0.36</v>
      </c>
      <c r="O1108" t="s">
        <v>33</v>
      </c>
      <c r="P1108" t="s">
        <v>61</v>
      </c>
      <c r="Q1108" t="s">
        <v>330</v>
      </c>
      <c r="R1108" t="s">
        <v>1943</v>
      </c>
      <c r="S1108">
        <v>51503</v>
      </c>
      <c r="T1108" s="1">
        <v>42085</v>
      </c>
      <c r="U1108" s="1">
        <v>42087</v>
      </c>
      <c r="V1108">
        <v>7.2518999999999991</v>
      </c>
      <c r="W1108">
        <v>2</v>
      </c>
      <c r="X1108">
        <v>10.51</v>
      </c>
      <c r="Y1108">
        <v>88367</v>
      </c>
      <c r="Z1108" t="str">
        <f>TEXT(Orders[[#This Row],[Order Date]],"MMM")</f>
        <v>Mar</v>
      </c>
    </row>
    <row r="1109" spans="1:26" x14ac:dyDescent="0.3">
      <c r="A1109">
        <v>21573</v>
      </c>
      <c r="B1109" t="s">
        <v>47</v>
      </c>
      <c r="C1109">
        <v>0.06</v>
      </c>
      <c r="D1109">
        <v>6.48</v>
      </c>
      <c r="E1109">
        <v>7.49</v>
      </c>
      <c r="F1109">
        <v>2014</v>
      </c>
      <c r="G1109" t="s">
        <v>1942</v>
      </c>
      <c r="H1109" t="s">
        <v>49</v>
      </c>
      <c r="I1109" t="s">
        <v>40</v>
      </c>
      <c r="J1109" t="s">
        <v>29</v>
      </c>
      <c r="K1109" t="s">
        <v>93</v>
      </c>
      <c r="L1109" t="s">
        <v>59</v>
      </c>
      <c r="M1109" t="s">
        <v>1944</v>
      </c>
      <c r="N1109">
        <v>0.37</v>
      </c>
      <c r="O1109" t="s">
        <v>33</v>
      </c>
      <c r="P1109" t="s">
        <v>61</v>
      </c>
      <c r="Q1109" t="s">
        <v>330</v>
      </c>
      <c r="R1109" t="s">
        <v>1943</v>
      </c>
      <c r="S1109">
        <v>51503</v>
      </c>
      <c r="T1109" s="1">
        <v>42098</v>
      </c>
      <c r="U1109" s="1">
        <v>42098</v>
      </c>
      <c r="V1109">
        <v>-191.49</v>
      </c>
      <c r="W1109">
        <v>12</v>
      </c>
      <c r="X1109">
        <v>74.930000000000007</v>
      </c>
      <c r="Y1109">
        <v>88368</v>
      </c>
      <c r="Z1109" t="str">
        <f>TEXT(Orders[[#This Row],[Order Date]],"MMM")</f>
        <v>Apr</v>
      </c>
    </row>
    <row r="1110" spans="1:26" x14ac:dyDescent="0.3">
      <c r="A1110">
        <v>25557</v>
      </c>
      <c r="B1110" t="s">
        <v>47</v>
      </c>
      <c r="C1110">
        <v>0.02</v>
      </c>
      <c r="D1110">
        <v>120.98</v>
      </c>
      <c r="E1110">
        <v>58.64</v>
      </c>
      <c r="F1110">
        <v>2020</v>
      </c>
      <c r="G1110" t="s">
        <v>1945</v>
      </c>
      <c r="H1110" t="s">
        <v>39</v>
      </c>
      <c r="I1110" t="s">
        <v>40</v>
      </c>
      <c r="J1110" t="s">
        <v>41</v>
      </c>
      <c r="K1110" t="s">
        <v>191</v>
      </c>
      <c r="L1110" t="s">
        <v>121</v>
      </c>
      <c r="M1110" t="s">
        <v>1946</v>
      </c>
      <c r="N1110">
        <v>0.75</v>
      </c>
      <c r="O1110" t="s">
        <v>33</v>
      </c>
      <c r="P1110" t="s">
        <v>53</v>
      </c>
      <c r="Q1110" t="s">
        <v>234</v>
      </c>
      <c r="R1110" t="s">
        <v>1947</v>
      </c>
      <c r="S1110">
        <v>15239</v>
      </c>
      <c r="T1110" s="1">
        <v>42048</v>
      </c>
      <c r="U1110" s="1">
        <v>42050</v>
      </c>
      <c r="V1110">
        <v>-1330.5</v>
      </c>
      <c r="W1110">
        <v>11</v>
      </c>
      <c r="X1110">
        <v>1370.99</v>
      </c>
      <c r="Y1110">
        <v>86933</v>
      </c>
      <c r="Z1110" t="str">
        <f>TEXT(Orders[[#This Row],[Order Date]],"MMM")</f>
        <v>Feb</v>
      </c>
    </row>
    <row r="1111" spans="1:26" x14ac:dyDescent="0.3">
      <c r="A1111">
        <v>22145</v>
      </c>
      <c r="B1111" t="s">
        <v>47</v>
      </c>
      <c r="C1111">
        <v>0.04</v>
      </c>
      <c r="D1111">
        <v>120.97</v>
      </c>
      <c r="E1111">
        <v>7.11</v>
      </c>
      <c r="F1111">
        <v>2030</v>
      </c>
      <c r="G1111" t="s">
        <v>1948</v>
      </c>
      <c r="H1111" t="s">
        <v>49</v>
      </c>
      <c r="I1111" t="s">
        <v>28</v>
      </c>
      <c r="J1111" t="s">
        <v>77</v>
      </c>
      <c r="K1111" t="s">
        <v>85</v>
      </c>
      <c r="L1111" t="s">
        <v>86</v>
      </c>
      <c r="M1111" t="s">
        <v>1949</v>
      </c>
      <c r="N1111">
        <v>0.36</v>
      </c>
      <c r="O1111" t="s">
        <v>33</v>
      </c>
      <c r="P1111" t="s">
        <v>61</v>
      </c>
      <c r="Q1111" t="s">
        <v>130</v>
      </c>
      <c r="R1111" t="s">
        <v>1572</v>
      </c>
      <c r="S1111">
        <v>75401</v>
      </c>
      <c r="T1111" s="1">
        <v>42080</v>
      </c>
      <c r="U1111" s="1">
        <v>42080</v>
      </c>
      <c r="V1111">
        <v>1320.5495999999998</v>
      </c>
      <c r="W1111">
        <v>16</v>
      </c>
      <c r="X1111">
        <v>1913.84</v>
      </c>
      <c r="Y1111">
        <v>91059</v>
      </c>
      <c r="Z1111" t="str">
        <f>TEXT(Orders[[#This Row],[Order Date]],"MMM")</f>
        <v>Mar</v>
      </c>
    </row>
    <row r="1112" spans="1:26" x14ac:dyDescent="0.3">
      <c r="A1112">
        <v>22146</v>
      </c>
      <c r="B1112" t="s">
        <v>47</v>
      </c>
      <c r="C1112">
        <v>0</v>
      </c>
      <c r="D1112">
        <v>195.99</v>
      </c>
      <c r="E1112">
        <v>4.2</v>
      </c>
      <c r="F1112">
        <v>2030</v>
      </c>
      <c r="G1112" t="s">
        <v>1948</v>
      </c>
      <c r="H1112" t="s">
        <v>49</v>
      </c>
      <c r="I1112" t="s">
        <v>28</v>
      </c>
      <c r="J1112" t="s">
        <v>77</v>
      </c>
      <c r="K1112" t="s">
        <v>78</v>
      </c>
      <c r="L1112" t="s">
        <v>59</v>
      </c>
      <c r="M1112" t="s">
        <v>1950</v>
      </c>
      <c r="N1112">
        <v>0.6</v>
      </c>
      <c r="O1112" t="s">
        <v>33</v>
      </c>
      <c r="P1112" t="s">
        <v>61</v>
      </c>
      <c r="Q1112" t="s">
        <v>130</v>
      </c>
      <c r="R1112" t="s">
        <v>1572</v>
      </c>
      <c r="S1112">
        <v>75401</v>
      </c>
      <c r="T1112" s="1">
        <v>42080</v>
      </c>
      <c r="U1112" s="1">
        <v>42082</v>
      </c>
      <c r="V1112">
        <v>1585.5030000000002</v>
      </c>
      <c r="W1112">
        <v>16</v>
      </c>
      <c r="X1112">
        <v>2692.12</v>
      </c>
      <c r="Y1112">
        <v>91059</v>
      </c>
      <c r="Z1112" t="str">
        <f>TEXT(Orders[[#This Row],[Order Date]],"MMM")</f>
        <v>Mar</v>
      </c>
    </row>
    <row r="1113" spans="1:26" x14ac:dyDescent="0.3">
      <c r="A1113">
        <v>20654</v>
      </c>
      <c r="B1113" t="s">
        <v>56</v>
      </c>
      <c r="C1113">
        <v>0.03</v>
      </c>
      <c r="D1113">
        <v>55.98</v>
      </c>
      <c r="E1113">
        <v>4.8600000000000003</v>
      </c>
      <c r="F1113">
        <v>2030</v>
      </c>
      <c r="G1113" t="s">
        <v>1948</v>
      </c>
      <c r="H1113" t="s">
        <v>49</v>
      </c>
      <c r="I1113" t="s">
        <v>28</v>
      </c>
      <c r="J1113" t="s">
        <v>29</v>
      </c>
      <c r="K1113" t="s">
        <v>93</v>
      </c>
      <c r="L1113" t="s">
        <v>59</v>
      </c>
      <c r="M1113" t="s">
        <v>611</v>
      </c>
      <c r="N1113">
        <v>0.36</v>
      </c>
      <c r="O1113" t="s">
        <v>33</v>
      </c>
      <c r="P1113" t="s">
        <v>61</v>
      </c>
      <c r="Q1113" t="s">
        <v>130</v>
      </c>
      <c r="R1113" t="s">
        <v>1572</v>
      </c>
      <c r="S1113">
        <v>75401</v>
      </c>
      <c r="T1113" s="1">
        <v>42081</v>
      </c>
      <c r="U1113" s="1">
        <v>42083</v>
      </c>
      <c r="V1113">
        <v>526.04219999999998</v>
      </c>
      <c r="W1113">
        <v>13</v>
      </c>
      <c r="X1113">
        <v>762.38</v>
      </c>
      <c r="Y1113">
        <v>91060</v>
      </c>
      <c r="Z1113" t="str">
        <f>TEXT(Orders[[#This Row],[Order Date]],"MMM")</f>
        <v>Mar</v>
      </c>
    </row>
    <row r="1114" spans="1:26" x14ac:dyDescent="0.3">
      <c r="A1114">
        <v>25918</v>
      </c>
      <c r="B1114" t="s">
        <v>47</v>
      </c>
      <c r="C1114">
        <v>0.1</v>
      </c>
      <c r="D1114">
        <v>1.89</v>
      </c>
      <c r="E1114">
        <v>0.76</v>
      </c>
      <c r="F1114">
        <v>2035</v>
      </c>
      <c r="G1114" t="s">
        <v>1951</v>
      </c>
      <c r="H1114" t="s">
        <v>49</v>
      </c>
      <c r="I1114" t="s">
        <v>114</v>
      </c>
      <c r="J1114" t="s">
        <v>29</v>
      </c>
      <c r="K1114" t="s">
        <v>66</v>
      </c>
      <c r="L1114" t="s">
        <v>31</v>
      </c>
      <c r="M1114" t="s">
        <v>1952</v>
      </c>
      <c r="N1114">
        <v>0.83</v>
      </c>
      <c r="O1114" t="s">
        <v>33</v>
      </c>
      <c r="P1114" t="s">
        <v>136</v>
      </c>
      <c r="Q1114" t="s">
        <v>362</v>
      </c>
      <c r="R1114" t="s">
        <v>1835</v>
      </c>
      <c r="S1114">
        <v>33403</v>
      </c>
      <c r="T1114" s="1">
        <v>42142</v>
      </c>
      <c r="U1114" s="1">
        <v>42144</v>
      </c>
      <c r="V1114">
        <v>-40.432000000000002</v>
      </c>
      <c r="W1114">
        <v>20</v>
      </c>
      <c r="X1114">
        <v>36.72</v>
      </c>
      <c r="Y1114">
        <v>87117</v>
      </c>
      <c r="Z1114" t="str">
        <f>TEXT(Orders[[#This Row],[Order Date]],"MMM")</f>
        <v>May</v>
      </c>
    </row>
    <row r="1115" spans="1:26" x14ac:dyDescent="0.3">
      <c r="A1115">
        <v>19733</v>
      </c>
      <c r="B1115" t="s">
        <v>37</v>
      </c>
      <c r="C1115">
        <v>0</v>
      </c>
      <c r="D1115">
        <v>73.98</v>
      </c>
      <c r="E1115">
        <v>14.52</v>
      </c>
      <c r="F1115">
        <v>2037</v>
      </c>
      <c r="G1115" t="s">
        <v>1953</v>
      </c>
      <c r="H1115" t="s">
        <v>49</v>
      </c>
      <c r="I1115" t="s">
        <v>58</v>
      </c>
      <c r="J1115" t="s">
        <v>77</v>
      </c>
      <c r="K1115" t="s">
        <v>180</v>
      </c>
      <c r="L1115" t="s">
        <v>59</v>
      </c>
      <c r="M1115" t="s">
        <v>1137</v>
      </c>
      <c r="N1115">
        <v>0.65</v>
      </c>
      <c r="O1115" t="s">
        <v>33</v>
      </c>
      <c r="P1115" t="s">
        <v>34</v>
      </c>
      <c r="Q1115" t="s">
        <v>82</v>
      </c>
      <c r="R1115" t="s">
        <v>1895</v>
      </c>
      <c r="S1115">
        <v>59715</v>
      </c>
      <c r="T1115" s="1">
        <v>42075</v>
      </c>
      <c r="U1115" s="1">
        <v>42077</v>
      </c>
      <c r="V1115">
        <v>-88.61</v>
      </c>
      <c r="W1115">
        <v>4</v>
      </c>
      <c r="X1115">
        <v>305.70999999999998</v>
      </c>
      <c r="Y1115">
        <v>89333</v>
      </c>
      <c r="Z1115" t="str">
        <f>TEXT(Orders[[#This Row],[Order Date]],"MMM")</f>
        <v>Mar</v>
      </c>
    </row>
    <row r="1116" spans="1:26" x14ac:dyDescent="0.3">
      <c r="A1116">
        <v>22018</v>
      </c>
      <c r="B1116" t="s">
        <v>25</v>
      </c>
      <c r="C1116">
        <v>0.06</v>
      </c>
      <c r="D1116">
        <v>40.99</v>
      </c>
      <c r="E1116">
        <v>17.48</v>
      </c>
      <c r="F1116">
        <v>2038</v>
      </c>
      <c r="G1116" t="s">
        <v>1954</v>
      </c>
      <c r="H1116" t="s">
        <v>49</v>
      </c>
      <c r="I1116" t="s">
        <v>58</v>
      </c>
      <c r="J1116" t="s">
        <v>29</v>
      </c>
      <c r="K1116" t="s">
        <v>93</v>
      </c>
      <c r="L1116" t="s">
        <v>59</v>
      </c>
      <c r="M1116" t="s">
        <v>1103</v>
      </c>
      <c r="N1116">
        <v>0.36</v>
      </c>
      <c r="O1116" t="s">
        <v>33</v>
      </c>
      <c r="P1116" t="s">
        <v>53</v>
      </c>
      <c r="Q1116" t="s">
        <v>71</v>
      </c>
      <c r="R1116" t="s">
        <v>1955</v>
      </c>
      <c r="S1116">
        <v>10550</v>
      </c>
      <c r="T1116" s="1">
        <v>42115</v>
      </c>
      <c r="U1116" s="1">
        <v>42115</v>
      </c>
      <c r="V1116">
        <v>109.16</v>
      </c>
      <c r="W1116">
        <v>7</v>
      </c>
      <c r="X1116">
        <v>277.12</v>
      </c>
      <c r="Y1116">
        <v>89334</v>
      </c>
      <c r="Z1116" t="str">
        <f>TEXT(Orders[[#This Row],[Order Date]],"MMM")</f>
        <v>Apr</v>
      </c>
    </row>
    <row r="1117" spans="1:26" x14ac:dyDescent="0.3">
      <c r="A1117">
        <v>24731</v>
      </c>
      <c r="B1117" t="s">
        <v>106</v>
      </c>
      <c r="C1117">
        <v>0.09</v>
      </c>
      <c r="D1117">
        <v>20.99</v>
      </c>
      <c r="E1117">
        <v>2.5</v>
      </c>
      <c r="F1117">
        <v>2044</v>
      </c>
      <c r="G1117" t="s">
        <v>1956</v>
      </c>
      <c r="H1117" t="s">
        <v>49</v>
      </c>
      <c r="I1117" t="s">
        <v>28</v>
      </c>
      <c r="J1117" t="s">
        <v>77</v>
      </c>
      <c r="K1117" t="s">
        <v>78</v>
      </c>
      <c r="L1117" t="s">
        <v>31</v>
      </c>
      <c r="M1117" t="s">
        <v>1167</v>
      </c>
      <c r="N1117">
        <v>0.81</v>
      </c>
      <c r="O1117" t="s">
        <v>33</v>
      </c>
      <c r="P1117" t="s">
        <v>136</v>
      </c>
      <c r="Q1117" t="s">
        <v>956</v>
      </c>
      <c r="R1117" t="s">
        <v>1957</v>
      </c>
      <c r="S1117">
        <v>72756</v>
      </c>
      <c r="T1117" s="1">
        <v>42179</v>
      </c>
      <c r="U1117" s="1">
        <v>42186</v>
      </c>
      <c r="V1117">
        <v>-136.12200000000001</v>
      </c>
      <c r="W1117">
        <v>6</v>
      </c>
      <c r="X1117">
        <v>100.11</v>
      </c>
      <c r="Y1117">
        <v>88692</v>
      </c>
      <c r="Z1117" t="str">
        <f>TEXT(Orders[[#This Row],[Order Date]],"MMM")</f>
        <v>Jun</v>
      </c>
    </row>
    <row r="1118" spans="1:26" x14ac:dyDescent="0.3">
      <c r="A1118">
        <v>22970</v>
      </c>
      <c r="B1118" t="s">
        <v>47</v>
      </c>
      <c r="C1118">
        <v>0.04</v>
      </c>
      <c r="D1118">
        <v>4.28</v>
      </c>
      <c r="E1118">
        <v>5.68</v>
      </c>
      <c r="F1118">
        <v>2046</v>
      </c>
      <c r="G1118" t="s">
        <v>1958</v>
      </c>
      <c r="H1118" t="s">
        <v>49</v>
      </c>
      <c r="I1118" t="s">
        <v>28</v>
      </c>
      <c r="J1118" t="s">
        <v>29</v>
      </c>
      <c r="K1118" t="s">
        <v>93</v>
      </c>
      <c r="L1118" t="s">
        <v>59</v>
      </c>
      <c r="M1118" t="s">
        <v>1959</v>
      </c>
      <c r="N1118">
        <v>0.4</v>
      </c>
      <c r="O1118" t="s">
        <v>33</v>
      </c>
      <c r="P1118" t="s">
        <v>61</v>
      </c>
      <c r="Q1118" t="s">
        <v>183</v>
      </c>
      <c r="R1118" t="s">
        <v>1960</v>
      </c>
      <c r="S1118">
        <v>67901</v>
      </c>
      <c r="T1118" s="1">
        <v>42167</v>
      </c>
      <c r="U1118" s="1">
        <v>42169</v>
      </c>
      <c r="V1118">
        <v>-27.375</v>
      </c>
      <c r="W1118">
        <v>7</v>
      </c>
      <c r="X1118">
        <v>31.54</v>
      </c>
      <c r="Y1118">
        <v>88219</v>
      </c>
      <c r="Z1118" t="str">
        <f>TEXT(Orders[[#This Row],[Order Date]],"MMM")</f>
        <v>Jun</v>
      </c>
    </row>
    <row r="1119" spans="1:26" x14ac:dyDescent="0.3">
      <c r="A1119">
        <v>22971</v>
      </c>
      <c r="B1119" t="s">
        <v>47</v>
      </c>
      <c r="C1119">
        <v>0.06</v>
      </c>
      <c r="D1119">
        <v>376.13</v>
      </c>
      <c r="E1119">
        <v>85.63</v>
      </c>
      <c r="F1119">
        <v>2046</v>
      </c>
      <c r="G1119" t="s">
        <v>1958</v>
      </c>
      <c r="H1119" t="s">
        <v>39</v>
      </c>
      <c r="I1119" t="s">
        <v>28</v>
      </c>
      <c r="J1119" t="s">
        <v>41</v>
      </c>
      <c r="K1119" t="s">
        <v>152</v>
      </c>
      <c r="L1119" t="s">
        <v>121</v>
      </c>
      <c r="M1119" t="s">
        <v>1961</v>
      </c>
      <c r="N1119">
        <v>0.74</v>
      </c>
      <c r="O1119" t="s">
        <v>33</v>
      </c>
      <c r="P1119" t="s">
        <v>61</v>
      </c>
      <c r="Q1119" t="s">
        <v>183</v>
      </c>
      <c r="R1119" t="s">
        <v>1960</v>
      </c>
      <c r="S1119">
        <v>67901</v>
      </c>
      <c r="T1119" s="1">
        <v>42167</v>
      </c>
      <c r="U1119" s="1">
        <v>42169</v>
      </c>
      <c r="V1119">
        <v>-435.75749999999999</v>
      </c>
      <c r="W1119">
        <v>13</v>
      </c>
      <c r="X1119">
        <v>4634.6899999999996</v>
      </c>
      <c r="Y1119">
        <v>88219</v>
      </c>
      <c r="Z1119" t="str">
        <f>TEXT(Orders[[#This Row],[Order Date]],"MMM")</f>
        <v>Jun</v>
      </c>
    </row>
    <row r="1120" spans="1:26" x14ac:dyDescent="0.3">
      <c r="A1120">
        <v>22972</v>
      </c>
      <c r="B1120" t="s">
        <v>47</v>
      </c>
      <c r="C1120">
        <v>0.06</v>
      </c>
      <c r="D1120">
        <v>424.21</v>
      </c>
      <c r="E1120">
        <v>110.2</v>
      </c>
      <c r="F1120">
        <v>2046</v>
      </c>
      <c r="G1120" t="s">
        <v>1958</v>
      </c>
      <c r="H1120" t="s">
        <v>39</v>
      </c>
      <c r="I1120" t="s">
        <v>28</v>
      </c>
      <c r="J1120" t="s">
        <v>41</v>
      </c>
      <c r="K1120" t="s">
        <v>152</v>
      </c>
      <c r="L1120" t="s">
        <v>121</v>
      </c>
      <c r="M1120" t="s">
        <v>1894</v>
      </c>
      <c r="N1120">
        <v>0.67</v>
      </c>
      <c r="O1120" t="s">
        <v>33</v>
      </c>
      <c r="P1120" t="s">
        <v>61</v>
      </c>
      <c r="Q1120" t="s">
        <v>183</v>
      </c>
      <c r="R1120" t="s">
        <v>1960</v>
      </c>
      <c r="S1120">
        <v>67901</v>
      </c>
      <c r="T1120" s="1">
        <v>42167</v>
      </c>
      <c r="U1120" s="1">
        <v>42168</v>
      </c>
      <c r="V1120">
        <v>682.53</v>
      </c>
      <c r="W1120">
        <v>17</v>
      </c>
      <c r="X1120">
        <v>7304.03</v>
      </c>
      <c r="Y1120">
        <v>88219</v>
      </c>
      <c r="Z1120" t="str">
        <f>TEXT(Orders[[#This Row],[Order Date]],"MMM")</f>
        <v>Jun</v>
      </c>
    </row>
    <row r="1121" spans="1:26" x14ac:dyDescent="0.3">
      <c r="A1121">
        <v>22973</v>
      </c>
      <c r="B1121" t="s">
        <v>47</v>
      </c>
      <c r="C1121">
        <v>0.06</v>
      </c>
      <c r="D1121">
        <v>195.99</v>
      </c>
      <c r="E1121">
        <v>8.99</v>
      </c>
      <c r="F1121">
        <v>2046</v>
      </c>
      <c r="G1121" t="s">
        <v>1958</v>
      </c>
      <c r="H1121" t="s">
        <v>49</v>
      </c>
      <c r="I1121" t="s">
        <v>28</v>
      </c>
      <c r="J1121" t="s">
        <v>77</v>
      </c>
      <c r="K1121" t="s">
        <v>78</v>
      </c>
      <c r="L1121" t="s">
        <v>59</v>
      </c>
      <c r="M1121" t="s">
        <v>732</v>
      </c>
      <c r="N1121">
        <v>0.6</v>
      </c>
      <c r="O1121" t="s">
        <v>33</v>
      </c>
      <c r="P1121" t="s">
        <v>61</v>
      </c>
      <c r="Q1121" t="s">
        <v>183</v>
      </c>
      <c r="R1121" t="s">
        <v>1960</v>
      </c>
      <c r="S1121">
        <v>67901</v>
      </c>
      <c r="T1121" s="1">
        <v>42167</v>
      </c>
      <c r="U1121" s="1">
        <v>42169</v>
      </c>
      <c r="V1121">
        <v>-277.22200000000004</v>
      </c>
      <c r="W1121">
        <v>4</v>
      </c>
      <c r="X1121">
        <v>632.65</v>
      </c>
      <c r="Y1121">
        <v>88219</v>
      </c>
      <c r="Z1121" t="str">
        <f>TEXT(Orders[[#This Row],[Order Date]],"MMM")</f>
        <v>Jun</v>
      </c>
    </row>
    <row r="1122" spans="1:26" x14ac:dyDescent="0.3">
      <c r="A1122">
        <v>18497</v>
      </c>
      <c r="B1122" t="s">
        <v>25</v>
      </c>
      <c r="C1122">
        <v>0.03</v>
      </c>
      <c r="D1122">
        <v>15.28</v>
      </c>
      <c r="E1122">
        <v>1.99</v>
      </c>
      <c r="F1122">
        <v>2049</v>
      </c>
      <c r="G1122" t="s">
        <v>1962</v>
      </c>
      <c r="H1122" t="s">
        <v>49</v>
      </c>
      <c r="I1122" t="s">
        <v>28</v>
      </c>
      <c r="J1122" t="s">
        <v>77</v>
      </c>
      <c r="K1122" t="s">
        <v>180</v>
      </c>
      <c r="L1122" t="s">
        <v>51</v>
      </c>
      <c r="M1122" t="s">
        <v>333</v>
      </c>
      <c r="N1122">
        <v>0.42</v>
      </c>
      <c r="O1122" t="s">
        <v>33</v>
      </c>
      <c r="P1122" t="s">
        <v>136</v>
      </c>
      <c r="Q1122" t="s">
        <v>137</v>
      </c>
      <c r="R1122" t="s">
        <v>1963</v>
      </c>
      <c r="S1122">
        <v>22801</v>
      </c>
      <c r="T1122" s="1">
        <v>42176</v>
      </c>
      <c r="U1122" s="1">
        <v>42178</v>
      </c>
      <c r="V1122">
        <v>-266.68600000000004</v>
      </c>
      <c r="W1122">
        <v>19</v>
      </c>
      <c r="X1122">
        <v>290.98</v>
      </c>
      <c r="Y1122">
        <v>88220</v>
      </c>
      <c r="Z1122" t="str">
        <f>TEXT(Orders[[#This Row],[Order Date]],"MMM")</f>
        <v>Jun</v>
      </c>
    </row>
    <row r="1123" spans="1:26" x14ac:dyDescent="0.3">
      <c r="A1123">
        <v>18498</v>
      </c>
      <c r="B1123" t="s">
        <v>25</v>
      </c>
      <c r="C1123">
        <v>0.09</v>
      </c>
      <c r="D1123">
        <v>1.76</v>
      </c>
      <c r="E1123">
        <v>0.7</v>
      </c>
      <c r="F1123">
        <v>2049</v>
      </c>
      <c r="G1123" t="s">
        <v>1962</v>
      </c>
      <c r="H1123" t="s">
        <v>49</v>
      </c>
      <c r="I1123" t="s">
        <v>28</v>
      </c>
      <c r="J1123" t="s">
        <v>29</v>
      </c>
      <c r="K1123" t="s">
        <v>30</v>
      </c>
      <c r="L1123" t="s">
        <v>31</v>
      </c>
      <c r="M1123" t="s">
        <v>1964</v>
      </c>
      <c r="N1123">
        <v>0.56000000000000005</v>
      </c>
      <c r="O1123" t="s">
        <v>33</v>
      </c>
      <c r="P1123" t="s">
        <v>136</v>
      </c>
      <c r="Q1123" t="s">
        <v>137</v>
      </c>
      <c r="R1123" t="s">
        <v>1963</v>
      </c>
      <c r="S1123">
        <v>22801</v>
      </c>
      <c r="T1123" s="1">
        <v>42176</v>
      </c>
      <c r="U1123" s="1">
        <v>42179</v>
      </c>
      <c r="V1123">
        <v>-12.277999999999999</v>
      </c>
      <c r="W1123">
        <v>13</v>
      </c>
      <c r="X1123">
        <v>21.77</v>
      </c>
      <c r="Y1123">
        <v>88220</v>
      </c>
      <c r="Z1123" t="str">
        <f>TEXT(Orders[[#This Row],[Order Date]],"MMM")</f>
        <v>Jun</v>
      </c>
    </row>
    <row r="1124" spans="1:26" x14ac:dyDescent="0.3">
      <c r="A1124">
        <v>18251</v>
      </c>
      <c r="B1124" t="s">
        <v>37</v>
      </c>
      <c r="C1124">
        <v>7.0000000000000007E-2</v>
      </c>
      <c r="D1124">
        <v>31.78</v>
      </c>
      <c r="E1124">
        <v>1.99</v>
      </c>
      <c r="F1124">
        <v>2052</v>
      </c>
      <c r="G1124" t="s">
        <v>1965</v>
      </c>
      <c r="H1124" t="s">
        <v>49</v>
      </c>
      <c r="I1124" t="s">
        <v>40</v>
      </c>
      <c r="J1124" t="s">
        <v>77</v>
      </c>
      <c r="K1124" t="s">
        <v>180</v>
      </c>
      <c r="L1124" t="s">
        <v>51</v>
      </c>
      <c r="M1124" t="s">
        <v>899</v>
      </c>
      <c r="N1124">
        <v>0.42</v>
      </c>
      <c r="O1124" t="s">
        <v>33</v>
      </c>
      <c r="P1124" t="s">
        <v>34</v>
      </c>
      <c r="Q1124" t="s">
        <v>366</v>
      </c>
      <c r="R1124" t="s">
        <v>1966</v>
      </c>
      <c r="S1124">
        <v>87105</v>
      </c>
      <c r="T1124" s="1">
        <v>42054</v>
      </c>
      <c r="U1124" s="1">
        <v>42056</v>
      </c>
      <c r="V1124">
        <v>265.11180000000002</v>
      </c>
      <c r="W1124">
        <v>13</v>
      </c>
      <c r="X1124">
        <v>384.22</v>
      </c>
      <c r="Y1124">
        <v>87234</v>
      </c>
      <c r="Z1124" t="str">
        <f>TEXT(Orders[[#This Row],[Order Date]],"MMM")</f>
        <v>Feb</v>
      </c>
    </row>
    <row r="1125" spans="1:26" x14ac:dyDescent="0.3">
      <c r="A1125">
        <v>18252</v>
      </c>
      <c r="B1125" t="s">
        <v>37</v>
      </c>
      <c r="C1125">
        <v>0</v>
      </c>
      <c r="D1125">
        <v>5.98</v>
      </c>
      <c r="E1125">
        <v>2.5</v>
      </c>
      <c r="F1125">
        <v>2052</v>
      </c>
      <c r="G1125" t="s">
        <v>1965</v>
      </c>
      <c r="H1125" t="s">
        <v>49</v>
      </c>
      <c r="I1125" t="s">
        <v>40</v>
      </c>
      <c r="J1125" t="s">
        <v>29</v>
      </c>
      <c r="K1125" t="s">
        <v>69</v>
      </c>
      <c r="L1125" t="s">
        <v>59</v>
      </c>
      <c r="M1125" t="s">
        <v>246</v>
      </c>
      <c r="N1125">
        <v>0.36</v>
      </c>
      <c r="O1125" t="s">
        <v>33</v>
      </c>
      <c r="P1125" t="s">
        <v>34</v>
      </c>
      <c r="Q1125" t="s">
        <v>366</v>
      </c>
      <c r="R1125" t="s">
        <v>1966</v>
      </c>
      <c r="S1125">
        <v>87105</v>
      </c>
      <c r="T1125" s="1">
        <v>42054</v>
      </c>
      <c r="U1125" s="1">
        <v>42055</v>
      </c>
      <c r="V1125">
        <v>9.5608000000000004</v>
      </c>
      <c r="W1125">
        <v>5</v>
      </c>
      <c r="X1125">
        <v>31.64</v>
      </c>
      <c r="Y1125">
        <v>87234</v>
      </c>
      <c r="Z1125" t="str">
        <f>TEXT(Orders[[#This Row],[Order Date]],"MMM")</f>
        <v>Feb</v>
      </c>
    </row>
    <row r="1126" spans="1:26" x14ac:dyDescent="0.3">
      <c r="A1126">
        <v>18253</v>
      </c>
      <c r="B1126" t="s">
        <v>37</v>
      </c>
      <c r="C1126">
        <v>0.1</v>
      </c>
      <c r="D1126">
        <v>35.99</v>
      </c>
      <c r="E1126">
        <v>1.1000000000000001</v>
      </c>
      <c r="F1126">
        <v>2052</v>
      </c>
      <c r="G1126" t="s">
        <v>1965</v>
      </c>
      <c r="H1126" t="s">
        <v>27</v>
      </c>
      <c r="I1126" t="s">
        <v>40</v>
      </c>
      <c r="J1126" t="s">
        <v>77</v>
      </c>
      <c r="K1126" t="s">
        <v>78</v>
      </c>
      <c r="L1126" t="s">
        <v>59</v>
      </c>
      <c r="M1126" t="s">
        <v>933</v>
      </c>
      <c r="N1126">
        <v>0.55000000000000004</v>
      </c>
      <c r="O1126" t="s">
        <v>33</v>
      </c>
      <c r="P1126" t="s">
        <v>34</v>
      </c>
      <c r="Q1126" t="s">
        <v>366</v>
      </c>
      <c r="R1126" t="s">
        <v>1966</v>
      </c>
      <c r="S1126">
        <v>87105</v>
      </c>
      <c r="T1126" s="1">
        <v>42054</v>
      </c>
      <c r="U1126" s="1">
        <v>42055</v>
      </c>
      <c r="V1126">
        <v>390.09839999999997</v>
      </c>
      <c r="W1126">
        <v>19</v>
      </c>
      <c r="X1126">
        <v>565.36</v>
      </c>
      <c r="Y1126">
        <v>87234</v>
      </c>
      <c r="Z1126" t="str">
        <f>TEXT(Orders[[#This Row],[Order Date]],"MMM")</f>
        <v>Feb</v>
      </c>
    </row>
    <row r="1127" spans="1:26" x14ac:dyDescent="0.3">
      <c r="A1127">
        <v>20481</v>
      </c>
      <c r="B1127" t="s">
        <v>56</v>
      </c>
      <c r="C1127">
        <v>7.0000000000000007E-2</v>
      </c>
      <c r="D1127">
        <v>5.98</v>
      </c>
      <c r="E1127">
        <v>5.46</v>
      </c>
      <c r="F1127">
        <v>2058</v>
      </c>
      <c r="G1127" t="s">
        <v>1967</v>
      </c>
      <c r="H1127" t="s">
        <v>49</v>
      </c>
      <c r="I1127" t="s">
        <v>28</v>
      </c>
      <c r="J1127" t="s">
        <v>29</v>
      </c>
      <c r="K1127" t="s">
        <v>93</v>
      </c>
      <c r="L1127" t="s">
        <v>59</v>
      </c>
      <c r="M1127" t="s">
        <v>1048</v>
      </c>
      <c r="N1127">
        <v>0.36</v>
      </c>
      <c r="O1127" t="s">
        <v>33</v>
      </c>
      <c r="P1127" t="s">
        <v>136</v>
      </c>
      <c r="Q1127" t="s">
        <v>322</v>
      </c>
      <c r="R1127" t="s">
        <v>1968</v>
      </c>
      <c r="S1127">
        <v>28601</v>
      </c>
      <c r="T1127" s="1">
        <v>42048</v>
      </c>
      <c r="U1127" s="1">
        <v>42050</v>
      </c>
      <c r="V1127">
        <v>46.65</v>
      </c>
      <c r="W1127">
        <v>5</v>
      </c>
      <c r="X1127">
        <v>32.76</v>
      </c>
      <c r="Y1127">
        <v>88040</v>
      </c>
      <c r="Z1127" t="str">
        <f>TEXT(Orders[[#This Row],[Order Date]],"MMM")</f>
        <v>Feb</v>
      </c>
    </row>
    <row r="1128" spans="1:26" x14ac:dyDescent="0.3">
      <c r="A1128">
        <v>23499</v>
      </c>
      <c r="B1128" t="s">
        <v>37</v>
      </c>
      <c r="C1128">
        <v>0.09</v>
      </c>
      <c r="D1128">
        <v>28.48</v>
      </c>
      <c r="E1128">
        <v>1.99</v>
      </c>
      <c r="F1128">
        <v>2059</v>
      </c>
      <c r="G1128" t="s">
        <v>1969</v>
      </c>
      <c r="H1128" t="s">
        <v>49</v>
      </c>
      <c r="I1128" t="s">
        <v>28</v>
      </c>
      <c r="J1128" t="s">
        <v>77</v>
      </c>
      <c r="K1128" t="s">
        <v>180</v>
      </c>
      <c r="L1128" t="s">
        <v>51</v>
      </c>
      <c r="M1128" t="s">
        <v>407</v>
      </c>
      <c r="N1128">
        <v>0.4</v>
      </c>
      <c r="O1128" t="s">
        <v>33</v>
      </c>
      <c r="P1128" t="s">
        <v>136</v>
      </c>
      <c r="Q1128" t="s">
        <v>322</v>
      </c>
      <c r="R1128" t="s">
        <v>1970</v>
      </c>
      <c r="S1128">
        <v>27260</v>
      </c>
      <c r="T1128" s="1">
        <v>42021</v>
      </c>
      <c r="U1128" s="1">
        <v>42022</v>
      </c>
      <c r="V1128">
        <v>-1250.7460000000001</v>
      </c>
      <c r="W1128">
        <v>13</v>
      </c>
      <c r="X1128">
        <v>336.92</v>
      </c>
      <c r="Y1128">
        <v>88039</v>
      </c>
      <c r="Z1128" t="str">
        <f>TEXT(Orders[[#This Row],[Order Date]],"MMM")</f>
        <v>Jan</v>
      </c>
    </row>
    <row r="1129" spans="1:26" x14ac:dyDescent="0.3">
      <c r="A1129">
        <v>21632</v>
      </c>
      <c r="B1129" t="s">
        <v>47</v>
      </c>
      <c r="C1129">
        <v>0.1</v>
      </c>
      <c r="D1129">
        <v>9.85</v>
      </c>
      <c r="E1129">
        <v>4.82</v>
      </c>
      <c r="F1129">
        <v>2059</v>
      </c>
      <c r="G1129" t="s">
        <v>1969</v>
      </c>
      <c r="H1129" t="s">
        <v>49</v>
      </c>
      <c r="I1129" t="s">
        <v>28</v>
      </c>
      <c r="J1129" t="s">
        <v>29</v>
      </c>
      <c r="K1129" t="s">
        <v>30</v>
      </c>
      <c r="L1129" t="s">
        <v>31</v>
      </c>
      <c r="M1129" t="s">
        <v>1971</v>
      </c>
      <c r="N1129">
        <v>0.47</v>
      </c>
      <c r="O1129" t="s">
        <v>33</v>
      </c>
      <c r="P1129" t="s">
        <v>136</v>
      </c>
      <c r="Q1129" t="s">
        <v>322</v>
      </c>
      <c r="R1129" t="s">
        <v>1970</v>
      </c>
      <c r="S1129">
        <v>27260</v>
      </c>
      <c r="T1129" s="1">
        <v>42090</v>
      </c>
      <c r="U1129" s="1">
        <v>42091</v>
      </c>
      <c r="V1129">
        <v>374.904</v>
      </c>
      <c r="W1129">
        <v>12</v>
      </c>
      <c r="X1129">
        <v>114.91</v>
      </c>
      <c r="Y1129">
        <v>88041</v>
      </c>
      <c r="Z1129" t="str">
        <f>TEXT(Orders[[#This Row],[Order Date]],"MMM")</f>
        <v>Mar</v>
      </c>
    </row>
    <row r="1130" spans="1:26" x14ac:dyDescent="0.3">
      <c r="A1130">
        <v>21633</v>
      </c>
      <c r="B1130" t="s">
        <v>47</v>
      </c>
      <c r="C1130">
        <v>0.04</v>
      </c>
      <c r="D1130">
        <v>125.99</v>
      </c>
      <c r="E1130">
        <v>7.69</v>
      </c>
      <c r="F1130">
        <v>2059</v>
      </c>
      <c r="G1130" t="s">
        <v>1969</v>
      </c>
      <c r="H1130" t="s">
        <v>49</v>
      </c>
      <c r="I1130" t="s">
        <v>28</v>
      </c>
      <c r="J1130" t="s">
        <v>77</v>
      </c>
      <c r="K1130" t="s">
        <v>78</v>
      </c>
      <c r="L1130" t="s">
        <v>59</v>
      </c>
      <c r="M1130" t="s">
        <v>1222</v>
      </c>
      <c r="N1130">
        <v>0.57999999999999996</v>
      </c>
      <c r="O1130" t="s">
        <v>33</v>
      </c>
      <c r="P1130" t="s">
        <v>136</v>
      </c>
      <c r="Q1130" t="s">
        <v>322</v>
      </c>
      <c r="R1130" t="s">
        <v>1970</v>
      </c>
      <c r="S1130">
        <v>27260</v>
      </c>
      <c r="T1130" s="1">
        <v>42090</v>
      </c>
      <c r="U1130" s="1">
        <v>42091</v>
      </c>
      <c r="V1130">
        <v>-528.83600000000001</v>
      </c>
      <c r="W1130">
        <v>9</v>
      </c>
      <c r="X1130">
        <v>934.52</v>
      </c>
      <c r="Y1130">
        <v>88041</v>
      </c>
      <c r="Z1130" t="str">
        <f>TEXT(Orders[[#This Row],[Order Date]],"MMM")</f>
        <v>Mar</v>
      </c>
    </row>
    <row r="1131" spans="1:26" x14ac:dyDescent="0.3">
      <c r="A1131">
        <v>20841</v>
      </c>
      <c r="B1131" t="s">
        <v>56</v>
      </c>
      <c r="C1131">
        <v>0.02</v>
      </c>
      <c r="D1131">
        <v>240.98</v>
      </c>
      <c r="E1131">
        <v>60.2</v>
      </c>
      <c r="F1131">
        <v>2061</v>
      </c>
      <c r="G1131" t="s">
        <v>1972</v>
      </c>
      <c r="H1131" t="s">
        <v>39</v>
      </c>
      <c r="I1131" t="s">
        <v>28</v>
      </c>
      <c r="J1131" t="s">
        <v>41</v>
      </c>
      <c r="K1131" t="s">
        <v>191</v>
      </c>
      <c r="L1131" t="s">
        <v>121</v>
      </c>
      <c r="M1131" t="s">
        <v>1973</v>
      </c>
      <c r="N1131">
        <v>0.56000000000000005</v>
      </c>
      <c r="O1131" t="s">
        <v>33</v>
      </c>
      <c r="P1131" t="s">
        <v>61</v>
      </c>
      <c r="Q1131" t="s">
        <v>495</v>
      </c>
      <c r="R1131" t="s">
        <v>1974</v>
      </c>
      <c r="S1131">
        <v>69101</v>
      </c>
      <c r="T1131" s="1">
        <v>42033</v>
      </c>
      <c r="U1131" s="1">
        <v>42035</v>
      </c>
      <c r="V1131">
        <v>-272.71320000000003</v>
      </c>
      <c r="W1131">
        <v>1</v>
      </c>
      <c r="X1131">
        <v>260.66000000000003</v>
      </c>
      <c r="Y1131">
        <v>87146</v>
      </c>
      <c r="Z1131" t="str">
        <f>TEXT(Orders[[#This Row],[Order Date]],"MMM")</f>
        <v>Jan</v>
      </c>
    </row>
    <row r="1132" spans="1:26" x14ac:dyDescent="0.3">
      <c r="A1132">
        <v>20840</v>
      </c>
      <c r="B1132" t="s">
        <v>56</v>
      </c>
      <c r="C1132">
        <v>0.02</v>
      </c>
      <c r="D1132">
        <v>420.98</v>
      </c>
      <c r="E1132">
        <v>19.989999999999998</v>
      </c>
      <c r="F1132">
        <v>2062</v>
      </c>
      <c r="G1132" t="s">
        <v>1975</v>
      </c>
      <c r="H1132" t="s">
        <v>49</v>
      </c>
      <c r="I1132" t="s">
        <v>28</v>
      </c>
      <c r="J1132" t="s">
        <v>29</v>
      </c>
      <c r="K1132" t="s">
        <v>109</v>
      </c>
      <c r="L1132" t="s">
        <v>59</v>
      </c>
      <c r="M1132" t="s">
        <v>1506</v>
      </c>
      <c r="N1132">
        <v>0.35</v>
      </c>
      <c r="O1132" t="s">
        <v>33</v>
      </c>
      <c r="P1132" t="s">
        <v>136</v>
      </c>
      <c r="Q1132" t="s">
        <v>137</v>
      </c>
      <c r="R1132" t="s">
        <v>1976</v>
      </c>
      <c r="S1132">
        <v>23111</v>
      </c>
      <c r="T1132" s="1">
        <v>42033</v>
      </c>
      <c r="U1132" s="1">
        <v>42036</v>
      </c>
      <c r="V1132">
        <v>-162.69399999999999</v>
      </c>
      <c r="W1132">
        <v>10</v>
      </c>
      <c r="X1132">
        <v>4249.37</v>
      </c>
      <c r="Y1132">
        <v>87146</v>
      </c>
      <c r="Z1132" t="str">
        <f>TEXT(Orders[[#This Row],[Order Date]],"MMM")</f>
        <v>Jan</v>
      </c>
    </row>
    <row r="1133" spans="1:26" x14ac:dyDescent="0.3">
      <c r="A1133">
        <v>22511</v>
      </c>
      <c r="B1133" t="s">
        <v>106</v>
      </c>
      <c r="C1133">
        <v>0.04</v>
      </c>
      <c r="D1133">
        <v>291.73</v>
      </c>
      <c r="E1133">
        <v>48.8</v>
      </c>
      <c r="F1133">
        <v>2062</v>
      </c>
      <c r="G1133" t="s">
        <v>1975</v>
      </c>
      <c r="H1133" t="s">
        <v>39</v>
      </c>
      <c r="I1133" t="s">
        <v>28</v>
      </c>
      <c r="J1133" t="s">
        <v>41</v>
      </c>
      <c r="K1133" t="s">
        <v>42</v>
      </c>
      <c r="L1133" t="s">
        <v>43</v>
      </c>
      <c r="M1133" t="s">
        <v>145</v>
      </c>
      <c r="N1133">
        <v>0.56000000000000005</v>
      </c>
      <c r="O1133" t="s">
        <v>33</v>
      </c>
      <c r="P1133" t="s">
        <v>136</v>
      </c>
      <c r="Q1133" t="s">
        <v>137</v>
      </c>
      <c r="R1133" t="s">
        <v>1976</v>
      </c>
      <c r="S1133">
        <v>23111</v>
      </c>
      <c r="T1133" s="1">
        <v>42181</v>
      </c>
      <c r="U1133" s="1">
        <v>42185</v>
      </c>
      <c r="V1133">
        <v>-115.90389999999999</v>
      </c>
      <c r="W1133">
        <v>22</v>
      </c>
      <c r="X1133">
        <v>6676.61</v>
      </c>
      <c r="Y1133">
        <v>87148</v>
      </c>
      <c r="Z1133" t="str">
        <f>TEXT(Orders[[#This Row],[Order Date]],"MMM")</f>
        <v>Jun</v>
      </c>
    </row>
    <row r="1134" spans="1:26" x14ac:dyDescent="0.3">
      <c r="A1134">
        <v>25759</v>
      </c>
      <c r="B1134" t="s">
        <v>106</v>
      </c>
      <c r="C1134">
        <v>0.06</v>
      </c>
      <c r="D1134">
        <v>300.97000000000003</v>
      </c>
      <c r="E1134">
        <v>7.18</v>
      </c>
      <c r="F1134">
        <v>2063</v>
      </c>
      <c r="G1134" t="s">
        <v>1977</v>
      </c>
      <c r="H1134" t="s">
        <v>49</v>
      </c>
      <c r="I1134" t="s">
        <v>28</v>
      </c>
      <c r="J1134" t="s">
        <v>77</v>
      </c>
      <c r="K1134" t="s">
        <v>180</v>
      </c>
      <c r="L1134" t="s">
        <v>59</v>
      </c>
      <c r="M1134" t="s">
        <v>1086</v>
      </c>
      <c r="N1134">
        <v>0.48</v>
      </c>
      <c r="O1134" t="s">
        <v>33</v>
      </c>
      <c r="P1134" t="s">
        <v>136</v>
      </c>
      <c r="Q1134" t="s">
        <v>137</v>
      </c>
      <c r="R1134" t="s">
        <v>1978</v>
      </c>
      <c r="S1134">
        <v>23602</v>
      </c>
      <c r="T1134" s="1">
        <v>42132</v>
      </c>
      <c r="U1134" s="1">
        <v>42132</v>
      </c>
      <c r="V1134">
        <v>-729.98799999999994</v>
      </c>
      <c r="W1134">
        <v>1</v>
      </c>
      <c r="X1134">
        <v>291.39999999999998</v>
      </c>
      <c r="Y1134">
        <v>87147</v>
      </c>
      <c r="Z1134" t="str">
        <f>TEXT(Orders[[#This Row],[Order Date]],"MMM")</f>
        <v>May</v>
      </c>
    </row>
    <row r="1135" spans="1:26" x14ac:dyDescent="0.3">
      <c r="A1135">
        <v>25228</v>
      </c>
      <c r="B1135" t="s">
        <v>56</v>
      </c>
      <c r="C1135">
        <v>0.09</v>
      </c>
      <c r="D1135">
        <v>20.89</v>
      </c>
      <c r="E1135">
        <v>11.52</v>
      </c>
      <c r="F1135">
        <v>2066</v>
      </c>
      <c r="G1135" t="s">
        <v>1979</v>
      </c>
      <c r="H1135" t="s">
        <v>49</v>
      </c>
      <c r="I1135" t="s">
        <v>40</v>
      </c>
      <c r="J1135" t="s">
        <v>29</v>
      </c>
      <c r="K1135" t="s">
        <v>141</v>
      </c>
      <c r="L1135" t="s">
        <v>59</v>
      </c>
      <c r="M1135" t="s">
        <v>722</v>
      </c>
      <c r="N1135">
        <v>0.83</v>
      </c>
      <c r="O1135" t="s">
        <v>33</v>
      </c>
      <c r="P1135" t="s">
        <v>136</v>
      </c>
      <c r="Q1135" t="s">
        <v>322</v>
      </c>
      <c r="R1135" t="s">
        <v>1980</v>
      </c>
      <c r="S1135">
        <v>28079</v>
      </c>
      <c r="T1135" s="1">
        <v>42089</v>
      </c>
      <c r="U1135" s="1">
        <v>42090</v>
      </c>
      <c r="V1135">
        <v>-133.54599999999999</v>
      </c>
      <c r="W1135">
        <v>7</v>
      </c>
      <c r="X1135">
        <v>146.5</v>
      </c>
      <c r="Y1135">
        <v>85833</v>
      </c>
      <c r="Z1135" t="str">
        <f>TEXT(Orders[[#This Row],[Order Date]],"MMM")</f>
        <v>Mar</v>
      </c>
    </row>
    <row r="1136" spans="1:26" x14ac:dyDescent="0.3">
      <c r="A1136">
        <v>24748</v>
      </c>
      <c r="B1136" t="s">
        <v>47</v>
      </c>
      <c r="C1136">
        <v>0.09</v>
      </c>
      <c r="D1136">
        <v>20.99</v>
      </c>
      <c r="E1136">
        <v>4.8099999999999996</v>
      </c>
      <c r="F1136">
        <v>2066</v>
      </c>
      <c r="G1136" t="s">
        <v>1979</v>
      </c>
      <c r="H1136" t="s">
        <v>27</v>
      </c>
      <c r="I1136" t="s">
        <v>40</v>
      </c>
      <c r="J1136" t="s">
        <v>77</v>
      </c>
      <c r="K1136" t="s">
        <v>78</v>
      </c>
      <c r="L1136" t="s">
        <v>86</v>
      </c>
      <c r="M1136" t="s">
        <v>474</v>
      </c>
      <c r="N1136">
        <v>0.57999999999999996</v>
      </c>
      <c r="O1136" t="s">
        <v>33</v>
      </c>
      <c r="P1136" t="s">
        <v>136</v>
      </c>
      <c r="Q1136" t="s">
        <v>322</v>
      </c>
      <c r="R1136" t="s">
        <v>1980</v>
      </c>
      <c r="S1136">
        <v>28079</v>
      </c>
      <c r="T1136" s="1">
        <v>42094</v>
      </c>
      <c r="U1136" s="1">
        <v>42095</v>
      </c>
      <c r="V1136">
        <v>272.69399999999996</v>
      </c>
      <c r="W1136">
        <v>2</v>
      </c>
      <c r="X1136">
        <v>38.979999999999997</v>
      </c>
      <c r="Y1136">
        <v>85834</v>
      </c>
      <c r="Z1136" t="str">
        <f>TEXT(Orders[[#This Row],[Order Date]],"MMM")</f>
        <v>Mar</v>
      </c>
    </row>
    <row r="1137" spans="1:26" x14ac:dyDescent="0.3">
      <c r="A1137">
        <v>25381</v>
      </c>
      <c r="B1137" t="s">
        <v>106</v>
      </c>
      <c r="C1137">
        <v>0.1</v>
      </c>
      <c r="D1137">
        <v>4.24</v>
      </c>
      <c r="E1137">
        <v>5.41</v>
      </c>
      <c r="F1137">
        <v>2066</v>
      </c>
      <c r="G1137" t="s">
        <v>1979</v>
      </c>
      <c r="H1137" t="s">
        <v>49</v>
      </c>
      <c r="I1137" t="s">
        <v>28</v>
      </c>
      <c r="J1137" t="s">
        <v>29</v>
      </c>
      <c r="K1137" t="s">
        <v>109</v>
      </c>
      <c r="L1137" t="s">
        <v>59</v>
      </c>
      <c r="M1137" t="s">
        <v>110</v>
      </c>
      <c r="N1137">
        <v>0.35</v>
      </c>
      <c r="O1137" t="s">
        <v>33</v>
      </c>
      <c r="P1137" t="s">
        <v>136</v>
      </c>
      <c r="Q1137" t="s">
        <v>322</v>
      </c>
      <c r="R1137" t="s">
        <v>1980</v>
      </c>
      <c r="S1137">
        <v>28079</v>
      </c>
      <c r="T1137" s="1">
        <v>42113</v>
      </c>
      <c r="U1137" s="1">
        <v>42117</v>
      </c>
      <c r="V1137">
        <v>-61.6</v>
      </c>
      <c r="W1137">
        <v>8</v>
      </c>
      <c r="X1137">
        <v>34.159999999999997</v>
      </c>
      <c r="Y1137">
        <v>85835</v>
      </c>
      <c r="Z1137" t="str">
        <f>TEXT(Orders[[#This Row],[Order Date]],"MMM")</f>
        <v>Apr</v>
      </c>
    </row>
    <row r="1138" spans="1:26" x14ac:dyDescent="0.3">
      <c r="A1138">
        <v>21901</v>
      </c>
      <c r="B1138" t="s">
        <v>56</v>
      </c>
      <c r="C1138">
        <v>0.1</v>
      </c>
      <c r="D1138">
        <v>40.98</v>
      </c>
      <c r="E1138">
        <v>6.5</v>
      </c>
      <c r="F1138">
        <v>2069</v>
      </c>
      <c r="G1138" t="s">
        <v>1981</v>
      </c>
      <c r="H1138" t="s">
        <v>49</v>
      </c>
      <c r="I1138" t="s">
        <v>114</v>
      </c>
      <c r="J1138" t="s">
        <v>77</v>
      </c>
      <c r="K1138" t="s">
        <v>180</v>
      </c>
      <c r="L1138" t="s">
        <v>59</v>
      </c>
      <c r="M1138" t="s">
        <v>1267</v>
      </c>
      <c r="N1138">
        <v>0.74</v>
      </c>
      <c r="O1138" t="s">
        <v>33</v>
      </c>
      <c r="P1138" t="s">
        <v>136</v>
      </c>
      <c r="Q1138" t="s">
        <v>612</v>
      </c>
      <c r="R1138" t="s">
        <v>1982</v>
      </c>
      <c r="S1138">
        <v>41075</v>
      </c>
      <c r="T1138" s="1">
        <v>42016</v>
      </c>
      <c r="U1138" s="1">
        <v>42018</v>
      </c>
      <c r="V1138">
        <v>66.852000000000004</v>
      </c>
      <c r="W1138">
        <v>3</v>
      </c>
      <c r="X1138">
        <v>120.34</v>
      </c>
      <c r="Y1138">
        <v>88554</v>
      </c>
      <c r="Z1138" t="str">
        <f>TEXT(Orders[[#This Row],[Order Date]],"MMM")</f>
        <v>Jan</v>
      </c>
    </row>
    <row r="1139" spans="1:26" x14ac:dyDescent="0.3">
      <c r="A1139">
        <v>19567</v>
      </c>
      <c r="B1139" t="s">
        <v>106</v>
      </c>
      <c r="C1139">
        <v>7.0000000000000007E-2</v>
      </c>
      <c r="D1139">
        <v>35.99</v>
      </c>
      <c r="E1139">
        <v>5.99</v>
      </c>
      <c r="F1139">
        <v>2070</v>
      </c>
      <c r="G1139" t="s">
        <v>1983</v>
      </c>
      <c r="H1139" t="s">
        <v>49</v>
      </c>
      <c r="I1139" t="s">
        <v>28</v>
      </c>
      <c r="J1139" t="s">
        <v>77</v>
      </c>
      <c r="K1139" t="s">
        <v>78</v>
      </c>
      <c r="L1139" t="s">
        <v>31</v>
      </c>
      <c r="M1139" t="s">
        <v>979</v>
      </c>
      <c r="N1139">
        <v>0.38</v>
      </c>
      <c r="O1139" t="s">
        <v>33</v>
      </c>
      <c r="P1139" t="s">
        <v>61</v>
      </c>
      <c r="Q1139" t="s">
        <v>300</v>
      </c>
      <c r="R1139" t="s">
        <v>1984</v>
      </c>
      <c r="S1139">
        <v>48021</v>
      </c>
      <c r="T1139" s="1">
        <v>42140</v>
      </c>
      <c r="U1139" s="1">
        <v>42144</v>
      </c>
      <c r="V1139">
        <v>17.839800000000011</v>
      </c>
      <c r="W1139">
        <v>5</v>
      </c>
      <c r="X1139">
        <v>153.61000000000001</v>
      </c>
      <c r="Y1139">
        <v>88558</v>
      </c>
      <c r="Z1139" t="str">
        <f>TEXT(Orders[[#This Row],[Order Date]],"MMM")</f>
        <v>May</v>
      </c>
    </row>
    <row r="1140" spans="1:26" x14ac:dyDescent="0.3">
      <c r="A1140">
        <v>20498</v>
      </c>
      <c r="B1140" t="s">
        <v>37</v>
      </c>
      <c r="C1140">
        <v>0.03</v>
      </c>
      <c r="D1140">
        <v>60.98</v>
      </c>
      <c r="E1140">
        <v>1.99</v>
      </c>
      <c r="F1140">
        <v>2071</v>
      </c>
      <c r="G1140" t="s">
        <v>1985</v>
      </c>
      <c r="H1140" t="s">
        <v>49</v>
      </c>
      <c r="I1140" t="s">
        <v>28</v>
      </c>
      <c r="J1140" t="s">
        <v>77</v>
      </c>
      <c r="K1140" t="s">
        <v>180</v>
      </c>
      <c r="L1140" t="s">
        <v>51</v>
      </c>
      <c r="M1140" t="s">
        <v>1986</v>
      </c>
      <c r="N1140">
        <v>0.5</v>
      </c>
      <c r="O1140" t="s">
        <v>33</v>
      </c>
      <c r="P1140" t="s">
        <v>61</v>
      </c>
      <c r="Q1140" t="s">
        <v>300</v>
      </c>
      <c r="R1140" t="s">
        <v>1987</v>
      </c>
      <c r="S1140">
        <v>48336</v>
      </c>
      <c r="T1140" s="1">
        <v>42036</v>
      </c>
      <c r="U1140" s="1">
        <v>42036</v>
      </c>
      <c r="V1140">
        <v>976.2672</v>
      </c>
      <c r="W1140">
        <v>23</v>
      </c>
      <c r="X1140">
        <v>1414.88</v>
      </c>
      <c r="Y1140">
        <v>88555</v>
      </c>
      <c r="Z1140" t="str">
        <f>TEXT(Orders[[#This Row],[Order Date]],"MMM")</f>
        <v>Feb</v>
      </c>
    </row>
    <row r="1141" spans="1:26" x14ac:dyDescent="0.3">
      <c r="A1141">
        <v>20499</v>
      </c>
      <c r="B1141" t="s">
        <v>37</v>
      </c>
      <c r="C1141">
        <v>0.04</v>
      </c>
      <c r="D1141">
        <v>3.08</v>
      </c>
      <c r="E1141">
        <v>0.99</v>
      </c>
      <c r="F1141">
        <v>2071</v>
      </c>
      <c r="G1141" t="s">
        <v>1985</v>
      </c>
      <c r="H1141" t="s">
        <v>49</v>
      </c>
      <c r="I1141" t="s">
        <v>28</v>
      </c>
      <c r="J1141" t="s">
        <v>29</v>
      </c>
      <c r="K1141" t="s">
        <v>134</v>
      </c>
      <c r="L1141" t="s">
        <v>59</v>
      </c>
      <c r="M1141" t="s">
        <v>1988</v>
      </c>
      <c r="N1141">
        <v>0.37</v>
      </c>
      <c r="O1141" t="s">
        <v>33</v>
      </c>
      <c r="P1141" t="s">
        <v>61</v>
      </c>
      <c r="Q1141" t="s">
        <v>300</v>
      </c>
      <c r="R1141" t="s">
        <v>1987</v>
      </c>
      <c r="S1141">
        <v>48336</v>
      </c>
      <c r="T1141" s="1">
        <v>42036</v>
      </c>
      <c r="U1141" s="1">
        <v>42037</v>
      </c>
      <c r="V1141">
        <v>23.204699999999999</v>
      </c>
      <c r="W1141">
        <v>11</v>
      </c>
      <c r="X1141">
        <v>33.630000000000003</v>
      </c>
      <c r="Y1141">
        <v>88555</v>
      </c>
      <c r="Z1141" t="str">
        <f>TEXT(Orders[[#This Row],[Order Date]],"MMM")</f>
        <v>Feb</v>
      </c>
    </row>
    <row r="1142" spans="1:26" x14ac:dyDescent="0.3">
      <c r="A1142">
        <v>19568</v>
      </c>
      <c r="B1142" t="s">
        <v>106</v>
      </c>
      <c r="C1142">
        <v>0.08</v>
      </c>
      <c r="D1142">
        <v>65.989999999999995</v>
      </c>
      <c r="E1142">
        <v>5.92</v>
      </c>
      <c r="F1142">
        <v>2071</v>
      </c>
      <c r="G1142" t="s">
        <v>1985</v>
      </c>
      <c r="H1142" t="s">
        <v>27</v>
      </c>
      <c r="I1142" t="s">
        <v>28</v>
      </c>
      <c r="J1142" t="s">
        <v>77</v>
      </c>
      <c r="K1142" t="s">
        <v>78</v>
      </c>
      <c r="L1142" t="s">
        <v>59</v>
      </c>
      <c r="M1142" t="s">
        <v>1132</v>
      </c>
      <c r="N1142">
        <v>0.57999999999999996</v>
      </c>
      <c r="O1142" t="s">
        <v>33</v>
      </c>
      <c r="P1142" t="s">
        <v>61</v>
      </c>
      <c r="Q1142" t="s">
        <v>300</v>
      </c>
      <c r="R1142" t="s">
        <v>1987</v>
      </c>
      <c r="S1142">
        <v>48336</v>
      </c>
      <c r="T1142" s="1">
        <v>42140</v>
      </c>
      <c r="U1142" s="1">
        <v>42147</v>
      </c>
      <c r="V1142">
        <v>183.84300000000002</v>
      </c>
      <c r="W1142">
        <v>20</v>
      </c>
      <c r="X1142">
        <v>1063.81</v>
      </c>
      <c r="Y1142">
        <v>88558</v>
      </c>
      <c r="Z1142" t="str">
        <f>TEXT(Orders[[#This Row],[Order Date]],"MMM")</f>
        <v>May</v>
      </c>
    </row>
    <row r="1143" spans="1:26" x14ac:dyDescent="0.3">
      <c r="A1143">
        <v>20500</v>
      </c>
      <c r="B1143" t="s">
        <v>37</v>
      </c>
      <c r="C1143">
        <v>0</v>
      </c>
      <c r="D1143">
        <v>10.31</v>
      </c>
      <c r="E1143">
        <v>1.79</v>
      </c>
      <c r="F1143">
        <v>2072</v>
      </c>
      <c r="G1143" t="s">
        <v>1989</v>
      </c>
      <c r="H1143" t="s">
        <v>49</v>
      </c>
      <c r="I1143" t="s">
        <v>28</v>
      </c>
      <c r="J1143" t="s">
        <v>29</v>
      </c>
      <c r="K1143" t="s">
        <v>93</v>
      </c>
      <c r="L1143" t="s">
        <v>31</v>
      </c>
      <c r="M1143" t="s">
        <v>1990</v>
      </c>
      <c r="N1143">
        <v>0.38</v>
      </c>
      <c r="O1143" t="s">
        <v>33</v>
      </c>
      <c r="P1143" t="s">
        <v>61</v>
      </c>
      <c r="Q1143" t="s">
        <v>300</v>
      </c>
      <c r="R1143" t="s">
        <v>1991</v>
      </c>
      <c r="S1143">
        <v>48505</v>
      </c>
      <c r="T1143" s="1">
        <v>42036</v>
      </c>
      <c r="U1143" s="1">
        <v>42038</v>
      </c>
      <c r="V1143">
        <v>167.46299999999997</v>
      </c>
      <c r="W1143">
        <v>23</v>
      </c>
      <c r="X1143">
        <v>242.7</v>
      </c>
      <c r="Y1143">
        <v>88555</v>
      </c>
      <c r="Z1143" t="str">
        <f>TEXT(Orders[[#This Row],[Order Date]],"MMM")</f>
        <v>Feb</v>
      </c>
    </row>
    <row r="1144" spans="1:26" x14ac:dyDescent="0.3">
      <c r="A1144">
        <v>20824</v>
      </c>
      <c r="B1144" t="s">
        <v>25</v>
      </c>
      <c r="C1144">
        <v>0.09</v>
      </c>
      <c r="D1144">
        <v>260.98</v>
      </c>
      <c r="E1144">
        <v>41.91</v>
      </c>
      <c r="F1144">
        <v>2072</v>
      </c>
      <c r="G1144" t="s">
        <v>1989</v>
      </c>
      <c r="H1144" t="s">
        <v>39</v>
      </c>
      <c r="I1144" t="s">
        <v>28</v>
      </c>
      <c r="J1144" t="s">
        <v>41</v>
      </c>
      <c r="K1144" t="s">
        <v>191</v>
      </c>
      <c r="L1144" t="s">
        <v>121</v>
      </c>
      <c r="M1144" t="s">
        <v>948</v>
      </c>
      <c r="N1144">
        <v>0.59</v>
      </c>
      <c r="O1144" t="s">
        <v>33</v>
      </c>
      <c r="P1144" t="s">
        <v>61</v>
      </c>
      <c r="Q1144" t="s">
        <v>300</v>
      </c>
      <c r="R1144" t="s">
        <v>1991</v>
      </c>
      <c r="S1144">
        <v>48505</v>
      </c>
      <c r="T1144" s="1">
        <v>42046</v>
      </c>
      <c r="U1144" s="1">
        <v>42048</v>
      </c>
      <c r="V1144">
        <v>1307.2692</v>
      </c>
      <c r="W1144">
        <v>14</v>
      </c>
      <c r="X1144">
        <v>3377.06</v>
      </c>
      <c r="Y1144">
        <v>88556</v>
      </c>
      <c r="Z1144" t="str">
        <f>TEXT(Orders[[#This Row],[Order Date]],"MMM")</f>
        <v>Feb</v>
      </c>
    </row>
    <row r="1145" spans="1:26" x14ac:dyDescent="0.3">
      <c r="A1145">
        <v>20825</v>
      </c>
      <c r="B1145" t="s">
        <v>25</v>
      </c>
      <c r="C1145">
        <v>0.01</v>
      </c>
      <c r="D1145">
        <v>10.52</v>
      </c>
      <c r="E1145">
        <v>7.94</v>
      </c>
      <c r="F1145">
        <v>2072</v>
      </c>
      <c r="G1145" t="s">
        <v>1989</v>
      </c>
      <c r="H1145" t="s">
        <v>49</v>
      </c>
      <c r="I1145" t="s">
        <v>28</v>
      </c>
      <c r="J1145" t="s">
        <v>41</v>
      </c>
      <c r="K1145" t="s">
        <v>50</v>
      </c>
      <c r="L1145" t="s">
        <v>51</v>
      </c>
      <c r="M1145" t="s">
        <v>1992</v>
      </c>
      <c r="N1145">
        <v>0.52</v>
      </c>
      <c r="O1145" t="s">
        <v>33</v>
      </c>
      <c r="P1145" t="s">
        <v>61</v>
      </c>
      <c r="Q1145" t="s">
        <v>300</v>
      </c>
      <c r="R1145" t="s">
        <v>1991</v>
      </c>
      <c r="S1145">
        <v>48505</v>
      </c>
      <c r="T1145" s="1">
        <v>42046</v>
      </c>
      <c r="U1145" s="1">
        <v>42048</v>
      </c>
      <c r="V1145">
        <v>-15.818400000000002</v>
      </c>
      <c r="W1145">
        <v>11</v>
      </c>
      <c r="X1145">
        <v>123.93</v>
      </c>
      <c r="Y1145">
        <v>88556</v>
      </c>
      <c r="Z1145" t="str">
        <f>TEXT(Orders[[#This Row],[Order Date]],"MMM")</f>
        <v>Feb</v>
      </c>
    </row>
    <row r="1146" spans="1:26" x14ac:dyDescent="0.3">
      <c r="A1146">
        <v>20826</v>
      </c>
      <c r="B1146" t="s">
        <v>25</v>
      </c>
      <c r="C1146">
        <v>0.02</v>
      </c>
      <c r="D1146">
        <v>5.98</v>
      </c>
      <c r="E1146">
        <v>7.5</v>
      </c>
      <c r="F1146">
        <v>2072</v>
      </c>
      <c r="G1146" t="s">
        <v>1989</v>
      </c>
      <c r="H1146" t="s">
        <v>27</v>
      </c>
      <c r="I1146" t="s">
        <v>28</v>
      </c>
      <c r="J1146" t="s">
        <v>29</v>
      </c>
      <c r="K1146" t="s">
        <v>93</v>
      </c>
      <c r="L1146" t="s">
        <v>59</v>
      </c>
      <c r="M1146" t="s">
        <v>1993</v>
      </c>
      <c r="N1146">
        <v>0.4</v>
      </c>
      <c r="O1146" t="s">
        <v>33</v>
      </c>
      <c r="P1146" t="s">
        <v>61</v>
      </c>
      <c r="Q1146" t="s">
        <v>300</v>
      </c>
      <c r="R1146" t="s">
        <v>1991</v>
      </c>
      <c r="S1146">
        <v>48505</v>
      </c>
      <c r="T1146" s="1">
        <v>42046</v>
      </c>
      <c r="U1146" s="1">
        <v>42048</v>
      </c>
      <c r="V1146">
        <v>-55.832400000000007</v>
      </c>
      <c r="W1146">
        <v>14</v>
      </c>
      <c r="X1146">
        <v>93.96</v>
      </c>
      <c r="Y1146">
        <v>88556</v>
      </c>
      <c r="Z1146" t="str">
        <f>TEXT(Orders[[#This Row],[Order Date]],"MMM")</f>
        <v>Feb</v>
      </c>
    </row>
    <row r="1147" spans="1:26" x14ac:dyDescent="0.3">
      <c r="A1147">
        <v>24677</v>
      </c>
      <c r="B1147" t="s">
        <v>37</v>
      </c>
      <c r="C1147">
        <v>0.05</v>
      </c>
      <c r="D1147">
        <v>291.73</v>
      </c>
      <c r="E1147">
        <v>48.8</v>
      </c>
      <c r="F1147">
        <v>2073</v>
      </c>
      <c r="G1147" t="s">
        <v>1994</v>
      </c>
      <c r="H1147" t="s">
        <v>39</v>
      </c>
      <c r="I1147" t="s">
        <v>114</v>
      </c>
      <c r="J1147" t="s">
        <v>41</v>
      </c>
      <c r="K1147" t="s">
        <v>42</v>
      </c>
      <c r="L1147" t="s">
        <v>43</v>
      </c>
      <c r="M1147" t="s">
        <v>145</v>
      </c>
      <c r="N1147">
        <v>0.56000000000000005</v>
      </c>
      <c r="O1147" t="s">
        <v>33</v>
      </c>
      <c r="P1147" t="s">
        <v>61</v>
      </c>
      <c r="Q1147" t="s">
        <v>300</v>
      </c>
      <c r="R1147" t="s">
        <v>1995</v>
      </c>
      <c r="S1147">
        <v>48135</v>
      </c>
      <c r="T1147" s="1">
        <v>42101</v>
      </c>
      <c r="U1147" s="1">
        <v>42103</v>
      </c>
      <c r="V1147">
        <v>550.38080000000002</v>
      </c>
      <c r="W1147">
        <v>6</v>
      </c>
      <c r="X1147">
        <v>1818.41</v>
      </c>
      <c r="Y1147">
        <v>88557</v>
      </c>
      <c r="Z1147" t="str">
        <f>TEXT(Orders[[#This Row],[Order Date]],"MMM")</f>
        <v>Apr</v>
      </c>
    </row>
    <row r="1148" spans="1:26" x14ac:dyDescent="0.3">
      <c r="A1148">
        <v>24094</v>
      </c>
      <c r="B1148" t="s">
        <v>106</v>
      </c>
      <c r="C1148">
        <v>0.09</v>
      </c>
      <c r="D1148">
        <v>1.48</v>
      </c>
      <c r="E1148">
        <v>0.7</v>
      </c>
      <c r="F1148">
        <v>2081</v>
      </c>
      <c r="G1148" t="s">
        <v>1996</v>
      </c>
      <c r="H1148" t="s">
        <v>49</v>
      </c>
      <c r="I1148" t="s">
        <v>28</v>
      </c>
      <c r="J1148" t="s">
        <v>29</v>
      </c>
      <c r="K1148" t="s">
        <v>66</v>
      </c>
      <c r="L1148" t="s">
        <v>31</v>
      </c>
      <c r="M1148" t="s">
        <v>1997</v>
      </c>
      <c r="N1148">
        <v>0.37</v>
      </c>
      <c r="O1148" t="s">
        <v>33</v>
      </c>
      <c r="P1148" t="s">
        <v>53</v>
      </c>
      <c r="Q1148" t="s">
        <v>71</v>
      </c>
      <c r="R1148" t="s">
        <v>1998</v>
      </c>
      <c r="S1148">
        <v>14853</v>
      </c>
      <c r="T1148" s="1">
        <v>42007</v>
      </c>
      <c r="U1148" s="1">
        <v>42009</v>
      </c>
      <c r="V1148">
        <v>1.68</v>
      </c>
      <c r="W1148">
        <v>6</v>
      </c>
      <c r="X1148">
        <v>8.9499999999999993</v>
      </c>
      <c r="Y1148">
        <v>86092</v>
      </c>
      <c r="Z1148" t="str">
        <f>TEXT(Orders[[#This Row],[Order Date]],"MMM")</f>
        <v>Jan</v>
      </c>
    </row>
    <row r="1149" spans="1:26" x14ac:dyDescent="0.3">
      <c r="A1149">
        <v>21697</v>
      </c>
      <c r="B1149" t="s">
        <v>106</v>
      </c>
      <c r="C1149">
        <v>0.06</v>
      </c>
      <c r="D1149">
        <v>38.06</v>
      </c>
      <c r="E1149">
        <v>4.5</v>
      </c>
      <c r="F1149">
        <v>2089</v>
      </c>
      <c r="G1149" t="s">
        <v>1999</v>
      </c>
      <c r="H1149" t="s">
        <v>49</v>
      </c>
      <c r="I1149" t="s">
        <v>28</v>
      </c>
      <c r="J1149" t="s">
        <v>29</v>
      </c>
      <c r="K1149" t="s">
        <v>257</v>
      </c>
      <c r="L1149" t="s">
        <v>59</v>
      </c>
      <c r="M1149" t="s">
        <v>2000</v>
      </c>
      <c r="N1149">
        <v>0.56000000000000005</v>
      </c>
      <c r="O1149" t="s">
        <v>33</v>
      </c>
      <c r="P1149" t="s">
        <v>53</v>
      </c>
      <c r="Q1149" t="s">
        <v>71</v>
      </c>
      <c r="R1149" t="s">
        <v>2001</v>
      </c>
      <c r="S1149">
        <v>10956</v>
      </c>
      <c r="T1149" s="1">
        <v>42185</v>
      </c>
      <c r="U1149" s="1">
        <v>42191</v>
      </c>
      <c r="V1149">
        <v>450.45959999999997</v>
      </c>
      <c r="W1149">
        <v>17</v>
      </c>
      <c r="X1149">
        <v>652.84</v>
      </c>
      <c r="Y1149">
        <v>88348</v>
      </c>
      <c r="Z1149" t="str">
        <f>TEXT(Orders[[#This Row],[Order Date]],"MMM")</f>
        <v>Jun</v>
      </c>
    </row>
    <row r="1150" spans="1:26" x14ac:dyDescent="0.3">
      <c r="A1150">
        <v>21698</v>
      </c>
      <c r="B1150" t="s">
        <v>106</v>
      </c>
      <c r="C1150">
        <v>0.08</v>
      </c>
      <c r="D1150">
        <v>599.99</v>
      </c>
      <c r="E1150">
        <v>24.49</v>
      </c>
      <c r="F1150">
        <v>2089</v>
      </c>
      <c r="G1150" t="s">
        <v>1999</v>
      </c>
      <c r="H1150" t="s">
        <v>49</v>
      </c>
      <c r="I1150" t="s">
        <v>28</v>
      </c>
      <c r="J1150" t="s">
        <v>77</v>
      </c>
      <c r="K1150" t="s">
        <v>586</v>
      </c>
      <c r="L1150" t="s">
        <v>236</v>
      </c>
      <c r="M1150" t="s">
        <v>2002</v>
      </c>
      <c r="N1150">
        <v>0.37</v>
      </c>
      <c r="O1150" t="s">
        <v>33</v>
      </c>
      <c r="P1150" t="s">
        <v>53</v>
      </c>
      <c r="Q1150" t="s">
        <v>71</v>
      </c>
      <c r="R1150" t="s">
        <v>2001</v>
      </c>
      <c r="S1150">
        <v>10956</v>
      </c>
      <c r="T1150" s="1">
        <v>42185</v>
      </c>
      <c r="U1150" s="1">
        <v>42193</v>
      </c>
      <c r="V1150">
        <v>8798.1830999999984</v>
      </c>
      <c r="W1150">
        <v>22</v>
      </c>
      <c r="X1150">
        <v>12750.99</v>
      </c>
      <c r="Y1150">
        <v>88348</v>
      </c>
      <c r="Z1150" t="str">
        <f>TEXT(Orders[[#This Row],[Order Date]],"MMM")</f>
        <v>Jun</v>
      </c>
    </row>
    <row r="1151" spans="1:26" x14ac:dyDescent="0.3">
      <c r="A1151">
        <v>21699</v>
      </c>
      <c r="B1151" t="s">
        <v>106</v>
      </c>
      <c r="C1151">
        <v>0.1</v>
      </c>
      <c r="D1151">
        <v>3.98</v>
      </c>
      <c r="E1151">
        <v>2.97</v>
      </c>
      <c r="F1151">
        <v>2089</v>
      </c>
      <c r="G1151" t="s">
        <v>1999</v>
      </c>
      <c r="H1151" t="s">
        <v>27</v>
      </c>
      <c r="I1151" t="s">
        <v>28</v>
      </c>
      <c r="J1151" t="s">
        <v>29</v>
      </c>
      <c r="K1151" t="s">
        <v>93</v>
      </c>
      <c r="L1151" t="s">
        <v>31</v>
      </c>
      <c r="M1151" t="s">
        <v>2003</v>
      </c>
      <c r="N1151">
        <v>0.35</v>
      </c>
      <c r="O1151" t="s">
        <v>33</v>
      </c>
      <c r="P1151" t="s">
        <v>53</v>
      </c>
      <c r="Q1151" t="s">
        <v>71</v>
      </c>
      <c r="R1151" t="s">
        <v>2001</v>
      </c>
      <c r="S1151">
        <v>10956</v>
      </c>
      <c r="T1151" s="1">
        <v>42185</v>
      </c>
      <c r="U1151" s="1">
        <v>42189</v>
      </c>
      <c r="V1151">
        <v>-5.3849999999999998</v>
      </c>
      <c r="W1151">
        <v>5</v>
      </c>
      <c r="X1151">
        <v>20.54</v>
      </c>
      <c r="Y1151">
        <v>88348</v>
      </c>
      <c r="Z1151" t="str">
        <f>TEXT(Orders[[#This Row],[Order Date]],"MMM")</f>
        <v>Jun</v>
      </c>
    </row>
    <row r="1152" spans="1:26" x14ac:dyDescent="0.3">
      <c r="A1152">
        <v>18696</v>
      </c>
      <c r="B1152" t="s">
        <v>56</v>
      </c>
      <c r="C1152">
        <v>0.08</v>
      </c>
      <c r="D1152">
        <v>400.98</v>
      </c>
      <c r="E1152">
        <v>42.52</v>
      </c>
      <c r="F1152">
        <v>2094</v>
      </c>
      <c r="G1152" t="s">
        <v>2004</v>
      </c>
      <c r="H1152" t="s">
        <v>39</v>
      </c>
      <c r="I1152" t="s">
        <v>28</v>
      </c>
      <c r="J1152" t="s">
        <v>41</v>
      </c>
      <c r="K1152" t="s">
        <v>152</v>
      </c>
      <c r="L1152" t="s">
        <v>121</v>
      </c>
      <c r="M1152" t="s">
        <v>1091</v>
      </c>
      <c r="N1152">
        <v>0.71</v>
      </c>
      <c r="O1152" t="s">
        <v>33</v>
      </c>
      <c r="P1152" t="s">
        <v>34</v>
      </c>
      <c r="Q1152" t="s">
        <v>45</v>
      </c>
      <c r="R1152" t="s">
        <v>2005</v>
      </c>
      <c r="S1152">
        <v>95928</v>
      </c>
      <c r="T1152" s="1">
        <v>42040</v>
      </c>
      <c r="U1152" s="1">
        <v>42041</v>
      </c>
      <c r="V1152">
        <v>3031.9724000000001</v>
      </c>
      <c r="W1152">
        <v>20</v>
      </c>
      <c r="X1152">
        <v>7840.04</v>
      </c>
      <c r="Y1152">
        <v>86629</v>
      </c>
      <c r="Z1152" t="str">
        <f>TEXT(Orders[[#This Row],[Order Date]],"MMM")</f>
        <v>Feb</v>
      </c>
    </row>
    <row r="1153" spans="1:26" x14ac:dyDescent="0.3">
      <c r="A1153">
        <v>18417</v>
      </c>
      <c r="B1153" t="s">
        <v>56</v>
      </c>
      <c r="C1153">
        <v>0.1</v>
      </c>
      <c r="D1153">
        <v>300.97000000000003</v>
      </c>
      <c r="E1153">
        <v>7.18</v>
      </c>
      <c r="F1153">
        <v>2097</v>
      </c>
      <c r="G1153" t="s">
        <v>2006</v>
      </c>
      <c r="H1153" t="s">
        <v>49</v>
      </c>
      <c r="I1153" t="s">
        <v>40</v>
      </c>
      <c r="J1153" t="s">
        <v>77</v>
      </c>
      <c r="K1153" t="s">
        <v>180</v>
      </c>
      <c r="L1153" t="s">
        <v>59</v>
      </c>
      <c r="M1153" t="s">
        <v>1086</v>
      </c>
      <c r="N1153">
        <v>0.48</v>
      </c>
      <c r="O1153" t="s">
        <v>33</v>
      </c>
      <c r="P1153" t="s">
        <v>136</v>
      </c>
      <c r="Q1153" t="s">
        <v>930</v>
      </c>
      <c r="R1153" t="s">
        <v>931</v>
      </c>
      <c r="S1153">
        <v>29915</v>
      </c>
      <c r="T1153" s="1">
        <v>42112</v>
      </c>
      <c r="U1153" s="1">
        <v>42113</v>
      </c>
      <c r="V1153">
        <v>138.018</v>
      </c>
      <c r="W1153">
        <v>4</v>
      </c>
      <c r="X1153">
        <v>1094.33</v>
      </c>
      <c r="Y1153">
        <v>87889</v>
      </c>
      <c r="Z1153" t="str">
        <f>TEXT(Orders[[#This Row],[Order Date]],"MMM")</f>
        <v>Apr</v>
      </c>
    </row>
    <row r="1154" spans="1:26" x14ac:dyDescent="0.3">
      <c r="A1154">
        <v>18418</v>
      </c>
      <c r="B1154" t="s">
        <v>56</v>
      </c>
      <c r="C1154">
        <v>0.06</v>
      </c>
      <c r="D1154">
        <v>39.89</v>
      </c>
      <c r="E1154">
        <v>3.04</v>
      </c>
      <c r="F1154">
        <v>2098</v>
      </c>
      <c r="G1154" t="s">
        <v>2007</v>
      </c>
      <c r="H1154" t="s">
        <v>49</v>
      </c>
      <c r="I1154" t="s">
        <v>40</v>
      </c>
      <c r="J1154" t="s">
        <v>41</v>
      </c>
      <c r="K1154" t="s">
        <v>50</v>
      </c>
      <c r="L1154" t="s">
        <v>31</v>
      </c>
      <c r="M1154" t="s">
        <v>2008</v>
      </c>
      <c r="N1154">
        <v>0.53</v>
      </c>
      <c r="O1154" t="s">
        <v>33</v>
      </c>
      <c r="P1154" t="s">
        <v>136</v>
      </c>
      <c r="Q1154" t="s">
        <v>930</v>
      </c>
      <c r="R1154" t="s">
        <v>2009</v>
      </c>
      <c r="S1154">
        <v>29464</v>
      </c>
      <c r="T1154" s="1">
        <v>42112</v>
      </c>
      <c r="U1154" s="1">
        <v>42114</v>
      </c>
      <c r="V1154">
        <v>38.874000000000002</v>
      </c>
      <c r="W1154">
        <v>10</v>
      </c>
      <c r="X1154">
        <v>389.97</v>
      </c>
      <c r="Y1154">
        <v>87889</v>
      </c>
      <c r="Z1154" t="str">
        <f>TEXT(Orders[[#This Row],[Order Date]],"MMM")</f>
        <v>Apr</v>
      </c>
    </row>
    <row r="1155" spans="1:26" x14ac:dyDescent="0.3">
      <c r="A1155">
        <v>22234</v>
      </c>
      <c r="B1155" t="s">
        <v>37</v>
      </c>
      <c r="C1155">
        <v>7.0000000000000007E-2</v>
      </c>
      <c r="D1155">
        <v>14.56</v>
      </c>
      <c r="E1155">
        <v>3.5</v>
      </c>
      <c r="F1155">
        <v>2099</v>
      </c>
      <c r="G1155" t="s">
        <v>2010</v>
      </c>
      <c r="H1155" t="s">
        <v>49</v>
      </c>
      <c r="I1155" t="s">
        <v>40</v>
      </c>
      <c r="J1155" t="s">
        <v>29</v>
      </c>
      <c r="K1155" t="s">
        <v>257</v>
      </c>
      <c r="L1155" t="s">
        <v>59</v>
      </c>
      <c r="M1155" t="s">
        <v>903</v>
      </c>
      <c r="N1155">
        <v>0.57999999999999996</v>
      </c>
      <c r="O1155" t="s">
        <v>33</v>
      </c>
      <c r="P1155" t="s">
        <v>136</v>
      </c>
      <c r="Q1155" t="s">
        <v>930</v>
      </c>
      <c r="R1155" t="s">
        <v>2011</v>
      </c>
      <c r="S1155">
        <v>29577</v>
      </c>
      <c r="T1155" s="1">
        <v>42012</v>
      </c>
      <c r="U1155" s="1">
        <v>42013</v>
      </c>
      <c r="V1155">
        <v>-45.528000000000006</v>
      </c>
      <c r="W1155">
        <v>6</v>
      </c>
      <c r="X1155">
        <v>84.59</v>
      </c>
      <c r="Y1155">
        <v>87888</v>
      </c>
      <c r="Z1155" t="str">
        <f>TEXT(Orders[[#This Row],[Order Date]],"MMM")</f>
        <v>Jan</v>
      </c>
    </row>
    <row r="1156" spans="1:26" x14ac:dyDescent="0.3">
      <c r="A1156">
        <v>5501</v>
      </c>
      <c r="B1156" t="s">
        <v>56</v>
      </c>
      <c r="C1156">
        <v>0.05</v>
      </c>
      <c r="D1156">
        <v>399.98</v>
      </c>
      <c r="E1156">
        <v>12.06</v>
      </c>
      <c r="F1156">
        <v>2107</v>
      </c>
      <c r="G1156" t="s">
        <v>2012</v>
      </c>
      <c r="H1156" t="s">
        <v>39</v>
      </c>
      <c r="I1156" t="s">
        <v>28</v>
      </c>
      <c r="J1156" t="s">
        <v>77</v>
      </c>
      <c r="K1156" t="s">
        <v>85</v>
      </c>
      <c r="L1156" t="s">
        <v>121</v>
      </c>
      <c r="M1156" t="s">
        <v>264</v>
      </c>
      <c r="N1156">
        <v>0.56000000000000005</v>
      </c>
      <c r="O1156" t="s">
        <v>33</v>
      </c>
      <c r="P1156" t="s">
        <v>61</v>
      </c>
      <c r="Q1156" t="s">
        <v>178</v>
      </c>
      <c r="R1156" t="s">
        <v>179</v>
      </c>
      <c r="S1156">
        <v>60601</v>
      </c>
      <c r="T1156" s="1">
        <v>42161</v>
      </c>
      <c r="U1156" s="1">
        <v>42161</v>
      </c>
      <c r="V1156">
        <v>567.59</v>
      </c>
      <c r="W1156">
        <v>24</v>
      </c>
      <c r="X1156">
        <v>9666.7199999999993</v>
      </c>
      <c r="Y1156">
        <v>39015</v>
      </c>
      <c r="Z1156" t="str">
        <f>TEXT(Orders[[#This Row],[Order Date]],"MMM")</f>
        <v>Jun</v>
      </c>
    </row>
    <row r="1157" spans="1:26" x14ac:dyDescent="0.3">
      <c r="A1157">
        <v>5502</v>
      </c>
      <c r="B1157" t="s">
        <v>56</v>
      </c>
      <c r="C1157">
        <v>7.0000000000000007E-2</v>
      </c>
      <c r="D1157">
        <v>6.48</v>
      </c>
      <c r="E1157">
        <v>5.74</v>
      </c>
      <c r="F1157">
        <v>2107</v>
      </c>
      <c r="G1157" t="s">
        <v>2012</v>
      </c>
      <c r="H1157" t="s">
        <v>49</v>
      </c>
      <c r="I1157" t="s">
        <v>28</v>
      </c>
      <c r="J1157" t="s">
        <v>29</v>
      </c>
      <c r="K1157" t="s">
        <v>93</v>
      </c>
      <c r="L1157" t="s">
        <v>59</v>
      </c>
      <c r="M1157" t="s">
        <v>2013</v>
      </c>
      <c r="N1157">
        <v>0.37</v>
      </c>
      <c r="O1157" t="s">
        <v>33</v>
      </c>
      <c r="P1157" t="s">
        <v>61</v>
      </c>
      <c r="Q1157" t="s">
        <v>178</v>
      </c>
      <c r="R1157" t="s">
        <v>179</v>
      </c>
      <c r="S1157">
        <v>60601</v>
      </c>
      <c r="T1157" s="1">
        <v>42161</v>
      </c>
      <c r="U1157" s="1">
        <v>42161</v>
      </c>
      <c r="V1157">
        <v>-28.45</v>
      </c>
      <c r="W1157">
        <v>20</v>
      </c>
      <c r="X1157">
        <v>134.58000000000001</v>
      </c>
      <c r="Y1157">
        <v>39015</v>
      </c>
      <c r="Z1157" t="str">
        <f>TEXT(Orders[[#This Row],[Order Date]],"MMM")</f>
        <v>Jun</v>
      </c>
    </row>
    <row r="1158" spans="1:26" x14ac:dyDescent="0.3">
      <c r="A1158">
        <v>23502</v>
      </c>
      <c r="B1158" t="s">
        <v>56</v>
      </c>
      <c r="C1158">
        <v>7.0000000000000007E-2</v>
      </c>
      <c r="D1158">
        <v>6.48</v>
      </c>
      <c r="E1158">
        <v>5.74</v>
      </c>
      <c r="F1158">
        <v>2108</v>
      </c>
      <c r="G1158" t="s">
        <v>2014</v>
      </c>
      <c r="H1158" t="s">
        <v>49</v>
      </c>
      <c r="I1158" t="s">
        <v>28</v>
      </c>
      <c r="J1158" t="s">
        <v>29</v>
      </c>
      <c r="K1158" t="s">
        <v>93</v>
      </c>
      <c r="L1158" t="s">
        <v>59</v>
      </c>
      <c r="M1158" t="s">
        <v>2013</v>
      </c>
      <c r="N1158">
        <v>0.37</v>
      </c>
      <c r="O1158" t="s">
        <v>33</v>
      </c>
      <c r="P1158" t="s">
        <v>61</v>
      </c>
      <c r="Q1158" t="s">
        <v>505</v>
      </c>
      <c r="R1158" t="s">
        <v>2015</v>
      </c>
      <c r="S1158">
        <v>63129</v>
      </c>
      <c r="T1158" s="1">
        <v>42161</v>
      </c>
      <c r="U1158" s="1">
        <v>42161</v>
      </c>
      <c r="V1158">
        <v>-14.225</v>
      </c>
      <c r="W1158">
        <v>5</v>
      </c>
      <c r="X1158">
        <v>33.65</v>
      </c>
      <c r="Y1158">
        <v>87862</v>
      </c>
      <c r="Z1158" t="str">
        <f>TEXT(Orders[[#This Row],[Order Date]],"MMM")</f>
        <v>Jun</v>
      </c>
    </row>
    <row r="1159" spans="1:26" x14ac:dyDescent="0.3">
      <c r="A1159">
        <v>18540</v>
      </c>
      <c r="B1159" t="s">
        <v>47</v>
      </c>
      <c r="C1159">
        <v>0.08</v>
      </c>
      <c r="D1159">
        <v>6.68</v>
      </c>
      <c r="E1159">
        <v>1.5</v>
      </c>
      <c r="F1159">
        <v>2114</v>
      </c>
      <c r="G1159" t="s">
        <v>2016</v>
      </c>
      <c r="H1159" t="s">
        <v>49</v>
      </c>
      <c r="I1159" t="s">
        <v>28</v>
      </c>
      <c r="J1159" t="s">
        <v>29</v>
      </c>
      <c r="K1159" t="s">
        <v>30</v>
      </c>
      <c r="L1159" t="s">
        <v>31</v>
      </c>
      <c r="M1159" t="s">
        <v>2017</v>
      </c>
      <c r="N1159">
        <v>0.48</v>
      </c>
      <c r="O1159" t="s">
        <v>33</v>
      </c>
      <c r="P1159" t="s">
        <v>136</v>
      </c>
      <c r="Q1159" t="s">
        <v>137</v>
      </c>
      <c r="R1159" t="s">
        <v>542</v>
      </c>
      <c r="S1159">
        <v>23518</v>
      </c>
      <c r="T1159" s="1">
        <v>42089</v>
      </c>
      <c r="U1159" s="1">
        <v>42091</v>
      </c>
      <c r="V1159">
        <v>-601.80400000000009</v>
      </c>
      <c r="W1159">
        <v>10</v>
      </c>
      <c r="X1159">
        <v>66.12</v>
      </c>
      <c r="Y1159">
        <v>88403</v>
      </c>
      <c r="Z1159" t="str">
        <f>TEXT(Orders[[#This Row],[Order Date]],"MMM")</f>
        <v>Mar</v>
      </c>
    </row>
    <row r="1160" spans="1:26" x14ac:dyDescent="0.3">
      <c r="A1160">
        <v>18562</v>
      </c>
      <c r="B1160" t="s">
        <v>47</v>
      </c>
      <c r="C1160">
        <v>0.08</v>
      </c>
      <c r="D1160">
        <v>2.89</v>
      </c>
      <c r="E1160">
        <v>0.49</v>
      </c>
      <c r="F1160">
        <v>2114</v>
      </c>
      <c r="G1160" t="s">
        <v>2016</v>
      </c>
      <c r="H1160" t="s">
        <v>49</v>
      </c>
      <c r="I1160" t="s">
        <v>28</v>
      </c>
      <c r="J1160" t="s">
        <v>29</v>
      </c>
      <c r="K1160" t="s">
        <v>134</v>
      </c>
      <c r="L1160" t="s">
        <v>59</v>
      </c>
      <c r="M1160" t="s">
        <v>2018</v>
      </c>
      <c r="N1160">
        <v>0.38</v>
      </c>
      <c r="O1160" t="s">
        <v>33</v>
      </c>
      <c r="P1160" t="s">
        <v>136</v>
      </c>
      <c r="Q1160" t="s">
        <v>137</v>
      </c>
      <c r="R1160" t="s">
        <v>542</v>
      </c>
      <c r="S1160">
        <v>23518</v>
      </c>
      <c r="T1160" s="1">
        <v>42117</v>
      </c>
      <c r="U1160" s="1">
        <v>42117</v>
      </c>
      <c r="V1160">
        <v>38.406000000000006</v>
      </c>
      <c r="W1160">
        <v>1</v>
      </c>
      <c r="X1160">
        <v>3.07</v>
      </c>
      <c r="Y1160">
        <v>88404</v>
      </c>
      <c r="Z1160" t="str">
        <f>TEXT(Orders[[#This Row],[Order Date]],"MMM")</f>
        <v>Apr</v>
      </c>
    </row>
    <row r="1161" spans="1:26" x14ac:dyDescent="0.3">
      <c r="A1161">
        <v>21066</v>
      </c>
      <c r="B1161" t="s">
        <v>47</v>
      </c>
      <c r="C1161">
        <v>7.0000000000000007E-2</v>
      </c>
      <c r="D1161">
        <v>226.67</v>
      </c>
      <c r="E1161">
        <v>28.16</v>
      </c>
      <c r="F1161">
        <v>2114</v>
      </c>
      <c r="G1161" t="s">
        <v>2016</v>
      </c>
      <c r="H1161" t="s">
        <v>39</v>
      </c>
      <c r="I1161" t="s">
        <v>28</v>
      </c>
      <c r="J1161" t="s">
        <v>41</v>
      </c>
      <c r="K1161" t="s">
        <v>42</v>
      </c>
      <c r="L1161" t="s">
        <v>43</v>
      </c>
      <c r="M1161" t="s">
        <v>1582</v>
      </c>
      <c r="N1161">
        <v>0.59</v>
      </c>
      <c r="O1161" t="s">
        <v>33</v>
      </c>
      <c r="P1161" t="s">
        <v>136</v>
      </c>
      <c r="Q1161" t="s">
        <v>137</v>
      </c>
      <c r="R1161" t="s">
        <v>542</v>
      </c>
      <c r="S1161">
        <v>23518</v>
      </c>
      <c r="T1161" s="1">
        <v>42061</v>
      </c>
      <c r="U1161" s="1">
        <v>42062</v>
      </c>
      <c r="V1161">
        <v>53.114399999999996</v>
      </c>
      <c r="W1161">
        <v>1</v>
      </c>
      <c r="X1161">
        <v>255.83</v>
      </c>
      <c r="Y1161">
        <v>88405</v>
      </c>
      <c r="Z1161" t="str">
        <f>TEXT(Orders[[#This Row],[Order Date]],"MMM")</f>
        <v>Feb</v>
      </c>
    </row>
    <row r="1162" spans="1:26" x14ac:dyDescent="0.3">
      <c r="A1162">
        <v>21067</v>
      </c>
      <c r="B1162" t="s">
        <v>47</v>
      </c>
      <c r="C1162">
        <v>0.08</v>
      </c>
      <c r="D1162">
        <v>20.98</v>
      </c>
      <c r="E1162">
        <v>53.03</v>
      </c>
      <c r="F1162">
        <v>2114</v>
      </c>
      <c r="G1162" t="s">
        <v>2016</v>
      </c>
      <c r="H1162" t="s">
        <v>39</v>
      </c>
      <c r="I1162" t="s">
        <v>28</v>
      </c>
      <c r="J1162" t="s">
        <v>29</v>
      </c>
      <c r="K1162" t="s">
        <v>141</v>
      </c>
      <c r="L1162" t="s">
        <v>43</v>
      </c>
      <c r="M1162" t="s">
        <v>616</v>
      </c>
      <c r="N1162">
        <v>0.78</v>
      </c>
      <c r="O1162" t="s">
        <v>33</v>
      </c>
      <c r="P1162" t="s">
        <v>136</v>
      </c>
      <c r="Q1162" t="s">
        <v>137</v>
      </c>
      <c r="R1162" t="s">
        <v>542</v>
      </c>
      <c r="S1162">
        <v>23518</v>
      </c>
      <c r="T1162" s="1">
        <v>42061</v>
      </c>
      <c r="U1162" s="1">
        <v>42063</v>
      </c>
      <c r="V1162">
        <v>8.7420000000000009</v>
      </c>
      <c r="W1162">
        <v>20</v>
      </c>
      <c r="X1162">
        <v>421.18</v>
      </c>
      <c r="Y1162">
        <v>88405</v>
      </c>
      <c r="Z1162" t="str">
        <f>TEXT(Orders[[#This Row],[Order Date]],"MMM")</f>
        <v>Feb</v>
      </c>
    </row>
    <row r="1163" spans="1:26" x14ac:dyDescent="0.3">
      <c r="A1163">
        <v>21153</v>
      </c>
      <c r="B1163" t="s">
        <v>56</v>
      </c>
      <c r="C1163">
        <v>0.02</v>
      </c>
      <c r="D1163">
        <v>95.95</v>
      </c>
      <c r="E1163">
        <v>74.349999999999994</v>
      </c>
      <c r="F1163">
        <v>2115</v>
      </c>
      <c r="G1163" t="s">
        <v>2019</v>
      </c>
      <c r="H1163" t="s">
        <v>39</v>
      </c>
      <c r="I1163" t="s">
        <v>28</v>
      </c>
      <c r="J1163" t="s">
        <v>41</v>
      </c>
      <c r="K1163" t="s">
        <v>42</v>
      </c>
      <c r="L1163" t="s">
        <v>43</v>
      </c>
      <c r="M1163" t="s">
        <v>2020</v>
      </c>
      <c r="N1163">
        <v>0.56999999999999995</v>
      </c>
      <c r="O1163" t="s">
        <v>33</v>
      </c>
      <c r="P1163" t="s">
        <v>136</v>
      </c>
      <c r="Q1163" t="s">
        <v>137</v>
      </c>
      <c r="R1163" t="s">
        <v>2021</v>
      </c>
      <c r="S1163">
        <v>22124</v>
      </c>
      <c r="T1163" s="1">
        <v>42123</v>
      </c>
      <c r="U1163" s="1">
        <v>42125</v>
      </c>
      <c r="V1163">
        <v>636.52199999999993</v>
      </c>
      <c r="W1163">
        <v>14</v>
      </c>
      <c r="X1163">
        <v>1377.46</v>
      </c>
      <c r="Y1163">
        <v>88406</v>
      </c>
      <c r="Z1163" t="str">
        <f>TEXT(Orders[[#This Row],[Order Date]],"MMM")</f>
        <v>Apr</v>
      </c>
    </row>
    <row r="1164" spans="1:26" x14ac:dyDescent="0.3">
      <c r="A1164">
        <v>20249</v>
      </c>
      <c r="B1164" t="s">
        <v>25</v>
      </c>
      <c r="C1164">
        <v>0.03</v>
      </c>
      <c r="D1164">
        <v>320.98</v>
      </c>
      <c r="E1164">
        <v>24.49</v>
      </c>
      <c r="F1164">
        <v>2117</v>
      </c>
      <c r="G1164" t="s">
        <v>2022</v>
      </c>
      <c r="H1164" t="s">
        <v>49</v>
      </c>
      <c r="I1164" t="s">
        <v>40</v>
      </c>
      <c r="J1164" t="s">
        <v>41</v>
      </c>
      <c r="K1164" t="s">
        <v>42</v>
      </c>
      <c r="L1164" t="s">
        <v>236</v>
      </c>
      <c r="M1164" t="s">
        <v>2023</v>
      </c>
      <c r="N1164">
        <v>0.55000000000000004</v>
      </c>
      <c r="O1164" t="s">
        <v>33</v>
      </c>
      <c r="P1164" t="s">
        <v>61</v>
      </c>
      <c r="Q1164" t="s">
        <v>130</v>
      </c>
      <c r="R1164" t="s">
        <v>1572</v>
      </c>
      <c r="S1164">
        <v>75401</v>
      </c>
      <c r="T1164" s="1">
        <v>42114</v>
      </c>
      <c r="U1164" s="1">
        <v>42116</v>
      </c>
      <c r="V1164">
        <v>4554.4346999999998</v>
      </c>
      <c r="W1164">
        <v>20</v>
      </c>
      <c r="X1164">
        <v>6600.63</v>
      </c>
      <c r="Y1164">
        <v>90891</v>
      </c>
      <c r="Z1164" t="str">
        <f>TEXT(Orders[[#This Row],[Order Date]],"MMM")</f>
        <v>Apr</v>
      </c>
    </row>
    <row r="1165" spans="1:26" x14ac:dyDescent="0.3">
      <c r="A1165">
        <v>20250</v>
      </c>
      <c r="B1165" t="s">
        <v>25</v>
      </c>
      <c r="C1165">
        <v>0.06</v>
      </c>
      <c r="D1165">
        <v>125.99</v>
      </c>
      <c r="E1165">
        <v>8.8000000000000007</v>
      </c>
      <c r="F1165">
        <v>2117</v>
      </c>
      <c r="G1165" t="s">
        <v>2022</v>
      </c>
      <c r="H1165" t="s">
        <v>49</v>
      </c>
      <c r="I1165" t="s">
        <v>40</v>
      </c>
      <c r="J1165" t="s">
        <v>77</v>
      </c>
      <c r="K1165" t="s">
        <v>78</v>
      </c>
      <c r="L1165" t="s">
        <v>59</v>
      </c>
      <c r="M1165" t="s">
        <v>2024</v>
      </c>
      <c r="N1165">
        <v>0.59</v>
      </c>
      <c r="O1165" t="s">
        <v>33</v>
      </c>
      <c r="P1165" t="s">
        <v>61</v>
      </c>
      <c r="Q1165" t="s">
        <v>130</v>
      </c>
      <c r="R1165" t="s">
        <v>1572</v>
      </c>
      <c r="S1165">
        <v>75401</v>
      </c>
      <c r="T1165" s="1">
        <v>42114</v>
      </c>
      <c r="U1165" s="1">
        <v>42115</v>
      </c>
      <c r="V1165">
        <v>618.19308000000001</v>
      </c>
      <c r="W1165">
        <v>18</v>
      </c>
      <c r="X1165">
        <v>1811.99</v>
      </c>
      <c r="Y1165">
        <v>90891</v>
      </c>
      <c r="Z1165" t="str">
        <f>TEXT(Orders[[#This Row],[Order Date]],"MMM")</f>
        <v>Apr</v>
      </c>
    </row>
    <row r="1166" spans="1:26" x14ac:dyDescent="0.3">
      <c r="A1166">
        <v>22231</v>
      </c>
      <c r="B1166" t="s">
        <v>47</v>
      </c>
      <c r="C1166">
        <v>0.06</v>
      </c>
      <c r="D1166">
        <v>80.97</v>
      </c>
      <c r="E1166">
        <v>33.6</v>
      </c>
      <c r="F1166">
        <v>2122</v>
      </c>
      <c r="G1166" t="s">
        <v>2025</v>
      </c>
      <c r="H1166" t="s">
        <v>39</v>
      </c>
      <c r="I1166" t="s">
        <v>114</v>
      </c>
      <c r="J1166" t="s">
        <v>77</v>
      </c>
      <c r="K1166" t="s">
        <v>85</v>
      </c>
      <c r="L1166" t="s">
        <v>43</v>
      </c>
      <c r="M1166" t="s">
        <v>2026</v>
      </c>
      <c r="N1166">
        <v>0.37</v>
      </c>
      <c r="O1166" t="s">
        <v>33</v>
      </c>
      <c r="P1166" t="s">
        <v>136</v>
      </c>
      <c r="Q1166" t="s">
        <v>956</v>
      </c>
      <c r="R1166" t="s">
        <v>2027</v>
      </c>
      <c r="S1166">
        <v>72116</v>
      </c>
      <c r="T1166" s="1">
        <v>42036</v>
      </c>
      <c r="U1166" s="1">
        <v>42038</v>
      </c>
      <c r="V1166">
        <v>-15.1844</v>
      </c>
      <c r="W1166">
        <v>10</v>
      </c>
      <c r="X1166">
        <v>799.76</v>
      </c>
      <c r="Y1166">
        <v>89664</v>
      </c>
      <c r="Z1166" t="str">
        <f>TEXT(Orders[[#This Row],[Order Date]],"MMM")</f>
        <v>Feb</v>
      </c>
    </row>
    <row r="1167" spans="1:26" x14ac:dyDescent="0.3">
      <c r="A1167">
        <v>24674</v>
      </c>
      <c r="B1167" t="s">
        <v>25</v>
      </c>
      <c r="C1167">
        <v>0.04</v>
      </c>
      <c r="D1167">
        <v>45.19</v>
      </c>
      <c r="E1167">
        <v>1.99</v>
      </c>
      <c r="F1167">
        <v>2124</v>
      </c>
      <c r="G1167" t="s">
        <v>2028</v>
      </c>
      <c r="H1167" t="s">
        <v>49</v>
      </c>
      <c r="I1167" t="s">
        <v>114</v>
      </c>
      <c r="J1167" t="s">
        <v>77</v>
      </c>
      <c r="K1167" t="s">
        <v>180</v>
      </c>
      <c r="L1167" t="s">
        <v>51</v>
      </c>
      <c r="M1167" t="s">
        <v>1097</v>
      </c>
      <c r="N1167">
        <v>0.55000000000000004</v>
      </c>
      <c r="O1167" t="s">
        <v>33</v>
      </c>
      <c r="P1167" t="s">
        <v>136</v>
      </c>
      <c r="Q1167" t="s">
        <v>956</v>
      </c>
      <c r="R1167" t="s">
        <v>2029</v>
      </c>
      <c r="S1167">
        <v>72301</v>
      </c>
      <c r="T1167" s="1">
        <v>42005</v>
      </c>
      <c r="U1167" s="1">
        <v>42006</v>
      </c>
      <c r="V1167">
        <v>-61.194000000000003</v>
      </c>
      <c r="W1167">
        <v>13</v>
      </c>
      <c r="X1167">
        <v>609.09</v>
      </c>
      <c r="Y1167">
        <v>89665</v>
      </c>
      <c r="Z1167" t="str">
        <f>TEXT(Orders[[#This Row],[Order Date]],"MMM")</f>
        <v>Jan</v>
      </c>
    </row>
    <row r="1168" spans="1:26" x14ac:dyDescent="0.3">
      <c r="A1168">
        <v>23852</v>
      </c>
      <c r="B1168" t="s">
        <v>25</v>
      </c>
      <c r="C1168">
        <v>0.03</v>
      </c>
      <c r="D1168">
        <v>124.49</v>
      </c>
      <c r="E1168">
        <v>51.94</v>
      </c>
      <c r="F1168">
        <v>2124</v>
      </c>
      <c r="G1168" t="s">
        <v>2028</v>
      </c>
      <c r="H1168" t="s">
        <v>39</v>
      </c>
      <c r="I1168" t="s">
        <v>28</v>
      </c>
      <c r="J1168" t="s">
        <v>41</v>
      </c>
      <c r="K1168" t="s">
        <v>152</v>
      </c>
      <c r="L1168" t="s">
        <v>121</v>
      </c>
      <c r="M1168" t="s">
        <v>461</v>
      </c>
      <c r="N1168">
        <v>0.63</v>
      </c>
      <c r="O1168" t="s">
        <v>33</v>
      </c>
      <c r="P1168" t="s">
        <v>136</v>
      </c>
      <c r="Q1168" t="s">
        <v>956</v>
      </c>
      <c r="R1168" t="s">
        <v>2029</v>
      </c>
      <c r="S1168">
        <v>72301</v>
      </c>
      <c r="T1168" s="1">
        <v>42089</v>
      </c>
      <c r="U1168" s="1">
        <v>42090</v>
      </c>
      <c r="V1168">
        <v>18.173999999999999</v>
      </c>
      <c r="W1168">
        <v>21</v>
      </c>
      <c r="X1168">
        <v>2761.94</v>
      </c>
      <c r="Y1168">
        <v>89666</v>
      </c>
      <c r="Z1168" t="str">
        <f>TEXT(Orders[[#This Row],[Order Date]],"MMM")</f>
        <v>Mar</v>
      </c>
    </row>
    <row r="1169" spans="1:26" x14ac:dyDescent="0.3">
      <c r="A1169">
        <v>24091</v>
      </c>
      <c r="B1169" t="s">
        <v>47</v>
      </c>
      <c r="C1169">
        <v>0.1</v>
      </c>
      <c r="D1169">
        <v>5.98</v>
      </c>
      <c r="E1169">
        <v>5.14</v>
      </c>
      <c r="F1169">
        <v>2127</v>
      </c>
      <c r="G1169" t="s">
        <v>2030</v>
      </c>
      <c r="H1169" t="s">
        <v>49</v>
      </c>
      <c r="I1169" t="s">
        <v>40</v>
      </c>
      <c r="J1169" t="s">
        <v>29</v>
      </c>
      <c r="K1169" t="s">
        <v>93</v>
      </c>
      <c r="L1169" t="s">
        <v>59</v>
      </c>
      <c r="M1169" t="s">
        <v>2031</v>
      </c>
      <c r="N1169">
        <v>0.36</v>
      </c>
      <c r="O1169" t="s">
        <v>33</v>
      </c>
      <c r="P1169" t="s">
        <v>61</v>
      </c>
      <c r="Q1169" t="s">
        <v>300</v>
      </c>
      <c r="R1169" t="s">
        <v>2032</v>
      </c>
      <c r="S1169">
        <v>48310</v>
      </c>
      <c r="T1169" s="1">
        <v>42081</v>
      </c>
      <c r="U1169" s="1">
        <v>42083</v>
      </c>
      <c r="V1169">
        <v>-49.53</v>
      </c>
      <c r="W1169">
        <v>6</v>
      </c>
      <c r="X1169">
        <v>33.950000000000003</v>
      </c>
      <c r="Y1169">
        <v>88418</v>
      </c>
      <c r="Z1169" t="str">
        <f>TEXT(Orders[[#This Row],[Order Date]],"MMM")</f>
        <v>Mar</v>
      </c>
    </row>
    <row r="1170" spans="1:26" x14ac:dyDescent="0.3">
      <c r="A1170">
        <v>21902</v>
      </c>
      <c r="B1170" t="s">
        <v>25</v>
      </c>
      <c r="C1170">
        <v>0.09</v>
      </c>
      <c r="D1170">
        <v>150.97999999999999</v>
      </c>
      <c r="E1170">
        <v>66.27</v>
      </c>
      <c r="F1170">
        <v>2131</v>
      </c>
      <c r="G1170" t="s">
        <v>2033</v>
      </c>
      <c r="H1170" t="s">
        <v>39</v>
      </c>
      <c r="I1170" t="s">
        <v>40</v>
      </c>
      <c r="J1170" t="s">
        <v>41</v>
      </c>
      <c r="K1170" t="s">
        <v>191</v>
      </c>
      <c r="L1170" t="s">
        <v>121</v>
      </c>
      <c r="M1170" t="s">
        <v>2034</v>
      </c>
      <c r="N1170">
        <v>0.65</v>
      </c>
      <c r="O1170" t="s">
        <v>33</v>
      </c>
      <c r="P1170" t="s">
        <v>61</v>
      </c>
      <c r="Q1170" t="s">
        <v>505</v>
      </c>
      <c r="R1170" t="s">
        <v>2035</v>
      </c>
      <c r="S1170">
        <v>64118</v>
      </c>
      <c r="T1170" s="1">
        <v>42007</v>
      </c>
      <c r="U1170" s="1">
        <v>42008</v>
      </c>
      <c r="V1170">
        <v>-407.85</v>
      </c>
      <c r="W1170">
        <v>2</v>
      </c>
      <c r="X1170">
        <v>302.33999999999997</v>
      </c>
      <c r="Y1170">
        <v>90079</v>
      </c>
      <c r="Z1170" t="str">
        <f>TEXT(Orders[[#This Row],[Order Date]],"MMM")</f>
        <v>Jan</v>
      </c>
    </row>
    <row r="1171" spans="1:26" x14ac:dyDescent="0.3">
      <c r="A1171">
        <v>21964</v>
      </c>
      <c r="B1171" t="s">
        <v>106</v>
      </c>
      <c r="C1171">
        <v>0.05</v>
      </c>
      <c r="D1171">
        <v>30.42</v>
      </c>
      <c r="E1171">
        <v>8.65</v>
      </c>
      <c r="F1171">
        <v>2132</v>
      </c>
      <c r="G1171" t="s">
        <v>2036</v>
      </c>
      <c r="H1171" t="s">
        <v>27</v>
      </c>
      <c r="I1171" t="s">
        <v>40</v>
      </c>
      <c r="J1171" t="s">
        <v>77</v>
      </c>
      <c r="K1171" t="s">
        <v>180</v>
      </c>
      <c r="L1171" t="s">
        <v>59</v>
      </c>
      <c r="M1171" t="s">
        <v>1193</v>
      </c>
      <c r="N1171">
        <v>0.74</v>
      </c>
      <c r="O1171" t="s">
        <v>33</v>
      </c>
      <c r="P1171" t="s">
        <v>61</v>
      </c>
      <c r="Q1171" t="s">
        <v>505</v>
      </c>
      <c r="R1171" t="s">
        <v>2037</v>
      </c>
      <c r="S1171">
        <v>63042</v>
      </c>
      <c r="T1171" s="1">
        <v>42014</v>
      </c>
      <c r="U1171" s="1">
        <v>42018</v>
      </c>
      <c r="V1171">
        <v>-191.25760000000002</v>
      </c>
      <c r="W1171">
        <v>11</v>
      </c>
      <c r="X1171">
        <v>334.44</v>
      </c>
      <c r="Y1171">
        <v>90078</v>
      </c>
      <c r="Z1171" t="str">
        <f>TEXT(Orders[[#This Row],[Order Date]],"MMM")</f>
        <v>Jan</v>
      </c>
    </row>
    <row r="1172" spans="1:26" x14ac:dyDescent="0.3">
      <c r="A1172">
        <v>24348</v>
      </c>
      <c r="B1172" t="s">
        <v>25</v>
      </c>
      <c r="C1172">
        <v>0.01</v>
      </c>
      <c r="D1172">
        <v>28.99</v>
      </c>
      <c r="E1172">
        <v>8.59</v>
      </c>
      <c r="F1172">
        <v>2135</v>
      </c>
      <c r="G1172" t="s">
        <v>2038</v>
      </c>
      <c r="H1172" t="s">
        <v>49</v>
      </c>
      <c r="I1172" t="s">
        <v>40</v>
      </c>
      <c r="J1172" t="s">
        <v>77</v>
      </c>
      <c r="K1172" t="s">
        <v>78</v>
      </c>
      <c r="L1172" t="s">
        <v>86</v>
      </c>
      <c r="M1172" t="s">
        <v>2039</v>
      </c>
      <c r="N1172">
        <v>0.56000000000000005</v>
      </c>
      <c r="O1172" t="s">
        <v>33</v>
      </c>
      <c r="P1172" t="s">
        <v>34</v>
      </c>
      <c r="Q1172" t="s">
        <v>366</v>
      </c>
      <c r="R1172" t="s">
        <v>2040</v>
      </c>
      <c r="S1172">
        <v>88101</v>
      </c>
      <c r="T1172" s="1">
        <v>42041</v>
      </c>
      <c r="U1172" s="1">
        <v>42042</v>
      </c>
      <c r="V1172">
        <v>196.52328</v>
      </c>
      <c r="W1172">
        <v>21</v>
      </c>
      <c r="X1172">
        <v>556.61</v>
      </c>
      <c r="Y1172">
        <v>91583</v>
      </c>
      <c r="Z1172" t="str">
        <f>TEXT(Orders[[#This Row],[Order Date]],"MMM")</f>
        <v>Feb</v>
      </c>
    </row>
    <row r="1173" spans="1:26" x14ac:dyDescent="0.3">
      <c r="A1173">
        <v>20138</v>
      </c>
      <c r="B1173" t="s">
        <v>37</v>
      </c>
      <c r="C1173">
        <v>0</v>
      </c>
      <c r="D1173">
        <v>6.98</v>
      </c>
      <c r="E1173">
        <v>1.6</v>
      </c>
      <c r="F1173">
        <v>2137</v>
      </c>
      <c r="G1173" t="s">
        <v>2041</v>
      </c>
      <c r="H1173" t="s">
        <v>49</v>
      </c>
      <c r="I1173" t="s">
        <v>28</v>
      </c>
      <c r="J1173" t="s">
        <v>29</v>
      </c>
      <c r="K1173" t="s">
        <v>93</v>
      </c>
      <c r="L1173" t="s">
        <v>31</v>
      </c>
      <c r="M1173" t="s">
        <v>953</v>
      </c>
      <c r="N1173">
        <v>0.38</v>
      </c>
      <c r="O1173" t="s">
        <v>33</v>
      </c>
      <c r="P1173" t="s">
        <v>136</v>
      </c>
      <c r="Q1173" t="s">
        <v>362</v>
      </c>
      <c r="R1173" t="s">
        <v>2042</v>
      </c>
      <c r="S1173">
        <v>33407</v>
      </c>
      <c r="T1173" s="1">
        <v>42035</v>
      </c>
      <c r="U1173" s="1">
        <v>42037</v>
      </c>
      <c r="V1173">
        <v>-343.86799999999999</v>
      </c>
      <c r="W1173">
        <v>9</v>
      </c>
      <c r="X1173">
        <v>64.48</v>
      </c>
      <c r="Y1173">
        <v>86002</v>
      </c>
      <c r="Z1173" t="str">
        <f>TEXT(Orders[[#This Row],[Order Date]],"MMM")</f>
        <v>Jan</v>
      </c>
    </row>
    <row r="1174" spans="1:26" x14ac:dyDescent="0.3">
      <c r="A1174">
        <v>20712</v>
      </c>
      <c r="B1174" t="s">
        <v>47</v>
      </c>
      <c r="C1174">
        <v>0.05</v>
      </c>
      <c r="D1174">
        <v>2550.14</v>
      </c>
      <c r="E1174">
        <v>29.7</v>
      </c>
      <c r="F1174">
        <v>2139</v>
      </c>
      <c r="G1174" t="s">
        <v>2043</v>
      </c>
      <c r="H1174" t="s">
        <v>39</v>
      </c>
      <c r="I1174" t="s">
        <v>28</v>
      </c>
      <c r="J1174" t="s">
        <v>77</v>
      </c>
      <c r="K1174" t="s">
        <v>85</v>
      </c>
      <c r="L1174" t="s">
        <v>43</v>
      </c>
      <c r="M1174" t="s">
        <v>1214</v>
      </c>
      <c r="N1174">
        <v>0.56999999999999995</v>
      </c>
      <c r="O1174" t="s">
        <v>33</v>
      </c>
      <c r="P1174" t="s">
        <v>61</v>
      </c>
      <c r="Q1174" t="s">
        <v>1852</v>
      </c>
      <c r="R1174" t="s">
        <v>455</v>
      </c>
      <c r="S1174">
        <v>53094</v>
      </c>
      <c r="T1174" s="1">
        <v>42110</v>
      </c>
      <c r="U1174" s="1">
        <v>42111</v>
      </c>
      <c r="V1174">
        <v>-3971.0627999999997</v>
      </c>
      <c r="W1174">
        <v>2</v>
      </c>
      <c r="X1174">
        <v>4845.2700000000004</v>
      </c>
      <c r="Y1174">
        <v>86003</v>
      </c>
      <c r="Z1174" t="str">
        <f>TEXT(Orders[[#This Row],[Order Date]],"MMM")</f>
        <v>Apr</v>
      </c>
    </row>
    <row r="1175" spans="1:26" x14ac:dyDescent="0.3">
      <c r="A1175">
        <v>18409</v>
      </c>
      <c r="B1175" t="s">
        <v>25</v>
      </c>
      <c r="C1175">
        <v>0.01</v>
      </c>
      <c r="D1175">
        <v>5.44</v>
      </c>
      <c r="E1175">
        <v>7.46</v>
      </c>
      <c r="F1175">
        <v>2141</v>
      </c>
      <c r="G1175" t="s">
        <v>2044</v>
      </c>
      <c r="H1175" t="s">
        <v>49</v>
      </c>
      <c r="I1175" t="s">
        <v>40</v>
      </c>
      <c r="J1175" t="s">
        <v>29</v>
      </c>
      <c r="K1175" t="s">
        <v>109</v>
      </c>
      <c r="L1175" t="s">
        <v>59</v>
      </c>
      <c r="M1175" t="s">
        <v>1164</v>
      </c>
      <c r="N1175">
        <v>0.36</v>
      </c>
      <c r="O1175" t="s">
        <v>33</v>
      </c>
      <c r="P1175" t="s">
        <v>34</v>
      </c>
      <c r="Q1175" t="s">
        <v>255</v>
      </c>
      <c r="R1175" t="s">
        <v>1940</v>
      </c>
      <c r="S1175">
        <v>81301</v>
      </c>
      <c r="T1175" s="1">
        <v>42053</v>
      </c>
      <c r="U1175" s="1">
        <v>42054</v>
      </c>
      <c r="V1175">
        <v>-18.478199999999998</v>
      </c>
      <c r="W1175">
        <v>3</v>
      </c>
      <c r="X1175">
        <v>19.68</v>
      </c>
      <c r="Y1175">
        <v>87570</v>
      </c>
      <c r="Z1175" t="str">
        <f>TEXT(Orders[[#This Row],[Order Date]],"MMM")</f>
        <v>Feb</v>
      </c>
    </row>
    <row r="1176" spans="1:26" x14ac:dyDescent="0.3">
      <c r="A1176">
        <v>18410</v>
      </c>
      <c r="B1176" t="s">
        <v>25</v>
      </c>
      <c r="C1176">
        <v>0.02</v>
      </c>
      <c r="D1176">
        <v>549.99</v>
      </c>
      <c r="E1176">
        <v>49</v>
      </c>
      <c r="F1176">
        <v>2141</v>
      </c>
      <c r="G1176" t="s">
        <v>2044</v>
      </c>
      <c r="H1176" t="s">
        <v>39</v>
      </c>
      <c r="I1176" t="s">
        <v>40</v>
      </c>
      <c r="J1176" t="s">
        <v>77</v>
      </c>
      <c r="K1176" t="s">
        <v>586</v>
      </c>
      <c r="L1176" t="s">
        <v>43</v>
      </c>
      <c r="M1176" t="s">
        <v>654</v>
      </c>
      <c r="N1176">
        <v>0.35</v>
      </c>
      <c r="O1176" t="s">
        <v>33</v>
      </c>
      <c r="P1176" t="s">
        <v>34</v>
      </c>
      <c r="Q1176" t="s">
        <v>255</v>
      </c>
      <c r="R1176" t="s">
        <v>1940</v>
      </c>
      <c r="S1176">
        <v>81301</v>
      </c>
      <c r="T1176" s="1">
        <v>42053</v>
      </c>
      <c r="U1176" s="1">
        <v>42055</v>
      </c>
      <c r="V1176">
        <v>-381.84119999999996</v>
      </c>
      <c r="W1176">
        <v>18</v>
      </c>
      <c r="X1176">
        <v>9798.84</v>
      </c>
      <c r="Y1176">
        <v>87570</v>
      </c>
      <c r="Z1176" t="str">
        <f>TEXT(Orders[[#This Row],[Order Date]],"MMM")</f>
        <v>Feb</v>
      </c>
    </row>
    <row r="1177" spans="1:26" x14ac:dyDescent="0.3">
      <c r="A1177">
        <v>18411</v>
      </c>
      <c r="B1177" t="s">
        <v>25</v>
      </c>
      <c r="C1177">
        <v>0.03</v>
      </c>
      <c r="D1177">
        <v>22.01</v>
      </c>
      <c r="E1177">
        <v>5.53</v>
      </c>
      <c r="F1177">
        <v>2141</v>
      </c>
      <c r="G1177" t="s">
        <v>2044</v>
      </c>
      <c r="H1177" t="s">
        <v>27</v>
      </c>
      <c r="I1177" t="s">
        <v>40</v>
      </c>
      <c r="J1177" t="s">
        <v>29</v>
      </c>
      <c r="K1177" t="s">
        <v>30</v>
      </c>
      <c r="L1177" t="s">
        <v>51</v>
      </c>
      <c r="M1177" t="s">
        <v>2045</v>
      </c>
      <c r="N1177">
        <v>0.59</v>
      </c>
      <c r="O1177" t="s">
        <v>33</v>
      </c>
      <c r="P1177" t="s">
        <v>34</v>
      </c>
      <c r="Q1177" t="s">
        <v>255</v>
      </c>
      <c r="R1177" t="s">
        <v>1940</v>
      </c>
      <c r="S1177">
        <v>81301</v>
      </c>
      <c r="T1177" s="1">
        <v>42053</v>
      </c>
      <c r="U1177" s="1">
        <v>42054</v>
      </c>
      <c r="V1177">
        <v>12.5504</v>
      </c>
      <c r="W1177">
        <v>7</v>
      </c>
      <c r="X1177">
        <v>154.11000000000001</v>
      </c>
      <c r="Y1177">
        <v>87570</v>
      </c>
      <c r="Z1177" t="str">
        <f>TEXT(Orders[[#This Row],[Order Date]],"MMM")</f>
        <v>Feb</v>
      </c>
    </row>
    <row r="1178" spans="1:26" x14ac:dyDescent="0.3">
      <c r="A1178">
        <v>18412</v>
      </c>
      <c r="B1178" t="s">
        <v>25</v>
      </c>
      <c r="C1178">
        <v>0.09</v>
      </c>
      <c r="D1178">
        <v>34.76</v>
      </c>
      <c r="E1178">
        <v>8.2200000000000006</v>
      </c>
      <c r="F1178">
        <v>2141</v>
      </c>
      <c r="G1178" t="s">
        <v>2044</v>
      </c>
      <c r="H1178" t="s">
        <v>49</v>
      </c>
      <c r="I1178" t="s">
        <v>40</v>
      </c>
      <c r="J1178" t="s">
        <v>29</v>
      </c>
      <c r="K1178" t="s">
        <v>141</v>
      </c>
      <c r="L1178" t="s">
        <v>59</v>
      </c>
      <c r="M1178" t="s">
        <v>2046</v>
      </c>
      <c r="N1178">
        <v>0.56999999999999995</v>
      </c>
      <c r="O1178" t="s">
        <v>33</v>
      </c>
      <c r="P1178" t="s">
        <v>34</v>
      </c>
      <c r="Q1178" t="s">
        <v>255</v>
      </c>
      <c r="R1178" t="s">
        <v>1940</v>
      </c>
      <c r="S1178">
        <v>81301</v>
      </c>
      <c r="T1178" s="1">
        <v>42053</v>
      </c>
      <c r="U1178" s="1">
        <v>42055</v>
      </c>
      <c r="V1178">
        <v>45.3324</v>
      </c>
      <c r="W1178">
        <v>7</v>
      </c>
      <c r="X1178">
        <v>242.97</v>
      </c>
      <c r="Y1178">
        <v>87570</v>
      </c>
      <c r="Z1178" t="str">
        <f>TEXT(Orders[[#This Row],[Order Date]],"MMM")</f>
        <v>Feb</v>
      </c>
    </row>
    <row r="1179" spans="1:26" x14ac:dyDescent="0.3">
      <c r="A1179">
        <v>23249</v>
      </c>
      <c r="B1179" t="s">
        <v>25</v>
      </c>
      <c r="C1179">
        <v>0.08</v>
      </c>
      <c r="D1179">
        <v>17.149999999999999</v>
      </c>
      <c r="E1179">
        <v>4.96</v>
      </c>
      <c r="F1179">
        <v>2143</v>
      </c>
      <c r="G1179" t="s">
        <v>2047</v>
      </c>
      <c r="H1179" t="s">
        <v>49</v>
      </c>
      <c r="I1179" t="s">
        <v>40</v>
      </c>
      <c r="J1179" t="s">
        <v>29</v>
      </c>
      <c r="K1179" t="s">
        <v>141</v>
      </c>
      <c r="L1179" t="s">
        <v>59</v>
      </c>
      <c r="M1179" t="s">
        <v>604</v>
      </c>
      <c r="N1179">
        <v>0.57999999999999996</v>
      </c>
      <c r="O1179" t="s">
        <v>33</v>
      </c>
      <c r="P1179" t="s">
        <v>136</v>
      </c>
      <c r="Q1179" t="s">
        <v>137</v>
      </c>
      <c r="R1179" t="s">
        <v>2048</v>
      </c>
      <c r="S1179">
        <v>20151</v>
      </c>
      <c r="T1179" s="1">
        <v>42168</v>
      </c>
      <c r="U1179" s="1">
        <v>42171</v>
      </c>
      <c r="V1179">
        <v>33.659999999999997</v>
      </c>
      <c r="W1179">
        <v>12</v>
      </c>
      <c r="X1179">
        <v>200.61</v>
      </c>
      <c r="Y1179">
        <v>87569</v>
      </c>
      <c r="Z1179" t="str">
        <f>TEXT(Orders[[#This Row],[Order Date]],"MMM")</f>
        <v>Jun</v>
      </c>
    </row>
    <row r="1180" spans="1:26" x14ac:dyDescent="0.3">
      <c r="A1180">
        <v>24264</v>
      </c>
      <c r="B1180" t="s">
        <v>56</v>
      </c>
      <c r="C1180">
        <v>0</v>
      </c>
      <c r="D1180">
        <v>20.28</v>
      </c>
      <c r="E1180">
        <v>14.39</v>
      </c>
      <c r="F1180">
        <v>2145</v>
      </c>
      <c r="G1180" t="s">
        <v>2049</v>
      </c>
      <c r="H1180" t="s">
        <v>49</v>
      </c>
      <c r="I1180" t="s">
        <v>28</v>
      </c>
      <c r="J1180" t="s">
        <v>41</v>
      </c>
      <c r="K1180" t="s">
        <v>50</v>
      </c>
      <c r="L1180" t="s">
        <v>59</v>
      </c>
      <c r="M1180" t="s">
        <v>1904</v>
      </c>
      <c r="N1180">
        <v>0.47</v>
      </c>
      <c r="O1180" t="s">
        <v>33</v>
      </c>
      <c r="P1180" t="s">
        <v>136</v>
      </c>
      <c r="Q1180" t="s">
        <v>362</v>
      </c>
      <c r="R1180" t="s">
        <v>2050</v>
      </c>
      <c r="S1180">
        <v>33311</v>
      </c>
      <c r="T1180" s="1">
        <v>42045</v>
      </c>
      <c r="U1180" s="1">
        <v>42047</v>
      </c>
      <c r="V1180">
        <v>15.677999999999999</v>
      </c>
      <c r="W1180">
        <v>11</v>
      </c>
      <c r="X1180">
        <v>237.83</v>
      </c>
      <c r="Y1180">
        <v>87072</v>
      </c>
      <c r="Z1180" t="str">
        <f>TEXT(Orders[[#This Row],[Order Date]],"MMM")</f>
        <v>Feb</v>
      </c>
    </row>
    <row r="1181" spans="1:26" x14ac:dyDescent="0.3">
      <c r="A1181">
        <v>23795</v>
      </c>
      <c r="B1181" t="s">
        <v>106</v>
      </c>
      <c r="C1181">
        <v>0.05</v>
      </c>
      <c r="D1181">
        <v>20.34</v>
      </c>
      <c r="E1181">
        <v>35</v>
      </c>
      <c r="F1181">
        <v>2146</v>
      </c>
      <c r="G1181" t="s">
        <v>2051</v>
      </c>
      <c r="H1181" t="s">
        <v>49</v>
      </c>
      <c r="I1181" t="s">
        <v>28</v>
      </c>
      <c r="J1181" t="s">
        <v>29</v>
      </c>
      <c r="K1181" t="s">
        <v>141</v>
      </c>
      <c r="L1181" t="s">
        <v>236</v>
      </c>
      <c r="M1181" t="s">
        <v>375</v>
      </c>
      <c r="N1181">
        <v>0.84</v>
      </c>
      <c r="O1181" t="s">
        <v>33</v>
      </c>
      <c r="P1181" t="s">
        <v>136</v>
      </c>
      <c r="Q1181" t="s">
        <v>137</v>
      </c>
      <c r="R1181" t="s">
        <v>2048</v>
      </c>
      <c r="S1181">
        <v>20151</v>
      </c>
      <c r="T1181" s="1">
        <v>42010</v>
      </c>
      <c r="U1181" s="1">
        <v>42014</v>
      </c>
      <c r="V1181">
        <v>52.775999999999996</v>
      </c>
      <c r="W1181">
        <v>2</v>
      </c>
      <c r="X1181">
        <v>53.02</v>
      </c>
      <c r="Y1181">
        <v>87071</v>
      </c>
      <c r="Z1181" t="str">
        <f>TEXT(Orders[[#This Row],[Order Date]],"MMM")</f>
        <v>Jan</v>
      </c>
    </row>
    <row r="1182" spans="1:26" x14ac:dyDescent="0.3">
      <c r="A1182">
        <v>22555</v>
      </c>
      <c r="B1182" t="s">
        <v>37</v>
      </c>
      <c r="C1182">
        <v>0.08</v>
      </c>
      <c r="D1182">
        <v>243.98</v>
      </c>
      <c r="E1182">
        <v>43.32</v>
      </c>
      <c r="F1182">
        <v>2151</v>
      </c>
      <c r="G1182" t="s">
        <v>2052</v>
      </c>
      <c r="H1182" t="s">
        <v>39</v>
      </c>
      <c r="I1182" t="s">
        <v>28</v>
      </c>
      <c r="J1182" t="s">
        <v>41</v>
      </c>
      <c r="K1182" t="s">
        <v>42</v>
      </c>
      <c r="L1182" t="s">
        <v>43</v>
      </c>
      <c r="M1182" t="s">
        <v>2053</v>
      </c>
      <c r="N1182">
        <v>0.55000000000000004</v>
      </c>
      <c r="O1182" t="s">
        <v>33</v>
      </c>
      <c r="P1182" t="s">
        <v>61</v>
      </c>
      <c r="Q1182" t="s">
        <v>330</v>
      </c>
      <c r="R1182" t="s">
        <v>2054</v>
      </c>
      <c r="S1182">
        <v>52001</v>
      </c>
      <c r="T1182" s="1">
        <v>42009</v>
      </c>
      <c r="U1182" s="1">
        <v>42010</v>
      </c>
      <c r="V1182">
        <v>-162.8244</v>
      </c>
      <c r="W1182">
        <v>1</v>
      </c>
      <c r="X1182">
        <v>248.84</v>
      </c>
      <c r="Y1182">
        <v>90404</v>
      </c>
      <c r="Z1182" t="str">
        <f>TEXT(Orders[[#This Row],[Order Date]],"MMM")</f>
        <v>Jan</v>
      </c>
    </row>
    <row r="1183" spans="1:26" x14ac:dyDescent="0.3">
      <c r="A1183">
        <v>24791</v>
      </c>
      <c r="B1183" t="s">
        <v>25</v>
      </c>
      <c r="C1183">
        <v>0.08</v>
      </c>
      <c r="D1183">
        <v>5.74</v>
      </c>
      <c r="E1183">
        <v>5.01</v>
      </c>
      <c r="F1183">
        <v>2151</v>
      </c>
      <c r="G1183" t="s">
        <v>2052</v>
      </c>
      <c r="H1183" t="s">
        <v>49</v>
      </c>
      <c r="I1183" t="s">
        <v>28</v>
      </c>
      <c r="J1183" t="s">
        <v>29</v>
      </c>
      <c r="K1183" t="s">
        <v>109</v>
      </c>
      <c r="L1183" t="s">
        <v>59</v>
      </c>
      <c r="M1183" t="s">
        <v>2055</v>
      </c>
      <c r="N1183">
        <v>0.39</v>
      </c>
      <c r="O1183" t="s">
        <v>33</v>
      </c>
      <c r="P1183" t="s">
        <v>61</v>
      </c>
      <c r="Q1183" t="s">
        <v>330</v>
      </c>
      <c r="R1183" t="s">
        <v>2054</v>
      </c>
      <c r="S1183">
        <v>52001</v>
      </c>
      <c r="T1183" s="1">
        <v>42044</v>
      </c>
      <c r="U1183" s="1">
        <v>42046</v>
      </c>
      <c r="V1183">
        <v>-6.9308200000000006</v>
      </c>
      <c r="W1183">
        <v>1</v>
      </c>
      <c r="X1183">
        <v>7.21</v>
      </c>
      <c r="Y1183">
        <v>90405</v>
      </c>
      <c r="Z1183" t="str">
        <f>TEXT(Orders[[#This Row],[Order Date]],"MMM")</f>
        <v>Feb</v>
      </c>
    </row>
    <row r="1184" spans="1:26" x14ac:dyDescent="0.3">
      <c r="A1184">
        <v>21834</v>
      </c>
      <c r="B1184" t="s">
        <v>106</v>
      </c>
      <c r="C1184">
        <v>0.05</v>
      </c>
      <c r="D1184">
        <v>55.5</v>
      </c>
      <c r="E1184">
        <v>52.2</v>
      </c>
      <c r="F1184">
        <v>2157</v>
      </c>
      <c r="G1184" t="s">
        <v>2056</v>
      </c>
      <c r="H1184" t="s">
        <v>49</v>
      </c>
      <c r="I1184" t="s">
        <v>40</v>
      </c>
      <c r="J1184" t="s">
        <v>41</v>
      </c>
      <c r="K1184" t="s">
        <v>50</v>
      </c>
      <c r="L1184" t="s">
        <v>86</v>
      </c>
      <c r="M1184" t="s">
        <v>2057</v>
      </c>
      <c r="N1184">
        <v>0.72</v>
      </c>
      <c r="O1184" t="s">
        <v>33</v>
      </c>
      <c r="P1184" t="s">
        <v>61</v>
      </c>
      <c r="Q1184" t="s">
        <v>300</v>
      </c>
      <c r="R1184" t="s">
        <v>2058</v>
      </c>
      <c r="S1184">
        <v>48093</v>
      </c>
      <c r="T1184" s="1">
        <v>42079</v>
      </c>
      <c r="U1184" s="1">
        <v>42079</v>
      </c>
      <c r="V1184">
        <v>-118.54</v>
      </c>
      <c r="W1184">
        <v>4</v>
      </c>
      <c r="X1184">
        <v>253.87</v>
      </c>
      <c r="Y1184">
        <v>90385</v>
      </c>
      <c r="Z1184" t="str">
        <f>TEXT(Orders[[#This Row],[Order Date]],"MMM")</f>
        <v>Mar</v>
      </c>
    </row>
    <row r="1185" spans="1:26" x14ac:dyDescent="0.3">
      <c r="A1185">
        <v>21835</v>
      </c>
      <c r="B1185" t="s">
        <v>106</v>
      </c>
      <c r="C1185">
        <v>0.05</v>
      </c>
      <c r="D1185">
        <v>442.14</v>
      </c>
      <c r="E1185">
        <v>14.7</v>
      </c>
      <c r="F1185">
        <v>2157</v>
      </c>
      <c r="G1185" t="s">
        <v>2056</v>
      </c>
      <c r="H1185" t="s">
        <v>39</v>
      </c>
      <c r="I1185" t="s">
        <v>40</v>
      </c>
      <c r="J1185" t="s">
        <v>77</v>
      </c>
      <c r="K1185" t="s">
        <v>85</v>
      </c>
      <c r="L1185" t="s">
        <v>43</v>
      </c>
      <c r="M1185" t="s">
        <v>336</v>
      </c>
      <c r="N1185">
        <v>0.56000000000000005</v>
      </c>
      <c r="O1185" t="s">
        <v>33</v>
      </c>
      <c r="P1185" t="s">
        <v>61</v>
      </c>
      <c r="Q1185" t="s">
        <v>300</v>
      </c>
      <c r="R1185" t="s">
        <v>2058</v>
      </c>
      <c r="S1185">
        <v>48093</v>
      </c>
      <c r="T1185" s="1">
        <v>42079</v>
      </c>
      <c r="U1185" s="1">
        <v>42088</v>
      </c>
      <c r="V1185">
        <v>2963.48</v>
      </c>
      <c r="W1185">
        <v>14</v>
      </c>
      <c r="X1185">
        <v>5880.46</v>
      </c>
      <c r="Y1185">
        <v>90385</v>
      </c>
      <c r="Z1185" t="str">
        <f>TEXT(Orders[[#This Row],[Order Date]],"MMM")</f>
        <v>Mar</v>
      </c>
    </row>
    <row r="1186" spans="1:26" x14ac:dyDescent="0.3">
      <c r="A1186">
        <v>21975</v>
      </c>
      <c r="B1186" t="s">
        <v>25</v>
      </c>
      <c r="C1186">
        <v>7.0000000000000007E-2</v>
      </c>
      <c r="D1186">
        <v>30.93</v>
      </c>
      <c r="E1186">
        <v>3.92</v>
      </c>
      <c r="F1186">
        <v>2157</v>
      </c>
      <c r="G1186" t="s">
        <v>2056</v>
      </c>
      <c r="H1186" t="s">
        <v>49</v>
      </c>
      <c r="I1186" t="s">
        <v>40</v>
      </c>
      <c r="J1186" t="s">
        <v>41</v>
      </c>
      <c r="K1186" t="s">
        <v>50</v>
      </c>
      <c r="L1186" t="s">
        <v>51</v>
      </c>
      <c r="M1186" t="s">
        <v>1746</v>
      </c>
      <c r="N1186">
        <v>0.44</v>
      </c>
      <c r="O1186" t="s">
        <v>33</v>
      </c>
      <c r="P1186" t="s">
        <v>61</v>
      </c>
      <c r="Q1186" t="s">
        <v>300</v>
      </c>
      <c r="R1186" t="s">
        <v>2058</v>
      </c>
      <c r="S1186">
        <v>48093</v>
      </c>
      <c r="T1186" s="1">
        <v>42127</v>
      </c>
      <c r="U1186" s="1">
        <v>42128</v>
      </c>
      <c r="V1186">
        <v>398.30249999999995</v>
      </c>
      <c r="W1186">
        <v>19</v>
      </c>
      <c r="X1186">
        <v>577.25</v>
      </c>
      <c r="Y1186">
        <v>90386</v>
      </c>
      <c r="Z1186" t="str">
        <f>TEXT(Orders[[#This Row],[Order Date]],"MMM")</f>
        <v>May</v>
      </c>
    </row>
    <row r="1187" spans="1:26" x14ac:dyDescent="0.3">
      <c r="A1187">
        <v>21976</v>
      </c>
      <c r="B1187" t="s">
        <v>25</v>
      </c>
      <c r="C1187">
        <v>0.05</v>
      </c>
      <c r="D1187">
        <v>297.48</v>
      </c>
      <c r="E1187">
        <v>18.059999999999999</v>
      </c>
      <c r="F1187">
        <v>2157</v>
      </c>
      <c r="G1187" t="s">
        <v>2056</v>
      </c>
      <c r="H1187" t="s">
        <v>39</v>
      </c>
      <c r="I1187" t="s">
        <v>40</v>
      </c>
      <c r="J1187" t="s">
        <v>77</v>
      </c>
      <c r="K1187" t="s">
        <v>85</v>
      </c>
      <c r="L1187" t="s">
        <v>43</v>
      </c>
      <c r="M1187" t="s">
        <v>564</v>
      </c>
      <c r="N1187">
        <v>0.6</v>
      </c>
      <c r="O1187" t="s">
        <v>33</v>
      </c>
      <c r="P1187" t="s">
        <v>61</v>
      </c>
      <c r="Q1187" t="s">
        <v>300</v>
      </c>
      <c r="R1187" t="s">
        <v>2058</v>
      </c>
      <c r="S1187">
        <v>48093</v>
      </c>
      <c r="T1187" s="1">
        <v>42127</v>
      </c>
      <c r="U1187" s="1">
        <v>42128</v>
      </c>
      <c r="V1187">
        <v>709.85200000000009</v>
      </c>
      <c r="W1187">
        <v>14</v>
      </c>
      <c r="X1187">
        <v>4075.18</v>
      </c>
      <c r="Y1187">
        <v>90386</v>
      </c>
      <c r="Z1187" t="str">
        <f>TEXT(Orders[[#This Row],[Order Date]],"MMM")</f>
        <v>May</v>
      </c>
    </row>
    <row r="1188" spans="1:26" x14ac:dyDescent="0.3">
      <c r="A1188">
        <v>21977</v>
      </c>
      <c r="B1188" t="s">
        <v>25</v>
      </c>
      <c r="C1188">
        <v>7.0000000000000007E-2</v>
      </c>
      <c r="D1188">
        <v>296.18</v>
      </c>
      <c r="E1188">
        <v>54.12</v>
      </c>
      <c r="F1188">
        <v>2157</v>
      </c>
      <c r="G1188" t="s">
        <v>2056</v>
      </c>
      <c r="H1188" t="s">
        <v>39</v>
      </c>
      <c r="I1188" t="s">
        <v>40</v>
      </c>
      <c r="J1188" t="s">
        <v>41</v>
      </c>
      <c r="K1188" t="s">
        <v>152</v>
      </c>
      <c r="L1188" t="s">
        <v>121</v>
      </c>
      <c r="M1188" t="s">
        <v>153</v>
      </c>
      <c r="N1188">
        <v>0.76</v>
      </c>
      <c r="O1188" t="s">
        <v>33</v>
      </c>
      <c r="P1188" t="s">
        <v>61</v>
      </c>
      <c r="Q1188" t="s">
        <v>300</v>
      </c>
      <c r="R1188" t="s">
        <v>2058</v>
      </c>
      <c r="S1188">
        <v>48093</v>
      </c>
      <c r="T1188" s="1">
        <v>42127</v>
      </c>
      <c r="U1188" s="1">
        <v>42129</v>
      </c>
      <c r="V1188">
        <v>80.809200000000089</v>
      </c>
      <c r="W1188">
        <v>6</v>
      </c>
      <c r="X1188">
        <v>1798.23</v>
      </c>
      <c r="Y1188">
        <v>90386</v>
      </c>
      <c r="Z1188" t="str">
        <f>TEXT(Orders[[#This Row],[Order Date]],"MMM")</f>
        <v>May</v>
      </c>
    </row>
    <row r="1189" spans="1:26" x14ac:dyDescent="0.3">
      <c r="A1189">
        <v>23775</v>
      </c>
      <c r="B1189" t="s">
        <v>56</v>
      </c>
      <c r="C1189">
        <v>0.08</v>
      </c>
      <c r="D1189">
        <v>30.98</v>
      </c>
      <c r="E1189">
        <v>8.74</v>
      </c>
      <c r="F1189">
        <v>2159</v>
      </c>
      <c r="G1189" t="s">
        <v>2059</v>
      </c>
      <c r="H1189" t="s">
        <v>49</v>
      </c>
      <c r="I1189" t="s">
        <v>28</v>
      </c>
      <c r="J1189" t="s">
        <v>29</v>
      </c>
      <c r="K1189" t="s">
        <v>93</v>
      </c>
      <c r="L1189" t="s">
        <v>59</v>
      </c>
      <c r="M1189" t="s">
        <v>2060</v>
      </c>
      <c r="N1189">
        <v>0.4</v>
      </c>
      <c r="O1189" t="s">
        <v>33</v>
      </c>
      <c r="P1189" t="s">
        <v>61</v>
      </c>
      <c r="Q1189" t="s">
        <v>300</v>
      </c>
      <c r="R1189" t="s">
        <v>2061</v>
      </c>
      <c r="S1189">
        <v>48185</v>
      </c>
      <c r="T1189" s="1">
        <v>42144</v>
      </c>
      <c r="U1189" s="1">
        <v>42145</v>
      </c>
      <c r="V1189">
        <v>371.27200000000005</v>
      </c>
      <c r="W1189">
        <v>25</v>
      </c>
      <c r="X1189">
        <v>727.2</v>
      </c>
      <c r="Y1189">
        <v>90387</v>
      </c>
      <c r="Z1189" t="str">
        <f>TEXT(Orders[[#This Row],[Order Date]],"MMM")</f>
        <v>May</v>
      </c>
    </row>
    <row r="1190" spans="1:26" x14ac:dyDescent="0.3">
      <c r="A1190">
        <v>23773</v>
      </c>
      <c r="B1190" t="s">
        <v>56</v>
      </c>
      <c r="C1190">
        <v>0.09</v>
      </c>
      <c r="D1190">
        <v>159.31</v>
      </c>
      <c r="E1190">
        <v>60</v>
      </c>
      <c r="F1190">
        <v>2162</v>
      </c>
      <c r="G1190" t="s">
        <v>2062</v>
      </c>
      <c r="H1190" t="s">
        <v>39</v>
      </c>
      <c r="I1190" t="s">
        <v>28</v>
      </c>
      <c r="J1190" t="s">
        <v>41</v>
      </c>
      <c r="K1190" t="s">
        <v>152</v>
      </c>
      <c r="L1190" t="s">
        <v>43</v>
      </c>
      <c r="M1190" t="s">
        <v>2063</v>
      </c>
      <c r="N1190">
        <v>0.55000000000000004</v>
      </c>
      <c r="O1190" t="s">
        <v>33</v>
      </c>
      <c r="P1190" t="s">
        <v>53</v>
      </c>
      <c r="Q1190" t="s">
        <v>234</v>
      </c>
      <c r="R1190" t="s">
        <v>2064</v>
      </c>
      <c r="S1190">
        <v>16146</v>
      </c>
      <c r="T1190" s="1">
        <v>42144</v>
      </c>
      <c r="U1190" s="1">
        <v>42146</v>
      </c>
      <c r="V1190">
        <v>77.000895400000104</v>
      </c>
      <c r="W1190">
        <v>41</v>
      </c>
      <c r="X1190">
        <v>6173.42</v>
      </c>
      <c r="Y1190">
        <v>90387</v>
      </c>
      <c r="Z1190" t="str">
        <f>TEXT(Orders[[#This Row],[Order Date]],"MMM")</f>
        <v>May</v>
      </c>
    </row>
    <row r="1191" spans="1:26" x14ac:dyDescent="0.3">
      <c r="A1191">
        <v>23774</v>
      </c>
      <c r="B1191" t="s">
        <v>56</v>
      </c>
      <c r="C1191">
        <v>0.06</v>
      </c>
      <c r="D1191">
        <v>55.99</v>
      </c>
      <c r="E1191">
        <v>5</v>
      </c>
      <c r="F1191">
        <v>2162</v>
      </c>
      <c r="G1191" t="s">
        <v>2062</v>
      </c>
      <c r="H1191" t="s">
        <v>49</v>
      </c>
      <c r="I1191" t="s">
        <v>28</v>
      </c>
      <c r="J1191" t="s">
        <v>77</v>
      </c>
      <c r="K1191" t="s">
        <v>78</v>
      </c>
      <c r="L1191" t="s">
        <v>51</v>
      </c>
      <c r="M1191" t="s">
        <v>398</v>
      </c>
      <c r="N1191">
        <v>0.83</v>
      </c>
      <c r="O1191" t="s">
        <v>33</v>
      </c>
      <c r="P1191" t="s">
        <v>53</v>
      </c>
      <c r="Q1191" t="s">
        <v>234</v>
      </c>
      <c r="R1191" t="s">
        <v>2064</v>
      </c>
      <c r="S1191">
        <v>16146</v>
      </c>
      <c r="T1191" s="1">
        <v>42144</v>
      </c>
      <c r="U1191" s="1">
        <v>42146</v>
      </c>
      <c r="V1191">
        <v>27.968600000000009</v>
      </c>
      <c r="W1191">
        <v>33</v>
      </c>
      <c r="X1191">
        <v>1553.7</v>
      </c>
      <c r="Y1191">
        <v>90387</v>
      </c>
      <c r="Z1191" t="str">
        <f>TEXT(Orders[[#This Row],[Order Date]],"MMM")</f>
        <v>May</v>
      </c>
    </row>
    <row r="1192" spans="1:26" x14ac:dyDescent="0.3">
      <c r="A1192">
        <v>22450</v>
      </c>
      <c r="B1192" t="s">
        <v>37</v>
      </c>
      <c r="C1192">
        <v>0.01</v>
      </c>
      <c r="D1192">
        <v>5.38</v>
      </c>
      <c r="E1192">
        <v>7.57</v>
      </c>
      <c r="F1192">
        <v>2164</v>
      </c>
      <c r="G1192" t="s">
        <v>2065</v>
      </c>
      <c r="H1192" t="s">
        <v>49</v>
      </c>
      <c r="I1192" t="s">
        <v>58</v>
      </c>
      <c r="J1192" t="s">
        <v>29</v>
      </c>
      <c r="K1192" t="s">
        <v>109</v>
      </c>
      <c r="L1192" t="s">
        <v>59</v>
      </c>
      <c r="M1192" t="s">
        <v>2066</v>
      </c>
      <c r="N1192">
        <v>0.36</v>
      </c>
      <c r="O1192" t="s">
        <v>33</v>
      </c>
      <c r="P1192" t="s">
        <v>34</v>
      </c>
      <c r="Q1192" t="s">
        <v>45</v>
      </c>
      <c r="R1192" t="s">
        <v>2067</v>
      </c>
      <c r="S1192">
        <v>91104</v>
      </c>
      <c r="T1192" s="1">
        <v>42013</v>
      </c>
      <c r="U1192" s="1">
        <v>42014</v>
      </c>
      <c r="V1192">
        <v>-66.779579999999996</v>
      </c>
      <c r="W1192">
        <v>3</v>
      </c>
      <c r="X1192">
        <v>18.68</v>
      </c>
      <c r="Y1192">
        <v>88794</v>
      </c>
      <c r="Z1192" t="str">
        <f>TEXT(Orders[[#This Row],[Order Date]],"MMM")</f>
        <v>Jan</v>
      </c>
    </row>
    <row r="1193" spans="1:26" x14ac:dyDescent="0.3">
      <c r="A1193">
        <v>22451</v>
      </c>
      <c r="B1193" t="s">
        <v>37</v>
      </c>
      <c r="C1193">
        <v>0.05</v>
      </c>
      <c r="D1193">
        <v>3.28</v>
      </c>
      <c r="E1193">
        <v>3.97</v>
      </c>
      <c r="F1193">
        <v>2164</v>
      </c>
      <c r="G1193" t="s">
        <v>2065</v>
      </c>
      <c r="H1193" t="s">
        <v>49</v>
      </c>
      <c r="I1193" t="s">
        <v>58</v>
      </c>
      <c r="J1193" t="s">
        <v>29</v>
      </c>
      <c r="K1193" t="s">
        <v>30</v>
      </c>
      <c r="L1193" t="s">
        <v>31</v>
      </c>
      <c r="M1193" t="s">
        <v>1006</v>
      </c>
      <c r="N1193">
        <v>0.56000000000000005</v>
      </c>
      <c r="O1193" t="s">
        <v>33</v>
      </c>
      <c r="P1193" t="s">
        <v>34</v>
      </c>
      <c r="Q1193" t="s">
        <v>45</v>
      </c>
      <c r="R1193" t="s">
        <v>2067</v>
      </c>
      <c r="S1193">
        <v>91104</v>
      </c>
      <c r="T1193" s="1">
        <v>42013</v>
      </c>
      <c r="U1193" s="1">
        <v>42013</v>
      </c>
      <c r="V1193">
        <v>-144.9188</v>
      </c>
      <c r="W1193">
        <v>11</v>
      </c>
      <c r="X1193">
        <v>36.299999999999997</v>
      </c>
      <c r="Y1193">
        <v>88794</v>
      </c>
      <c r="Z1193" t="str">
        <f>TEXT(Orders[[#This Row],[Order Date]],"MMM")</f>
        <v>Jan</v>
      </c>
    </row>
    <row r="1194" spans="1:26" x14ac:dyDescent="0.3">
      <c r="A1194">
        <v>22449</v>
      </c>
      <c r="B1194" t="s">
        <v>37</v>
      </c>
      <c r="C1194">
        <v>0.09</v>
      </c>
      <c r="D1194">
        <v>2.78</v>
      </c>
      <c r="E1194">
        <v>0.97</v>
      </c>
      <c r="F1194">
        <v>2165</v>
      </c>
      <c r="G1194" t="s">
        <v>2068</v>
      </c>
      <c r="H1194" t="s">
        <v>49</v>
      </c>
      <c r="I1194" t="s">
        <v>58</v>
      </c>
      <c r="J1194" t="s">
        <v>29</v>
      </c>
      <c r="K1194" t="s">
        <v>30</v>
      </c>
      <c r="L1194" t="s">
        <v>31</v>
      </c>
      <c r="M1194" t="s">
        <v>2069</v>
      </c>
      <c r="N1194">
        <v>0.59</v>
      </c>
      <c r="O1194" t="s">
        <v>33</v>
      </c>
      <c r="P1194" t="s">
        <v>53</v>
      </c>
      <c r="Q1194" t="s">
        <v>188</v>
      </c>
      <c r="R1194" t="s">
        <v>1042</v>
      </c>
      <c r="S1194">
        <v>4330</v>
      </c>
      <c r="T1194" s="1">
        <v>42013</v>
      </c>
      <c r="U1194" s="1">
        <v>42015</v>
      </c>
      <c r="V1194">
        <v>-5.0716000000000001</v>
      </c>
      <c r="W1194">
        <v>6</v>
      </c>
      <c r="X1194">
        <v>16.03</v>
      </c>
      <c r="Y1194">
        <v>88794</v>
      </c>
      <c r="Z1194" t="str">
        <f>TEXT(Orders[[#This Row],[Order Date]],"MMM")</f>
        <v>Jan</v>
      </c>
    </row>
    <row r="1195" spans="1:26" x14ac:dyDescent="0.3">
      <c r="A1195">
        <v>20980</v>
      </c>
      <c r="B1195" t="s">
        <v>56</v>
      </c>
      <c r="C1195">
        <v>0.08</v>
      </c>
      <c r="D1195">
        <v>2.94</v>
      </c>
      <c r="E1195">
        <v>0.96</v>
      </c>
      <c r="F1195">
        <v>2178</v>
      </c>
      <c r="G1195" t="s">
        <v>2070</v>
      </c>
      <c r="H1195" t="s">
        <v>49</v>
      </c>
      <c r="I1195" t="s">
        <v>58</v>
      </c>
      <c r="J1195" t="s">
        <v>29</v>
      </c>
      <c r="K1195" t="s">
        <v>30</v>
      </c>
      <c r="L1195" t="s">
        <v>31</v>
      </c>
      <c r="M1195" t="s">
        <v>598</v>
      </c>
      <c r="N1195">
        <v>0.57999999999999996</v>
      </c>
      <c r="O1195" t="s">
        <v>33</v>
      </c>
      <c r="P1195" t="s">
        <v>53</v>
      </c>
      <c r="Q1195" t="s">
        <v>193</v>
      </c>
      <c r="R1195" t="s">
        <v>2071</v>
      </c>
      <c r="S1195">
        <v>1610</v>
      </c>
      <c r="T1195" s="1">
        <v>42031</v>
      </c>
      <c r="U1195" s="1">
        <v>42033</v>
      </c>
      <c r="V1195">
        <v>-1.18</v>
      </c>
      <c r="W1195">
        <v>9</v>
      </c>
      <c r="X1195">
        <v>25.35</v>
      </c>
      <c r="Y1195">
        <v>89465</v>
      </c>
      <c r="Z1195" t="str">
        <f>TEXT(Orders[[#This Row],[Order Date]],"MMM")</f>
        <v>Jan</v>
      </c>
    </row>
    <row r="1196" spans="1:26" x14ac:dyDescent="0.3">
      <c r="A1196">
        <v>26331</v>
      </c>
      <c r="B1196" t="s">
        <v>37</v>
      </c>
      <c r="C1196">
        <v>0</v>
      </c>
      <c r="D1196">
        <v>1.48</v>
      </c>
      <c r="E1196">
        <v>0.7</v>
      </c>
      <c r="F1196">
        <v>2183</v>
      </c>
      <c r="G1196" t="s">
        <v>2072</v>
      </c>
      <c r="H1196" t="s">
        <v>49</v>
      </c>
      <c r="I1196" t="s">
        <v>40</v>
      </c>
      <c r="J1196" t="s">
        <v>29</v>
      </c>
      <c r="K1196" t="s">
        <v>66</v>
      </c>
      <c r="L1196" t="s">
        <v>31</v>
      </c>
      <c r="M1196" t="s">
        <v>1997</v>
      </c>
      <c r="N1196">
        <v>0.37</v>
      </c>
      <c r="O1196" t="s">
        <v>33</v>
      </c>
      <c r="P1196" t="s">
        <v>136</v>
      </c>
      <c r="Q1196" t="s">
        <v>612</v>
      </c>
      <c r="R1196" t="s">
        <v>2073</v>
      </c>
      <c r="S1196">
        <v>42301</v>
      </c>
      <c r="T1196" s="1">
        <v>42170</v>
      </c>
      <c r="U1196" s="1">
        <v>42172</v>
      </c>
      <c r="V1196">
        <v>-203.09799999999998</v>
      </c>
      <c r="W1196">
        <v>12</v>
      </c>
      <c r="X1196">
        <v>19.32</v>
      </c>
      <c r="Y1196">
        <v>91571</v>
      </c>
      <c r="Z1196" t="str">
        <f>TEXT(Orders[[#This Row],[Order Date]],"MMM")</f>
        <v>Jun</v>
      </c>
    </row>
    <row r="1197" spans="1:26" x14ac:dyDescent="0.3">
      <c r="A1197">
        <v>19008</v>
      </c>
      <c r="B1197" t="s">
        <v>25</v>
      </c>
      <c r="C1197">
        <v>0.09</v>
      </c>
      <c r="D1197">
        <v>16.98</v>
      </c>
      <c r="E1197">
        <v>12.39</v>
      </c>
      <c r="F1197">
        <v>2187</v>
      </c>
      <c r="G1197" t="s">
        <v>2074</v>
      </c>
      <c r="H1197" t="s">
        <v>49</v>
      </c>
      <c r="I1197" t="s">
        <v>28</v>
      </c>
      <c r="J1197" t="s">
        <v>29</v>
      </c>
      <c r="K1197" t="s">
        <v>69</v>
      </c>
      <c r="L1197" t="s">
        <v>59</v>
      </c>
      <c r="M1197" t="s">
        <v>2075</v>
      </c>
      <c r="N1197">
        <v>0.35</v>
      </c>
      <c r="O1197" t="s">
        <v>33</v>
      </c>
      <c r="P1197" t="s">
        <v>61</v>
      </c>
      <c r="Q1197" t="s">
        <v>505</v>
      </c>
      <c r="R1197" t="s">
        <v>2076</v>
      </c>
      <c r="S1197">
        <v>64055</v>
      </c>
      <c r="T1197" s="1">
        <v>42132</v>
      </c>
      <c r="U1197" s="1">
        <v>42134</v>
      </c>
      <c r="V1197">
        <v>-48.57</v>
      </c>
      <c r="W1197">
        <v>5</v>
      </c>
      <c r="X1197">
        <v>86.8</v>
      </c>
      <c r="Y1197">
        <v>89440</v>
      </c>
      <c r="Z1197" t="str">
        <f>TEXT(Orders[[#This Row],[Order Date]],"MMM")</f>
        <v>May</v>
      </c>
    </row>
    <row r="1198" spans="1:26" x14ac:dyDescent="0.3">
      <c r="A1198">
        <v>1008</v>
      </c>
      <c r="B1198" t="s">
        <v>25</v>
      </c>
      <c r="C1198">
        <v>0.09</v>
      </c>
      <c r="D1198">
        <v>16.98</v>
      </c>
      <c r="E1198">
        <v>12.39</v>
      </c>
      <c r="F1198">
        <v>2189</v>
      </c>
      <c r="G1198" t="s">
        <v>2077</v>
      </c>
      <c r="H1198" t="s">
        <v>49</v>
      </c>
      <c r="I1198" t="s">
        <v>28</v>
      </c>
      <c r="J1198" t="s">
        <v>29</v>
      </c>
      <c r="K1198" t="s">
        <v>69</v>
      </c>
      <c r="L1198" t="s">
        <v>59</v>
      </c>
      <c r="M1198" t="s">
        <v>2075</v>
      </c>
      <c r="N1198">
        <v>0.35</v>
      </c>
      <c r="O1198" t="s">
        <v>33</v>
      </c>
      <c r="P1198" t="s">
        <v>53</v>
      </c>
      <c r="Q1198" t="s">
        <v>71</v>
      </c>
      <c r="R1198" t="s">
        <v>90</v>
      </c>
      <c r="S1198">
        <v>10177</v>
      </c>
      <c r="T1198" s="1">
        <v>42132</v>
      </c>
      <c r="U1198" s="1">
        <v>42134</v>
      </c>
      <c r="V1198">
        <v>-48.57</v>
      </c>
      <c r="W1198">
        <v>22</v>
      </c>
      <c r="X1198">
        <v>381.91</v>
      </c>
      <c r="Y1198">
        <v>7364</v>
      </c>
      <c r="Z1198" t="str">
        <f>TEXT(Orders[[#This Row],[Order Date]],"MMM")</f>
        <v>May</v>
      </c>
    </row>
    <row r="1199" spans="1:26" x14ac:dyDescent="0.3">
      <c r="A1199">
        <v>5870</v>
      </c>
      <c r="B1199" t="s">
        <v>47</v>
      </c>
      <c r="C1199">
        <v>0.05</v>
      </c>
      <c r="D1199">
        <v>16.98</v>
      </c>
      <c r="E1199">
        <v>7.78</v>
      </c>
      <c r="F1199">
        <v>2190</v>
      </c>
      <c r="G1199" t="s">
        <v>2078</v>
      </c>
      <c r="H1199" t="s">
        <v>49</v>
      </c>
      <c r="I1199" t="s">
        <v>40</v>
      </c>
      <c r="J1199" t="s">
        <v>29</v>
      </c>
      <c r="K1199" t="s">
        <v>30</v>
      </c>
      <c r="L1199" t="s">
        <v>51</v>
      </c>
      <c r="M1199" t="s">
        <v>2079</v>
      </c>
      <c r="N1199">
        <v>0.56999999999999995</v>
      </c>
      <c r="O1199" t="s">
        <v>33</v>
      </c>
      <c r="P1199" t="s">
        <v>61</v>
      </c>
      <c r="Q1199" t="s">
        <v>300</v>
      </c>
      <c r="R1199" t="s">
        <v>301</v>
      </c>
      <c r="S1199">
        <v>48227</v>
      </c>
      <c r="T1199" s="1">
        <v>42049</v>
      </c>
      <c r="U1199" s="1">
        <v>42051</v>
      </c>
      <c r="V1199">
        <v>-47.28</v>
      </c>
      <c r="W1199">
        <v>45</v>
      </c>
      <c r="X1199">
        <v>761.67</v>
      </c>
      <c r="Y1199">
        <v>41636</v>
      </c>
      <c r="Z1199" t="str">
        <f>TEXT(Orders[[#This Row],[Order Date]],"MMM")</f>
        <v>Feb</v>
      </c>
    </row>
    <row r="1200" spans="1:26" x14ac:dyDescent="0.3">
      <c r="A1200">
        <v>5871</v>
      </c>
      <c r="B1200" t="s">
        <v>47</v>
      </c>
      <c r="C1200">
        <v>0.03</v>
      </c>
      <c r="D1200">
        <v>115.99</v>
      </c>
      <c r="E1200">
        <v>4.2300000000000004</v>
      </c>
      <c r="F1200">
        <v>2190</v>
      </c>
      <c r="G1200" t="s">
        <v>2078</v>
      </c>
      <c r="H1200" t="s">
        <v>49</v>
      </c>
      <c r="I1200" t="s">
        <v>40</v>
      </c>
      <c r="J1200" t="s">
        <v>77</v>
      </c>
      <c r="K1200" t="s">
        <v>78</v>
      </c>
      <c r="L1200" t="s">
        <v>59</v>
      </c>
      <c r="M1200" t="s">
        <v>2080</v>
      </c>
      <c r="N1200">
        <v>0.56000000000000005</v>
      </c>
      <c r="O1200" t="s">
        <v>33</v>
      </c>
      <c r="P1200" t="s">
        <v>61</v>
      </c>
      <c r="Q1200" t="s">
        <v>300</v>
      </c>
      <c r="R1200" t="s">
        <v>301</v>
      </c>
      <c r="S1200">
        <v>48227</v>
      </c>
      <c r="T1200" s="1">
        <v>42049</v>
      </c>
      <c r="U1200" s="1">
        <v>42051</v>
      </c>
      <c r="V1200">
        <v>722.24099999999999</v>
      </c>
      <c r="W1200">
        <v>49</v>
      </c>
      <c r="X1200">
        <v>5014.07</v>
      </c>
      <c r="Y1200">
        <v>41636</v>
      </c>
      <c r="Z1200" t="str">
        <f>TEXT(Orders[[#This Row],[Order Date]],"MMM")</f>
        <v>Feb</v>
      </c>
    </row>
    <row r="1201" spans="1:26" x14ac:dyDescent="0.3">
      <c r="A1201">
        <v>23870</v>
      </c>
      <c r="B1201" t="s">
        <v>47</v>
      </c>
      <c r="C1201">
        <v>0.05</v>
      </c>
      <c r="D1201">
        <v>16.98</v>
      </c>
      <c r="E1201">
        <v>7.78</v>
      </c>
      <c r="F1201">
        <v>2193</v>
      </c>
      <c r="G1201" t="s">
        <v>2081</v>
      </c>
      <c r="H1201" t="s">
        <v>49</v>
      </c>
      <c r="I1201" t="s">
        <v>40</v>
      </c>
      <c r="J1201" t="s">
        <v>29</v>
      </c>
      <c r="K1201" t="s">
        <v>30</v>
      </c>
      <c r="L1201" t="s">
        <v>51</v>
      </c>
      <c r="M1201" t="s">
        <v>2079</v>
      </c>
      <c r="N1201">
        <v>0.56999999999999995</v>
      </c>
      <c r="O1201" t="s">
        <v>33</v>
      </c>
      <c r="P1201" t="s">
        <v>136</v>
      </c>
      <c r="Q1201" t="s">
        <v>322</v>
      </c>
      <c r="R1201" t="s">
        <v>2082</v>
      </c>
      <c r="S1201">
        <v>28560</v>
      </c>
      <c r="T1201" s="1">
        <v>42049</v>
      </c>
      <c r="U1201" s="1">
        <v>42051</v>
      </c>
      <c r="V1201">
        <v>-161</v>
      </c>
      <c r="W1201">
        <v>11</v>
      </c>
      <c r="X1201">
        <v>186.19</v>
      </c>
      <c r="Y1201">
        <v>90685</v>
      </c>
      <c r="Z1201" t="str">
        <f>TEXT(Orders[[#This Row],[Order Date]],"MMM")</f>
        <v>Feb</v>
      </c>
    </row>
    <row r="1202" spans="1:26" x14ac:dyDescent="0.3">
      <c r="A1202">
        <v>23871</v>
      </c>
      <c r="B1202" t="s">
        <v>47</v>
      </c>
      <c r="C1202">
        <v>0.03</v>
      </c>
      <c r="D1202">
        <v>115.99</v>
      </c>
      <c r="E1202">
        <v>4.2300000000000004</v>
      </c>
      <c r="F1202">
        <v>2193</v>
      </c>
      <c r="G1202" t="s">
        <v>2081</v>
      </c>
      <c r="H1202" t="s">
        <v>49</v>
      </c>
      <c r="I1202" t="s">
        <v>40</v>
      </c>
      <c r="J1202" t="s">
        <v>77</v>
      </c>
      <c r="K1202" t="s">
        <v>78</v>
      </c>
      <c r="L1202" t="s">
        <v>59</v>
      </c>
      <c r="M1202" t="s">
        <v>2080</v>
      </c>
      <c r="N1202">
        <v>0.56000000000000005</v>
      </c>
      <c r="O1202" t="s">
        <v>33</v>
      </c>
      <c r="P1202" t="s">
        <v>136</v>
      </c>
      <c r="Q1202" t="s">
        <v>322</v>
      </c>
      <c r="R1202" t="s">
        <v>2082</v>
      </c>
      <c r="S1202">
        <v>28560</v>
      </c>
      <c r="T1202" s="1">
        <v>42049</v>
      </c>
      <c r="U1202" s="1">
        <v>42051</v>
      </c>
      <c r="V1202">
        <v>848.3646</v>
      </c>
      <c r="W1202">
        <v>12</v>
      </c>
      <c r="X1202">
        <v>1227.94</v>
      </c>
      <c r="Y1202">
        <v>90685</v>
      </c>
      <c r="Z1202" t="str">
        <f>TEXT(Orders[[#This Row],[Order Date]],"MMM")</f>
        <v>Feb</v>
      </c>
    </row>
    <row r="1203" spans="1:26" x14ac:dyDescent="0.3">
      <c r="A1203">
        <v>19112</v>
      </c>
      <c r="B1203" t="s">
        <v>56</v>
      </c>
      <c r="C1203">
        <v>0.03</v>
      </c>
      <c r="D1203">
        <v>27.48</v>
      </c>
      <c r="E1203">
        <v>4</v>
      </c>
      <c r="F1203">
        <v>2196</v>
      </c>
      <c r="G1203" t="s">
        <v>2083</v>
      </c>
      <c r="H1203" t="s">
        <v>49</v>
      </c>
      <c r="I1203" t="s">
        <v>58</v>
      </c>
      <c r="J1203" t="s">
        <v>77</v>
      </c>
      <c r="K1203" t="s">
        <v>180</v>
      </c>
      <c r="L1203" t="s">
        <v>59</v>
      </c>
      <c r="M1203" t="s">
        <v>868</v>
      </c>
      <c r="N1203">
        <v>0.75</v>
      </c>
      <c r="O1203" t="s">
        <v>33</v>
      </c>
      <c r="P1203" t="s">
        <v>53</v>
      </c>
      <c r="Q1203" t="s">
        <v>71</v>
      </c>
      <c r="R1203" t="s">
        <v>2084</v>
      </c>
      <c r="S1203">
        <v>14701</v>
      </c>
      <c r="T1203" s="1">
        <v>42101</v>
      </c>
      <c r="U1203" s="1">
        <v>42102</v>
      </c>
      <c r="V1203">
        <v>-88.840800000000002</v>
      </c>
      <c r="W1203">
        <v>11</v>
      </c>
      <c r="X1203">
        <v>294.97000000000003</v>
      </c>
      <c r="Y1203">
        <v>89175</v>
      </c>
      <c r="Z1203" t="str">
        <f>TEXT(Orders[[#This Row],[Order Date]],"MMM")</f>
        <v>Apr</v>
      </c>
    </row>
    <row r="1204" spans="1:26" x14ac:dyDescent="0.3">
      <c r="A1204">
        <v>19113</v>
      </c>
      <c r="B1204" t="s">
        <v>56</v>
      </c>
      <c r="C1204">
        <v>0.1</v>
      </c>
      <c r="D1204">
        <v>179.99</v>
      </c>
      <c r="E1204">
        <v>19.989999999999998</v>
      </c>
      <c r="F1204">
        <v>2196</v>
      </c>
      <c r="G1204" t="s">
        <v>2083</v>
      </c>
      <c r="H1204" t="s">
        <v>49</v>
      </c>
      <c r="I1204" t="s">
        <v>58</v>
      </c>
      <c r="J1204" t="s">
        <v>77</v>
      </c>
      <c r="K1204" t="s">
        <v>180</v>
      </c>
      <c r="L1204" t="s">
        <v>59</v>
      </c>
      <c r="M1204" t="s">
        <v>578</v>
      </c>
      <c r="N1204">
        <v>0.48</v>
      </c>
      <c r="O1204" t="s">
        <v>33</v>
      </c>
      <c r="P1204" t="s">
        <v>53</v>
      </c>
      <c r="Q1204" t="s">
        <v>71</v>
      </c>
      <c r="R1204" t="s">
        <v>2084</v>
      </c>
      <c r="S1204">
        <v>14701</v>
      </c>
      <c r="T1204" s="1">
        <v>42101</v>
      </c>
      <c r="U1204" s="1">
        <v>42102</v>
      </c>
      <c r="V1204">
        <v>1208.9903999999999</v>
      </c>
      <c r="W1204">
        <v>14</v>
      </c>
      <c r="X1204">
        <v>2458.0500000000002</v>
      </c>
      <c r="Y1204">
        <v>89175</v>
      </c>
      <c r="Z1204" t="str">
        <f>TEXT(Orders[[#This Row],[Order Date]],"MMM")</f>
        <v>Apr</v>
      </c>
    </row>
    <row r="1205" spans="1:26" x14ac:dyDescent="0.3">
      <c r="A1205">
        <v>19114</v>
      </c>
      <c r="B1205" t="s">
        <v>56</v>
      </c>
      <c r="C1205">
        <v>0.1</v>
      </c>
      <c r="D1205">
        <v>140.85</v>
      </c>
      <c r="E1205">
        <v>19.989999999999998</v>
      </c>
      <c r="F1205">
        <v>2196</v>
      </c>
      <c r="G1205" t="s">
        <v>2083</v>
      </c>
      <c r="H1205" t="s">
        <v>49</v>
      </c>
      <c r="I1205" t="s">
        <v>58</v>
      </c>
      <c r="J1205" t="s">
        <v>29</v>
      </c>
      <c r="K1205" t="s">
        <v>141</v>
      </c>
      <c r="L1205" t="s">
        <v>59</v>
      </c>
      <c r="M1205" t="s">
        <v>2085</v>
      </c>
      <c r="N1205">
        <v>0.73</v>
      </c>
      <c r="O1205" t="s">
        <v>33</v>
      </c>
      <c r="P1205" t="s">
        <v>53</v>
      </c>
      <c r="Q1205" t="s">
        <v>71</v>
      </c>
      <c r="R1205" t="s">
        <v>2084</v>
      </c>
      <c r="S1205">
        <v>14701</v>
      </c>
      <c r="T1205" s="1">
        <v>42101</v>
      </c>
      <c r="U1205" s="1">
        <v>42103</v>
      </c>
      <c r="V1205">
        <v>9.9911999999999992</v>
      </c>
      <c r="W1205">
        <v>19</v>
      </c>
      <c r="X1205">
        <v>2465.75</v>
      </c>
      <c r="Y1205">
        <v>89175</v>
      </c>
      <c r="Z1205" t="str">
        <f>TEXT(Orders[[#This Row],[Order Date]],"MMM")</f>
        <v>Apr</v>
      </c>
    </row>
    <row r="1206" spans="1:26" x14ac:dyDescent="0.3">
      <c r="A1206">
        <v>23300</v>
      </c>
      <c r="B1206" t="s">
        <v>47</v>
      </c>
      <c r="C1206">
        <v>0.08</v>
      </c>
      <c r="D1206">
        <v>100.97</v>
      </c>
      <c r="E1206">
        <v>7.18</v>
      </c>
      <c r="F1206">
        <v>2197</v>
      </c>
      <c r="G1206" t="s">
        <v>2086</v>
      </c>
      <c r="H1206" t="s">
        <v>49</v>
      </c>
      <c r="I1206" t="s">
        <v>58</v>
      </c>
      <c r="J1206" t="s">
        <v>77</v>
      </c>
      <c r="K1206" t="s">
        <v>180</v>
      </c>
      <c r="L1206" t="s">
        <v>59</v>
      </c>
      <c r="M1206" t="s">
        <v>2087</v>
      </c>
      <c r="N1206">
        <v>0.46</v>
      </c>
      <c r="O1206" t="s">
        <v>33</v>
      </c>
      <c r="P1206" t="s">
        <v>53</v>
      </c>
      <c r="Q1206" t="s">
        <v>71</v>
      </c>
      <c r="R1206" t="s">
        <v>1702</v>
      </c>
      <c r="S1206">
        <v>11756</v>
      </c>
      <c r="T1206" s="1">
        <v>42181</v>
      </c>
      <c r="U1206" s="1">
        <v>42182</v>
      </c>
      <c r="V1206">
        <v>126.22500000000001</v>
      </c>
      <c r="W1206">
        <v>7</v>
      </c>
      <c r="X1206">
        <v>650.25</v>
      </c>
      <c r="Y1206">
        <v>89176</v>
      </c>
      <c r="Z1206" t="str">
        <f>TEXT(Orders[[#This Row],[Order Date]],"MMM")</f>
        <v>Jun</v>
      </c>
    </row>
    <row r="1207" spans="1:26" x14ac:dyDescent="0.3">
      <c r="A1207">
        <v>23301</v>
      </c>
      <c r="B1207" t="s">
        <v>47</v>
      </c>
      <c r="C1207">
        <v>0</v>
      </c>
      <c r="D1207">
        <v>13.4</v>
      </c>
      <c r="E1207">
        <v>4.95</v>
      </c>
      <c r="F1207">
        <v>2197</v>
      </c>
      <c r="G1207" t="s">
        <v>2086</v>
      </c>
      <c r="H1207" t="s">
        <v>49</v>
      </c>
      <c r="I1207" t="s">
        <v>58</v>
      </c>
      <c r="J1207" t="s">
        <v>41</v>
      </c>
      <c r="K1207" t="s">
        <v>50</v>
      </c>
      <c r="L1207" t="s">
        <v>51</v>
      </c>
      <c r="M1207" t="s">
        <v>768</v>
      </c>
      <c r="N1207">
        <v>0.37</v>
      </c>
      <c r="O1207" t="s">
        <v>33</v>
      </c>
      <c r="P1207" t="s">
        <v>53</v>
      </c>
      <c r="Q1207" t="s">
        <v>71</v>
      </c>
      <c r="R1207" t="s">
        <v>1702</v>
      </c>
      <c r="S1207">
        <v>11756</v>
      </c>
      <c r="T1207" s="1">
        <v>42181</v>
      </c>
      <c r="U1207" s="1">
        <v>42182</v>
      </c>
      <c r="V1207">
        <v>187.7628</v>
      </c>
      <c r="W1207">
        <v>19</v>
      </c>
      <c r="X1207">
        <v>272.12</v>
      </c>
      <c r="Y1207">
        <v>89176</v>
      </c>
      <c r="Z1207" t="str">
        <f>TEXT(Orders[[#This Row],[Order Date]],"MMM")</f>
        <v>Jun</v>
      </c>
    </row>
    <row r="1208" spans="1:26" x14ac:dyDescent="0.3">
      <c r="A1208">
        <v>26083</v>
      </c>
      <c r="B1208" t="s">
        <v>37</v>
      </c>
      <c r="C1208">
        <v>0.03</v>
      </c>
      <c r="D1208">
        <v>25.98</v>
      </c>
      <c r="E1208">
        <v>4.08</v>
      </c>
      <c r="F1208">
        <v>2198</v>
      </c>
      <c r="G1208" t="s">
        <v>2088</v>
      </c>
      <c r="H1208" t="s">
        <v>49</v>
      </c>
      <c r="I1208" t="s">
        <v>58</v>
      </c>
      <c r="J1208" t="s">
        <v>29</v>
      </c>
      <c r="K1208" t="s">
        <v>30</v>
      </c>
      <c r="L1208" t="s">
        <v>51</v>
      </c>
      <c r="M1208" t="s">
        <v>2089</v>
      </c>
      <c r="N1208">
        <v>0.56999999999999995</v>
      </c>
      <c r="O1208" t="s">
        <v>33</v>
      </c>
      <c r="P1208" t="s">
        <v>53</v>
      </c>
      <c r="Q1208" t="s">
        <v>71</v>
      </c>
      <c r="R1208" t="s">
        <v>2090</v>
      </c>
      <c r="S1208">
        <v>11757</v>
      </c>
      <c r="T1208" s="1">
        <v>42146</v>
      </c>
      <c r="U1208" s="1">
        <v>42149</v>
      </c>
      <c r="V1208">
        <v>295.90649999999999</v>
      </c>
      <c r="W1208">
        <v>16</v>
      </c>
      <c r="X1208">
        <v>428.85</v>
      </c>
      <c r="Y1208">
        <v>89174</v>
      </c>
      <c r="Z1208" t="str">
        <f>TEXT(Orders[[#This Row],[Order Date]],"MMM")</f>
        <v>May</v>
      </c>
    </row>
    <row r="1209" spans="1:26" x14ac:dyDescent="0.3">
      <c r="A1209">
        <v>26084</v>
      </c>
      <c r="B1209" t="s">
        <v>37</v>
      </c>
      <c r="C1209">
        <v>0.1</v>
      </c>
      <c r="D1209">
        <v>20.98</v>
      </c>
      <c r="E1209">
        <v>53.03</v>
      </c>
      <c r="F1209">
        <v>2198</v>
      </c>
      <c r="G1209" t="s">
        <v>2088</v>
      </c>
      <c r="H1209" t="s">
        <v>39</v>
      </c>
      <c r="I1209" t="s">
        <v>58</v>
      </c>
      <c r="J1209" t="s">
        <v>29</v>
      </c>
      <c r="K1209" t="s">
        <v>141</v>
      </c>
      <c r="L1209" t="s">
        <v>43</v>
      </c>
      <c r="M1209" t="s">
        <v>616</v>
      </c>
      <c r="N1209">
        <v>0.78</v>
      </c>
      <c r="O1209" t="s">
        <v>33</v>
      </c>
      <c r="P1209" t="s">
        <v>53</v>
      </c>
      <c r="Q1209" t="s">
        <v>71</v>
      </c>
      <c r="R1209" t="s">
        <v>2090</v>
      </c>
      <c r="S1209">
        <v>11757</v>
      </c>
      <c r="T1209" s="1">
        <v>42146</v>
      </c>
      <c r="U1209" s="1">
        <v>42146</v>
      </c>
      <c r="V1209">
        <v>-2111.36</v>
      </c>
      <c r="W1209">
        <v>16</v>
      </c>
      <c r="X1209">
        <v>342.54</v>
      </c>
      <c r="Y1209">
        <v>89174</v>
      </c>
      <c r="Z1209" t="str">
        <f>TEXT(Orders[[#This Row],[Order Date]],"MMM")</f>
        <v>May</v>
      </c>
    </row>
    <row r="1210" spans="1:26" x14ac:dyDescent="0.3">
      <c r="A1210">
        <v>20234</v>
      </c>
      <c r="B1210" t="s">
        <v>47</v>
      </c>
      <c r="C1210">
        <v>0.17</v>
      </c>
      <c r="D1210">
        <v>14.89</v>
      </c>
      <c r="E1210">
        <v>13.56</v>
      </c>
      <c r="F1210">
        <v>2201</v>
      </c>
      <c r="G1210" t="s">
        <v>2091</v>
      </c>
      <c r="H1210" t="s">
        <v>49</v>
      </c>
      <c r="I1210" t="s">
        <v>58</v>
      </c>
      <c r="J1210" t="s">
        <v>41</v>
      </c>
      <c r="K1210" t="s">
        <v>50</v>
      </c>
      <c r="L1210" t="s">
        <v>236</v>
      </c>
      <c r="M1210" t="s">
        <v>2092</v>
      </c>
      <c r="N1210">
        <v>0.57999999999999996</v>
      </c>
      <c r="O1210" t="s">
        <v>33</v>
      </c>
      <c r="P1210" t="s">
        <v>61</v>
      </c>
      <c r="Q1210" t="s">
        <v>62</v>
      </c>
      <c r="R1210" t="s">
        <v>488</v>
      </c>
      <c r="S1210">
        <v>55420</v>
      </c>
      <c r="T1210" s="1">
        <v>42088</v>
      </c>
      <c r="U1210" s="1">
        <v>42090</v>
      </c>
      <c r="V1210">
        <v>-9.1300000000000008</v>
      </c>
      <c r="W1210">
        <v>1</v>
      </c>
      <c r="X1210">
        <v>27.96</v>
      </c>
      <c r="Y1210">
        <v>86054</v>
      </c>
      <c r="Z1210" t="str">
        <f>TEXT(Orders[[#This Row],[Order Date]],"MMM")</f>
        <v>Mar</v>
      </c>
    </row>
    <row r="1211" spans="1:26" x14ac:dyDescent="0.3">
      <c r="A1211">
        <v>22259</v>
      </c>
      <c r="B1211" t="s">
        <v>106</v>
      </c>
      <c r="C1211">
        <v>0.09</v>
      </c>
      <c r="D1211">
        <v>160.97999999999999</v>
      </c>
      <c r="E1211">
        <v>30</v>
      </c>
      <c r="F1211">
        <v>2202</v>
      </c>
      <c r="G1211" t="s">
        <v>2093</v>
      </c>
      <c r="H1211" t="s">
        <v>39</v>
      </c>
      <c r="I1211" t="s">
        <v>40</v>
      </c>
      <c r="J1211" t="s">
        <v>41</v>
      </c>
      <c r="K1211" t="s">
        <v>42</v>
      </c>
      <c r="L1211" t="s">
        <v>43</v>
      </c>
      <c r="M1211" t="s">
        <v>177</v>
      </c>
      <c r="N1211">
        <v>0.62</v>
      </c>
      <c r="O1211" t="s">
        <v>33</v>
      </c>
      <c r="P1211" t="s">
        <v>61</v>
      </c>
      <c r="Q1211" t="s">
        <v>62</v>
      </c>
      <c r="R1211" t="s">
        <v>2094</v>
      </c>
      <c r="S1211">
        <v>55429</v>
      </c>
      <c r="T1211" s="1">
        <v>42035</v>
      </c>
      <c r="U1211" s="1">
        <v>42035</v>
      </c>
      <c r="V1211">
        <v>357.428</v>
      </c>
      <c r="W1211">
        <v>11</v>
      </c>
      <c r="X1211">
        <v>1635.38</v>
      </c>
      <c r="Y1211">
        <v>86050</v>
      </c>
      <c r="Z1211" t="str">
        <f>TEXT(Orders[[#This Row],[Order Date]],"MMM")</f>
        <v>Jan</v>
      </c>
    </row>
    <row r="1212" spans="1:26" x14ac:dyDescent="0.3">
      <c r="A1212">
        <v>22260</v>
      </c>
      <c r="B1212" t="s">
        <v>106</v>
      </c>
      <c r="C1212">
        <v>0.09</v>
      </c>
      <c r="D1212">
        <v>6.3</v>
      </c>
      <c r="E1212">
        <v>0.5</v>
      </c>
      <c r="F1212">
        <v>2202</v>
      </c>
      <c r="G1212" t="s">
        <v>2093</v>
      </c>
      <c r="H1212" t="s">
        <v>49</v>
      </c>
      <c r="I1212" t="s">
        <v>40</v>
      </c>
      <c r="J1212" t="s">
        <v>29</v>
      </c>
      <c r="K1212" t="s">
        <v>134</v>
      </c>
      <c r="L1212" t="s">
        <v>59</v>
      </c>
      <c r="M1212" t="s">
        <v>211</v>
      </c>
      <c r="N1212">
        <v>0.39</v>
      </c>
      <c r="O1212" t="s">
        <v>33</v>
      </c>
      <c r="P1212" t="s">
        <v>61</v>
      </c>
      <c r="Q1212" t="s">
        <v>62</v>
      </c>
      <c r="R1212" t="s">
        <v>2094</v>
      </c>
      <c r="S1212">
        <v>55429</v>
      </c>
      <c r="T1212" s="1">
        <v>42035</v>
      </c>
      <c r="U1212" s="1">
        <v>42035</v>
      </c>
      <c r="V1212">
        <v>40.351199999999992</v>
      </c>
      <c r="W1212">
        <v>10</v>
      </c>
      <c r="X1212">
        <v>58.48</v>
      </c>
      <c r="Y1212">
        <v>86050</v>
      </c>
      <c r="Z1212" t="str">
        <f>TEXT(Orders[[#This Row],[Order Date]],"MMM")</f>
        <v>Jan</v>
      </c>
    </row>
    <row r="1213" spans="1:26" x14ac:dyDescent="0.3">
      <c r="A1213">
        <v>22261</v>
      </c>
      <c r="B1213" t="s">
        <v>106</v>
      </c>
      <c r="C1213">
        <v>0</v>
      </c>
      <c r="D1213">
        <v>4.9800000000000004</v>
      </c>
      <c r="E1213">
        <v>0.8</v>
      </c>
      <c r="F1213">
        <v>2202</v>
      </c>
      <c r="G1213" t="s">
        <v>2093</v>
      </c>
      <c r="H1213" t="s">
        <v>49</v>
      </c>
      <c r="I1213" t="s">
        <v>40</v>
      </c>
      <c r="J1213" t="s">
        <v>29</v>
      </c>
      <c r="K1213" t="s">
        <v>93</v>
      </c>
      <c r="L1213" t="s">
        <v>31</v>
      </c>
      <c r="M1213" t="s">
        <v>521</v>
      </c>
      <c r="N1213">
        <v>0.36</v>
      </c>
      <c r="O1213" t="s">
        <v>33</v>
      </c>
      <c r="P1213" t="s">
        <v>61</v>
      </c>
      <c r="Q1213" t="s">
        <v>62</v>
      </c>
      <c r="R1213" t="s">
        <v>2094</v>
      </c>
      <c r="S1213">
        <v>55429</v>
      </c>
      <c r="T1213" s="1">
        <v>42035</v>
      </c>
      <c r="U1213" s="1">
        <v>42042</v>
      </c>
      <c r="V1213">
        <v>27.634499999999996</v>
      </c>
      <c r="W1213">
        <v>8</v>
      </c>
      <c r="X1213">
        <v>40.049999999999997</v>
      </c>
      <c r="Y1213">
        <v>86050</v>
      </c>
      <c r="Z1213" t="str">
        <f>TEXT(Orders[[#This Row],[Order Date]],"MMM")</f>
        <v>Jan</v>
      </c>
    </row>
    <row r="1214" spans="1:26" x14ac:dyDescent="0.3">
      <c r="A1214">
        <v>23919</v>
      </c>
      <c r="B1214" t="s">
        <v>106</v>
      </c>
      <c r="C1214">
        <v>0.08</v>
      </c>
      <c r="D1214">
        <v>145.44999999999999</v>
      </c>
      <c r="E1214">
        <v>17.850000000000001</v>
      </c>
      <c r="F1214">
        <v>2203</v>
      </c>
      <c r="G1214" t="s">
        <v>2095</v>
      </c>
      <c r="H1214" t="s">
        <v>39</v>
      </c>
      <c r="I1214" t="s">
        <v>40</v>
      </c>
      <c r="J1214" t="s">
        <v>77</v>
      </c>
      <c r="K1214" t="s">
        <v>85</v>
      </c>
      <c r="L1214" t="s">
        <v>43</v>
      </c>
      <c r="M1214" t="s">
        <v>1072</v>
      </c>
      <c r="N1214">
        <v>0.56000000000000005</v>
      </c>
      <c r="O1214" t="s">
        <v>33</v>
      </c>
      <c r="P1214" t="s">
        <v>61</v>
      </c>
      <c r="Q1214" t="s">
        <v>62</v>
      </c>
      <c r="R1214" t="s">
        <v>2096</v>
      </c>
      <c r="S1214">
        <v>55445</v>
      </c>
      <c r="T1214" s="1">
        <v>42039</v>
      </c>
      <c r="U1214" s="1">
        <v>42039</v>
      </c>
      <c r="V1214">
        <v>751.58</v>
      </c>
      <c r="W1214">
        <v>8</v>
      </c>
      <c r="X1214">
        <v>1117.6600000000001</v>
      </c>
      <c r="Y1214">
        <v>86051</v>
      </c>
      <c r="Z1214" t="str">
        <f>TEXT(Orders[[#This Row],[Order Date]],"MMM")</f>
        <v>Feb</v>
      </c>
    </row>
    <row r="1215" spans="1:26" x14ac:dyDescent="0.3">
      <c r="A1215">
        <v>22595</v>
      </c>
      <c r="B1215" t="s">
        <v>47</v>
      </c>
      <c r="C1215">
        <v>0.03</v>
      </c>
      <c r="D1215">
        <v>399.98</v>
      </c>
      <c r="E1215">
        <v>12.06</v>
      </c>
      <c r="F1215">
        <v>2203</v>
      </c>
      <c r="G1215" t="s">
        <v>2095</v>
      </c>
      <c r="H1215" t="s">
        <v>39</v>
      </c>
      <c r="I1215" t="s">
        <v>40</v>
      </c>
      <c r="J1215" t="s">
        <v>77</v>
      </c>
      <c r="K1215" t="s">
        <v>85</v>
      </c>
      <c r="L1215" t="s">
        <v>121</v>
      </c>
      <c r="M1215" t="s">
        <v>264</v>
      </c>
      <c r="N1215">
        <v>0.56000000000000005</v>
      </c>
      <c r="O1215" t="s">
        <v>33</v>
      </c>
      <c r="P1215" t="s">
        <v>61</v>
      </c>
      <c r="Q1215" t="s">
        <v>62</v>
      </c>
      <c r="R1215" t="s">
        <v>2096</v>
      </c>
      <c r="S1215">
        <v>55445</v>
      </c>
      <c r="T1215" s="1">
        <v>42008</v>
      </c>
      <c r="U1215" s="1">
        <v>42010</v>
      </c>
      <c r="V1215">
        <v>-663.51419999999996</v>
      </c>
      <c r="W1215">
        <v>2</v>
      </c>
      <c r="X1215">
        <v>807</v>
      </c>
      <c r="Y1215">
        <v>86052</v>
      </c>
      <c r="Z1215" t="str">
        <f>TEXT(Orders[[#This Row],[Order Date]],"MMM")</f>
        <v>Jan</v>
      </c>
    </row>
    <row r="1216" spans="1:26" x14ac:dyDescent="0.3">
      <c r="A1216">
        <v>23920</v>
      </c>
      <c r="B1216" t="s">
        <v>106</v>
      </c>
      <c r="C1216">
        <v>7.0000000000000007E-2</v>
      </c>
      <c r="D1216">
        <v>33.94</v>
      </c>
      <c r="E1216">
        <v>19.190000000000001</v>
      </c>
      <c r="F1216">
        <v>2204</v>
      </c>
      <c r="G1216" t="s">
        <v>2097</v>
      </c>
      <c r="H1216" t="s">
        <v>39</v>
      </c>
      <c r="I1216" t="s">
        <v>40</v>
      </c>
      <c r="J1216" t="s">
        <v>41</v>
      </c>
      <c r="K1216" t="s">
        <v>42</v>
      </c>
      <c r="L1216" t="s">
        <v>43</v>
      </c>
      <c r="M1216" t="s">
        <v>1000</v>
      </c>
      <c r="N1216">
        <v>0.57999999999999996</v>
      </c>
      <c r="O1216" t="s">
        <v>33</v>
      </c>
      <c r="P1216" t="s">
        <v>61</v>
      </c>
      <c r="Q1216" t="s">
        <v>62</v>
      </c>
      <c r="R1216" t="s">
        <v>2098</v>
      </c>
      <c r="S1216">
        <v>55337</v>
      </c>
      <c r="T1216" s="1">
        <v>42039</v>
      </c>
      <c r="U1216" s="1">
        <v>42043</v>
      </c>
      <c r="V1216">
        <v>-157.56</v>
      </c>
      <c r="W1216">
        <v>5</v>
      </c>
      <c r="X1216">
        <v>169.46</v>
      </c>
      <c r="Y1216">
        <v>86051</v>
      </c>
      <c r="Z1216" t="str">
        <f>TEXT(Orders[[#This Row],[Order Date]],"MMM")</f>
        <v>Feb</v>
      </c>
    </row>
    <row r="1217" spans="1:26" x14ac:dyDescent="0.3">
      <c r="A1217">
        <v>24434</v>
      </c>
      <c r="B1217" t="s">
        <v>47</v>
      </c>
      <c r="C1217">
        <v>0.04</v>
      </c>
      <c r="D1217">
        <v>296.18</v>
      </c>
      <c r="E1217">
        <v>154.12</v>
      </c>
      <c r="F1217">
        <v>2204</v>
      </c>
      <c r="G1217" t="s">
        <v>2097</v>
      </c>
      <c r="H1217" t="s">
        <v>39</v>
      </c>
      <c r="I1217" t="s">
        <v>114</v>
      </c>
      <c r="J1217" t="s">
        <v>41</v>
      </c>
      <c r="K1217" t="s">
        <v>152</v>
      </c>
      <c r="L1217" t="s">
        <v>121</v>
      </c>
      <c r="M1217" t="s">
        <v>153</v>
      </c>
      <c r="N1217">
        <v>0.76</v>
      </c>
      <c r="O1217" t="s">
        <v>33</v>
      </c>
      <c r="P1217" t="s">
        <v>61</v>
      </c>
      <c r="Q1217" t="s">
        <v>62</v>
      </c>
      <c r="R1217" t="s">
        <v>2098</v>
      </c>
      <c r="S1217">
        <v>55337</v>
      </c>
      <c r="T1217" s="1">
        <v>42045</v>
      </c>
      <c r="U1217" s="1">
        <v>42046</v>
      </c>
      <c r="V1217">
        <v>-87.998040000000003</v>
      </c>
      <c r="W1217">
        <v>20</v>
      </c>
      <c r="X1217">
        <v>5768.12</v>
      </c>
      <c r="Y1217">
        <v>86053</v>
      </c>
      <c r="Z1217" t="str">
        <f>TEXT(Orders[[#This Row],[Order Date]],"MMM")</f>
        <v>Feb</v>
      </c>
    </row>
    <row r="1218" spans="1:26" x14ac:dyDescent="0.3">
      <c r="A1218">
        <v>18164</v>
      </c>
      <c r="B1218" t="s">
        <v>25</v>
      </c>
      <c r="C1218">
        <v>0.03</v>
      </c>
      <c r="D1218">
        <v>28.48</v>
      </c>
      <c r="E1218">
        <v>1.99</v>
      </c>
      <c r="F1218">
        <v>2206</v>
      </c>
      <c r="G1218" t="s">
        <v>2099</v>
      </c>
      <c r="H1218" t="s">
        <v>49</v>
      </c>
      <c r="I1218" t="s">
        <v>114</v>
      </c>
      <c r="J1218" t="s">
        <v>77</v>
      </c>
      <c r="K1218" t="s">
        <v>180</v>
      </c>
      <c r="L1218" t="s">
        <v>51</v>
      </c>
      <c r="M1218" t="s">
        <v>407</v>
      </c>
      <c r="N1218">
        <v>0.4</v>
      </c>
      <c r="O1218" t="s">
        <v>33</v>
      </c>
      <c r="P1218" t="s">
        <v>61</v>
      </c>
      <c r="Q1218" t="s">
        <v>330</v>
      </c>
      <c r="R1218" t="s">
        <v>2100</v>
      </c>
      <c r="S1218">
        <v>50501</v>
      </c>
      <c r="T1218" s="1">
        <v>42009</v>
      </c>
      <c r="U1218" s="1">
        <v>42010</v>
      </c>
      <c r="V1218">
        <v>-35.290399999999998</v>
      </c>
      <c r="W1218">
        <v>2</v>
      </c>
      <c r="X1218">
        <v>55.25</v>
      </c>
      <c r="Y1218">
        <v>86258</v>
      </c>
      <c r="Z1218" t="str">
        <f>TEXT(Orders[[#This Row],[Order Date]],"MMM")</f>
        <v>Jan</v>
      </c>
    </row>
    <row r="1219" spans="1:26" x14ac:dyDescent="0.3">
      <c r="A1219">
        <v>18165</v>
      </c>
      <c r="B1219" t="s">
        <v>25</v>
      </c>
      <c r="C1219">
        <v>0.01</v>
      </c>
      <c r="D1219">
        <v>205.99</v>
      </c>
      <c r="E1219">
        <v>5.99</v>
      </c>
      <c r="F1219">
        <v>2206</v>
      </c>
      <c r="G1219" t="s">
        <v>2099</v>
      </c>
      <c r="H1219" t="s">
        <v>49</v>
      </c>
      <c r="I1219" t="s">
        <v>114</v>
      </c>
      <c r="J1219" t="s">
        <v>77</v>
      </c>
      <c r="K1219" t="s">
        <v>78</v>
      </c>
      <c r="L1219" t="s">
        <v>59</v>
      </c>
      <c r="M1219" t="s">
        <v>2101</v>
      </c>
      <c r="N1219">
        <v>0.59</v>
      </c>
      <c r="O1219" t="s">
        <v>33</v>
      </c>
      <c r="P1219" t="s">
        <v>61</v>
      </c>
      <c r="Q1219" t="s">
        <v>330</v>
      </c>
      <c r="R1219" t="s">
        <v>2100</v>
      </c>
      <c r="S1219">
        <v>50501</v>
      </c>
      <c r="T1219" s="1">
        <v>42009</v>
      </c>
      <c r="U1219" s="1">
        <v>42011</v>
      </c>
      <c r="V1219">
        <v>-74.883600000000001</v>
      </c>
      <c r="W1219">
        <v>3</v>
      </c>
      <c r="X1219">
        <v>551.22</v>
      </c>
      <c r="Y1219">
        <v>86258</v>
      </c>
      <c r="Z1219" t="str">
        <f>TEXT(Orders[[#This Row],[Order Date]],"MMM")</f>
        <v>Jan</v>
      </c>
    </row>
    <row r="1220" spans="1:26" x14ac:dyDescent="0.3">
      <c r="A1220">
        <v>23317</v>
      </c>
      <c r="B1220" t="s">
        <v>106</v>
      </c>
      <c r="C1220">
        <v>0.06</v>
      </c>
      <c r="D1220">
        <v>6.98</v>
      </c>
      <c r="E1220">
        <v>1.6</v>
      </c>
      <c r="F1220">
        <v>2209</v>
      </c>
      <c r="G1220" t="s">
        <v>2102</v>
      </c>
      <c r="H1220" t="s">
        <v>49</v>
      </c>
      <c r="I1220" t="s">
        <v>40</v>
      </c>
      <c r="J1220" t="s">
        <v>29</v>
      </c>
      <c r="K1220" t="s">
        <v>93</v>
      </c>
      <c r="L1220" t="s">
        <v>31</v>
      </c>
      <c r="M1220" t="s">
        <v>953</v>
      </c>
      <c r="N1220">
        <v>0.38</v>
      </c>
      <c r="O1220" t="s">
        <v>33</v>
      </c>
      <c r="P1220" t="s">
        <v>136</v>
      </c>
      <c r="Q1220" t="s">
        <v>387</v>
      </c>
      <c r="R1220" t="s">
        <v>2103</v>
      </c>
      <c r="S1220">
        <v>30337</v>
      </c>
      <c r="T1220" s="1">
        <v>42026</v>
      </c>
      <c r="U1220" s="1">
        <v>42033</v>
      </c>
      <c r="V1220">
        <v>-98.056000000000012</v>
      </c>
      <c r="W1220">
        <v>12</v>
      </c>
      <c r="X1220">
        <v>83.93</v>
      </c>
      <c r="Y1220">
        <v>88030</v>
      </c>
      <c r="Z1220" t="str">
        <f>TEXT(Orders[[#This Row],[Order Date]],"MMM")</f>
        <v>Jan</v>
      </c>
    </row>
    <row r="1221" spans="1:26" x14ac:dyDescent="0.3">
      <c r="A1221">
        <v>24756</v>
      </c>
      <c r="B1221" t="s">
        <v>25</v>
      </c>
      <c r="C1221">
        <v>0.09</v>
      </c>
      <c r="D1221">
        <v>199.99</v>
      </c>
      <c r="E1221">
        <v>24.49</v>
      </c>
      <c r="F1221">
        <v>2212</v>
      </c>
      <c r="G1221" t="s">
        <v>2104</v>
      </c>
      <c r="H1221" t="s">
        <v>27</v>
      </c>
      <c r="I1221" t="s">
        <v>40</v>
      </c>
      <c r="J1221" t="s">
        <v>77</v>
      </c>
      <c r="K1221" t="s">
        <v>586</v>
      </c>
      <c r="L1221" t="s">
        <v>236</v>
      </c>
      <c r="M1221" t="s">
        <v>1374</v>
      </c>
      <c r="N1221">
        <v>0.46</v>
      </c>
      <c r="O1221" t="s">
        <v>33</v>
      </c>
      <c r="P1221" t="s">
        <v>53</v>
      </c>
      <c r="Q1221" t="s">
        <v>415</v>
      </c>
      <c r="R1221" t="s">
        <v>2105</v>
      </c>
      <c r="S1221">
        <v>21228</v>
      </c>
      <c r="T1221" s="1">
        <v>42113</v>
      </c>
      <c r="U1221" s="1">
        <v>42115</v>
      </c>
      <c r="V1221">
        <v>631.33000000000004</v>
      </c>
      <c r="W1221">
        <v>5</v>
      </c>
      <c r="X1221">
        <v>990.25</v>
      </c>
      <c r="Y1221">
        <v>88029</v>
      </c>
      <c r="Z1221" t="str">
        <f>TEXT(Orders[[#This Row],[Order Date]],"MMM")</f>
        <v>Apr</v>
      </c>
    </row>
    <row r="1222" spans="1:26" x14ac:dyDescent="0.3">
      <c r="A1222">
        <v>23512</v>
      </c>
      <c r="B1222" t="s">
        <v>106</v>
      </c>
      <c r="C1222">
        <v>7.0000000000000007E-2</v>
      </c>
      <c r="D1222">
        <v>3.28</v>
      </c>
      <c r="E1222">
        <v>3.97</v>
      </c>
      <c r="F1222">
        <v>2215</v>
      </c>
      <c r="G1222" t="s">
        <v>2106</v>
      </c>
      <c r="H1222" t="s">
        <v>49</v>
      </c>
      <c r="I1222" t="s">
        <v>28</v>
      </c>
      <c r="J1222" t="s">
        <v>29</v>
      </c>
      <c r="K1222" t="s">
        <v>30</v>
      </c>
      <c r="L1222" t="s">
        <v>31</v>
      </c>
      <c r="M1222" t="s">
        <v>1006</v>
      </c>
      <c r="N1222">
        <v>0.56000000000000005</v>
      </c>
      <c r="O1222" t="s">
        <v>33</v>
      </c>
      <c r="P1222" t="s">
        <v>53</v>
      </c>
      <c r="Q1222" t="s">
        <v>154</v>
      </c>
      <c r="R1222" t="s">
        <v>2107</v>
      </c>
      <c r="S1222">
        <v>44646</v>
      </c>
      <c r="T1222" s="1">
        <v>42178</v>
      </c>
      <c r="U1222" s="1">
        <v>42178</v>
      </c>
      <c r="V1222">
        <v>-22.175999999999998</v>
      </c>
      <c r="W1222">
        <v>4</v>
      </c>
      <c r="X1222">
        <v>14.76</v>
      </c>
      <c r="Y1222">
        <v>90314</v>
      </c>
      <c r="Z1222" t="str">
        <f>TEXT(Orders[[#This Row],[Order Date]],"MMM")</f>
        <v>Jun</v>
      </c>
    </row>
    <row r="1223" spans="1:26" x14ac:dyDescent="0.3">
      <c r="A1223">
        <v>23513</v>
      </c>
      <c r="B1223" t="s">
        <v>106</v>
      </c>
      <c r="C1223">
        <v>0.02</v>
      </c>
      <c r="D1223">
        <v>256.99</v>
      </c>
      <c r="E1223">
        <v>11.25</v>
      </c>
      <c r="F1223">
        <v>2216</v>
      </c>
      <c r="G1223" t="s">
        <v>2108</v>
      </c>
      <c r="H1223" t="s">
        <v>49</v>
      </c>
      <c r="I1223" t="s">
        <v>28</v>
      </c>
      <c r="J1223" t="s">
        <v>77</v>
      </c>
      <c r="K1223" t="s">
        <v>180</v>
      </c>
      <c r="L1223" t="s">
        <v>59</v>
      </c>
      <c r="M1223" t="s">
        <v>1333</v>
      </c>
      <c r="N1223">
        <v>0.51</v>
      </c>
      <c r="O1223" t="s">
        <v>33</v>
      </c>
      <c r="P1223" t="s">
        <v>53</v>
      </c>
      <c r="Q1223" t="s">
        <v>154</v>
      </c>
      <c r="R1223" t="s">
        <v>2109</v>
      </c>
      <c r="S1223">
        <v>44256</v>
      </c>
      <c r="T1223" s="1">
        <v>42178</v>
      </c>
      <c r="U1223" s="1">
        <v>42185</v>
      </c>
      <c r="V1223">
        <v>-214.10399999999998</v>
      </c>
      <c r="W1223">
        <v>3</v>
      </c>
      <c r="X1223">
        <v>808.44</v>
      </c>
      <c r="Y1223">
        <v>90314</v>
      </c>
      <c r="Z1223" t="str">
        <f>TEXT(Orders[[#This Row],[Order Date]],"MMM")</f>
        <v>Jun</v>
      </c>
    </row>
    <row r="1224" spans="1:26" x14ac:dyDescent="0.3">
      <c r="A1224">
        <v>23514</v>
      </c>
      <c r="B1224" t="s">
        <v>106</v>
      </c>
      <c r="C1224">
        <v>0.01</v>
      </c>
      <c r="D1224">
        <v>6.48</v>
      </c>
      <c r="E1224">
        <v>5.14</v>
      </c>
      <c r="F1224">
        <v>2216</v>
      </c>
      <c r="G1224" t="s">
        <v>2108</v>
      </c>
      <c r="H1224" t="s">
        <v>49</v>
      </c>
      <c r="I1224" t="s">
        <v>28</v>
      </c>
      <c r="J1224" t="s">
        <v>29</v>
      </c>
      <c r="K1224" t="s">
        <v>93</v>
      </c>
      <c r="L1224" t="s">
        <v>59</v>
      </c>
      <c r="M1224" t="s">
        <v>936</v>
      </c>
      <c r="N1224">
        <v>0.37</v>
      </c>
      <c r="O1224" t="s">
        <v>33</v>
      </c>
      <c r="P1224" t="s">
        <v>53</v>
      </c>
      <c r="Q1224" t="s">
        <v>154</v>
      </c>
      <c r="R1224" t="s">
        <v>2109</v>
      </c>
      <c r="S1224">
        <v>44256</v>
      </c>
      <c r="T1224" s="1">
        <v>42178</v>
      </c>
      <c r="U1224" s="1">
        <v>42180</v>
      </c>
      <c r="V1224">
        <v>-26.936</v>
      </c>
      <c r="W1224">
        <v>10</v>
      </c>
      <c r="X1224">
        <v>67.41</v>
      </c>
      <c r="Y1224">
        <v>90314</v>
      </c>
      <c r="Z1224" t="str">
        <f>TEXT(Orders[[#This Row],[Order Date]],"MMM")</f>
        <v>Jun</v>
      </c>
    </row>
    <row r="1225" spans="1:26" x14ac:dyDescent="0.3">
      <c r="A1225">
        <v>22712</v>
      </c>
      <c r="B1225" t="s">
        <v>106</v>
      </c>
      <c r="C1225">
        <v>0.09</v>
      </c>
      <c r="D1225">
        <v>14.2</v>
      </c>
      <c r="E1225">
        <v>5.3</v>
      </c>
      <c r="F1225">
        <v>2220</v>
      </c>
      <c r="G1225" t="s">
        <v>2110</v>
      </c>
      <c r="H1225" t="s">
        <v>49</v>
      </c>
      <c r="I1225" t="s">
        <v>114</v>
      </c>
      <c r="J1225" t="s">
        <v>41</v>
      </c>
      <c r="K1225" t="s">
        <v>50</v>
      </c>
      <c r="L1225" t="s">
        <v>31</v>
      </c>
      <c r="M1225" t="s">
        <v>728</v>
      </c>
      <c r="N1225">
        <v>0.46</v>
      </c>
      <c r="O1225" t="s">
        <v>33</v>
      </c>
      <c r="P1225" t="s">
        <v>136</v>
      </c>
      <c r="Q1225" t="s">
        <v>362</v>
      </c>
      <c r="R1225" t="s">
        <v>2111</v>
      </c>
      <c r="S1225">
        <v>34787</v>
      </c>
      <c r="T1225" s="1">
        <v>42063</v>
      </c>
      <c r="U1225" s="1">
        <v>42064</v>
      </c>
      <c r="V1225">
        <v>-324.73</v>
      </c>
      <c r="W1225">
        <v>4</v>
      </c>
      <c r="X1225">
        <v>55.08</v>
      </c>
      <c r="Y1225">
        <v>91036</v>
      </c>
      <c r="Z1225" t="str">
        <f>TEXT(Orders[[#This Row],[Order Date]],"MMM")</f>
        <v>Feb</v>
      </c>
    </row>
    <row r="1226" spans="1:26" x14ac:dyDescent="0.3">
      <c r="A1226">
        <v>24113</v>
      </c>
      <c r="B1226" t="s">
        <v>47</v>
      </c>
      <c r="C1226">
        <v>0</v>
      </c>
      <c r="D1226">
        <v>100.89</v>
      </c>
      <c r="E1226">
        <v>42</v>
      </c>
      <c r="F1226">
        <v>2225</v>
      </c>
      <c r="G1226" t="s">
        <v>2112</v>
      </c>
      <c r="H1226" t="s">
        <v>39</v>
      </c>
      <c r="I1226" t="s">
        <v>58</v>
      </c>
      <c r="J1226" t="s">
        <v>41</v>
      </c>
      <c r="K1226" t="s">
        <v>42</v>
      </c>
      <c r="L1226" t="s">
        <v>43</v>
      </c>
      <c r="M1226" t="s">
        <v>2113</v>
      </c>
      <c r="N1226">
        <v>0.61</v>
      </c>
      <c r="O1226" t="s">
        <v>33</v>
      </c>
      <c r="P1226" t="s">
        <v>34</v>
      </c>
      <c r="Q1226" t="s">
        <v>366</v>
      </c>
      <c r="R1226" t="s">
        <v>2114</v>
      </c>
      <c r="S1226">
        <v>88240</v>
      </c>
      <c r="T1226" s="1">
        <v>42056</v>
      </c>
      <c r="U1226" s="1">
        <v>42057</v>
      </c>
      <c r="V1226">
        <v>1500.12</v>
      </c>
      <c r="W1226">
        <v>15</v>
      </c>
      <c r="X1226">
        <v>1608.11</v>
      </c>
      <c r="Y1226">
        <v>89970</v>
      </c>
      <c r="Z1226" t="str">
        <f>TEXT(Orders[[#This Row],[Order Date]],"MMM")</f>
        <v>Feb</v>
      </c>
    </row>
    <row r="1227" spans="1:26" x14ac:dyDescent="0.3">
      <c r="A1227">
        <v>18820</v>
      </c>
      <c r="B1227" t="s">
        <v>106</v>
      </c>
      <c r="C1227">
        <v>0.01</v>
      </c>
      <c r="D1227">
        <v>13.43</v>
      </c>
      <c r="E1227">
        <v>5.5</v>
      </c>
      <c r="F1227">
        <v>2240</v>
      </c>
      <c r="G1227" t="s">
        <v>2115</v>
      </c>
      <c r="H1227" t="s">
        <v>27</v>
      </c>
      <c r="I1227" t="s">
        <v>28</v>
      </c>
      <c r="J1227" t="s">
        <v>29</v>
      </c>
      <c r="K1227" t="s">
        <v>141</v>
      </c>
      <c r="L1227" t="s">
        <v>59</v>
      </c>
      <c r="M1227" t="s">
        <v>1698</v>
      </c>
      <c r="N1227">
        <v>0.56999999999999995</v>
      </c>
      <c r="O1227" t="s">
        <v>33</v>
      </c>
      <c r="P1227" t="s">
        <v>136</v>
      </c>
      <c r="Q1227" t="s">
        <v>362</v>
      </c>
      <c r="R1227" t="s">
        <v>2116</v>
      </c>
      <c r="S1227">
        <v>33801</v>
      </c>
      <c r="T1227" s="1">
        <v>42100</v>
      </c>
      <c r="U1227" s="1">
        <v>42107</v>
      </c>
      <c r="V1227">
        <v>-313.02180000000004</v>
      </c>
      <c r="W1227">
        <v>7</v>
      </c>
      <c r="X1227">
        <v>99.75</v>
      </c>
      <c r="Y1227">
        <v>89102</v>
      </c>
      <c r="Z1227" t="str">
        <f>TEXT(Orders[[#This Row],[Order Date]],"MMM")</f>
        <v>Apr</v>
      </c>
    </row>
    <row r="1228" spans="1:26" x14ac:dyDescent="0.3">
      <c r="A1228">
        <v>24121</v>
      </c>
      <c r="B1228" t="s">
        <v>106</v>
      </c>
      <c r="C1228">
        <v>0</v>
      </c>
      <c r="D1228">
        <v>2.08</v>
      </c>
      <c r="E1228">
        <v>5.33</v>
      </c>
      <c r="F1228">
        <v>2250</v>
      </c>
      <c r="G1228" t="s">
        <v>2117</v>
      </c>
      <c r="H1228" t="s">
        <v>49</v>
      </c>
      <c r="I1228" t="s">
        <v>40</v>
      </c>
      <c r="J1228" t="s">
        <v>41</v>
      </c>
      <c r="K1228" t="s">
        <v>50</v>
      </c>
      <c r="L1228" t="s">
        <v>59</v>
      </c>
      <c r="M1228" t="s">
        <v>742</v>
      </c>
      <c r="N1228">
        <v>0.43</v>
      </c>
      <c r="O1228" t="s">
        <v>33</v>
      </c>
      <c r="P1228" t="s">
        <v>53</v>
      </c>
      <c r="Q1228" t="s">
        <v>234</v>
      </c>
      <c r="R1228" t="s">
        <v>2118</v>
      </c>
      <c r="S1228">
        <v>16801</v>
      </c>
      <c r="T1228" s="1">
        <v>42107</v>
      </c>
      <c r="U1228" s="1">
        <v>42114</v>
      </c>
      <c r="V1228">
        <v>-192.5532</v>
      </c>
      <c r="W1228">
        <v>22</v>
      </c>
      <c r="X1228">
        <v>51.41</v>
      </c>
      <c r="Y1228">
        <v>86699</v>
      </c>
      <c r="Z1228" t="str">
        <f>TEXT(Orders[[#This Row],[Order Date]],"MMM")</f>
        <v>Apr</v>
      </c>
    </row>
    <row r="1229" spans="1:26" x14ac:dyDescent="0.3">
      <c r="A1229">
        <v>25440</v>
      </c>
      <c r="B1229" t="s">
        <v>106</v>
      </c>
      <c r="C1229">
        <v>0.1</v>
      </c>
      <c r="D1229">
        <v>6.3</v>
      </c>
      <c r="E1229">
        <v>0.5</v>
      </c>
      <c r="F1229">
        <v>2254</v>
      </c>
      <c r="G1229" t="s">
        <v>2119</v>
      </c>
      <c r="H1229" t="s">
        <v>49</v>
      </c>
      <c r="I1229" t="s">
        <v>28</v>
      </c>
      <c r="J1229" t="s">
        <v>29</v>
      </c>
      <c r="K1229" t="s">
        <v>134</v>
      </c>
      <c r="L1229" t="s">
        <v>59</v>
      </c>
      <c r="M1229" t="s">
        <v>1155</v>
      </c>
      <c r="N1229">
        <v>0.39</v>
      </c>
      <c r="O1229" t="s">
        <v>33</v>
      </c>
      <c r="P1229" t="s">
        <v>136</v>
      </c>
      <c r="Q1229" t="s">
        <v>612</v>
      </c>
      <c r="R1229" t="s">
        <v>2120</v>
      </c>
      <c r="S1229">
        <v>42003</v>
      </c>
      <c r="T1229" s="1">
        <v>42031</v>
      </c>
      <c r="U1229" s="1">
        <v>42036</v>
      </c>
      <c r="V1229">
        <v>-464.28200000000004</v>
      </c>
      <c r="W1229">
        <v>12</v>
      </c>
      <c r="X1229">
        <v>68.72</v>
      </c>
      <c r="Y1229">
        <v>89278</v>
      </c>
      <c r="Z1229" t="str">
        <f>TEXT(Orders[[#This Row],[Order Date]],"MMM")</f>
        <v>Jan</v>
      </c>
    </row>
    <row r="1230" spans="1:26" x14ac:dyDescent="0.3">
      <c r="A1230">
        <v>20639</v>
      </c>
      <c r="B1230" t="s">
        <v>25</v>
      </c>
      <c r="C1230">
        <v>0.1</v>
      </c>
      <c r="D1230">
        <v>48.91</v>
      </c>
      <c r="E1230">
        <v>5.97</v>
      </c>
      <c r="F1230">
        <v>2254</v>
      </c>
      <c r="G1230" t="s">
        <v>2119</v>
      </c>
      <c r="H1230" t="s">
        <v>49</v>
      </c>
      <c r="I1230" t="s">
        <v>28</v>
      </c>
      <c r="J1230" t="s">
        <v>29</v>
      </c>
      <c r="K1230" t="s">
        <v>93</v>
      </c>
      <c r="L1230" t="s">
        <v>59</v>
      </c>
      <c r="M1230" t="s">
        <v>2121</v>
      </c>
      <c r="N1230">
        <v>0.38</v>
      </c>
      <c r="O1230" t="s">
        <v>33</v>
      </c>
      <c r="P1230" t="s">
        <v>136</v>
      </c>
      <c r="Q1230" t="s">
        <v>612</v>
      </c>
      <c r="R1230" t="s">
        <v>2120</v>
      </c>
      <c r="S1230">
        <v>42003</v>
      </c>
      <c r="T1230" s="1">
        <v>42122</v>
      </c>
      <c r="U1230" s="1">
        <v>42124</v>
      </c>
      <c r="V1230">
        <v>156.74339999999998</v>
      </c>
      <c r="W1230">
        <v>14</v>
      </c>
      <c r="X1230">
        <v>618.96</v>
      </c>
      <c r="Y1230">
        <v>89279</v>
      </c>
      <c r="Z1230" t="str">
        <f>TEXT(Orders[[#This Row],[Order Date]],"MMM")</f>
        <v>Apr</v>
      </c>
    </row>
    <row r="1231" spans="1:26" x14ac:dyDescent="0.3">
      <c r="A1231">
        <v>20640</v>
      </c>
      <c r="B1231" t="s">
        <v>25</v>
      </c>
      <c r="C1231">
        <v>0.08</v>
      </c>
      <c r="D1231">
        <v>5.98</v>
      </c>
      <c r="E1231">
        <v>5.46</v>
      </c>
      <c r="F1231">
        <v>2254</v>
      </c>
      <c r="G1231" t="s">
        <v>2119</v>
      </c>
      <c r="H1231" t="s">
        <v>49</v>
      </c>
      <c r="I1231" t="s">
        <v>28</v>
      </c>
      <c r="J1231" t="s">
        <v>29</v>
      </c>
      <c r="K1231" t="s">
        <v>93</v>
      </c>
      <c r="L1231" t="s">
        <v>59</v>
      </c>
      <c r="M1231" t="s">
        <v>1048</v>
      </c>
      <c r="N1231">
        <v>0.36</v>
      </c>
      <c r="O1231" t="s">
        <v>33</v>
      </c>
      <c r="P1231" t="s">
        <v>136</v>
      </c>
      <c r="Q1231" t="s">
        <v>612</v>
      </c>
      <c r="R1231" t="s">
        <v>2120</v>
      </c>
      <c r="S1231">
        <v>42003</v>
      </c>
      <c r="T1231" s="1">
        <v>42122</v>
      </c>
      <c r="U1231" s="1">
        <v>42122</v>
      </c>
      <c r="V1231">
        <v>110.11799999999999</v>
      </c>
      <c r="W1231">
        <v>13</v>
      </c>
      <c r="X1231">
        <v>77.540000000000006</v>
      </c>
      <c r="Y1231">
        <v>89279</v>
      </c>
      <c r="Z1231" t="str">
        <f>TEXT(Orders[[#This Row],[Order Date]],"MMM")</f>
        <v>Apr</v>
      </c>
    </row>
    <row r="1232" spans="1:26" x14ac:dyDescent="0.3">
      <c r="A1232">
        <v>19054</v>
      </c>
      <c r="B1232" t="s">
        <v>47</v>
      </c>
      <c r="C1232">
        <v>7.0000000000000007E-2</v>
      </c>
      <c r="D1232">
        <v>60.97</v>
      </c>
      <c r="E1232">
        <v>4.5</v>
      </c>
      <c r="F1232">
        <v>2256</v>
      </c>
      <c r="G1232" t="s">
        <v>2122</v>
      </c>
      <c r="H1232" t="s">
        <v>27</v>
      </c>
      <c r="I1232" t="s">
        <v>28</v>
      </c>
      <c r="J1232" t="s">
        <v>29</v>
      </c>
      <c r="K1232" t="s">
        <v>257</v>
      </c>
      <c r="L1232" t="s">
        <v>59</v>
      </c>
      <c r="M1232" t="s">
        <v>2123</v>
      </c>
      <c r="N1232">
        <v>0.56000000000000005</v>
      </c>
      <c r="O1232" t="s">
        <v>33</v>
      </c>
      <c r="P1232" t="s">
        <v>136</v>
      </c>
      <c r="Q1232" t="s">
        <v>322</v>
      </c>
      <c r="R1232" t="s">
        <v>2082</v>
      </c>
      <c r="S1232">
        <v>28560</v>
      </c>
      <c r="T1232" s="1">
        <v>42006</v>
      </c>
      <c r="U1232" s="1">
        <v>42008</v>
      </c>
      <c r="V1232">
        <v>-42.588000000000001</v>
      </c>
      <c r="W1232">
        <v>6</v>
      </c>
      <c r="X1232">
        <v>361.72</v>
      </c>
      <c r="Y1232">
        <v>87963</v>
      </c>
      <c r="Z1232" t="str">
        <f>TEXT(Orders[[#This Row],[Order Date]],"MMM")</f>
        <v>Jan</v>
      </c>
    </row>
    <row r="1233" spans="1:26" x14ac:dyDescent="0.3">
      <c r="A1233">
        <v>18652</v>
      </c>
      <c r="B1233" t="s">
        <v>56</v>
      </c>
      <c r="C1233">
        <v>7.0000000000000007E-2</v>
      </c>
      <c r="D1233">
        <v>70.98</v>
      </c>
      <c r="E1233">
        <v>30</v>
      </c>
      <c r="F1233">
        <v>2256</v>
      </c>
      <c r="G1233" t="s">
        <v>2122</v>
      </c>
      <c r="H1233" t="s">
        <v>39</v>
      </c>
      <c r="I1233" t="s">
        <v>28</v>
      </c>
      <c r="J1233" t="s">
        <v>41</v>
      </c>
      <c r="K1233" t="s">
        <v>42</v>
      </c>
      <c r="L1233" t="s">
        <v>43</v>
      </c>
      <c r="M1233" t="s">
        <v>2124</v>
      </c>
      <c r="N1233">
        <v>0.73</v>
      </c>
      <c r="O1233" t="s">
        <v>33</v>
      </c>
      <c r="P1233" t="s">
        <v>136</v>
      </c>
      <c r="Q1233" t="s">
        <v>322</v>
      </c>
      <c r="R1233" t="s">
        <v>2082</v>
      </c>
      <c r="S1233">
        <v>28560</v>
      </c>
      <c r="T1233" s="1">
        <v>42087</v>
      </c>
      <c r="U1233" s="1">
        <v>42089</v>
      </c>
      <c r="V1233">
        <v>-222.95</v>
      </c>
      <c r="W1233">
        <v>20</v>
      </c>
      <c r="X1233">
        <v>1373.47</v>
      </c>
      <c r="Y1233">
        <v>87964</v>
      </c>
      <c r="Z1233" t="str">
        <f>TEXT(Orders[[#This Row],[Order Date]],"MMM")</f>
        <v>Mar</v>
      </c>
    </row>
    <row r="1234" spans="1:26" x14ac:dyDescent="0.3">
      <c r="A1234">
        <v>21937</v>
      </c>
      <c r="B1234" t="s">
        <v>25</v>
      </c>
      <c r="C1234">
        <v>0.06</v>
      </c>
      <c r="D1234">
        <v>6.68</v>
      </c>
      <c r="E1234">
        <v>6.93</v>
      </c>
      <c r="F1234">
        <v>2257</v>
      </c>
      <c r="G1234" t="s">
        <v>2125</v>
      </c>
      <c r="H1234" t="s">
        <v>49</v>
      </c>
      <c r="I1234" t="s">
        <v>28</v>
      </c>
      <c r="J1234" t="s">
        <v>29</v>
      </c>
      <c r="K1234" t="s">
        <v>93</v>
      </c>
      <c r="L1234" t="s">
        <v>59</v>
      </c>
      <c r="M1234" t="s">
        <v>2126</v>
      </c>
      <c r="N1234">
        <v>0.37</v>
      </c>
      <c r="O1234" t="s">
        <v>33</v>
      </c>
      <c r="P1234" t="s">
        <v>136</v>
      </c>
      <c r="Q1234" t="s">
        <v>322</v>
      </c>
      <c r="R1234" t="s">
        <v>2127</v>
      </c>
      <c r="S1234">
        <v>27604</v>
      </c>
      <c r="T1234" s="1">
        <v>42167</v>
      </c>
      <c r="U1234" s="1">
        <v>42168</v>
      </c>
      <c r="V1234">
        <v>7.6244999999999994</v>
      </c>
      <c r="W1234">
        <v>14</v>
      </c>
      <c r="X1234">
        <v>91.92</v>
      </c>
      <c r="Y1234">
        <v>87965</v>
      </c>
      <c r="Z1234" t="str">
        <f>TEXT(Orders[[#This Row],[Order Date]],"MMM")</f>
        <v>Jun</v>
      </c>
    </row>
    <row r="1235" spans="1:26" x14ac:dyDescent="0.3">
      <c r="A1235">
        <v>26361</v>
      </c>
      <c r="B1235" t="s">
        <v>106</v>
      </c>
      <c r="C1235">
        <v>0.01</v>
      </c>
      <c r="D1235">
        <v>7.64</v>
      </c>
      <c r="E1235">
        <v>1.39</v>
      </c>
      <c r="F1235">
        <v>2258</v>
      </c>
      <c r="G1235" t="s">
        <v>2128</v>
      </c>
      <c r="H1235" t="s">
        <v>27</v>
      </c>
      <c r="I1235" t="s">
        <v>28</v>
      </c>
      <c r="J1235" t="s">
        <v>29</v>
      </c>
      <c r="K1235" t="s">
        <v>69</v>
      </c>
      <c r="L1235" t="s">
        <v>59</v>
      </c>
      <c r="M1235" t="s">
        <v>1236</v>
      </c>
      <c r="N1235">
        <v>0.36</v>
      </c>
      <c r="O1235" t="s">
        <v>33</v>
      </c>
      <c r="P1235" t="s">
        <v>136</v>
      </c>
      <c r="Q1235" t="s">
        <v>322</v>
      </c>
      <c r="R1235" t="s">
        <v>2129</v>
      </c>
      <c r="S1235">
        <v>27801</v>
      </c>
      <c r="T1235" s="1">
        <v>42072</v>
      </c>
      <c r="U1235" s="1">
        <v>42076</v>
      </c>
      <c r="V1235">
        <v>-1676.6119999999999</v>
      </c>
      <c r="W1235">
        <v>9</v>
      </c>
      <c r="X1235">
        <v>73.290000000000006</v>
      </c>
      <c r="Y1235">
        <v>87962</v>
      </c>
      <c r="Z1235" t="str">
        <f>TEXT(Orders[[#This Row],[Order Date]],"MMM")</f>
        <v>Mar</v>
      </c>
    </row>
    <row r="1236" spans="1:26" x14ac:dyDescent="0.3">
      <c r="A1236">
        <v>26362</v>
      </c>
      <c r="B1236" t="s">
        <v>106</v>
      </c>
      <c r="C1236">
        <v>7.0000000000000007E-2</v>
      </c>
      <c r="D1236">
        <v>400.97</v>
      </c>
      <c r="E1236">
        <v>48.26</v>
      </c>
      <c r="F1236">
        <v>2258</v>
      </c>
      <c r="G1236" t="s">
        <v>2128</v>
      </c>
      <c r="H1236" t="s">
        <v>39</v>
      </c>
      <c r="I1236" t="s">
        <v>28</v>
      </c>
      <c r="J1236" t="s">
        <v>77</v>
      </c>
      <c r="K1236" t="s">
        <v>85</v>
      </c>
      <c r="L1236" t="s">
        <v>121</v>
      </c>
      <c r="M1236" t="s">
        <v>1279</v>
      </c>
      <c r="N1236">
        <v>0.36</v>
      </c>
      <c r="O1236" t="s">
        <v>33</v>
      </c>
      <c r="P1236" t="s">
        <v>136</v>
      </c>
      <c r="Q1236" t="s">
        <v>322</v>
      </c>
      <c r="R1236" t="s">
        <v>2129</v>
      </c>
      <c r="S1236">
        <v>27801</v>
      </c>
      <c r="T1236" s="1">
        <v>42072</v>
      </c>
      <c r="U1236" s="1">
        <v>42076</v>
      </c>
      <c r="V1236">
        <v>45.127799999999993</v>
      </c>
      <c r="W1236">
        <v>8</v>
      </c>
      <c r="X1236">
        <v>2961.32</v>
      </c>
      <c r="Y1236">
        <v>87962</v>
      </c>
      <c r="Z1236" t="str">
        <f>TEXT(Orders[[#This Row],[Order Date]],"MMM")</f>
        <v>Mar</v>
      </c>
    </row>
    <row r="1237" spans="1:26" x14ac:dyDescent="0.3">
      <c r="A1237">
        <v>20187</v>
      </c>
      <c r="B1237" t="s">
        <v>47</v>
      </c>
      <c r="C1237">
        <v>0.02</v>
      </c>
      <c r="D1237">
        <v>4.9800000000000004</v>
      </c>
      <c r="E1237">
        <v>0.49</v>
      </c>
      <c r="F1237">
        <v>2260</v>
      </c>
      <c r="G1237" t="s">
        <v>2130</v>
      </c>
      <c r="H1237" t="s">
        <v>49</v>
      </c>
      <c r="I1237" t="s">
        <v>28</v>
      </c>
      <c r="J1237" t="s">
        <v>29</v>
      </c>
      <c r="K1237" t="s">
        <v>134</v>
      </c>
      <c r="L1237" t="s">
        <v>59</v>
      </c>
      <c r="M1237" t="s">
        <v>1418</v>
      </c>
      <c r="N1237">
        <v>0.39</v>
      </c>
      <c r="O1237" t="s">
        <v>33</v>
      </c>
      <c r="P1237" t="s">
        <v>136</v>
      </c>
      <c r="Q1237" t="s">
        <v>387</v>
      </c>
      <c r="R1237" t="s">
        <v>2131</v>
      </c>
      <c r="S1237">
        <v>30161</v>
      </c>
      <c r="T1237" s="1">
        <v>42050</v>
      </c>
      <c r="U1237" s="1">
        <v>42051</v>
      </c>
      <c r="V1237">
        <v>-52.863999999999997</v>
      </c>
      <c r="W1237">
        <v>17</v>
      </c>
      <c r="X1237">
        <v>87.11</v>
      </c>
      <c r="Y1237">
        <v>89601</v>
      </c>
      <c r="Z1237" t="str">
        <f>TEXT(Orders[[#This Row],[Order Date]],"MMM")</f>
        <v>Feb</v>
      </c>
    </row>
    <row r="1238" spans="1:26" x14ac:dyDescent="0.3">
      <c r="A1238">
        <v>20188</v>
      </c>
      <c r="B1238" t="s">
        <v>47</v>
      </c>
      <c r="C1238">
        <v>0.01</v>
      </c>
      <c r="D1238">
        <v>20.99</v>
      </c>
      <c r="E1238">
        <v>0.99</v>
      </c>
      <c r="F1238">
        <v>2260</v>
      </c>
      <c r="G1238" t="s">
        <v>2130</v>
      </c>
      <c r="H1238" t="s">
        <v>49</v>
      </c>
      <c r="I1238" t="s">
        <v>28</v>
      </c>
      <c r="J1238" t="s">
        <v>77</v>
      </c>
      <c r="K1238" t="s">
        <v>78</v>
      </c>
      <c r="L1238" t="s">
        <v>51</v>
      </c>
      <c r="M1238" t="s">
        <v>2132</v>
      </c>
      <c r="N1238">
        <v>0.83</v>
      </c>
      <c r="O1238" t="s">
        <v>33</v>
      </c>
      <c r="P1238" t="s">
        <v>136</v>
      </c>
      <c r="Q1238" t="s">
        <v>387</v>
      </c>
      <c r="R1238" t="s">
        <v>2131</v>
      </c>
      <c r="S1238">
        <v>30161</v>
      </c>
      <c r="T1238" s="1">
        <v>42050</v>
      </c>
      <c r="U1238" s="1">
        <v>42051</v>
      </c>
      <c r="V1238">
        <v>45.378</v>
      </c>
      <c r="W1238">
        <v>9</v>
      </c>
      <c r="X1238">
        <v>170.46</v>
      </c>
      <c r="Y1238">
        <v>89601</v>
      </c>
      <c r="Z1238" t="str">
        <f>TEXT(Orders[[#This Row],[Order Date]],"MMM")</f>
        <v>Feb</v>
      </c>
    </row>
    <row r="1239" spans="1:26" x14ac:dyDescent="0.3">
      <c r="A1239">
        <v>19569</v>
      </c>
      <c r="B1239" t="s">
        <v>25</v>
      </c>
      <c r="C1239">
        <v>0.08</v>
      </c>
      <c r="D1239">
        <v>4.9800000000000004</v>
      </c>
      <c r="E1239">
        <v>0.49</v>
      </c>
      <c r="F1239">
        <v>2260</v>
      </c>
      <c r="G1239" t="s">
        <v>2130</v>
      </c>
      <c r="H1239" t="s">
        <v>49</v>
      </c>
      <c r="I1239" t="s">
        <v>28</v>
      </c>
      <c r="J1239" t="s">
        <v>29</v>
      </c>
      <c r="K1239" t="s">
        <v>134</v>
      </c>
      <c r="L1239" t="s">
        <v>59</v>
      </c>
      <c r="M1239" t="s">
        <v>1418</v>
      </c>
      <c r="N1239">
        <v>0.39</v>
      </c>
      <c r="O1239" t="s">
        <v>33</v>
      </c>
      <c r="P1239" t="s">
        <v>136</v>
      </c>
      <c r="Q1239" t="s">
        <v>387</v>
      </c>
      <c r="R1239" t="s">
        <v>2131</v>
      </c>
      <c r="S1239">
        <v>30161</v>
      </c>
      <c r="T1239" s="1">
        <v>42115</v>
      </c>
      <c r="U1239" s="1">
        <v>42116</v>
      </c>
      <c r="V1239">
        <v>4949.9160000000002</v>
      </c>
      <c r="W1239">
        <v>1</v>
      </c>
      <c r="X1239">
        <v>4.95</v>
      </c>
      <c r="Y1239">
        <v>89602</v>
      </c>
      <c r="Z1239" t="str">
        <f>TEXT(Orders[[#This Row],[Order Date]],"MMM")</f>
        <v>Apr</v>
      </c>
    </row>
    <row r="1240" spans="1:26" x14ac:dyDescent="0.3">
      <c r="A1240">
        <v>19570</v>
      </c>
      <c r="B1240" t="s">
        <v>25</v>
      </c>
      <c r="C1240">
        <v>0.09</v>
      </c>
      <c r="D1240">
        <v>119.99</v>
      </c>
      <c r="E1240">
        <v>14</v>
      </c>
      <c r="F1240">
        <v>2260</v>
      </c>
      <c r="G1240" t="s">
        <v>2130</v>
      </c>
      <c r="H1240" t="s">
        <v>39</v>
      </c>
      <c r="I1240" t="s">
        <v>28</v>
      </c>
      <c r="J1240" t="s">
        <v>77</v>
      </c>
      <c r="K1240" t="s">
        <v>85</v>
      </c>
      <c r="L1240" t="s">
        <v>43</v>
      </c>
      <c r="M1240" t="s">
        <v>888</v>
      </c>
      <c r="N1240">
        <v>0.36</v>
      </c>
      <c r="O1240" t="s">
        <v>33</v>
      </c>
      <c r="P1240" t="s">
        <v>136</v>
      </c>
      <c r="Q1240" t="s">
        <v>387</v>
      </c>
      <c r="R1240" t="s">
        <v>2131</v>
      </c>
      <c r="S1240">
        <v>30161</v>
      </c>
      <c r="T1240" s="1">
        <v>42115</v>
      </c>
      <c r="U1240" s="1">
        <v>42117</v>
      </c>
      <c r="V1240">
        <v>1055.6039999999998</v>
      </c>
      <c r="W1240">
        <v>4</v>
      </c>
      <c r="X1240">
        <v>461.24</v>
      </c>
      <c r="Y1240">
        <v>89602</v>
      </c>
      <c r="Z1240" t="str">
        <f>TEXT(Orders[[#This Row],[Order Date]],"MMM")</f>
        <v>Apr</v>
      </c>
    </row>
    <row r="1241" spans="1:26" x14ac:dyDescent="0.3">
      <c r="A1241">
        <v>18142</v>
      </c>
      <c r="B1241" t="s">
        <v>37</v>
      </c>
      <c r="C1241">
        <v>0.09</v>
      </c>
      <c r="D1241">
        <v>207.48</v>
      </c>
      <c r="E1241">
        <v>0.99</v>
      </c>
      <c r="F1241">
        <v>2264</v>
      </c>
      <c r="G1241" t="s">
        <v>2133</v>
      </c>
      <c r="H1241" t="s">
        <v>49</v>
      </c>
      <c r="I1241" t="s">
        <v>28</v>
      </c>
      <c r="J1241" t="s">
        <v>29</v>
      </c>
      <c r="K1241" t="s">
        <v>257</v>
      </c>
      <c r="L1241" t="s">
        <v>59</v>
      </c>
      <c r="M1241" t="s">
        <v>2134</v>
      </c>
      <c r="N1241">
        <v>0.55000000000000004</v>
      </c>
      <c r="O1241" t="s">
        <v>33</v>
      </c>
      <c r="P1241" t="s">
        <v>61</v>
      </c>
      <c r="Q1241" t="s">
        <v>505</v>
      </c>
      <c r="R1241" t="s">
        <v>2135</v>
      </c>
      <c r="S1241">
        <v>64804</v>
      </c>
      <c r="T1241" s="1">
        <v>42030</v>
      </c>
      <c r="U1241" s="1">
        <v>42033</v>
      </c>
      <c r="V1241">
        <v>359.83</v>
      </c>
      <c r="W1241">
        <v>3</v>
      </c>
      <c r="X1241">
        <v>577.75</v>
      </c>
      <c r="Y1241">
        <v>86611</v>
      </c>
      <c r="Z1241" t="str">
        <f>TEXT(Orders[[#This Row],[Order Date]],"MMM")</f>
        <v>Jan</v>
      </c>
    </row>
    <row r="1242" spans="1:26" x14ac:dyDescent="0.3">
      <c r="A1242">
        <v>19171</v>
      </c>
      <c r="B1242" t="s">
        <v>47</v>
      </c>
      <c r="C1242">
        <v>0.1</v>
      </c>
      <c r="D1242">
        <v>7.45</v>
      </c>
      <c r="E1242">
        <v>6.28</v>
      </c>
      <c r="F1242">
        <v>2265</v>
      </c>
      <c r="G1242" t="s">
        <v>2136</v>
      </c>
      <c r="H1242" t="s">
        <v>49</v>
      </c>
      <c r="I1242" t="s">
        <v>28</v>
      </c>
      <c r="J1242" t="s">
        <v>29</v>
      </c>
      <c r="K1242" t="s">
        <v>109</v>
      </c>
      <c r="L1242" t="s">
        <v>59</v>
      </c>
      <c r="M1242" t="s">
        <v>2137</v>
      </c>
      <c r="N1242">
        <v>0.4</v>
      </c>
      <c r="O1242" t="s">
        <v>33</v>
      </c>
      <c r="P1242" t="s">
        <v>61</v>
      </c>
      <c r="Q1242" t="s">
        <v>505</v>
      </c>
      <c r="R1242" t="s">
        <v>2138</v>
      </c>
      <c r="S1242">
        <v>64130</v>
      </c>
      <c r="T1242" s="1">
        <v>42033</v>
      </c>
      <c r="U1242" s="1">
        <v>42036</v>
      </c>
      <c r="V1242">
        <v>-69.873999999999995</v>
      </c>
      <c r="W1242">
        <v>8</v>
      </c>
      <c r="X1242">
        <v>59.4</v>
      </c>
      <c r="Y1242">
        <v>86612</v>
      </c>
      <c r="Z1242" t="str">
        <f>TEXT(Orders[[#This Row],[Order Date]],"MMM")</f>
        <v>Jan</v>
      </c>
    </row>
    <row r="1243" spans="1:26" x14ac:dyDescent="0.3">
      <c r="A1243">
        <v>19172</v>
      </c>
      <c r="B1243" t="s">
        <v>47</v>
      </c>
      <c r="C1243">
        <v>0.01</v>
      </c>
      <c r="D1243">
        <v>6.48</v>
      </c>
      <c r="E1243">
        <v>7.86</v>
      </c>
      <c r="F1243">
        <v>2265</v>
      </c>
      <c r="G1243" t="s">
        <v>2136</v>
      </c>
      <c r="H1243" t="s">
        <v>49</v>
      </c>
      <c r="I1243" t="s">
        <v>28</v>
      </c>
      <c r="J1243" t="s">
        <v>29</v>
      </c>
      <c r="K1243" t="s">
        <v>93</v>
      </c>
      <c r="L1243" t="s">
        <v>59</v>
      </c>
      <c r="M1243" t="s">
        <v>1118</v>
      </c>
      <c r="N1243">
        <v>0.37</v>
      </c>
      <c r="O1243" t="s">
        <v>33</v>
      </c>
      <c r="P1243" t="s">
        <v>61</v>
      </c>
      <c r="Q1243" t="s">
        <v>505</v>
      </c>
      <c r="R1243" t="s">
        <v>2138</v>
      </c>
      <c r="S1243">
        <v>64130</v>
      </c>
      <c r="T1243" s="1">
        <v>42033</v>
      </c>
      <c r="U1243" s="1">
        <v>42035</v>
      </c>
      <c r="V1243">
        <v>-135.74</v>
      </c>
      <c r="W1243">
        <v>10</v>
      </c>
      <c r="X1243">
        <v>66.459999999999994</v>
      </c>
      <c r="Y1243">
        <v>86612</v>
      </c>
      <c r="Z1243" t="str">
        <f>TEXT(Orders[[#This Row],[Order Date]],"MMM")</f>
        <v>Jan</v>
      </c>
    </row>
    <row r="1244" spans="1:26" x14ac:dyDescent="0.3">
      <c r="A1244">
        <v>25996</v>
      </c>
      <c r="B1244" t="s">
        <v>47</v>
      </c>
      <c r="C1244">
        <v>0.02</v>
      </c>
      <c r="D1244">
        <v>11.33</v>
      </c>
      <c r="E1244">
        <v>6.12</v>
      </c>
      <c r="F1244">
        <v>2266</v>
      </c>
      <c r="G1244" t="s">
        <v>2139</v>
      </c>
      <c r="H1244" t="s">
        <v>49</v>
      </c>
      <c r="I1244" t="s">
        <v>28</v>
      </c>
      <c r="J1244" t="s">
        <v>29</v>
      </c>
      <c r="K1244" t="s">
        <v>257</v>
      </c>
      <c r="L1244" t="s">
        <v>86</v>
      </c>
      <c r="M1244" t="s">
        <v>2140</v>
      </c>
      <c r="N1244">
        <v>0.42</v>
      </c>
      <c r="O1244" t="s">
        <v>33</v>
      </c>
      <c r="P1244" t="s">
        <v>61</v>
      </c>
      <c r="Q1244" t="s">
        <v>505</v>
      </c>
      <c r="R1244" t="s">
        <v>2141</v>
      </c>
      <c r="S1244">
        <v>63122</v>
      </c>
      <c r="T1244" s="1">
        <v>42150</v>
      </c>
      <c r="U1244" s="1">
        <v>42152</v>
      </c>
      <c r="V1244">
        <v>-14.52</v>
      </c>
      <c r="W1244">
        <v>3</v>
      </c>
      <c r="X1244">
        <v>35.35</v>
      </c>
      <c r="Y1244">
        <v>86610</v>
      </c>
      <c r="Z1244" t="str">
        <f>TEXT(Orders[[#This Row],[Order Date]],"MMM")</f>
        <v>May</v>
      </c>
    </row>
    <row r="1245" spans="1:26" x14ac:dyDescent="0.3">
      <c r="A1245">
        <v>25997</v>
      </c>
      <c r="B1245" t="s">
        <v>47</v>
      </c>
      <c r="C1245">
        <v>0.01</v>
      </c>
      <c r="D1245">
        <v>15.67</v>
      </c>
      <c r="E1245">
        <v>1.39</v>
      </c>
      <c r="F1245">
        <v>2266</v>
      </c>
      <c r="G1245" t="s">
        <v>2139</v>
      </c>
      <c r="H1245" t="s">
        <v>49</v>
      </c>
      <c r="I1245" t="s">
        <v>28</v>
      </c>
      <c r="J1245" t="s">
        <v>29</v>
      </c>
      <c r="K1245" t="s">
        <v>69</v>
      </c>
      <c r="L1245" t="s">
        <v>59</v>
      </c>
      <c r="M1245" t="s">
        <v>1696</v>
      </c>
      <c r="N1245">
        <v>0.38</v>
      </c>
      <c r="O1245" t="s">
        <v>33</v>
      </c>
      <c r="P1245" t="s">
        <v>61</v>
      </c>
      <c r="Q1245" t="s">
        <v>505</v>
      </c>
      <c r="R1245" t="s">
        <v>2141</v>
      </c>
      <c r="S1245">
        <v>63122</v>
      </c>
      <c r="T1245" s="1">
        <v>42150</v>
      </c>
      <c r="U1245" s="1">
        <v>42151</v>
      </c>
      <c r="V1245">
        <v>171.26489999999998</v>
      </c>
      <c r="W1245">
        <v>16</v>
      </c>
      <c r="X1245">
        <v>248.21</v>
      </c>
      <c r="Y1245">
        <v>86610</v>
      </c>
      <c r="Z1245" t="str">
        <f>TEXT(Orders[[#This Row],[Order Date]],"MMM")</f>
        <v>May</v>
      </c>
    </row>
    <row r="1246" spans="1:26" x14ac:dyDescent="0.3">
      <c r="A1246">
        <v>19072</v>
      </c>
      <c r="B1246" t="s">
        <v>106</v>
      </c>
      <c r="C1246">
        <v>0.08</v>
      </c>
      <c r="D1246">
        <v>259.70999999999998</v>
      </c>
      <c r="E1246">
        <v>66.67</v>
      </c>
      <c r="F1246">
        <v>2268</v>
      </c>
      <c r="G1246" t="s">
        <v>2142</v>
      </c>
      <c r="H1246" t="s">
        <v>39</v>
      </c>
      <c r="I1246" t="s">
        <v>58</v>
      </c>
      <c r="J1246" t="s">
        <v>41</v>
      </c>
      <c r="K1246" t="s">
        <v>152</v>
      </c>
      <c r="L1246" t="s">
        <v>121</v>
      </c>
      <c r="M1246" t="s">
        <v>342</v>
      </c>
      <c r="N1246">
        <v>0.61</v>
      </c>
      <c r="O1246" t="s">
        <v>33</v>
      </c>
      <c r="P1246" t="s">
        <v>136</v>
      </c>
      <c r="Q1246" t="s">
        <v>362</v>
      </c>
      <c r="R1246" t="s">
        <v>2143</v>
      </c>
      <c r="S1246">
        <v>34639</v>
      </c>
      <c r="T1246" s="1">
        <v>42158</v>
      </c>
      <c r="U1246" s="1">
        <v>42162</v>
      </c>
      <c r="V1246">
        <v>138.22199999999998</v>
      </c>
      <c r="W1246">
        <v>17</v>
      </c>
      <c r="X1246">
        <v>4086.5</v>
      </c>
      <c r="Y1246">
        <v>89571</v>
      </c>
      <c r="Z1246" t="str">
        <f>TEXT(Orders[[#This Row],[Order Date]],"MMM")</f>
        <v>Jun</v>
      </c>
    </row>
    <row r="1247" spans="1:26" x14ac:dyDescent="0.3">
      <c r="A1247">
        <v>23963</v>
      </c>
      <c r="B1247" t="s">
        <v>106</v>
      </c>
      <c r="C1247">
        <v>0.01</v>
      </c>
      <c r="D1247">
        <v>20.48</v>
      </c>
      <c r="E1247">
        <v>6.32</v>
      </c>
      <c r="F1247">
        <v>2270</v>
      </c>
      <c r="G1247" t="s">
        <v>2144</v>
      </c>
      <c r="H1247" t="s">
        <v>49</v>
      </c>
      <c r="I1247" t="s">
        <v>58</v>
      </c>
      <c r="J1247" t="s">
        <v>29</v>
      </c>
      <c r="K1247" t="s">
        <v>257</v>
      </c>
      <c r="L1247" t="s">
        <v>59</v>
      </c>
      <c r="M1247" t="s">
        <v>1914</v>
      </c>
      <c r="N1247">
        <v>0.57999999999999996</v>
      </c>
      <c r="O1247" t="s">
        <v>33</v>
      </c>
      <c r="P1247" t="s">
        <v>136</v>
      </c>
      <c r="Q1247" t="s">
        <v>930</v>
      </c>
      <c r="R1247" t="s">
        <v>2145</v>
      </c>
      <c r="S1247">
        <v>29662</v>
      </c>
      <c r="T1247" s="1">
        <v>42041</v>
      </c>
      <c r="U1247" s="1">
        <v>42043</v>
      </c>
      <c r="V1247">
        <v>711.24479999999994</v>
      </c>
      <c r="W1247">
        <v>18</v>
      </c>
      <c r="X1247">
        <v>375.03</v>
      </c>
      <c r="Y1247">
        <v>89572</v>
      </c>
      <c r="Z1247" t="str">
        <f>TEXT(Orders[[#This Row],[Order Date]],"MMM")</f>
        <v>Feb</v>
      </c>
    </row>
    <row r="1248" spans="1:26" x14ac:dyDescent="0.3">
      <c r="A1248">
        <v>23964</v>
      </c>
      <c r="B1248" t="s">
        <v>106</v>
      </c>
      <c r="C1248">
        <v>0.09</v>
      </c>
      <c r="D1248">
        <v>1.86</v>
      </c>
      <c r="E1248">
        <v>2.58</v>
      </c>
      <c r="F1248">
        <v>2270</v>
      </c>
      <c r="G1248" t="s">
        <v>2144</v>
      </c>
      <c r="H1248" t="s">
        <v>49</v>
      </c>
      <c r="I1248" t="s">
        <v>58</v>
      </c>
      <c r="J1248" t="s">
        <v>29</v>
      </c>
      <c r="K1248" t="s">
        <v>66</v>
      </c>
      <c r="L1248" t="s">
        <v>31</v>
      </c>
      <c r="M1248" t="s">
        <v>308</v>
      </c>
      <c r="N1248">
        <v>0.82</v>
      </c>
      <c r="O1248" t="s">
        <v>33</v>
      </c>
      <c r="P1248" t="s">
        <v>136</v>
      </c>
      <c r="Q1248" t="s">
        <v>930</v>
      </c>
      <c r="R1248" t="s">
        <v>2145</v>
      </c>
      <c r="S1248">
        <v>29662</v>
      </c>
      <c r="T1248" s="1">
        <v>42041</v>
      </c>
      <c r="U1248" s="1">
        <v>42046</v>
      </c>
      <c r="V1248">
        <v>-1084.8469632000001</v>
      </c>
      <c r="W1248">
        <v>12</v>
      </c>
      <c r="X1248">
        <v>22.11</v>
      </c>
      <c r="Y1248">
        <v>89572</v>
      </c>
      <c r="Z1248" t="str">
        <f>TEXT(Orders[[#This Row],[Order Date]],"MMM")</f>
        <v>Feb</v>
      </c>
    </row>
    <row r="1249" spans="1:26" x14ac:dyDescent="0.3">
      <c r="A1249">
        <v>23965</v>
      </c>
      <c r="B1249" t="s">
        <v>106</v>
      </c>
      <c r="C1249">
        <v>0.08</v>
      </c>
      <c r="D1249">
        <v>205.99</v>
      </c>
      <c r="E1249">
        <v>2.5</v>
      </c>
      <c r="F1249">
        <v>2270</v>
      </c>
      <c r="G1249" t="s">
        <v>2144</v>
      </c>
      <c r="H1249" t="s">
        <v>49</v>
      </c>
      <c r="I1249" t="s">
        <v>58</v>
      </c>
      <c r="J1249" t="s">
        <v>77</v>
      </c>
      <c r="K1249" t="s">
        <v>78</v>
      </c>
      <c r="L1249" t="s">
        <v>59</v>
      </c>
      <c r="M1249" t="s">
        <v>2146</v>
      </c>
      <c r="N1249">
        <v>0.59</v>
      </c>
      <c r="O1249" t="s">
        <v>33</v>
      </c>
      <c r="P1249" t="s">
        <v>136</v>
      </c>
      <c r="Q1249" t="s">
        <v>930</v>
      </c>
      <c r="R1249" t="s">
        <v>2145</v>
      </c>
      <c r="S1249">
        <v>29662</v>
      </c>
      <c r="T1249" s="1">
        <v>42041</v>
      </c>
      <c r="U1249" s="1">
        <v>42046</v>
      </c>
      <c r="V1249">
        <v>-156.77199999999999</v>
      </c>
      <c r="W1249">
        <v>17</v>
      </c>
      <c r="X1249">
        <v>2875.35</v>
      </c>
      <c r="Y1249">
        <v>89572</v>
      </c>
      <c r="Z1249" t="str">
        <f>TEXT(Orders[[#This Row],[Order Date]],"MMM")</f>
        <v>Feb</v>
      </c>
    </row>
    <row r="1250" spans="1:26" x14ac:dyDescent="0.3">
      <c r="A1250">
        <v>19438</v>
      </c>
      <c r="B1250" t="s">
        <v>25</v>
      </c>
      <c r="C1250">
        <v>0.08</v>
      </c>
      <c r="D1250">
        <v>15.73</v>
      </c>
      <c r="E1250">
        <v>7.42</v>
      </c>
      <c r="F1250">
        <v>2272</v>
      </c>
      <c r="G1250" t="s">
        <v>2147</v>
      </c>
      <c r="H1250" t="s">
        <v>27</v>
      </c>
      <c r="I1250" t="s">
        <v>28</v>
      </c>
      <c r="J1250" t="s">
        <v>29</v>
      </c>
      <c r="K1250" t="s">
        <v>174</v>
      </c>
      <c r="L1250" t="s">
        <v>51</v>
      </c>
      <c r="M1250" t="s">
        <v>2148</v>
      </c>
      <c r="N1250">
        <v>0.56000000000000005</v>
      </c>
      <c r="O1250" t="s">
        <v>33</v>
      </c>
      <c r="P1250" t="s">
        <v>61</v>
      </c>
      <c r="Q1250" t="s">
        <v>130</v>
      </c>
      <c r="R1250" t="s">
        <v>2149</v>
      </c>
      <c r="S1250">
        <v>76543</v>
      </c>
      <c r="T1250" s="1">
        <v>42079</v>
      </c>
      <c r="U1250" s="1">
        <v>42081</v>
      </c>
      <c r="V1250">
        <v>-37.6</v>
      </c>
      <c r="W1250">
        <v>5</v>
      </c>
      <c r="X1250">
        <v>78.08</v>
      </c>
      <c r="Y1250">
        <v>90110</v>
      </c>
      <c r="Z1250" t="str">
        <f>TEXT(Orders[[#This Row],[Order Date]],"MMM")</f>
        <v>Mar</v>
      </c>
    </row>
    <row r="1251" spans="1:26" x14ac:dyDescent="0.3">
      <c r="A1251">
        <v>23416</v>
      </c>
      <c r="B1251" t="s">
        <v>106</v>
      </c>
      <c r="C1251">
        <v>0.04</v>
      </c>
      <c r="D1251">
        <v>120.98</v>
      </c>
      <c r="E1251">
        <v>3.99</v>
      </c>
      <c r="F1251">
        <v>2273</v>
      </c>
      <c r="G1251" t="s">
        <v>2150</v>
      </c>
      <c r="H1251" t="s">
        <v>49</v>
      </c>
      <c r="I1251" t="s">
        <v>28</v>
      </c>
      <c r="J1251" t="s">
        <v>29</v>
      </c>
      <c r="K1251" t="s">
        <v>257</v>
      </c>
      <c r="L1251" t="s">
        <v>59</v>
      </c>
      <c r="M1251" t="s">
        <v>2151</v>
      </c>
      <c r="N1251">
        <v>0.6</v>
      </c>
      <c r="O1251" t="s">
        <v>33</v>
      </c>
      <c r="P1251" t="s">
        <v>61</v>
      </c>
      <c r="Q1251" t="s">
        <v>130</v>
      </c>
      <c r="R1251" t="s">
        <v>2152</v>
      </c>
      <c r="S1251">
        <v>78550</v>
      </c>
      <c r="T1251" s="1">
        <v>42129</v>
      </c>
      <c r="U1251" s="1">
        <v>42129</v>
      </c>
      <c r="V1251">
        <v>1389.5771999999999</v>
      </c>
      <c r="W1251">
        <v>17</v>
      </c>
      <c r="X1251">
        <v>2013.88</v>
      </c>
      <c r="Y1251">
        <v>90109</v>
      </c>
      <c r="Z1251" t="str">
        <f>TEXT(Orders[[#This Row],[Order Date]],"MMM")</f>
        <v>May</v>
      </c>
    </row>
    <row r="1252" spans="1:26" x14ac:dyDescent="0.3">
      <c r="A1252">
        <v>23417</v>
      </c>
      <c r="B1252" t="s">
        <v>106</v>
      </c>
      <c r="C1252">
        <v>0.02</v>
      </c>
      <c r="D1252">
        <v>55.99</v>
      </c>
      <c r="E1252">
        <v>5</v>
      </c>
      <c r="F1252">
        <v>2273</v>
      </c>
      <c r="G1252" t="s">
        <v>2150</v>
      </c>
      <c r="H1252" t="s">
        <v>49</v>
      </c>
      <c r="I1252" t="s">
        <v>28</v>
      </c>
      <c r="J1252" t="s">
        <v>77</v>
      </c>
      <c r="K1252" t="s">
        <v>78</v>
      </c>
      <c r="L1252" t="s">
        <v>51</v>
      </c>
      <c r="M1252" t="s">
        <v>398</v>
      </c>
      <c r="N1252">
        <v>0.83</v>
      </c>
      <c r="O1252" t="s">
        <v>33</v>
      </c>
      <c r="P1252" t="s">
        <v>61</v>
      </c>
      <c r="Q1252" t="s">
        <v>130</v>
      </c>
      <c r="R1252" t="s">
        <v>2152</v>
      </c>
      <c r="S1252">
        <v>78550</v>
      </c>
      <c r="T1252" s="1">
        <v>42129</v>
      </c>
      <c r="U1252" s="1">
        <v>42129</v>
      </c>
      <c r="V1252">
        <v>-222.816</v>
      </c>
      <c r="W1252">
        <v>4</v>
      </c>
      <c r="X1252">
        <v>201.32</v>
      </c>
      <c r="Y1252">
        <v>90109</v>
      </c>
      <c r="Z1252" t="str">
        <f>TEXT(Orders[[#This Row],[Order Date]],"MMM")</f>
        <v>May</v>
      </c>
    </row>
    <row r="1253" spans="1:26" x14ac:dyDescent="0.3">
      <c r="A1253">
        <v>23418</v>
      </c>
      <c r="B1253" t="s">
        <v>106</v>
      </c>
      <c r="C1253">
        <v>0.05</v>
      </c>
      <c r="D1253">
        <v>23.99</v>
      </c>
      <c r="E1253">
        <v>15.68</v>
      </c>
      <c r="F1253">
        <v>2274</v>
      </c>
      <c r="G1253" t="s">
        <v>2153</v>
      </c>
      <c r="H1253" t="s">
        <v>39</v>
      </c>
      <c r="I1253" t="s">
        <v>28</v>
      </c>
      <c r="J1253" t="s">
        <v>41</v>
      </c>
      <c r="K1253" t="s">
        <v>50</v>
      </c>
      <c r="L1253" t="s">
        <v>43</v>
      </c>
      <c r="M1253" t="s">
        <v>2154</v>
      </c>
      <c r="N1253">
        <v>0.62</v>
      </c>
      <c r="O1253" t="s">
        <v>33</v>
      </c>
      <c r="P1253" t="s">
        <v>61</v>
      </c>
      <c r="Q1253" t="s">
        <v>130</v>
      </c>
      <c r="R1253" t="s">
        <v>2155</v>
      </c>
      <c r="S1253">
        <v>77036</v>
      </c>
      <c r="T1253" s="1">
        <v>42129</v>
      </c>
      <c r="U1253" s="1">
        <v>42133</v>
      </c>
      <c r="V1253">
        <v>-133.71</v>
      </c>
      <c r="W1253">
        <v>12</v>
      </c>
      <c r="X1253">
        <v>298.51</v>
      </c>
      <c r="Y1253">
        <v>90109</v>
      </c>
      <c r="Z1253" t="str">
        <f>TEXT(Orders[[#This Row],[Order Date]],"MMM")</f>
        <v>May</v>
      </c>
    </row>
    <row r="1254" spans="1:26" x14ac:dyDescent="0.3">
      <c r="A1254">
        <v>24552</v>
      </c>
      <c r="B1254" t="s">
        <v>37</v>
      </c>
      <c r="C1254">
        <v>0.01</v>
      </c>
      <c r="D1254">
        <v>195.99</v>
      </c>
      <c r="E1254">
        <v>8.99</v>
      </c>
      <c r="F1254">
        <v>2276</v>
      </c>
      <c r="G1254" t="s">
        <v>2156</v>
      </c>
      <c r="H1254" t="s">
        <v>49</v>
      </c>
      <c r="I1254" t="s">
        <v>114</v>
      </c>
      <c r="J1254" t="s">
        <v>77</v>
      </c>
      <c r="K1254" t="s">
        <v>78</v>
      </c>
      <c r="L1254" t="s">
        <v>59</v>
      </c>
      <c r="M1254" t="s">
        <v>732</v>
      </c>
      <c r="N1254">
        <v>0.6</v>
      </c>
      <c r="O1254" t="s">
        <v>33</v>
      </c>
      <c r="P1254" t="s">
        <v>53</v>
      </c>
      <c r="Q1254" t="s">
        <v>71</v>
      </c>
      <c r="R1254" t="s">
        <v>2157</v>
      </c>
      <c r="S1254">
        <v>14304</v>
      </c>
      <c r="T1254" s="1">
        <v>42185</v>
      </c>
      <c r="U1254" s="1">
        <v>42185</v>
      </c>
      <c r="V1254">
        <v>2653.7813999999998</v>
      </c>
      <c r="W1254">
        <v>22</v>
      </c>
      <c r="X1254">
        <v>3846.06</v>
      </c>
      <c r="Y1254">
        <v>91502</v>
      </c>
      <c r="Z1254" t="str">
        <f>TEXT(Orders[[#This Row],[Order Date]],"MMM")</f>
        <v>Jun</v>
      </c>
    </row>
    <row r="1255" spans="1:26" x14ac:dyDescent="0.3">
      <c r="A1255">
        <v>23572</v>
      </c>
      <c r="B1255" t="s">
        <v>106</v>
      </c>
      <c r="C1255">
        <v>0.04</v>
      </c>
      <c r="D1255">
        <v>4.4800000000000004</v>
      </c>
      <c r="E1255">
        <v>2.5</v>
      </c>
      <c r="F1255">
        <v>2279</v>
      </c>
      <c r="G1255" t="s">
        <v>2158</v>
      </c>
      <c r="H1255" t="s">
        <v>27</v>
      </c>
      <c r="I1255" t="s">
        <v>40</v>
      </c>
      <c r="J1255" t="s">
        <v>29</v>
      </c>
      <c r="K1255" t="s">
        <v>69</v>
      </c>
      <c r="L1255" t="s">
        <v>59</v>
      </c>
      <c r="M1255" t="s">
        <v>1127</v>
      </c>
      <c r="N1255">
        <v>0.37</v>
      </c>
      <c r="O1255" t="s">
        <v>33</v>
      </c>
      <c r="P1255" t="s">
        <v>53</v>
      </c>
      <c r="Q1255" t="s">
        <v>234</v>
      </c>
      <c r="R1255" t="s">
        <v>2159</v>
      </c>
      <c r="S1255">
        <v>15601</v>
      </c>
      <c r="T1255" s="1">
        <v>42177</v>
      </c>
      <c r="U1255" s="1">
        <v>42181</v>
      </c>
      <c r="V1255">
        <v>10.32</v>
      </c>
      <c r="W1255">
        <v>7</v>
      </c>
      <c r="X1255">
        <v>35.93</v>
      </c>
      <c r="Y1255">
        <v>85949</v>
      </c>
      <c r="Z1255" t="str">
        <f>TEXT(Orders[[#This Row],[Order Date]],"MMM")</f>
        <v>Jun</v>
      </c>
    </row>
    <row r="1256" spans="1:26" x14ac:dyDescent="0.3">
      <c r="A1256">
        <v>19615</v>
      </c>
      <c r="B1256" t="s">
        <v>37</v>
      </c>
      <c r="C1256">
        <v>0.08</v>
      </c>
      <c r="D1256">
        <v>205.99</v>
      </c>
      <c r="E1256">
        <v>2.5</v>
      </c>
      <c r="F1256">
        <v>2281</v>
      </c>
      <c r="G1256" t="s">
        <v>2160</v>
      </c>
      <c r="H1256" t="s">
        <v>49</v>
      </c>
      <c r="I1256" t="s">
        <v>40</v>
      </c>
      <c r="J1256" t="s">
        <v>77</v>
      </c>
      <c r="K1256" t="s">
        <v>78</v>
      </c>
      <c r="L1256" t="s">
        <v>59</v>
      </c>
      <c r="M1256" t="s">
        <v>2146</v>
      </c>
      <c r="N1256">
        <v>0.59</v>
      </c>
      <c r="O1256" t="s">
        <v>33</v>
      </c>
      <c r="P1256" t="s">
        <v>61</v>
      </c>
      <c r="Q1256" t="s">
        <v>1852</v>
      </c>
      <c r="R1256" t="s">
        <v>2161</v>
      </c>
      <c r="S1256">
        <v>54703</v>
      </c>
      <c r="T1256" s="1">
        <v>42031</v>
      </c>
      <c r="U1256" s="1">
        <v>42032</v>
      </c>
      <c r="V1256">
        <v>997.38144000000011</v>
      </c>
      <c r="W1256">
        <v>10</v>
      </c>
      <c r="X1256">
        <v>1610.84</v>
      </c>
      <c r="Y1256">
        <v>85948</v>
      </c>
      <c r="Z1256" t="str">
        <f>TEXT(Orders[[#This Row],[Order Date]],"MMM")</f>
        <v>Jan</v>
      </c>
    </row>
    <row r="1257" spans="1:26" x14ac:dyDescent="0.3">
      <c r="A1257">
        <v>21260</v>
      </c>
      <c r="B1257" t="s">
        <v>56</v>
      </c>
      <c r="C1257">
        <v>0.04</v>
      </c>
      <c r="D1257">
        <v>5.98</v>
      </c>
      <c r="E1257">
        <v>5.79</v>
      </c>
      <c r="F1257">
        <v>2282</v>
      </c>
      <c r="G1257" t="s">
        <v>2162</v>
      </c>
      <c r="H1257" t="s">
        <v>49</v>
      </c>
      <c r="I1257" t="s">
        <v>40</v>
      </c>
      <c r="J1257" t="s">
        <v>29</v>
      </c>
      <c r="K1257" t="s">
        <v>93</v>
      </c>
      <c r="L1257" t="s">
        <v>59</v>
      </c>
      <c r="M1257" t="s">
        <v>123</v>
      </c>
      <c r="N1257">
        <v>0.36</v>
      </c>
      <c r="O1257" t="s">
        <v>33</v>
      </c>
      <c r="P1257" t="s">
        <v>61</v>
      </c>
      <c r="Q1257" t="s">
        <v>1852</v>
      </c>
      <c r="R1257" t="s">
        <v>2163</v>
      </c>
      <c r="S1257">
        <v>53713</v>
      </c>
      <c r="T1257" s="1">
        <v>42040</v>
      </c>
      <c r="U1257" s="1">
        <v>42042</v>
      </c>
      <c r="V1257">
        <v>-36.030800000000006</v>
      </c>
      <c r="W1257">
        <v>14</v>
      </c>
      <c r="X1257">
        <v>86.12</v>
      </c>
      <c r="Y1257">
        <v>85950</v>
      </c>
      <c r="Z1257" t="str">
        <f>TEXT(Orders[[#This Row],[Order Date]],"MMM")</f>
        <v>Feb</v>
      </c>
    </row>
    <row r="1258" spans="1:26" x14ac:dyDescent="0.3">
      <c r="A1258">
        <v>26148</v>
      </c>
      <c r="B1258" t="s">
        <v>56</v>
      </c>
      <c r="C1258">
        <v>0.01</v>
      </c>
      <c r="D1258">
        <v>11.7</v>
      </c>
      <c r="E1258">
        <v>6.96</v>
      </c>
      <c r="F1258">
        <v>2283</v>
      </c>
      <c r="G1258" t="s">
        <v>2164</v>
      </c>
      <c r="H1258" t="s">
        <v>49</v>
      </c>
      <c r="I1258" t="s">
        <v>40</v>
      </c>
      <c r="J1258" t="s">
        <v>29</v>
      </c>
      <c r="K1258" t="s">
        <v>257</v>
      </c>
      <c r="L1258" t="s">
        <v>86</v>
      </c>
      <c r="M1258" t="s">
        <v>1277</v>
      </c>
      <c r="N1258">
        <v>0.5</v>
      </c>
      <c r="O1258" t="s">
        <v>33</v>
      </c>
      <c r="P1258" t="s">
        <v>61</v>
      </c>
      <c r="Q1258" t="s">
        <v>1852</v>
      </c>
      <c r="R1258" t="s">
        <v>2165</v>
      </c>
      <c r="S1258">
        <v>53132</v>
      </c>
      <c r="T1258" s="1">
        <v>42028</v>
      </c>
      <c r="U1258" s="1">
        <v>42030</v>
      </c>
      <c r="V1258">
        <v>-28.954000000000001</v>
      </c>
      <c r="W1258">
        <v>6</v>
      </c>
      <c r="X1258">
        <v>76.87</v>
      </c>
      <c r="Y1258">
        <v>85947</v>
      </c>
      <c r="Z1258" t="str">
        <f>TEXT(Orders[[#This Row],[Order Date]],"MMM")</f>
        <v>Jan</v>
      </c>
    </row>
    <row r="1259" spans="1:26" x14ac:dyDescent="0.3">
      <c r="A1259">
        <v>19460</v>
      </c>
      <c r="B1259" t="s">
        <v>56</v>
      </c>
      <c r="C1259">
        <v>0.02</v>
      </c>
      <c r="D1259">
        <v>17.7</v>
      </c>
      <c r="E1259">
        <v>9.4700000000000006</v>
      </c>
      <c r="F1259">
        <v>2285</v>
      </c>
      <c r="G1259" t="s">
        <v>2166</v>
      </c>
      <c r="H1259" t="s">
        <v>27</v>
      </c>
      <c r="I1259" t="s">
        <v>28</v>
      </c>
      <c r="J1259" t="s">
        <v>29</v>
      </c>
      <c r="K1259" t="s">
        <v>141</v>
      </c>
      <c r="L1259" t="s">
        <v>59</v>
      </c>
      <c r="M1259" t="s">
        <v>1565</v>
      </c>
      <c r="N1259">
        <v>0.59</v>
      </c>
      <c r="O1259" t="s">
        <v>33</v>
      </c>
      <c r="P1259" t="s">
        <v>136</v>
      </c>
      <c r="Q1259" t="s">
        <v>930</v>
      </c>
      <c r="R1259" t="s">
        <v>2167</v>
      </c>
      <c r="S1259">
        <v>29730</v>
      </c>
      <c r="T1259" s="1">
        <v>42076</v>
      </c>
      <c r="U1259" s="1">
        <v>42078</v>
      </c>
      <c r="V1259">
        <v>-85.021999999999991</v>
      </c>
      <c r="W1259">
        <v>21</v>
      </c>
      <c r="X1259">
        <v>374.6</v>
      </c>
      <c r="Y1259">
        <v>90148</v>
      </c>
      <c r="Z1259" t="str">
        <f>TEXT(Orders[[#This Row],[Order Date]],"MMM")</f>
        <v>Mar</v>
      </c>
    </row>
    <row r="1260" spans="1:26" x14ac:dyDescent="0.3">
      <c r="A1260">
        <v>21529</v>
      </c>
      <c r="B1260" t="s">
        <v>56</v>
      </c>
      <c r="C1260">
        <v>0</v>
      </c>
      <c r="D1260">
        <v>4.91</v>
      </c>
      <c r="E1260">
        <v>0.5</v>
      </c>
      <c r="F1260">
        <v>2286</v>
      </c>
      <c r="G1260" t="s">
        <v>2168</v>
      </c>
      <c r="H1260" t="s">
        <v>49</v>
      </c>
      <c r="I1260" t="s">
        <v>28</v>
      </c>
      <c r="J1260" t="s">
        <v>29</v>
      </c>
      <c r="K1260" t="s">
        <v>134</v>
      </c>
      <c r="L1260" t="s">
        <v>59</v>
      </c>
      <c r="M1260" t="s">
        <v>163</v>
      </c>
      <c r="N1260">
        <v>0.36</v>
      </c>
      <c r="O1260" t="s">
        <v>33</v>
      </c>
      <c r="P1260" t="s">
        <v>136</v>
      </c>
      <c r="Q1260" t="s">
        <v>930</v>
      </c>
      <c r="R1260" t="s">
        <v>2169</v>
      </c>
      <c r="S1260">
        <v>29301</v>
      </c>
      <c r="T1260" s="1">
        <v>42039</v>
      </c>
      <c r="U1260" s="1">
        <v>42041</v>
      </c>
      <c r="V1260">
        <v>99.198000000000008</v>
      </c>
      <c r="W1260">
        <v>12</v>
      </c>
      <c r="X1260">
        <v>61.87</v>
      </c>
      <c r="Y1260">
        <v>90145</v>
      </c>
      <c r="Z1260" t="str">
        <f>TEXT(Orders[[#This Row],[Order Date]],"MMM")</f>
        <v>Feb</v>
      </c>
    </row>
    <row r="1261" spans="1:26" x14ac:dyDescent="0.3">
      <c r="A1261">
        <v>21530</v>
      </c>
      <c r="B1261" t="s">
        <v>56</v>
      </c>
      <c r="C1261">
        <v>0.01</v>
      </c>
      <c r="D1261">
        <v>7.28</v>
      </c>
      <c r="E1261">
        <v>11.15</v>
      </c>
      <c r="F1261">
        <v>2286</v>
      </c>
      <c r="G1261" t="s">
        <v>2168</v>
      </c>
      <c r="H1261" t="s">
        <v>49</v>
      </c>
      <c r="I1261" t="s">
        <v>28</v>
      </c>
      <c r="J1261" t="s">
        <v>29</v>
      </c>
      <c r="K1261" t="s">
        <v>93</v>
      </c>
      <c r="L1261" t="s">
        <v>59</v>
      </c>
      <c r="M1261" t="s">
        <v>852</v>
      </c>
      <c r="N1261">
        <v>0.37</v>
      </c>
      <c r="O1261" t="s">
        <v>33</v>
      </c>
      <c r="P1261" t="s">
        <v>136</v>
      </c>
      <c r="Q1261" t="s">
        <v>930</v>
      </c>
      <c r="R1261" t="s">
        <v>2169</v>
      </c>
      <c r="S1261">
        <v>29301</v>
      </c>
      <c r="T1261" s="1">
        <v>42039</v>
      </c>
      <c r="U1261" s="1">
        <v>42040</v>
      </c>
      <c r="V1261">
        <v>136.03139999999999</v>
      </c>
      <c r="W1261">
        <v>6</v>
      </c>
      <c r="X1261">
        <v>48.88</v>
      </c>
      <c r="Y1261">
        <v>90145</v>
      </c>
      <c r="Z1261" t="str">
        <f>TEXT(Orders[[#This Row],[Order Date]],"MMM")</f>
        <v>Feb</v>
      </c>
    </row>
    <row r="1262" spans="1:26" x14ac:dyDescent="0.3">
      <c r="A1262">
        <v>21531</v>
      </c>
      <c r="B1262" t="s">
        <v>56</v>
      </c>
      <c r="C1262">
        <v>0.1</v>
      </c>
      <c r="D1262">
        <v>6.68</v>
      </c>
      <c r="E1262">
        <v>6.93</v>
      </c>
      <c r="F1262">
        <v>2286</v>
      </c>
      <c r="G1262" t="s">
        <v>2168</v>
      </c>
      <c r="H1262" t="s">
        <v>49</v>
      </c>
      <c r="I1262" t="s">
        <v>28</v>
      </c>
      <c r="J1262" t="s">
        <v>29</v>
      </c>
      <c r="K1262" t="s">
        <v>93</v>
      </c>
      <c r="L1262" t="s">
        <v>59</v>
      </c>
      <c r="M1262" t="s">
        <v>2126</v>
      </c>
      <c r="N1262">
        <v>0.37</v>
      </c>
      <c r="O1262" t="s">
        <v>33</v>
      </c>
      <c r="P1262" t="s">
        <v>136</v>
      </c>
      <c r="Q1262" t="s">
        <v>930</v>
      </c>
      <c r="R1262" t="s">
        <v>2169</v>
      </c>
      <c r="S1262">
        <v>29301</v>
      </c>
      <c r="T1262" s="1">
        <v>42039</v>
      </c>
      <c r="U1262" s="1">
        <v>42042</v>
      </c>
      <c r="V1262">
        <v>-100.072</v>
      </c>
      <c r="W1262">
        <v>3</v>
      </c>
      <c r="X1262">
        <v>21.56</v>
      </c>
      <c r="Y1262">
        <v>90145</v>
      </c>
      <c r="Z1262" t="str">
        <f>TEXT(Orders[[#This Row],[Order Date]],"MMM")</f>
        <v>Feb</v>
      </c>
    </row>
    <row r="1263" spans="1:26" x14ac:dyDescent="0.3">
      <c r="A1263">
        <v>25183</v>
      </c>
      <c r="B1263" t="s">
        <v>37</v>
      </c>
      <c r="C1263">
        <v>0.01</v>
      </c>
      <c r="D1263">
        <v>18.97</v>
      </c>
      <c r="E1263">
        <v>9.0299999999999994</v>
      </c>
      <c r="F1263">
        <v>2287</v>
      </c>
      <c r="G1263" t="s">
        <v>2170</v>
      </c>
      <c r="H1263" t="s">
        <v>49</v>
      </c>
      <c r="I1263" t="s">
        <v>28</v>
      </c>
      <c r="J1263" t="s">
        <v>29</v>
      </c>
      <c r="K1263" t="s">
        <v>93</v>
      </c>
      <c r="L1263" t="s">
        <v>59</v>
      </c>
      <c r="M1263" t="s">
        <v>773</v>
      </c>
      <c r="N1263">
        <v>0.37</v>
      </c>
      <c r="O1263" t="s">
        <v>33</v>
      </c>
      <c r="P1263" t="s">
        <v>136</v>
      </c>
      <c r="Q1263" t="s">
        <v>930</v>
      </c>
      <c r="R1263" t="s">
        <v>2171</v>
      </c>
      <c r="S1263">
        <v>29483</v>
      </c>
      <c r="T1263" s="1">
        <v>42088</v>
      </c>
      <c r="U1263" s="1">
        <v>42088</v>
      </c>
      <c r="V1263">
        <v>-12.026699999999998</v>
      </c>
      <c r="W1263">
        <v>8</v>
      </c>
      <c r="X1263">
        <v>164.67</v>
      </c>
      <c r="Y1263">
        <v>90146</v>
      </c>
      <c r="Z1263" t="str">
        <f>TEXT(Orders[[#This Row],[Order Date]],"MMM")</f>
        <v>Mar</v>
      </c>
    </row>
    <row r="1264" spans="1:26" x14ac:dyDescent="0.3">
      <c r="A1264">
        <v>25184</v>
      </c>
      <c r="B1264" t="s">
        <v>37</v>
      </c>
      <c r="C1264">
        <v>0.03</v>
      </c>
      <c r="D1264">
        <v>12.28</v>
      </c>
      <c r="E1264">
        <v>4.8600000000000003</v>
      </c>
      <c r="F1264">
        <v>2287</v>
      </c>
      <c r="G1264" t="s">
        <v>2170</v>
      </c>
      <c r="H1264" t="s">
        <v>49</v>
      </c>
      <c r="I1264" t="s">
        <v>28</v>
      </c>
      <c r="J1264" t="s">
        <v>29</v>
      </c>
      <c r="K1264" t="s">
        <v>93</v>
      </c>
      <c r="L1264" t="s">
        <v>59</v>
      </c>
      <c r="M1264" t="s">
        <v>303</v>
      </c>
      <c r="N1264">
        <v>0.38</v>
      </c>
      <c r="O1264" t="s">
        <v>33</v>
      </c>
      <c r="P1264" t="s">
        <v>136</v>
      </c>
      <c r="Q1264" t="s">
        <v>930</v>
      </c>
      <c r="R1264" t="s">
        <v>2171</v>
      </c>
      <c r="S1264">
        <v>29483</v>
      </c>
      <c r="T1264" s="1">
        <v>42088</v>
      </c>
      <c r="U1264" s="1">
        <v>42089</v>
      </c>
      <c r="V1264">
        <v>122.508</v>
      </c>
      <c r="W1264">
        <v>6</v>
      </c>
      <c r="X1264">
        <v>72.739999999999995</v>
      </c>
      <c r="Y1264">
        <v>90146</v>
      </c>
      <c r="Z1264" t="str">
        <f>TEXT(Orders[[#This Row],[Order Date]],"MMM")</f>
        <v>Mar</v>
      </c>
    </row>
    <row r="1265" spans="1:26" x14ac:dyDescent="0.3">
      <c r="A1265">
        <v>25185</v>
      </c>
      <c r="B1265" t="s">
        <v>37</v>
      </c>
      <c r="C1265">
        <v>0.05</v>
      </c>
      <c r="D1265">
        <v>34.99</v>
      </c>
      <c r="E1265">
        <v>7.73</v>
      </c>
      <c r="F1265">
        <v>2287</v>
      </c>
      <c r="G1265" t="s">
        <v>2170</v>
      </c>
      <c r="H1265" t="s">
        <v>27</v>
      </c>
      <c r="I1265" t="s">
        <v>28</v>
      </c>
      <c r="J1265" t="s">
        <v>29</v>
      </c>
      <c r="K1265" t="s">
        <v>30</v>
      </c>
      <c r="L1265" t="s">
        <v>59</v>
      </c>
      <c r="M1265" t="s">
        <v>101</v>
      </c>
      <c r="N1265">
        <v>0.59</v>
      </c>
      <c r="O1265" t="s">
        <v>33</v>
      </c>
      <c r="P1265" t="s">
        <v>136</v>
      </c>
      <c r="Q1265" t="s">
        <v>930</v>
      </c>
      <c r="R1265" t="s">
        <v>2171</v>
      </c>
      <c r="S1265">
        <v>29483</v>
      </c>
      <c r="T1265" s="1">
        <v>42088</v>
      </c>
      <c r="U1265" s="1">
        <v>42090</v>
      </c>
      <c r="V1265">
        <v>-12.026699999999998</v>
      </c>
      <c r="W1265">
        <v>12</v>
      </c>
      <c r="X1265">
        <v>418.75</v>
      </c>
      <c r="Y1265">
        <v>90146</v>
      </c>
      <c r="Z1265" t="str">
        <f>TEXT(Orders[[#This Row],[Order Date]],"MMM")</f>
        <v>Mar</v>
      </c>
    </row>
    <row r="1266" spans="1:26" x14ac:dyDescent="0.3">
      <c r="A1266">
        <v>24396</v>
      </c>
      <c r="B1266" t="s">
        <v>106</v>
      </c>
      <c r="C1266">
        <v>0.1</v>
      </c>
      <c r="D1266">
        <v>54.1</v>
      </c>
      <c r="E1266">
        <v>19.989999999999998</v>
      </c>
      <c r="F1266">
        <v>2287</v>
      </c>
      <c r="G1266" t="s">
        <v>2170</v>
      </c>
      <c r="H1266" t="s">
        <v>49</v>
      </c>
      <c r="I1266" t="s">
        <v>28</v>
      </c>
      <c r="J1266" t="s">
        <v>29</v>
      </c>
      <c r="K1266" t="s">
        <v>141</v>
      </c>
      <c r="L1266" t="s">
        <v>59</v>
      </c>
      <c r="M1266" t="s">
        <v>2172</v>
      </c>
      <c r="N1266">
        <v>0.59</v>
      </c>
      <c r="O1266" t="s">
        <v>33</v>
      </c>
      <c r="P1266" t="s">
        <v>136</v>
      </c>
      <c r="Q1266" t="s">
        <v>930</v>
      </c>
      <c r="R1266" t="s">
        <v>2171</v>
      </c>
      <c r="S1266">
        <v>29483</v>
      </c>
      <c r="T1266" s="1">
        <v>42054</v>
      </c>
      <c r="U1266" s="1">
        <v>42059</v>
      </c>
      <c r="V1266">
        <v>34.067999999999998</v>
      </c>
      <c r="W1266">
        <v>9</v>
      </c>
      <c r="X1266">
        <v>469.59</v>
      </c>
      <c r="Y1266">
        <v>90147</v>
      </c>
      <c r="Z1266" t="str">
        <f>TEXT(Orders[[#This Row],[Order Date]],"MMM")</f>
        <v>Feb</v>
      </c>
    </row>
    <row r="1267" spans="1:26" x14ac:dyDescent="0.3">
      <c r="A1267">
        <v>19243</v>
      </c>
      <c r="B1267" t="s">
        <v>47</v>
      </c>
      <c r="C1267">
        <v>0.01</v>
      </c>
      <c r="D1267">
        <v>7.59</v>
      </c>
      <c r="E1267">
        <v>4</v>
      </c>
      <c r="F1267">
        <v>2289</v>
      </c>
      <c r="G1267" t="s">
        <v>2173</v>
      </c>
      <c r="H1267" t="s">
        <v>49</v>
      </c>
      <c r="I1267" t="s">
        <v>40</v>
      </c>
      <c r="J1267" t="s">
        <v>41</v>
      </c>
      <c r="K1267" t="s">
        <v>50</v>
      </c>
      <c r="L1267" t="s">
        <v>31</v>
      </c>
      <c r="M1267" t="s">
        <v>443</v>
      </c>
      <c r="N1267">
        <v>0.42</v>
      </c>
      <c r="O1267" t="s">
        <v>33</v>
      </c>
      <c r="P1267" t="s">
        <v>61</v>
      </c>
      <c r="Q1267" t="s">
        <v>62</v>
      </c>
      <c r="R1267" t="s">
        <v>2098</v>
      </c>
      <c r="S1267">
        <v>55337</v>
      </c>
      <c r="T1267" s="1">
        <v>42128</v>
      </c>
      <c r="U1267" s="1">
        <v>42128</v>
      </c>
      <c r="V1267">
        <v>2.9700000000000006</v>
      </c>
      <c r="W1267">
        <v>17</v>
      </c>
      <c r="X1267">
        <v>136.25</v>
      </c>
      <c r="Y1267">
        <v>88165</v>
      </c>
      <c r="Z1267" t="str">
        <f>TEXT(Orders[[#This Row],[Order Date]],"MMM")</f>
        <v>May</v>
      </c>
    </row>
    <row r="1268" spans="1:26" x14ac:dyDescent="0.3">
      <c r="A1268">
        <v>21334</v>
      </c>
      <c r="B1268" t="s">
        <v>37</v>
      </c>
      <c r="C1268">
        <v>0</v>
      </c>
      <c r="D1268">
        <v>42.98</v>
      </c>
      <c r="E1268">
        <v>4.62</v>
      </c>
      <c r="F1268">
        <v>2290</v>
      </c>
      <c r="G1268" t="s">
        <v>2174</v>
      </c>
      <c r="H1268" t="s">
        <v>49</v>
      </c>
      <c r="I1268" t="s">
        <v>40</v>
      </c>
      <c r="J1268" t="s">
        <v>29</v>
      </c>
      <c r="K1268" t="s">
        <v>257</v>
      </c>
      <c r="L1268" t="s">
        <v>59</v>
      </c>
      <c r="M1268" t="s">
        <v>1882</v>
      </c>
      <c r="N1268">
        <v>0.56000000000000005</v>
      </c>
      <c r="O1268" t="s">
        <v>33</v>
      </c>
      <c r="P1268" t="s">
        <v>61</v>
      </c>
      <c r="Q1268" t="s">
        <v>62</v>
      </c>
      <c r="R1268" t="s">
        <v>2175</v>
      </c>
      <c r="S1268">
        <v>55433</v>
      </c>
      <c r="T1268" s="1">
        <v>42010</v>
      </c>
      <c r="U1268" s="1">
        <v>42012</v>
      </c>
      <c r="V1268">
        <v>385.30289999999997</v>
      </c>
      <c r="W1268">
        <v>12</v>
      </c>
      <c r="X1268">
        <v>558.41</v>
      </c>
      <c r="Y1268">
        <v>88163</v>
      </c>
      <c r="Z1268" t="str">
        <f>TEXT(Orders[[#This Row],[Order Date]],"MMM")</f>
        <v>Jan</v>
      </c>
    </row>
    <row r="1269" spans="1:26" x14ac:dyDescent="0.3">
      <c r="A1269">
        <v>21335</v>
      </c>
      <c r="B1269" t="s">
        <v>37</v>
      </c>
      <c r="C1269">
        <v>0.03</v>
      </c>
      <c r="D1269">
        <v>21.78</v>
      </c>
      <c r="E1269">
        <v>5.94</v>
      </c>
      <c r="F1269">
        <v>2290</v>
      </c>
      <c r="G1269" t="s">
        <v>2174</v>
      </c>
      <c r="H1269" t="s">
        <v>49</v>
      </c>
      <c r="I1269" t="s">
        <v>40</v>
      </c>
      <c r="J1269" t="s">
        <v>29</v>
      </c>
      <c r="K1269" t="s">
        <v>257</v>
      </c>
      <c r="L1269" t="s">
        <v>86</v>
      </c>
      <c r="M1269" t="s">
        <v>2176</v>
      </c>
      <c r="N1269">
        <v>0.5</v>
      </c>
      <c r="O1269" t="s">
        <v>33</v>
      </c>
      <c r="P1269" t="s">
        <v>61</v>
      </c>
      <c r="Q1269" t="s">
        <v>62</v>
      </c>
      <c r="R1269" t="s">
        <v>2175</v>
      </c>
      <c r="S1269">
        <v>55433</v>
      </c>
      <c r="T1269" s="1">
        <v>42010</v>
      </c>
      <c r="U1269" s="1">
        <v>42012</v>
      </c>
      <c r="V1269">
        <v>187.2</v>
      </c>
      <c r="W1269">
        <v>13</v>
      </c>
      <c r="X1269">
        <v>290.22000000000003</v>
      </c>
      <c r="Y1269">
        <v>88163</v>
      </c>
      <c r="Z1269" t="str">
        <f>TEXT(Orders[[#This Row],[Order Date]],"MMM")</f>
        <v>Jan</v>
      </c>
    </row>
    <row r="1270" spans="1:26" x14ac:dyDescent="0.3">
      <c r="A1270">
        <v>19723</v>
      </c>
      <c r="B1270" t="s">
        <v>56</v>
      </c>
      <c r="C1270">
        <v>7.0000000000000007E-2</v>
      </c>
      <c r="D1270">
        <v>80.98</v>
      </c>
      <c r="E1270">
        <v>7.18</v>
      </c>
      <c r="F1270">
        <v>2290</v>
      </c>
      <c r="G1270" t="s">
        <v>2174</v>
      </c>
      <c r="H1270" t="s">
        <v>49</v>
      </c>
      <c r="I1270" t="s">
        <v>28</v>
      </c>
      <c r="J1270" t="s">
        <v>77</v>
      </c>
      <c r="K1270" t="s">
        <v>180</v>
      </c>
      <c r="L1270" t="s">
        <v>59</v>
      </c>
      <c r="M1270" t="s">
        <v>2177</v>
      </c>
      <c r="N1270">
        <v>0.48</v>
      </c>
      <c r="O1270" t="s">
        <v>33</v>
      </c>
      <c r="P1270" t="s">
        <v>61</v>
      </c>
      <c r="Q1270" t="s">
        <v>62</v>
      </c>
      <c r="R1270" t="s">
        <v>2175</v>
      </c>
      <c r="S1270">
        <v>55433</v>
      </c>
      <c r="T1270" s="1">
        <v>42039</v>
      </c>
      <c r="U1270" s="1">
        <v>42041</v>
      </c>
      <c r="V1270">
        <v>779.47230000000002</v>
      </c>
      <c r="W1270">
        <v>15</v>
      </c>
      <c r="X1270">
        <v>1129.67</v>
      </c>
      <c r="Y1270">
        <v>88164</v>
      </c>
      <c r="Z1270" t="str">
        <f>TEXT(Orders[[#This Row],[Order Date]],"MMM")</f>
        <v>Feb</v>
      </c>
    </row>
    <row r="1271" spans="1:26" x14ac:dyDescent="0.3">
      <c r="A1271">
        <v>24673</v>
      </c>
      <c r="B1271" t="s">
        <v>47</v>
      </c>
      <c r="C1271">
        <v>7.0000000000000007E-2</v>
      </c>
      <c r="D1271">
        <v>270.98</v>
      </c>
      <c r="E1271">
        <v>50</v>
      </c>
      <c r="F1271">
        <v>2302</v>
      </c>
      <c r="G1271" t="s">
        <v>2178</v>
      </c>
      <c r="H1271" t="s">
        <v>39</v>
      </c>
      <c r="I1271" t="s">
        <v>28</v>
      </c>
      <c r="J1271" t="s">
        <v>41</v>
      </c>
      <c r="K1271" t="s">
        <v>42</v>
      </c>
      <c r="L1271" t="s">
        <v>43</v>
      </c>
      <c r="M1271" t="s">
        <v>2179</v>
      </c>
      <c r="N1271">
        <v>0.77</v>
      </c>
      <c r="O1271" t="s">
        <v>33</v>
      </c>
      <c r="P1271" t="s">
        <v>136</v>
      </c>
      <c r="Q1271" t="s">
        <v>362</v>
      </c>
      <c r="R1271" t="s">
        <v>2180</v>
      </c>
      <c r="S1271">
        <v>32404</v>
      </c>
      <c r="T1271" s="1">
        <v>42046</v>
      </c>
      <c r="U1271" s="1">
        <v>42048</v>
      </c>
      <c r="V1271">
        <v>27.725999999999999</v>
      </c>
      <c r="W1271">
        <v>9</v>
      </c>
      <c r="X1271">
        <v>2439.37</v>
      </c>
      <c r="Y1271">
        <v>87695</v>
      </c>
      <c r="Z1271" t="str">
        <f>TEXT(Orders[[#This Row],[Order Date]],"MMM")</f>
        <v>Feb</v>
      </c>
    </row>
    <row r="1272" spans="1:26" x14ac:dyDescent="0.3">
      <c r="A1272">
        <v>23344</v>
      </c>
      <c r="B1272" t="s">
        <v>25</v>
      </c>
      <c r="C1272">
        <v>0.1</v>
      </c>
      <c r="D1272">
        <v>12.53</v>
      </c>
      <c r="E1272">
        <v>0.49</v>
      </c>
      <c r="F1272">
        <v>2302</v>
      </c>
      <c r="G1272" t="s">
        <v>2178</v>
      </c>
      <c r="H1272" t="s">
        <v>49</v>
      </c>
      <c r="I1272" t="s">
        <v>28</v>
      </c>
      <c r="J1272" t="s">
        <v>29</v>
      </c>
      <c r="K1272" t="s">
        <v>134</v>
      </c>
      <c r="L1272" t="s">
        <v>59</v>
      </c>
      <c r="M1272" t="s">
        <v>1013</v>
      </c>
      <c r="N1272">
        <v>0.38</v>
      </c>
      <c r="O1272" t="s">
        <v>33</v>
      </c>
      <c r="P1272" t="s">
        <v>136</v>
      </c>
      <c r="Q1272" t="s">
        <v>362</v>
      </c>
      <c r="R1272" t="s">
        <v>2180</v>
      </c>
      <c r="S1272">
        <v>32404</v>
      </c>
      <c r="T1272" s="1">
        <v>42007</v>
      </c>
      <c r="U1272" s="1">
        <v>42008</v>
      </c>
      <c r="V1272">
        <v>244.464</v>
      </c>
      <c r="W1272">
        <v>8</v>
      </c>
      <c r="X1272">
        <v>92.02</v>
      </c>
      <c r="Y1272">
        <v>87696</v>
      </c>
      <c r="Z1272" t="str">
        <f>TEXT(Orders[[#This Row],[Order Date]],"MMM")</f>
        <v>Jan</v>
      </c>
    </row>
    <row r="1273" spans="1:26" x14ac:dyDescent="0.3">
      <c r="A1273">
        <v>23345</v>
      </c>
      <c r="B1273" t="s">
        <v>25</v>
      </c>
      <c r="C1273">
        <v>0.1</v>
      </c>
      <c r="D1273">
        <v>146.34</v>
      </c>
      <c r="E1273">
        <v>43.75</v>
      </c>
      <c r="F1273">
        <v>2302</v>
      </c>
      <c r="G1273" t="s">
        <v>2178</v>
      </c>
      <c r="H1273" t="s">
        <v>39</v>
      </c>
      <c r="I1273" t="s">
        <v>28</v>
      </c>
      <c r="J1273" t="s">
        <v>41</v>
      </c>
      <c r="K1273" t="s">
        <v>152</v>
      </c>
      <c r="L1273" t="s">
        <v>121</v>
      </c>
      <c r="M1273" t="s">
        <v>2181</v>
      </c>
      <c r="N1273">
        <v>0.64</v>
      </c>
      <c r="O1273" t="s">
        <v>33</v>
      </c>
      <c r="P1273" t="s">
        <v>136</v>
      </c>
      <c r="Q1273" t="s">
        <v>362</v>
      </c>
      <c r="R1273" t="s">
        <v>2180</v>
      </c>
      <c r="S1273">
        <v>32404</v>
      </c>
      <c r="T1273" s="1">
        <v>42007</v>
      </c>
      <c r="U1273" s="1">
        <v>42008</v>
      </c>
      <c r="V1273">
        <v>-473.57799999999997</v>
      </c>
      <c r="W1273">
        <v>2</v>
      </c>
      <c r="X1273">
        <v>283.55</v>
      </c>
      <c r="Y1273">
        <v>87696</v>
      </c>
      <c r="Z1273" t="str">
        <f>TEXT(Orders[[#This Row],[Order Date]],"MMM")</f>
        <v>Jan</v>
      </c>
    </row>
    <row r="1274" spans="1:26" x14ac:dyDescent="0.3">
      <c r="A1274">
        <v>6673</v>
      </c>
      <c r="B1274" t="s">
        <v>47</v>
      </c>
      <c r="C1274">
        <v>7.0000000000000007E-2</v>
      </c>
      <c r="D1274">
        <v>270.98</v>
      </c>
      <c r="E1274">
        <v>50</v>
      </c>
      <c r="F1274">
        <v>2303</v>
      </c>
      <c r="G1274" t="s">
        <v>2182</v>
      </c>
      <c r="H1274" t="s">
        <v>39</v>
      </c>
      <c r="I1274" t="s">
        <v>28</v>
      </c>
      <c r="J1274" t="s">
        <v>41</v>
      </c>
      <c r="K1274" t="s">
        <v>42</v>
      </c>
      <c r="L1274" t="s">
        <v>43</v>
      </c>
      <c r="M1274" t="s">
        <v>2179</v>
      </c>
      <c r="N1274">
        <v>0.77</v>
      </c>
      <c r="O1274" t="s">
        <v>33</v>
      </c>
      <c r="P1274" t="s">
        <v>53</v>
      </c>
      <c r="Q1274" t="s">
        <v>71</v>
      </c>
      <c r="R1274" t="s">
        <v>90</v>
      </c>
      <c r="S1274">
        <v>10011</v>
      </c>
      <c r="T1274" s="1">
        <v>42046</v>
      </c>
      <c r="U1274" s="1">
        <v>42048</v>
      </c>
      <c r="V1274">
        <v>-96.05</v>
      </c>
      <c r="W1274">
        <v>36</v>
      </c>
      <c r="X1274">
        <v>9757.48</v>
      </c>
      <c r="Y1274">
        <v>47493</v>
      </c>
      <c r="Z1274" t="str">
        <f>TEXT(Orders[[#This Row],[Order Date]],"MMM")</f>
        <v>Feb</v>
      </c>
    </row>
    <row r="1275" spans="1:26" x14ac:dyDescent="0.3">
      <c r="A1275">
        <v>5345</v>
      </c>
      <c r="B1275" t="s">
        <v>25</v>
      </c>
      <c r="C1275">
        <v>0.1</v>
      </c>
      <c r="D1275">
        <v>146.34</v>
      </c>
      <c r="E1275">
        <v>43.75</v>
      </c>
      <c r="F1275">
        <v>2303</v>
      </c>
      <c r="G1275" t="s">
        <v>2182</v>
      </c>
      <c r="H1275" t="s">
        <v>39</v>
      </c>
      <c r="I1275" t="s">
        <v>28</v>
      </c>
      <c r="J1275" t="s">
        <v>41</v>
      </c>
      <c r="K1275" t="s">
        <v>152</v>
      </c>
      <c r="L1275" t="s">
        <v>121</v>
      </c>
      <c r="M1275" t="s">
        <v>2181</v>
      </c>
      <c r="N1275">
        <v>0.64</v>
      </c>
      <c r="O1275" t="s">
        <v>33</v>
      </c>
      <c r="P1275" t="s">
        <v>53</v>
      </c>
      <c r="Q1275" t="s">
        <v>71</v>
      </c>
      <c r="R1275" t="s">
        <v>90</v>
      </c>
      <c r="S1275">
        <v>10011</v>
      </c>
      <c r="T1275" s="1">
        <v>42007</v>
      </c>
      <c r="U1275" s="1">
        <v>42008</v>
      </c>
      <c r="V1275">
        <v>-270.85000000000002</v>
      </c>
      <c r="W1275">
        <v>6</v>
      </c>
      <c r="X1275">
        <v>850.64</v>
      </c>
      <c r="Y1275">
        <v>37987</v>
      </c>
      <c r="Z1275" t="str">
        <f>TEXT(Orders[[#This Row],[Order Date]],"MMM")</f>
        <v>Jan</v>
      </c>
    </row>
    <row r="1276" spans="1:26" x14ac:dyDescent="0.3">
      <c r="A1276">
        <v>19934</v>
      </c>
      <c r="B1276" t="s">
        <v>25</v>
      </c>
      <c r="C1276">
        <v>0</v>
      </c>
      <c r="D1276">
        <v>90.48</v>
      </c>
      <c r="E1276">
        <v>19.989999999999998</v>
      </c>
      <c r="F1276">
        <v>2305</v>
      </c>
      <c r="G1276" t="s">
        <v>2183</v>
      </c>
      <c r="H1276" t="s">
        <v>49</v>
      </c>
      <c r="I1276" t="s">
        <v>58</v>
      </c>
      <c r="J1276" t="s">
        <v>29</v>
      </c>
      <c r="K1276" t="s">
        <v>69</v>
      </c>
      <c r="L1276" t="s">
        <v>59</v>
      </c>
      <c r="M1276" t="s">
        <v>1834</v>
      </c>
      <c r="N1276">
        <v>0.4</v>
      </c>
      <c r="O1276" t="s">
        <v>33</v>
      </c>
      <c r="P1276" t="s">
        <v>61</v>
      </c>
      <c r="Q1276" t="s">
        <v>2184</v>
      </c>
      <c r="R1276" t="s">
        <v>455</v>
      </c>
      <c r="S1276">
        <v>57201</v>
      </c>
      <c r="T1276" s="1">
        <v>42176</v>
      </c>
      <c r="U1276" s="1">
        <v>42179</v>
      </c>
      <c r="V1276">
        <v>800.25509999999986</v>
      </c>
      <c r="W1276">
        <v>12</v>
      </c>
      <c r="X1276">
        <v>1159.79</v>
      </c>
      <c r="Y1276">
        <v>89869</v>
      </c>
      <c r="Z1276" t="str">
        <f>TEXT(Orders[[#This Row],[Order Date]],"MMM")</f>
        <v>Jun</v>
      </c>
    </row>
    <row r="1277" spans="1:26" x14ac:dyDescent="0.3">
      <c r="A1277">
        <v>23313</v>
      </c>
      <c r="B1277" t="s">
        <v>106</v>
      </c>
      <c r="C1277">
        <v>0.08</v>
      </c>
      <c r="D1277">
        <v>9.48</v>
      </c>
      <c r="E1277">
        <v>7.29</v>
      </c>
      <c r="F1277">
        <v>2308</v>
      </c>
      <c r="G1277" t="s">
        <v>2185</v>
      </c>
      <c r="H1277" t="s">
        <v>49</v>
      </c>
      <c r="I1277" t="s">
        <v>58</v>
      </c>
      <c r="J1277" t="s">
        <v>41</v>
      </c>
      <c r="K1277" t="s">
        <v>50</v>
      </c>
      <c r="L1277" t="s">
        <v>51</v>
      </c>
      <c r="M1277" t="s">
        <v>52</v>
      </c>
      <c r="N1277">
        <v>0.45</v>
      </c>
      <c r="O1277" t="s">
        <v>33</v>
      </c>
      <c r="P1277" t="s">
        <v>136</v>
      </c>
      <c r="Q1277" t="s">
        <v>362</v>
      </c>
      <c r="R1277" t="s">
        <v>2186</v>
      </c>
      <c r="S1277">
        <v>33971</v>
      </c>
      <c r="T1277" s="1">
        <v>42087</v>
      </c>
      <c r="U1277" s="1">
        <v>42089</v>
      </c>
      <c r="V1277">
        <v>-50.4</v>
      </c>
      <c r="W1277">
        <v>2</v>
      </c>
      <c r="X1277">
        <v>20.22</v>
      </c>
      <c r="Y1277">
        <v>90557</v>
      </c>
      <c r="Z1277" t="str">
        <f>TEXT(Orders[[#This Row],[Order Date]],"MMM")</f>
        <v>Mar</v>
      </c>
    </row>
    <row r="1278" spans="1:26" x14ac:dyDescent="0.3">
      <c r="A1278">
        <v>23314</v>
      </c>
      <c r="B1278" t="s">
        <v>106</v>
      </c>
      <c r="C1278">
        <v>0.03</v>
      </c>
      <c r="D1278">
        <v>193.17</v>
      </c>
      <c r="E1278">
        <v>19.989999999999998</v>
      </c>
      <c r="F1278">
        <v>2308</v>
      </c>
      <c r="G1278" t="s">
        <v>2185</v>
      </c>
      <c r="H1278" t="s">
        <v>49</v>
      </c>
      <c r="I1278" t="s">
        <v>58</v>
      </c>
      <c r="J1278" t="s">
        <v>29</v>
      </c>
      <c r="K1278" t="s">
        <v>141</v>
      </c>
      <c r="L1278" t="s">
        <v>59</v>
      </c>
      <c r="M1278" t="s">
        <v>1519</v>
      </c>
      <c r="N1278">
        <v>0.71</v>
      </c>
      <c r="O1278" t="s">
        <v>33</v>
      </c>
      <c r="P1278" t="s">
        <v>136</v>
      </c>
      <c r="Q1278" t="s">
        <v>362</v>
      </c>
      <c r="R1278" t="s">
        <v>2186</v>
      </c>
      <c r="S1278">
        <v>33971</v>
      </c>
      <c r="T1278" s="1">
        <v>42087</v>
      </c>
      <c r="U1278" s="1">
        <v>42091</v>
      </c>
      <c r="V1278">
        <v>-348.75400000000002</v>
      </c>
      <c r="W1278">
        <v>8</v>
      </c>
      <c r="X1278">
        <v>1548.97</v>
      </c>
      <c r="Y1278">
        <v>90557</v>
      </c>
      <c r="Z1278" t="str">
        <f>TEXT(Orders[[#This Row],[Order Date]],"MMM")</f>
        <v>Mar</v>
      </c>
    </row>
    <row r="1279" spans="1:26" x14ac:dyDescent="0.3">
      <c r="A1279">
        <v>26048</v>
      </c>
      <c r="B1279" t="s">
        <v>25</v>
      </c>
      <c r="C1279">
        <v>0.08</v>
      </c>
      <c r="D1279">
        <v>68.81</v>
      </c>
      <c r="E1279">
        <v>60</v>
      </c>
      <c r="F1279">
        <v>2323</v>
      </c>
      <c r="G1279" t="s">
        <v>2187</v>
      </c>
      <c r="H1279" t="s">
        <v>39</v>
      </c>
      <c r="I1279" t="s">
        <v>58</v>
      </c>
      <c r="J1279" t="s">
        <v>29</v>
      </c>
      <c r="K1279" t="s">
        <v>257</v>
      </c>
      <c r="L1279" t="s">
        <v>43</v>
      </c>
      <c r="M1279" t="s">
        <v>2188</v>
      </c>
      <c r="N1279">
        <v>0.41</v>
      </c>
      <c r="O1279" t="s">
        <v>33</v>
      </c>
      <c r="P1279" t="s">
        <v>34</v>
      </c>
      <c r="Q1279" t="s">
        <v>45</v>
      </c>
      <c r="R1279" t="s">
        <v>2189</v>
      </c>
      <c r="S1279">
        <v>92236</v>
      </c>
      <c r="T1279" s="1">
        <v>42079</v>
      </c>
      <c r="U1279" s="1">
        <v>42080</v>
      </c>
      <c r="V1279">
        <v>-550.42999999999995</v>
      </c>
      <c r="W1279">
        <v>5</v>
      </c>
      <c r="X1279">
        <v>337.86</v>
      </c>
      <c r="Y1279">
        <v>88721</v>
      </c>
      <c r="Z1279" t="str">
        <f>TEXT(Orders[[#This Row],[Order Date]],"MMM")</f>
        <v>Mar</v>
      </c>
    </row>
    <row r="1280" spans="1:26" x14ac:dyDescent="0.3">
      <c r="A1280">
        <v>26049</v>
      </c>
      <c r="B1280" t="s">
        <v>25</v>
      </c>
      <c r="C1280">
        <v>0.04</v>
      </c>
      <c r="D1280">
        <v>21.38</v>
      </c>
      <c r="E1280">
        <v>8.99</v>
      </c>
      <c r="F1280">
        <v>2323</v>
      </c>
      <c r="G1280" t="s">
        <v>2187</v>
      </c>
      <c r="H1280" t="s">
        <v>49</v>
      </c>
      <c r="I1280" t="s">
        <v>58</v>
      </c>
      <c r="J1280" t="s">
        <v>29</v>
      </c>
      <c r="K1280" t="s">
        <v>30</v>
      </c>
      <c r="L1280" t="s">
        <v>51</v>
      </c>
      <c r="M1280" t="s">
        <v>2190</v>
      </c>
      <c r="N1280">
        <v>0.59</v>
      </c>
      <c r="O1280" t="s">
        <v>33</v>
      </c>
      <c r="P1280" t="s">
        <v>34</v>
      </c>
      <c r="Q1280" t="s">
        <v>45</v>
      </c>
      <c r="R1280" t="s">
        <v>2189</v>
      </c>
      <c r="S1280">
        <v>92236</v>
      </c>
      <c r="T1280" s="1">
        <v>42079</v>
      </c>
      <c r="U1280" s="1">
        <v>42081</v>
      </c>
      <c r="V1280">
        <v>-52.12</v>
      </c>
      <c r="W1280">
        <v>4</v>
      </c>
      <c r="X1280">
        <v>84.21</v>
      </c>
      <c r="Y1280">
        <v>88721</v>
      </c>
      <c r="Z1280" t="str">
        <f>TEXT(Orders[[#This Row],[Order Date]],"MMM")</f>
        <v>Mar</v>
      </c>
    </row>
    <row r="1281" spans="1:26" x14ac:dyDescent="0.3">
      <c r="A1281">
        <v>23053</v>
      </c>
      <c r="B1281" t="s">
        <v>37</v>
      </c>
      <c r="C1281">
        <v>0.06</v>
      </c>
      <c r="D1281">
        <v>4.9800000000000004</v>
      </c>
      <c r="E1281">
        <v>4.62</v>
      </c>
      <c r="F1281">
        <v>2323</v>
      </c>
      <c r="G1281" t="s">
        <v>2187</v>
      </c>
      <c r="H1281" t="s">
        <v>27</v>
      </c>
      <c r="I1281" t="s">
        <v>58</v>
      </c>
      <c r="J1281" t="s">
        <v>77</v>
      </c>
      <c r="K1281" t="s">
        <v>180</v>
      </c>
      <c r="L1281" t="s">
        <v>51</v>
      </c>
      <c r="M1281" t="s">
        <v>411</v>
      </c>
      <c r="N1281">
        <v>0.64</v>
      </c>
      <c r="O1281" t="s">
        <v>33</v>
      </c>
      <c r="P1281" t="s">
        <v>34</v>
      </c>
      <c r="Q1281" t="s">
        <v>45</v>
      </c>
      <c r="R1281" t="s">
        <v>2189</v>
      </c>
      <c r="S1281">
        <v>92236</v>
      </c>
      <c r="T1281" s="1">
        <v>42174</v>
      </c>
      <c r="U1281" s="1">
        <v>42174</v>
      </c>
      <c r="V1281">
        <v>-27.004999999999999</v>
      </c>
      <c r="W1281">
        <v>7</v>
      </c>
      <c r="X1281">
        <v>38.74</v>
      </c>
      <c r="Y1281">
        <v>88722</v>
      </c>
      <c r="Z1281" t="str">
        <f>TEXT(Orders[[#This Row],[Order Date]],"MMM")</f>
        <v>Jun</v>
      </c>
    </row>
    <row r="1282" spans="1:26" x14ac:dyDescent="0.3">
      <c r="A1282">
        <v>25456</v>
      </c>
      <c r="B1282" t="s">
        <v>56</v>
      </c>
      <c r="C1282">
        <v>0.06</v>
      </c>
      <c r="D1282">
        <v>28.53</v>
      </c>
      <c r="E1282">
        <v>1.49</v>
      </c>
      <c r="F1282">
        <v>2330</v>
      </c>
      <c r="G1282" t="s">
        <v>2191</v>
      </c>
      <c r="H1282" t="s">
        <v>49</v>
      </c>
      <c r="I1282" t="s">
        <v>40</v>
      </c>
      <c r="J1282" t="s">
        <v>29</v>
      </c>
      <c r="K1282" t="s">
        <v>109</v>
      </c>
      <c r="L1282" t="s">
        <v>59</v>
      </c>
      <c r="M1282" t="s">
        <v>332</v>
      </c>
      <c r="N1282">
        <v>0.38</v>
      </c>
      <c r="O1282" t="s">
        <v>33</v>
      </c>
      <c r="P1282" t="s">
        <v>61</v>
      </c>
      <c r="Q1282" t="s">
        <v>330</v>
      </c>
      <c r="R1282" t="s">
        <v>2192</v>
      </c>
      <c r="S1282">
        <v>52302</v>
      </c>
      <c r="T1282" s="1">
        <v>42087</v>
      </c>
      <c r="U1282" s="1">
        <v>42090</v>
      </c>
      <c r="V1282">
        <v>74.638500000000008</v>
      </c>
      <c r="W1282">
        <v>5</v>
      </c>
      <c r="X1282">
        <v>134.09</v>
      </c>
      <c r="Y1282">
        <v>90964</v>
      </c>
      <c r="Z1282" t="str">
        <f>TEXT(Orders[[#This Row],[Order Date]],"MMM")</f>
        <v>Mar</v>
      </c>
    </row>
    <row r="1283" spans="1:26" x14ac:dyDescent="0.3">
      <c r="A1283">
        <v>19441</v>
      </c>
      <c r="B1283" t="s">
        <v>25</v>
      </c>
      <c r="C1283">
        <v>0.06</v>
      </c>
      <c r="D1283">
        <v>180.98</v>
      </c>
      <c r="E1283">
        <v>26.2</v>
      </c>
      <c r="F1283">
        <v>2333</v>
      </c>
      <c r="G1283" t="s">
        <v>2193</v>
      </c>
      <c r="H1283" t="s">
        <v>39</v>
      </c>
      <c r="I1283" t="s">
        <v>58</v>
      </c>
      <c r="J1283" t="s">
        <v>41</v>
      </c>
      <c r="K1283" t="s">
        <v>42</v>
      </c>
      <c r="L1283" t="s">
        <v>43</v>
      </c>
      <c r="M1283" t="s">
        <v>241</v>
      </c>
      <c r="N1283">
        <v>0.59</v>
      </c>
      <c r="O1283" t="s">
        <v>33</v>
      </c>
      <c r="P1283" t="s">
        <v>61</v>
      </c>
      <c r="Q1283" t="s">
        <v>1852</v>
      </c>
      <c r="R1283" t="s">
        <v>2194</v>
      </c>
      <c r="S1283">
        <v>54302</v>
      </c>
      <c r="T1283" s="1">
        <v>42178</v>
      </c>
      <c r="U1283" s="1">
        <v>42179</v>
      </c>
      <c r="V1283">
        <v>-122.235</v>
      </c>
      <c r="W1283">
        <v>1</v>
      </c>
      <c r="X1283">
        <v>191.73</v>
      </c>
      <c r="Y1283">
        <v>89611</v>
      </c>
      <c r="Z1283" t="str">
        <f>TEXT(Orders[[#This Row],[Order Date]],"MMM")</f>
        <v>Jun</v>
      </c>
    </row>
    <row r="1284" spans="1:26" x14ac:dyDescent="0.3">
      <c r="A1284">
        <v>23721</v>
      </c>
      <c r="B1284" t="s">
        <v>106</v>
      </c>
      <c r="C1284">
        <v>0.06</v>
      </c>
      <c r="D1284">
        <v>60.65</v>
      </c>
      <c r="E1284">
        <v>12.23</v>
      </c>
      <c r="F1284">
        <v>2334</v>
      </c>
      <c r="G1284" t="s">
        <v>2195</v>
      </c>
      <c r="H1284" t="s">
        <v>49</v>
      </c>
      <c r="I1284" t="s">
        <v>114</v>
      </c>
      <c r="J1284" t="s">
        <v>41</v>
      </c>
      <c r="K1284" t="s">
        <v>50</v>
      </c>
      <c r="L1284" t="s">
        <v>86</v>
      </c>
      <c r="M1284" t="s">
        <v>1755</v>
      </c>
      <c r="N1284">
        <v>0.64</v>
      </c>
      <c r="O1284" t="s">
        <v>33</v>
      </c>
      <c r="P1284" t="s">
        <v>61</v>
      </c>
      <c r="Q1284" t="s">
        <v>1852</v>
      </c>
      <c r="R1284" t="s">
        <v>2196</v>
      </c>
      <c r="S1284">
        <v>53220</v>
      </c>
      <c r="T1284" s="1">
        <v>42100</v>
      </c>
      <c r="U1284" s="1">
        <v>42102</v>
      </c>
      <c r="V1284">
        <v>427.00649999999996</v>
      </c>
      <c r="W1284">
        <v>10</v>
      </c>
      <c r="X1284">
        <v>618.85</v>
      </c>
      <c r="Y1284">
        <v>89608</v>
      </c>
      <c r="Z1284" t="str">
        <f>TEXT(Orders[[#This Row],[Order Date]],"MMM")</f>
        <v>Apr</v>
      </c>
    </row>
    <row r="1285" spans="1:26" x14ac:dyDescent="0.3">
      <c r="A1285">
        <v>23693</v>
      </c>
      <c r="B1285" t="s">
        <v>37</v>
      </c>
      <c r="C1285">
        <v>0.05</v>
      </c>
      <c r="D1285">
        <v>14.81</v>
      </c>
      <c r="E1285">
        <v>13.32</v>
      </c>
      <c r="F1285">
        <v>2334</v>
      </c>
      <c r="G1285" t="s">
        <v>2195</v>
      </c>
      <c r="H1285" t="s">
        <v>49</v>
      </c>
      <c r="I1285" t="s">
        <v>58</v>
      </c>
      <c r="J1285" t="s">
        <v>29</v>
      </c>
      <c r="K1285" t="s">
        <v>257</v>
      </c>
      <c r="L1285" t="s">
        <v>59</v>
      </c>
      <c r="M1285" t="s">
        <v>831</v>
      </c>
      <c r="N1285">
        <v>0.43</v>
      </c>
      <c r="O1285" t="s">
        <v>33</v>
      </c>
      <c r="P1285" t="s">
        <v>61</v>
      </c>
      <c r="Q1285" t="s">
        <v>1852</v>
      </c>
      <c r="R1285" t="s">
        <v>2196</v>
      </c>
      <c r="S1285">
        <v>53220</v>
      </c>
      <c r="T1285" s="1">
        <v>42103</v>
      </c>
      <c r="U1285" s="1">
        <v>42105</v>
      </c>
      <c r="V1285">
        <v>-190.49</v>
      </c>
      <c r="W1285">
        <v>8</v>
      </c>
      <c r="X1285">
        <v>115.99</v>
      </c>
      <c r="Y1285">
        <v>89609</v>
      </c>
      <c r="Z1285" t="str">
        <f>TEXT(Orders[[#This Row],[Order Date]],"MMM")</f>
        <v>Apr</v>
      </c>
    </row>
    <row r="1286" spans="1:26" x14ac:dyDescent="0.3">
      <c r="A1286">
        <v>23694</v>
      </c>
      <c r="B1286" t="s">
        <v>37</v>
      </c>
      <c r="C1286">
        <v>0.08</v>
      </c>
      <c r="D1286">
        <v>2.78</v>
      </c>
      <c r="E1286">
        <v>1.25</v>
      </c>
      <c r="F1286">
        <v>2334</v>
      </c>
      <c r="G1286" t="s">
        <v>2195</v>
      </c>
      <c r="H1286" t="s">
        <v>49</v>
      </c>
      <c r="I1286" t="s">
        <v>58</v>
      </c>
      <c r="J1286" t="s">
        <v>29</v>
      </c>
      <c r="K1286" t="s">
        <v>30</v>
      </c>
      <c r="L1286" t="s">
        <v>31</v>
      </c>
      <c r="M1286" t="s">
        <v>2197</v>
      </c>
      <c r="N1286">
        <v>0.59</v>
      </c>
      <c r="O1286" t="s">
        <v>33</v>
      </c>
      <c r="P1286" t="s">
        <v>61</v>
      </c>
      <c r="Q1286" t="s">
        <v>1852</v>
      </c>
      <c r="R1286" t="s">
        <v>2196</v>
      </c>
      <c r="S1286">
        <v>53220</v>
      </c>
      <c r="T1286" s="1">
        <v>42103</v>
      </c>
      <c r="U1286" s="1">
        <v>42104</v>
      </c>
      <c r="V1286">
        <v>-8.77</v>
      </c>
      <c r="W1286">
        <v>7</v>
      </c>
      <c r="X1286">
        <v>19.46</v>
      </c>
      <c r="Y1286">
        <v>89609</v>
      </c>
      <c r="Z1286" t="str">
        <f>TEXT(Orders[[#This Row],[Order Date]],"MMM")</f>
        <v>Apr</v>
      </c>
    </row>
    <row r="1287" spans="1:26" x14ac:dyDescent="0.3">
      <c r="A1287">
        <v>24952</v>
      </c>
      <c r="B1287" t="s">
        <v>106</v>
      </c>
      <c r="C1287">
        <v>0.06</v>
      </c>
      <c r="D1287">
        <v>3.74</v>
      </c>
      <c r="E1287">
        <v>0.94</v>
      </c>
      <c r="F1287">
        <v>2334</v>
      </c>
      <c r="G1287" t="s">
        <v>2195</v>
      </c>
      <c r="H1287" t="s">
        <v>49</v>
      </c>
      <c r="I1287" t="s">
        <v>40</v>
      </c>
      <c r="J1287" t="s">
        <v>29</v>
      </c>
      <c r="K1287" t="s">
        <v>66</v>
      </c>
      <c r="L1287" t="s">
        <v>31</v>
      </c>
      <c r="M1287" t="s">
        <v>2198</v>
      </c>
      <c r="N1287">
        <v>0.83</v>
      </c>
      <c r="O1287" t="s">
        <v>33</v>
      </c>
      <c r="P1287" t="s">
        <v>61</v>
      </c>
      <c r="Q1287" t="s">
        <v>1852</v>
      </c>
      <c r="R1287" t="s">
        <v>2196</v>
      </c>
      <c r="S1287">
        <v>53220</v>
      </c>
      <c r="T1287" s="1">
        <v>42157</v>
      </c>
      <c r="U1287" s="1">
        <v>42164</v>
      </c>
      <c r="V1287">
        <v>-7.6849999999999996</v>
      </c>
      <c r="W1287">
        <v>12</v>
      </c>
      <c r="X1287">
        <v>44.75</v>
      </c>
      <c r="Y1287">
        <v>89610</v>
      </c>
      <c r="Z1287" t="str">
        <f>TEXT(Orders[[#This Row],[Order Date]],"MMM")</f>
        <v>Jun</v>
      </c>
    </row>
    <row r="1288" spans="1:26" x14ac:dyDescent="0.3">
      <c r="A1288">
        <v>25241</v>
      </c>
      <c r="B1288" t="s">
        <v>47</v>
      </c>
      <c r="C1288">
        <v>0.06</v>
      </c>
      <c r="D1288">
        <v>2.08</v>
      </c>
      <c r="E1288">
        <v>5.33</v>
      </c>
      <c r="F1288">
        <v>2338</v>
      </c>
      <c r="G1288" t="s">
        <v>2199</v>
      </c>
      <c r="H1288" t="s">
        <v>49</v>
      </c>
      <c r="I1288" t="s">
        <v>40</v>
      </c>
      <c r="J1288" t="s">
        <v>41</v>
      </c>
      <c r="K1288" t="s">
        <v>50</v>
      </c>
      <c r="L1288" t="s">
        <v>59</v>
      </c>
      <c r="M1288" t="s">
        <v>742</v>
      </c>
      <c r="N1288">
        <v>0.43</v>
      </c>
      <c r="O1288" t="s">
        <v>33</v>
      </c>
      <c r="P1288" t="s">
        <v>53</v>
      </c>
      <c r="Q1288" t="s">
        <v>415</v>
      </c>
      <c r="R1288" t="s">
        <v>2103</v>
      </c>
      <c r="S1288">
        <v>20740</v>
      </c>
      <c r="T1288" s="1">
        <v>42017</v>
      </c>
      <c r="U1288" s="1">
        <v>42017</v>
      </c>
      <c r="V1288">
        <v>-82.559200000000004</v>
      </c>
      <c r="W1288">
        <v>4</v>
      </c>
      <c r="X1288">
        <v>9.23</v>
      </c>
      <c r="Y1288">
        <v>91480</v>
      </c>
      <c r="Z1288" t="str">
        <f>TEXT(Orders[[#This Row],[Order Date]],"MMM")</f>
        <v>Jan</v>
      </c>
    </row>
    <row r="1289" spans="1:26" x14ac:dyDescent="0.3">
      <c r="A1289">
        <v>26137</v>
      </c>
      <c r="B1289" t="s">
        <v>25</v>
      </c>
      <c r="C1289">
        <v>0.1</v>
      </c>
      <c r="D1289">
        <v>6.75</v>
      </c>
      <c r="E1289">
        <v>2.99</v>
      </c>
      <c r="F1289">
        <v>2338</v>
      </c>
      <c r="G1289" t="s">
        <v>2199</v>
      </c>
      <c r="H1289" t="s">
        <v>49</v>
      </c>
      <c r="I1289" t="s">
        <v>40</v>
      </c>
      <c r="J1289" t="s">
        <v>29</v>
      </c>
      <c r="K1289" t="s">
        <v>109</v>
      </c>
      <c r="L1289" t="s">
        <v>59</v>
      </c>
      <c r="M1289" t="s">
        <v>2200</v>
      </c>
      <c r="N1289">
        <v>0.35</v>
      </c>
      <c r="O1289" t="s">
        <v>33</v>
      </c>
      <c r="P1289" t="s">
        <v>53</v>
      </c>
      <c r="Q1289" t="s">
        <v>415</v>
      </c>
      <c r="R1289" t="s">
        <v>2103</v>
      </c>
      <c r="S1289">
        <v>20740</v>
      </c>
      <c r="T1289" s="1">
        <v>42092</v>
      </c>
      <c r="U1289" s="1">
        <v>42092</v>
      </c>
      <c r="V1289">
        <v>18.147500000000001</v>
      </c>
      <c r="W1289">
        <v>15</v>
      </c>
      <c r="X1289">
        <v>96.13</v>
      </c>
      <c r="Y1289">
        <v>91481</v>
      </c>
      <c r="Z1289" t="str">
        <f>TEXT(Orders[[#This Row],[Order Date]],"MMM")</f>
        <v>Mar</v>
      </c>
    </row>
    <row r="1290" spans="1:26" x14ac:dyDescent="0.3">
      <c r="A1290">
        <v>22526</v>
      </c>
      <c r="B1290" t="s">
        <v>56</v>
      </c>
      <c r="C1290">
        <v>0.05</v>
      </c>
      <c r="D1290">
        <v>11.58</v>
      </c>
      <c r="E1290">
        <v>6.97</v>
      </c>
      <c r="F1290">
        <v>2339</v>
      </c>
      <c r="G1290" t="s">
        <v>2201</v>
      </c>
      <c r="H1290" t="s">
        <v>49</v>
      </c>
      <c r="I1290" t="s">
        <v>40</v>
      </c>
      <c r="J1290" t="s">
        <v>29</v>
      </c>
      <c r="K1290" t="s">
        <v>69</v>
      </c>
      <c r="L1290" t="s">
        <v>59</v>
      </c>
      <c r="M1290" t="s">
        <v>684</v>
      </c>
      <c r="N1290">
        <v>0.35</v>
      </c>
      <c r="O1290" t="s">
        <v>33</v>
      </c>
      <c r="P1290" t="s">
        <v>61</v>
      </c>
      <c r="Q1290" t="s">
        <v>130</v>
      </c>
      <c r="R1290" t="s">
        <v>2202</v>
      </c>
      <c r="S1290">
        <v>77015</v>
      </c>
      <c r="T1290" s="1">
        <v>42149</v>
      </c>
      <c r="U1290" s="1">
        <v>42152</v>
      </c>
      <c r="V1290">
        <v>2.8060000000000027</v>
      </c>
      <c r="W1290">
        <v>6</v>
      </c>
      <c r="X1290">
        <v>73.959999999999994</v>
      </c>
      <c r="Y1290">
        <v>91482</v>
      </c>
      <c r="Z1290" t="str">
        <f>TEXT(Orders[[#This Row],[Order Date]],"MMM")</f>
        <v>May</v>
      </c>
    </row>
    <row r="1291" spans="1:26" x14ac:dyDescent="0.3">
      <c r="A1291">
        <v>19052</v>
      </c>
      <c r="B1291" t="s">
        <v>56</v>
      </c>
      <c r="C1291">
        <v>7.0000000000000007E-2</v>
      </c>
      <c r="D1291">
        <v>200.98</v>
      </c>
      <c r="E1291">
        <v>23.76</v>
      </c>
      <c r="F1291">
        <v>2345</v>
      </c>
      <c r="G1291" t="s">
        <v>2203</v>
      </c>
      <c r="H1291" t="s">
        <v>39</v>
      </c>
      <c r="I1291" t="s">
        <v>28</v>
      </c>
      <c r="J1291" t="s">
        <v>41</v>
      </c>
      <c r="K1291" t="s">
        <v>42</v>
      </c>
      <c r="L1291" t="s">
        <v>43</v>
      </c>
      <c r="M1291" t="s">
        <v>2204</v>
      </c>
      <c r="N1291">
        <v>0.57999999999999996</v>
      </c>
      <c r="O1291" t="s">
        <v>33</v>
      </c>
      <c r="P1291" t="s">
        <v>136</v>
      </c>
      <c r="Q1291" t="s">
        <v>612</v>
      </c>
      <c r="R1291" t="s">
        <v>2120</v>
      </c>
      <c r="S1291">
        <v>42003</v>
      </c>
      <c r="T1291" s="1">
        <v>42077</v>
      </c>
      <c r="U1291" s="1">
        <v>42078</v>
      </c>
      <c r="V1291">
        <v>-132.42600000000002</v>
      </c>
      <c r="W1291">
        <v>9</v>
      </c>
      <c r="X1291">
        <v>1805.9</v>
      </c>
      <c r="Y1291">
        <v>89504</v>
      </c>
      <c r="Z1291" t="str">
        <f>TEXT(Orders[[#This Row],[Order Date]],"MMM")</f>
        <v>Mar</v>
      </c>
    </row>
    <row r="1292" spans="1:26" x14ac:dyDescent="0.3">
      <c r="A1292">
        <v>19053</v>
      </c>
      <c r="B1292" t="s">
        <v>56</v>
      </c>
      <c r="C1292">
        <v>0.02</v>
      </c>
      <c r="D1292">
        <v>179.29</v>
      </c>
      <c r="E1292">
        <v>29.21</v>
      </c>
      <c r="F1292">
        <v>2345</v>
      </c>
      <c r="G1292" t="s">
        <v>2203</v>
      </c>
      <c r="H1292" t="s">
        <v>39</v>
      </c>
      <c r="I1292" t="s">
        <v>28</v>
      </c>
      <c r="J1292" t="s">
        <v>41</v>
      </c>
      <c r="K1292" t="s">
        <v>152</v>
      </c>
      <c r="L1292" t="s">
        <v>121</v>
      </c>
      <c r="M1292" t="s">
        <v>627</v>
      </c>
      <c r="N1292">
        <v>0.76</v>
      </c>
      <c r="O1292" t="s">
        <v>33</v>
      </c>
      <c r="P1292" t="s">
        <v>136</v>
      </c>
      <c r="Q1292" t="s">
        <v>612</v>
      </c>
      <c r="R1292" t="s">
        <v>2120</v>
      </c>
      <c r="S1292">
        <v>42003</v>
      </c>
      <c r="T1292" s="1">
        <v>42077</v>
      </c>
      <c r="U1292" s="1">
        <v>42077</v>
      </c>
      <c r="V1292">
        <v>-411.23599999999999</v>
      </c>
      <c r="W1292">
        <v>2</v>
      </c>
      <c r="X1292">
        <v>311.41000000000003</v>
      </c>
      <c r="Y1292">
        <v>89504</v>
      </c>
      <c r="Z1292" t="str">
        <f>TEXT(Orders[[#This Row],[Order Date]],"MMM")</f>
        <v>Mar</v>
      </c>
    </row>
    <row r="1293" spans="1:26" x14ac:dyDescent="0.3">
      <c r="A1293">
        <v>20776</v>
      </c>
      <c r="B1293" t="s">
        <v>106</v>
      </c>
      <c r="C1293">
        <v>0.03</v>
      </c>
      <c r="D1293">
        <v>297.64</v>
      </c>
      <c r="E1293">
        <v>14.7</v>
      </c>
      <c r="F1293">
        <v>2346</v>
      </c>
      <c r="G1293" t="s">
        <v>2205</v>
      </c>
      <c r="H1293" t="s">
        <v>39</v>
      </c>
      <c r="I1293" t="s">
        <v>28</v>
      </c>
      <c r="J1293" t="s">
        <v>77</v>
      </c>
      <c r="K1293" t="s">
        <v>85</v>
      </c>
      <c r="L1293" t="s">
        <v>43</v>
      </c>
      <c r="M1293" t="s">
        <v>564</v>
      </c>
      <c r="N1293">
        <v>0.56999999999999995</v>
      </c>
      <c r="O1293" t="s">
        <v>33</v>
      </c>
      <c r="P1293" t="s">
        <v>136</v>
      </c>
      <c r="Q1293" t="s">
        <v>612</v>
      </c>
      <c r="R1293" t="s">
        <v>2206</v>
      </c>
      <c r="S1293">
        <v>40258</v>
      </c>
      <c r="T1293" s="1">
        <v>42014</v>
      </c>
      <c r="U1293" s="1">
        <v>42019</v>
      </c>
      <c r="V1293">
        <v>-48.971999999999994</v>
      </c>
      <c r="W1293">
        <v>12</v>
      </c>
      <c r="X1293">
        <v>3707.05</v>
      </c>
      <c r="Y1293">
        <v>89503</v>
      </c>
      <c r="Z1293" t="str">
        <f>TEXT(Orders[[#This Row],[Order Date]],"MMM")</f>
        <v>Jan</v>
      </c>
    </row>
    <row r="1294" spans="1:26" x14ac:dyDescent="0.3">
      <c r="A1294">
        <v>21627</v>
      </c>
      <c r="B1294" t="s">
        <v>25</v>
      </c>
      <c r="C1294">
        <v>0.1</v>
      </c>
      <c r="D1294">
        <v>218.75</v>
      </c>
      <c r="E1294">
        <v>69.64</v>
      </c>
      <c r="F1294">
        <v>2346</v>
      </c>
      <c r="G1294" t="s">
        <v>2205</v>
      </c>
      <c r="H1294" t="s">
        <v>39</v>
      </c>
      <c r="I1294" t="s">
        <v>28</v>
      </c>
      <c r="J1294" t="s">
        <v>41</v>
      </c>
      <c r="K1294" t="s">
        <v>152</v>
      </c>
      <c r="L1294" t="s">
        <v>121</v>
      </c>
      <c r="M1294" t="s">
        <v>653</v>
      </c>
      <c r="N1294">
        <v>0.77</v>
      </c>
      <c r="O1294" t="s">
        <v>33</v>
      </c>
      <c r="P1294" t="s">
        <v>136</v>
      </c>
      <c r="Q1294" t="s">
        <v>612</v>
      </c>
      <c r="R1294" t="s">
        <v>2206</v>
      </c>
      <c r="S1294">
        <v>40258</v>
      </c>
      <c r="T1294" s="1">
        <v>42144</v>
      </c>
      <c r="U1294" s="1">
        <v>42145</v>
      </c>
      <c r="V1294">
        <v>62.297999999999995</v>
      </c>
      <c r="W1294">
        <v>17</v>
      </c>
      <c r="X1294">
        <v>2805.18</v>
      </c>
      <c r="Y1294">
        <v>89505</v>
      </c>
      <c r="Z1294" t="str">
        <f>TEXT(Orders[[#This Row],[Order Date]],"MMM")</f>
        <v>May</v>
      </c>
    </row>
    <row r="1295" spans="1:26" x14ac:dyDescent="0.3">
      <c r="A1295">
        <v>18675</v>
      </c>
      <c r="B1295" t="s">
        <v>47</v>
      </c>
      <c r="C1295">
        <v>0.08</v>
      </c>
      <c r="D1295">
        <v>6.48</v>
      </c>
      <c r="E1295">
        <v>7.49</v>
      </c>
      <c r="F1295">
        <v>2351</v>
      </c>
      <c r="G1295" t="s">
        <v>2207</v>
      </c>
      <c r="H1295" t="s">
        <v>49</v>
      </c>
      <c r="I1295" t="s">
        <v>28</v>
      </c>
      <c r="J1295" t="s">
        <v>29</v>
      </c>
      <c r="K1295" t="s">
        <v>93</v>
      </c>
      <c r="L1295" t="s">
        <v>59</v>
      </c>
      <c r="M1295" t="s">
        <v>1944</v>
      </c>
      <c r="N1295">
        <v>0.37</v>
      </c>
      <c r="O1295" t="s">
        <v>33</v>
      </c>
      <c r="P1295" t="s">
        <v>53</v>
      </c>
      <c r="Q1295" t="s">
        <v>415</v>
      </c>
      <c r="R1295" t="s">
        <v>2208</v>
      </c>
      <c r="S1295">
        <v>21114</v>
      </c>
      <c r="T1295" s="1">
        <v>42093</v>
      </c>
      <c r="U1295" s="1">
        <v>42096</v>
      </c>
      <c r="V1295">
        <v>-119.32</v>
      </c>
      <c r="W1295">
        <v>13</v>
      </c>
      <c r="X1295">
        <v>80.86</v>
      </c>
      <c r="Y1295">
        <v>86163</v>
      </c>
      <c r="Z1295" t="str">
        <f>TEXT(Orders[[#This Row],[Order Date]],"MMM")</f>
        <v>Mar</v>
      </c>
    </row>
    <row r="1296" spans="1:26" x14ac:dyDescent="0.3">
      <c r="A1296">
        <v>20904</v>
      </c>
      <c r="B1296" t="s">
        <v>47</v>
      </c>
      <c r="C1296">
        <v>0.06</v>
      </c>
      <c r="D1296">
        <v>59.76</v>
      </c>
      <c r="E1296">
        <v>9.7100000000000009</v>
      </c>
      <c r="F1296">
        <v>2352</v>
      </c>
      <c r="G1296" t="s">
        <v>2209</v>
      </c>
      <c r="H1296" t="s">
        <v>49</v>
      </c>
      <c r="I1296" t="s">
        <v>114</v>
      </c>
      <c r="J1296" t="s">
        <v>29</v>
      </c>
      <c r="K1296" t="s">
        <v>141</v>
      </c>
      <c r="L1296" t="s">
        <v>59</v>
      </c>
      <c r="M1296" t="s">
        <v>1025</v>
      </c>
      <c r="N1296">
        <v>0.56999999999999995</v>
      </c>
      <c r="O1296" t="s">
        <v>33</v>
      </c>
      <c r="P1296" t="s">
        <v>53</v>
      </c>
      <c r="Q1296" t="s">
        <v>415</v>
      </c>
      <c r="R1296" t="s">
        <v>2210</v>
      </c>
      <c r="S1296">
        <v>21501</v>
      </c>
      <c r="T1296" s="1">
        <v>42175</v>
      </c>
      <c r="U1296" s="1">
        <v>42178</v>
      </c>
      <c r="V1296">
        <v>756.67470000000003</v>
      </c>
      <c r="W1296">
        <v>18</v>
      </c>
      <c r="X1296">
        <v>1096.6300000000001</v>
      </c>
      <c r="Y1296">
        <v>86165</v>
      </c>
      <c r="Z1296" t="str">
        <f>TEXT(Orders[[#This Row],[Order Date]],"MMM")</f>
        <v>Jun</v>
      </c>
    </row>
    <row r="1297" spans="1:26" x14ac:dyDescent="0.3">
      <c r="A1297">
        <v>20905</v>
      </c>
      <c r="B1297" t="s">
        <v>47</v>
      </c>
      <c r="C1297">
        <v>7.0000000000000007E-2</v>
      </c>
      <c r="D1297">
        <v>195.99</v>
      </c>
      <c r="E1297">
        <v>4.2</v>
      </c>
      <c r="F1297">
        <v>2352</v>
      </c>
      <c r="G1297" t="s">
        <v>2209</v>
      </c>
      <c r="H1297" t="s">
        <v>49</v>
      </c>
      <c r="I1297" t="s">
        <v>114</v>
      </c>
      <c r="J1297" t="s">
        <v>77</v>
      </c>
      <c r="K1297" t="s">
        <v>78</v>
      </c>
      <c r="L1297" t="s">
        <v>59</v>
      </c>
      <c r="M1297" t="s">
        <v>2211</v>
      </c>
      <c r="N1297">
        <v>0.56000000000000005</v>
      </c>
      <c r="O1297" t="s">
        <v>33</v>
      </c>
      <c r="P1297" t="s">
        <v>53</v>
      </c>
      <c r="Q1297" t="s">
        <v>415</v>
      </c>
      <c r="R1297" t="s">
        <v>2210</v>
      </c>
      <c r="S1297">
        <v>21501</v>
      </c>
      <c r="T1297" s="1">
        <v>42175</v>
      </c>
      <c r="U1297" s="1">
        <v>42178</v>
      </c>
      <c r="V1297">
        <v>-222.34299999999999</v>
      </c>
      <c r="W1297">
        <v>4</v>
      </c>
      <c r="X1297">
        <v>632.12</v>
      </c>
      <c r="Y1297">
        <v>86165</v>
      </c>
      <c r="Z1297" t="str">
        <f>TEXT(Orders[[#This Row],[Order Date]],"MMM")</f>
        <v>Jun</v>
      </c>
    </row>
    <row r="1298" spans="1:26" x14ac:dyDescent="0.3">
      <c r="A1298">
        <v>19270</v>
      </c>
      <c r="B1298" t="s">
        <v>37</v>
      </c>
      <c r="C1298">
        <v>0.09</v>
      </c>
      <c r="D1298">
        <v>71.37</v>
      </c>
      <c r="E1298">
        <v>69</v>
      </c>
      <c r="F1298">
        <v>2352</v>
      </c>
      <c r="G1298" t="s">
        <v>2209</v>
      </c>
      <c r="H1298" t="s">
        <v>49</v>
      </c>
      <c r="I1298" t="s">
        <v>40</v>
      </c>
      <c r="J1298" t="s">
        <v>41</v>
      </c>
      <c r="K1298" t="s">
        <v>152</v>
      </c>
      <c r="L1298" t="s">
        <v>236</v>
      </c>
      <c r="M1298" t="s">
        <v>2212</v>
      </c>
      <c r="N1298">
        <v>0.68</v>
      </c>
      <c r="O1298" t="s">
        <v>33</v>
      </c>
      <c r="P1298" t="s">
        <v>53</v>
      </c>
      <c r="Q1298" t="s">
        <v>415</v>
      </c>
      <c r="R1298" t="s">
        <v>2210</v>
      </c>
      <c r="S1298">
        <v>21501</v>
      </c>
      <c r="T1298" s="1">
        <v>42178</v>
      </c>
      <c r="U1298" s="1">
        <v>42179</v>
      </c>
      <c r="V1298">
        <v>-1537.1356000000003</v>
      </c>
      <c r="W1298">
        <v>19</v>
      </c>
      <c r="X1298">
        <v>1302.98</v>
      </c>
      <c r="Y1298">
        <v>86166</v>
      </c>
      <c r="Z1298" t="str">
        <f>TEXT(Orders[[#This Row],[Order Date]],"MMM")</f>
        <v>Jun</v>
      </c>
    </row>
    <row r="1299" spans="1:26" x14ac:dyDescent="0.3">
      <c r="A1299">
        <v>25338</v>
      </c>
      <c r="B1299" t="s">
        <v>47</v>
      </c>
      <c r="C1299">
        <v>0.04</v>
      </c>
      <c r="D1299">
        <v>5.98</v>
      </c>
      <c r="E1299">
        <v>0.96</v>
      </c>
      <c r="F1299">
        <v>2353</v>
      </c>
      <c r="G1299" t="s">
        <v>2213</v>
      </c>
      <c r="H1299" t="s">
        <v>49</v>
      </c>
      <c r="I1299" t="s">
        <v>28</v>
      </c>
      <c r="J1299" t="s">
        <v>29</v>
      </c>
      <c r="K1299" t="s">
        <v>30</v>
      </c>
      <c r="L1299" t="s">
        <v>31</v>
      </c>
      <c r="M1299" t="s">
        <v>1813</v>
      </c>
      <c r="N1299">
        <v>0.6</v>
      </c>
      <c r="O1299" t="s">
        <v>33</v>
      </c>
      <c r="P1299" t="s">
        <v>53</v>
      </c>
      <c r="Q1299" t="s">
        <v>415</v>
      </c>
      <c r="R1299" t="s">
        <v>2214</v>
      </c>
      <c r="S1299">
        <v>21040</v>
      </c>
      <c r="T1299" s="1">
        <v>42123</v>
      </c>
      <c r="U1299" s="1">
        <v>42124</v>
      </c>
      <c r="V1299">
        <v>52.697600000000001</v>
      </c>
      <c r="W1299">
        <v>22</v>
      </c>
      <c r="X1299">
        <v>131.79</v>
      </c>
      <c r="Y1299">
        <v>86164</v>
      </c>
      <c r="Z1299" t="str">
        <f>TEXT(Orders[[#This Row],[Order Date]],"MMM")</f>
        <v>Apr</v>
      </c>
    </row>
    <row r="1300" spans="1:26" x14ac:dyDescent="0.3">
      <c r="A1300">
        <v>25339</v>
      </c>
      <c r="B1300" t="s">
        <v>47</v>
      </c>
      <c r="C1300">
        <v>0.01</v>
      </c>
      <c r="D1300">
        <v>20.99</v>
      </c>
      <c r="E1300">
        <v>0.99</v>
      </c>
      <c r="F1300">
        <v>2353</v>
      </c>
      <c r="G1300" t="s">
        <v>2213</v>
      </c>
      <c r="H1300" t="s">
        <v>49</v>
      </c>
      <c r="I1300" t="s">
        <v>28</v>
      </c>
      <c r="J1300" t="s">
        <v>77</v>
      </c>
      <c r="K1300" t="s">
        <v>78</v>
      </c>
      <c r="L1300" t="s">
        <v>31</v>
      </c>
      <c r="M1300" t="s">
        <v>595</v>
      </c>
      <c r="N1300">
        <v>0.56999999999999995</v>
      </c>
      <c r="O1300" t="s">
        <v>33</v>
      </c>
      <c r="P1300" t="s">
        <v>53</v>
      </c>
      <c r="Q1300" t="s">
        <v>415</v>
      </c>
      <c r="R1300" t="s">
        <v>2214</v>
      </c>
      <c r="S1300">
        <v>21040</v>
      </c>
      <c r="T1300" s="1">
        <v>42123</v>
      </c>
      <c r="U1300" s="1">
        <v>42124</v>
      </c>
      <c r="V1300">
        <v>-78.194159999999982</v>
      </c>
      <c r="W1300">
        <v>2</v>
      </c>
      <c r="X1300">
        <v>35.33</v>
      </c>
      <c r="Y1300">
        <v>86164</v>
      </c>
      <c r="Z1300" t="str">
        <f>TEXT(Orders[[#This Row],[Order Date]],"MMM")</f>
        <v>Apr</v>
      </c>
    </row>
    <row r="1301" spans="1:26" x14ac:dyDescent="0.3">
      <c r="A1301">
        <v>22649</v>
      </c>
      <c r="B1301" t="s">
        <v>37</v>
      </c>
      <c r="C1301">
        <v>0.1</v>
      </c>
      <c r="D1301">
        <v>78.69</v>
      </c>
      <c r="E1301">
        <v>19.989999999999998</v>
      </c>
      <c r="F1301">
        <v>2355</v>
      </c>
      <c r="G1301" t="s">
        <v>2215</v>
      </c>
      <c r="H1301" t="s">
        <v>49</v>
      </c>
      <c r="I1301" t="s">
        <v>114</v>
      </c>
      <c r="J1301" t="s">
        <v>41</v>
      </c>
      <c r="K1301" t="s">
        <v>50</v>
      </c>
      <c r="L1301" t="s">
        <v>59</v>
      </c>
      <c r="M1301" t="s">
        <v>60</v>
      </c>
      <c r="N1301">
        <v>0.43</v>
      </c>
      <c r="O1301" t="s">
        <v>33</v>
      </c>
      <c r="P1301" t="s">
        <v>34</v>
      </c>
      <c r="Q1301" t="s">
        <v>45</v>
      </c>
      <c r="R1301" t="s">
        <v>2189</v>
      </c>
      <c r="S1301">
        <v>92236</v>
      </c>
      <c r="T1301" s="1">
        <v>42050</v>
      </c>
      <c r="U1301" s="1">
        <v>42051</v>
      </c>
      <c r="V1301">
        <v>465.43949999999995</v>
      </c>
      <c r="W1301">
        <v>9</v>
      </c>
      <c r="X1301">
        <v>674.55</v>
      </c>
      <c r="Y1301">
        <v>91304</v>
      </c>
      <c r="Z1301" t="str">
        <f>TEXT(Orders[[#This Row],[Order Date]],"MMM")</f>
        <v>Feb</v>
      </c>
    </row>
    <row r="1302" spans="1:26" x14ac:dyDescent="0.3">
      <c r="A1302">
        <v>21511</v>
      </c>
      <c r="B1302" t="s">
        <v>56</v>
      </c>
      <c r="C1302">
        <v>0.06</v>
      </c>
      <c r="D1302">
        <v>146.34</v>
      </c>
      <c r="E1302">
        <v>43.75</v>
      </c>
      <c r="F1302">
        <v>2355</v>
      </c>
      <c r="G1302" t="s">
        <v>2215</v>
      </c>
      <c r="H1302" t="s">
        <v>39</v>
      </c>
      <c r="I1302" t="s">
        <v>114</v>
      </c>
      <c r="J1302" t="s">
        <v>41</v>
      </c>
      <c r="K1302" t="s">
        <v>152</v>
      </c>
      <c r="L1302" t="s">
        <v>121</v>
      </c>
      <c r="M1302" t="s">
        <v>2181</v>
      </c>
      <c r="N1302">
        <v>0.65</v>
      </c>
      <c r="O1302" t="s">
        <v>33</v>
      </c>
      <c r="P1302" t="s">
        <v>34</v>
      </c>
      <c r="Q1302" t="s">
        <v>45</v>
      </c>
      <c r="R1302" t="s">
        <v>2189</v>
      </c>
      <c r="S1302">
        <v>92236</v>
      </c>
      <c r="T1302" s="1">
        <v>42171</v>
      </c>
      <c r="U1302" s="1">
        <v>42173</v>
      </c>
      <c r="V1302">
        <v>-89.27</v>
      </c>
      <c r="W1302">
        <v>12</v>
      </c>
      <c r="X1302">
        <v>1721.24</v>
      </c>
      <c r="Y1302">
        <v>91306</v>
      </c>
      <c r="Z1302" t="str">
        <f>TEXT(Orders[[#This Row],[Order Date]],"MMM")</f>
        <v>Jun</v>
      </c>
    </row>
    <row r="1303" spans="1:26" x14ac:dyDescent="0.3">
      <c r="A1303">
        <v>24526</v>
      </c>
      <c r="B1303" t="s">
        <v>56</v>
      </c>
      <c r="C1303">
        <v>0</v>
      </c>
      <c r="D1303">
        <v>29.34</v>
      </c>
      <c r="E1303">
        <v>7.87</v>
      </c>
      <c r="F1303">
        <v>2356</v>
      </c>
      <c r="G1303" t="s">
        <v>2216</v>
      </c>
      <c r="H1303" t="s">
        <v>49</v>
      </c>
      <c r="I1303" t="s">
        <v>114</v>
      </c>
      <c r="J1303" t="s">
        <v>41</v>
      </c>
      <c r="K1303" t="s">
        <v>50</v>
      </c>
      <c r="L1303" t="s">
        <v>59</v>
      </c>
      <c r="M1303" t="s">
        <v>555</v>
      </c>
      <c r="N1303">
        <v>0.54</v>
      </c>
      <c r="O1303" t="s">
        <v>33</v>
      </c>
      <c r="P1303" t="s">
        <v>34</v>
      </c>
      <c r="Q1303" t="s">
        <v>2217</v>
      </c>
      <c r="R1303" t="s">
        <v>2218</v>
      </c>
      <c r="S1303">
        <v>82901</v>
      </c>
      <c r="T1303" s="1">
        <v>42078</v>
      </c>
      <c r="U1303" s="1">
        <v>42080</v>
      </c>
      <c r="V1303">
        <v>385.37</v>
      </c>
      <c r="W1303">
        <v>22</v>
      </c>
      <c r="X1303">
        <v>668.38</v>
      </c>
      <c r="Y1303">
        <v>91305</v>
      </c>
      <c r="Z1303" t="str">
        <f>TEXT(Orders[[#This Row],[Order Date]],"MMM")</f>
        <v>Mar</v>
      </c>
    </row>
    <row r="1304" spans="1:26" x14ac:dyDescent="0.3">
      <c r="A1304">
        <v>20798</v>
      </c>
      <c r="B1304" t="s">
        <v>106</v>
      </c>
      <c r="C1304">
        <v>0.1</v>
      </c>
      <c r="D1304">
        <v>205.99</v>
      </c>
      <c r="E1304">
        <v>8.99</v>
      </c>
      <c r="F1304">
        <v>2358</v>
      </c>
      <c r="G1304" t="s">
        <v>2219</v>
      </c>
      <c r="H1304" t="s">
        <v>49</v>
      </c>
      <c r="I1304" t="s">
        <v>28</v>
      </c>
      <c r="J1304" t="s">
        <v>77</v>
      </c>
      <c r="K1304" t="s">
        <v>78</v>
      </c>
      <c r="L1304" t="s">
        <v>59</v>
      </c>
      <c r="M1304" t="s">
        <v>107</v>
      </c>
      <c r="N1304">
        <v>0.56000000000000005</v>
      </c>
      <c r="O1304" t="s">
        <v>33</v>
      </c>
      <c r="P1304" t="s">
        <v>136</v>
      </c>
      <c r="Q1304" t="s">
        <v>362</v>
      </c>
      <c r="R1304" t="s">
        <v>2050</v>
      </c>
      <c r="S1304">
        <v>33311</v>
      </c>
      <c r="T1304" s="1">
        <v>42067</v>
      </c>
      <c r="U1304" s="1">
        <v>42071</v>
      </c>
      <c r="V1304">
        <v>147</v>
      </c>
      <c r="W1304">
        <v>2</v>
      </c>
      <c r="X1304">
        <v>324.62</v>
      </c>
      <c r="Y1304">
        <v>88267</v>
      </c>
      <c r="Z1304" t="str">
        <f>TEXT(Orders[[#This Row],[Order Date]],"MMM")</f>
        <v>Mar</v>
      </c>
    </row>
    <row r="1305" spans="1:26" x14ac:dyDescent="0.3">
      <c r="A1305">
        <v>18892</v>
      </c>
      <c r="B1305" t="s">
        <v>47</v>
      </c>
      <c r="C1305">
        <v>0.05</v>
      </c>
      <c r="D1305">
        <v>2.08</v>
      </c>
      <c r="E1305">
        <v>2.56</v>
      </c>
      <c r="F1305">
        <v>2358</v>
      </c>
      <c r="G1305" t="s">
        <v>2219</v>
      </c>
      <c r="H1305" t="s">
        <v>49</v>
      </c>
      <c r="I1305" t="s">
        <v>40</v>
      </c>
      <c r="J1305" t="s">
        <v>29</v>
      </c>
      <c r="K1305" t="s">
        <v>174</v>
      </c>
      <c r="L1305" t="s">
        <v>51</v>
      </c>
      <c r="M1305" t="s">
        <v>316</v>
      </c>
      <c r="N1305">
        <v>0.55000000000000004</v>
      </c>
      <c r="O1305" t="s">
        <v>33</v>
      </c>
      <c r="P1305" t="s">
        <v>136</v>
      </c>
      <c r="Q1305" t="s">
        <v>362</v>
      </c>
      <c r="R1305" t="s">
        <v>2050</v>
      </c>
      <c r="S1305">
        <v>33311</v>
      </c>
      <c r="T1305" s="1">
        <v>42049</v>
      </c>
      <c r="U1305" s="1">
        <v>42051</v>
      </c>
      <c r="V1305">
        <v>-1045.0160000000001</v>
      </c>
      <c r="W1305">
        <v>19</v>
      </c>
      <c r="X1305">
        <v>40.93</v>
      </c>
      <c r="Y1305">
        <v>88268</v>
      </c>
      <c r="Z1305" t="str">
        <f>TEXT(Orders[[#This Row],[Order Date]],"MMM")</f>
        <v>Feb</v>
      </c>
    </row>
    <row r="1306" spans="1:26" x14ac:dyDescent="0.3">
      <c r="A1306">
        <v>21772</v>
      </c>
      <c r="B1306" t="s">
        <v>47</v>
      </c>
      <c r="C1306">
        <v>0</v>
      </c>
      <c r="D1306">
        <v>7.28</v>
      </c>
      <c r="E1306">
        <v>1.77</v>
      </c>
      <c r="F1306">
        <v>2359</v>
      </c>
      <c r="G1306" t="s">
        <v>2220</v>
      </c>
      <c r="H1306" t="s">
        <v>49</v>
      </c>
      <c r="I1306" t="s">
        <v>40</v>
      </c>
      <c r="J1306" t="s">
        <v>29</v>
      </c>
      <c r="K1306" t="s">
        <v>93</v>
      </c>
      <c r="L1306" t="s">
        <v>31</v>
      </c>
      <c r="M1306" t="s">
        <v>2221</v>
      </c>
      <c r="N1306">
        <v>0.37</v>
      </c>
      <c r="O1306" t="s">
        <v>33</v>
      </c>
      <c r="P1306" t="s">
        <v>136</v>
      </c>
      <c r="Q1306" t="s">
        <v>362</v>
      </c>
      <c r="R1306" t="s">
        <v>2222</v>
      </c>
      <c r="S1306">
        <v>33917</v>
      </c>
      <c r="T1306" s="1">
        <v>42040</v>
      </c>
      <c r="U1306" s="1">
        <v>42040</v>
      </c>
      <c r="V1306">
        <v>167.16000000000003</v>
      </c>
      <c r="W1306">
        <v>7</v>
      </c>
      <c r="X1306">
        <v>53.42</v>
      </c>
      <c r="Y1306">
        <v>88265</v>
      </c>
      <c r="Z1306" t="str">
        <f>TEXT(Orders[[#This Row],[Order Date]],"MMM")</f>
        <v>Feb</v>
      </c>
    </row>
    <row r="1307" spans="1:26" x14ac:dyDescent="0.3">
      <c r="A1307">
        <v>24890</v>
      </c>
      <c r="B1307" t="s">
        <v>25</v>
      </c>
      <c r="C1307">
        <v>0.06</v>
      </c>
      <c r="D1307">
        <v>8.33</v>
      </c>
      <c r="E1307">
        <v>1.99</v>
      </c>
      <c r="F1307">
        <v>2361</v>
      </c>
      <c r="G1307" t="s">
        <v>2223</v>
      </c>
      <c r="H1307" t="s">
        <v>49</v>
      </c>
      <c r="I1307" t="s">
        <v>28</v>
      </c>
      <c r="J1307" t="s">
        <v>77</v>
      </c>
      <c r="K1307" t="s">
        <v>180</v>
      </c>
      <c r="L1307" t="s">
        <v>51</v>
      </c>
      <c r="M1307" t="s">
        <v>414</v>
      </c>
      <c r="N1307">
        <v>0.52</v>
      </c>
      <c r="O1307" t="s">
        <v>33</v>
      </c>
      <c r="P1307" t="s">
        <v>136</v>
      </c>
      <c r="Q1307" t="s">
        <v>362</v>
      </c>
      <c r="R1307" t="s">
        <v>2224</v>
      </c>
      <c r="S1307">
        <v>32259</v>
      </c>
      <c r="T1307" s="1">
        <v>42060</v>
      </c>
      <c r="U1307" s="1">
        <v>42061</v>
      </c>
      <c r="V1307">
        <v>-344.82000000000005</v>
      </c>
      <c r="W1307">
        <v>1</v>
      </c>
      <c r="X1307">
        <v>8.49</v>
      </c>
      <c r="Y1307">
        <v>88266</v>
      </c>
      <c r="Z1307" t="str">
        <f>TEXT(Orders[[#This Row],[Order Date]],"MMM")</f>
        <v>Feb</v>
      </c>
    </row>
    <row r="1308" spans="1:26" x14ac:dyDescent="0.3">
      <c r="A1308">
        <v>19369</v>
      </c>
      <c r="B1308" t="s">
        <v>25</v>
      </c>
      <c r="C1308">
        <v>0</v>
      </c>
      <c r="D1308">
        <v>5.77</v>
      </c>
      <c r="E1308">
        <v>5.92</v>
      </c>
      <c r="F1308">
        <v>2363</v>
      </c>
      <c r="G1308" t="s">
        <v>2225</v>
      </c>
      <c r="H1308" t="s">
        <v>49</v>
      </c>
      <c r="I1308" t="s">
        <v>40</v>
      </c>
      <c r="J1308" t="s">
        <v>41</v>
      </c>
      <c r="K1308" t="s">
        <v>50</v>
      </c>
      <c r="L1308" t="s">
        <v>86</v>
      </c>
      <c r="M1308" t="s">
        <v>2226</v>
      </c>
      <c r="N1308">
        <v>0.55000000000000004</v>
      </c>
      <c r="O1308" t="s">
        <v>33</v>
      </c>
      <c r="P1308" t="s">
        <v>53</v>
      </c>
      <c r="Q1308" t="s">
        <v>154</v>
      </c>
      <c r="R1308" t="s">
        <v>2109</v>
      </c>
      <c r="S1308">
        <v>44256</v>
      </c>
      <c r="T1308" s="1">
        <v>42105</v>
      </c>
      <c r="U1308" s="1">
        <v>42107</v>
      </c>
      <c r="V1308">
        <v>-61.5276</v>
      </c>
      <c r="W1308">
        <v>11</v>
      </c>
      <c r="X1308">
        <v>69.89</v>
      </c>
      <c r="Y1308">
        <v>90040</v>
      </c>
      <c r="Z1308" t="str">
        <f>TEXT(Orders[[#This Row],[Order Date]],"MMM")</f>
        <v>Apr</v>
      </c>
    </row>
    <row r="1309" spans="1:26" x14ac:dyDescent="0.3">
      <c r="A1309">
        <v>21582</v>
      </c>
      <c r="B1309" t="s">
        <v>106</v>
      </c>
      <c r="C1309">
        <v>7.0000000000000007E-2</v>
      </c>
      <c r="D1309">
        <v>5.98</v>
      </c>
      <c r="E1309">
        <v>5.79</v>
      </c>
      <c r="F1309">
        <v>2369</v>
      </c>
      <c r="G1309" t="s">
        <v>2227</v>
      </c>
      <c r="H1309" t="s">
        <v>49</v>
      </c>
      <c r="I1309" t="s">
        <v>114</v>
      </c>
      <c r="J1309" t="s">
        <v>29</v>
      </c>
      <c r="K1309" t="s">
        <v>93</v>
      </c>
      <c r="L1309" t="s">
        <v>59</v>
      </c>
      <c r="M1309" t="s">
        <v>123</v>
      </c>
      <c r="N1309">
        <v>0.36</v>
      </c>
      <c r="O1309" t="s">
        <v>33</v>
      </c>
      <c r="P1309" t="s">
        <v>136</v>
      </c>
      <c r="Q1309" t="s">
        <v>362</v>
      </c>
      <c r="R1309" t="s">
        <v>2228</v>
      </c>
      <c r="S1309">
        <v>33024</v>
      </c>
      <c r="T1309" s="1">
        <v>42017</v>
      </c>
      <c r="U1309" s="1">
        <v>42019</v>
      </c>
      <c r="V1309">
        <v>-41.972700000000003</v>
      </c>
      <c r="W1309">
        <v>13</v>
      </c>
      <c r="X1309">
        <v>77.42</v>
      </c>
      <c r="Y1309">
        <v>90408</v>
      </c>
      <c r="Z1309" t="str">
        <f>TEXT(Orders[[#This Row],[Order Date]],"MMM")</f>
        <v>Jan</v>
      </c>
    </row>
    <row r="1310" spans="1:26" x14ac:dyDescent="0.3">
      <c r="A1310">
        <v>21988</v>
      </c>
      <c r="B1310" t="s">
        <v>56</v>
      </c>
      <c r="C1310">
        <v>0.01</v>
      </c>
      <c r="D1310">
        <v>1.76</v>
      </c>
      <c r="E1310">
        <v>0.7</v>
      </c>
      <c r="F1310">
        <v>2372</v>
      </c>
      <c r="G1310" t="s">
        <v>2229</v>
      </c>
      <c r="H1310" t="s">
        <v>49</v>
      </c>
      <c r="I1310" t="s">
        <v>28</v>
      </c>
      <c r="J1310" t="s">
        <v>29</v>
      </c>
      <c r="K1310" t="s">
        <v>30</v>
      </c>
      <c r="L1310" t="s">
        <v>31</v>
      </c>
      <c r="M1310" t="s">
        <v>127</v>
      </c>
      <c r="N1310">
        <v>0.56000000000000005</v>
      </c>
      <c r="O1310" t="s">
        <v>33</v>
      </c>
      <c r="P1310" t="s">
        <v>61</v>
      </c>
      <c r="Q1310" t="s">
        <v>62</v>
      </c>
      <c r="R1310" t="s">
        <v>2230</v>
      </c>
      <c r="S1310">
        <v>55803</v>
      </c>
      <c r="T1310" s="1">
        <v>42078</v>
      </c>
      <c r="U1310" s="1">
        <v>42079</v>
      </c>
      <c r="V1310">
        <v>-1.56</v>
      </c>
      <c r="W1310">
        <v>4</v>
      </c>
      <c r="X1310">
        <v>7.2</v>
      </c>
      <c r="Y1310">
        <v>90714</v>
      </c>
      <c r="Z1310" t="str">
        <f>TEXT(Orders[[#This Row],[Order Date]],"MMM")</f>
        <v>Mar</v>
      </c>
    </row>
    <row r="1311" spans="1:26" x14ac:dyDescent="0.3">
      <c r="A1311">
        <v>22827</v>
      </c>
      <c r="B1311" t="s">
        <v>25</v>
      </c>
      <c r="C1311">
        <v>0.05</v>
      </c>
      <c r="D1311">
        <v>3.28</v>
      </c>
      <c r="E1311">
        <v>3.97</v>
      </c>
      <c r="F1311">
        <v>2376</v>
      </c>
      <c r="G1311" t="s">
        <v>2231</v>
      </c>
      <c r="H1311" t="s">
        <v>49</v>
      </c>
      <c r="I1311" t="s">
        <v>28</v>
      </c>
      <c r="J1311" t="s">
        <v>29</v>
      </c>
      <c r="K1311" t="s">
        <v>30</v>
      </c>
      <c r="L1311" t="s">
        <v>31</v>
      </c>
      <c r="M1311" t="s">
        <v>1787</v>
      </c>
      <c r="N1311">
        <v>0.56000000000000005</v>
      </c>
      <c r="O1311" t="s">
        <v>33</v>
      </c>
      <c r="P1311" t="s">
        <v>34</v>
      </c>
      <c r="Q1311" t="s">
        <v>1737</v>
      </c>
      <c r="R1311" t="s">
        <v>1738</v>
      </c>
      <c r="S1311">
        <v>83843</v>
      </c>
      <c r="T1311" s="1">
        <v>42068</v>
      </c>
      <c r="U1311" s="1">
        <v>42069</v>
      </c>
      <c r="V1311">
        <v>-100.24</v>
      </c>
      <c r="W1311">
        <v>18</v>
      </c>
      <c r="X1311">
        <v>61.29</v>
      </c>
      <c r="Y1311">
        <v>91321</v>
      </c>
      <c r="Z1311" t="str">
        <f>TEXT(Orders[[#This Row],[Order Date]],"MMM")</f>
        <v>Mar</v>
      </c>
    </row>
    <row r="1312" spans="1:26" x14ac:dyDescent="0.3">
      <c r="A1312">
        <v>22828</v>
      </c>
      <c r="B1312" t="s">
        <v>25</v>
      </c>
      <c r="C1312">
        <v>0.03</v>
      </c>
      <c r="D1312">
        <v>6.98</v>
      </c>
      <c r="E1312">
        <v>9.69</v>
      </c>
      <c r="F1312">
        <v>2376</v>
      </c>
      <c r="G1312" t="s">
        <v>2231</v>
      </c>
      <c r="H1312" t="s">
        <v>49</v>
      </c>
      <c r="I1312" t="s">
        <v>28</v>
      </c>
      <c r="J1312" t="s">
        <v>29</v>
      </c>
      <c r="K1312" t="s">
        <v>141</v>
      </c>
      <c r="L1312" t="s">
        <v>59</v>
      </c>
      <c r="M1312" t="s">
        <v>2232</v>
      </c>
      <c r="N1312">
        <v>0.83</v>
      </c>
      <c r="O1312" t="s">
        <v>33</v>
      </c>
      <c r="P1312" t="s">
        <v>34</v>
      </c>
      <c r="Q1312" t="s">
        <v>1737</v>
      </c>
      <c r="R1312" t="s">
        <v>1738</v>
      </c>
      <c r="S1312">
        <v>83843</v>
      </c>
      <c r="T1312" s="1">
        <v>42068</v>
      </c>
      <c r="U1312" s="1">
        <v>42070</v>
      </c>
      <c r="V1312">
        <v>-262.62</v>
      </c>
      <c r="W1312">
        <v>15</v>
      </c>
      <c r="X1312">
        <v>109.15</v>
      </c>
      <c r="Y1312">
        <v>91321</v>
      </c>
      <c r="Z1312" t="str">
        <f>TEXT(Orders[[#This Row],[Order Date]],"MMM")</f>
        <v>Mar</v>
      </c>
    </row>
    <row r="1313" spans="1:26" x14ac:dyDescent="0.3">
      <c r="A1313">
        <v>18151</v>
      </c>
      <c r="B1313" t="s">
        <v>106</v>
      </c>
      <c r="C1313">
        <v>0.06</v>
      </c>
      <c r="D1313">
        <v>122.99</v>
      </c>
      <c r="E1313">
        <v>19.989999999999998</v>
      </c>
      <c r="F1313">
        <v>2379</v>
      </c>
      <c r="G1313" t="s">
        <v>2233</v>
      </c>
      <c r="H1313" t="s">
        <v>49</v>
      </c>
      <c r="I1313" t="s">
        <v>58</v>
      </c>
      <c r="J1313" t="s">
        <v>29</v>
      </c>
      <c r="K1313" t="s">
        <v>109</v>
      </c>
      <c r="L1313" t="s">
        <v>59</v>
      </c>
      <c r="M1313" t="s">
        <v>2234</v>
      </c>
      <c r="N1313">
        <v>0.37</v>
      </c>
      <c r="O1313" t="s">
        <v>33</v>
      </c>
      <c r="P1313" t="s">
        <v>61</v>
      </c>
      <c r="Q1313" t="s">
        <v>300</v>
      </c>
      <c r="R1313" t="s">
        <v>1995</v>
      </c>
      <c r="S1313">
        <v>48135</v>
      </c>
      <c r="T1313" s="1">
        <v>42129</v>
      </c>
      <c r="U1313" s="1">
        <v>42131</v>
      </c>
      <c r="V1313">
        <v>1019.7095999999999</v>
      </c>
      <c r="W1313">
        <v>12</v>
      </c>
      <c r="X1313">
        <v>1477.84</v>
      </c>
      <c r="Y1313">
        <v>86655</v>
      </c>
      <c r="Z1313" t="str">
        <f>TEXT(Orders[[#This Row],[Order Date]],"MMM")</f>
        <v>May</v>
      </c>
    </row>
    <row r="1314" spans="1:26" x14ac:dyDescent="0.3">
      <c r="A1314">
        <v>19898</v>
      </c>
      <c r="B1314" t="s">
        <v>37</v>
      </c>
      <c r="C1314">
        <v>7.0000000000000007E-2</v>
      </c>
      <c r="D1314">
        <v>3.38</v>
      </c>
      <c r="E1314">
        <v>0.85</v>
      </c>
      <c r="F1314">
        <v>2380</v>
      </c>
      <c r="G1314" t="s">
        <v>2235</v>
      </c>
      <c r="H1314" t="s">
        <v>49</v>
      </c>
      <c r="I1314" t="s">
        <v>58</v>
      </c>
      <c r="J1314" t="s">
        <v>29</v>
      </c>
      <c r="K1314" t="s">
        <v>30</v>
      </c>
      <c r="L1314" t="s">
        <v>31</v>
      </c>
      <c r="M1314" t="s">
        <v>1465</v>
      </c>
      <c r="N1314">
        <v>0.48</v>
      </c>
      <c r="O1314" t="s">
        <v>33</v>
      </c>
      <c r="P1314" t="s">
        <v>61</v>
      </c>
      <c r="Q1314" t="s">
        <v>300</v>
      </c>
      <c r="R1314" t="s">
        <v>2236</v>
      </c>
      <c r="S1314">
        <v>49505</v>
      </c>
      <c r="T1314" s="1">
        <v>42120</v>
      </c>
      <c r="U1314" s="1">
        <v>42122</v>
      </c>
      <c r="V1314">
        <v>19.04</v>
      </c>
      <c r="W1314">
        <v>9</v>
      </c>
      <c r="X1314">
        <v>29.08</v>
      </c>
      <c r="Y1314">
        <v>86654</v>
      </c>
      <c r="Z1314" t="str">
        <f>TEXT(Orders[[#This Row],[Order Date]],"MMM")</f>
        <v>Apr</v>
      </c>
    </row>
    <row r="1315" spans="1:26" x14ac:dyDescent="0.3">
      <c r="A1315">
        <v>18152</v>
      </c>
      <c r="B1315" t="s">
        <v>106</v>
      </c>
      <c r="C1315">
        <v>0.08</v>
      </c>
      <c r="D1315">
        <v>68.81</v>
      </c>
      <c r="E1315">
        <v>60</v>
      </c>
      <c r="F1315">
        <v>2380</v>
      </c>
      <c r="G1315" t="s">
        <v>2235</v>
      </c>
      <c r="H1315" t="s">
        <v>39</v>
      </c>
      <c r="I1315" t="s">
        <v>58</v>
      </c>
      <c r="J1315" t="s">
        <v>29</v>
      </c>
      <c r="K1315" t="s">
        <v>257</v>
      </c>
      <c r="L1315" t="s">
        <v>43</v>
      </c>
      <c r="M1315" t="s">
        <v>2188</v>
      </c>
      <c r="N1315">
        <v>0.41</v>
      </c>
      <c r="O1315" t="s">
        <v>33</v>
      </c>
      <c r="P1315" t="s">
        <v>61</v>
      </c>
      <c r="Q1315" t="s">
        <v>300</v>
      </c>
      <c r="R1315" t="s">
        <v>2236</v>
      </c>
      <c r="S1315">
        <v>49505</v>
      </c>
      <c r="T1315" s="1">
        <v>42129</v>
      </c>
      <c r="U1315" s="1">
        <v>42131</v>
      </c>
      <c r="V1315">
        <v>-1069.72</v>
      </c>
      <c r="W1315">
        <v>17</v>
      </c>
      <c r="X1315">
        <v>1162.46</v>
      </c>
      <c r="Y1315">
        <v>86655</v>
      </c>
      <c r="Z1315" t="str">
        <f>TEXT(Orders[[#This Row],[Order Date]],"MMM")</f>
        <v>May</v>
      </c>
    </row>
    <row r="1316" spans="1:26" x14ac:dyDescent="0.3">
      <c r="A1316">
        <v>1898</v>
      </c>
      <c r="B1316" t="s">
        <v>37</v>
      </c>
      <c r="C1316">
        <v>7.0000000000000007E-2</v>
      </c>
      <c r="D1316">
        <v>3.38</v>
      </c>
      <c r="E1316">
        <v>0.85</v>
      </c>
      <c r="F1316">
        <v>2382</v>
      </c>
      <c r="G1316" t="s">
        <v>2237</v>
      </c>
      <c r="H1316" t="s">
        <v>49</v>
      </c>
      <c r="I1316" t="s">
        <v>58</v>
      </c>
      <c r="J1316" t="s">
        <v>29</v>
      </c>
      <c r="K1316" t="s">
        <v>30</v>
      </c>
      <c r="L1316" t="s">
        <v>31</v>
      </c>
      <c r="M1316" t="s">
        <v>1465</v>
      </c>
      <c r="N1316">
        <v>0.48</v>
      </c>
      <c r="O1316" t="s">
        <v>33</v>
      </c>
      <c r="P1316" t="s">
        <v>53</v>
      </c>
      <c r="Q1316" t="s">
        <v>71</v>
      </c>
      <c r="R1316" t="s">
        <v>90</v>
      </c>
      <c r="S1316">
        <v>10024</v>
      </c>
      <c r="T1316" s="1">
        <v>42120</v>
      </c>
      <c r="U1316" s="1">
        <v>42122</v>
      </c>
      <c r="V1316">
        <v>19.04</v>
      </c>
      <c r="W1316">
        <v>34</v>
      </c>
      <c r="X1316">
        <v>109.86</v>
      </c>
      <c r="Y1316">
        <v>13606</v>
      </c>
      <c r="Z1316" t="str">
        <f>TEXT(Orders[[#This Row],[Order Date]],"MMM")</f>
        <v>Apr</v>
      </c>
    </row>
    <row r="1317" spans="1:26" x14ac:dyDescent="0.3">
      <c r="A1317">
        <v>151</v>
      </c>
      <c r="B1317" t="s">
        <v>106</v>
      </c>
      <c r="C1317">
        <v>0.06</v>
      </c>
      <c r="D1317">
        <v>122.99</v>
      </c>
      <c r="E1317">
        <v>19.989999999999998</v>
      </c>
      <c r="F1317">
        <v>2382</v>
      </c>
      <c r="G1317" t="s">
        <v>2237</v>
      </c>
      <c r="H1317" t="s">
        <v>49</v>
      </c>
      <c r="I1317" t="s">
        <v>58</v>
      </c>
      <c r="J1317" t="s">
        <v>29</v>
      </c>
      <c r="K1317" t="s">
        <v>109</v>
      </c>
      <c r="L1317" t="s">
        <v>59</v>
      </c>
      <c r="M1317" t="s">
        <v>2234</v>
      </c>
      <c r="N1317">
        <v>0.37</v>
      </c>
      <c r="O1317" t="s">
        <v>33</v>
      </c>
      <c r="P1317" t="s">
        <v>53</v>
      </c>
      <c r="Q1317" t="s">
        <v>71</v>
      </c>
      <c r="R1317" t="s">
        <v>90</v>
      </c>
      <c r="S1317">
        <v>10024</v>
      </c>
      <c r="T1317" s="1">
        <v>42129</v>
      </c>
      <c r="U1317" s="1">
        <v>42131</v>
      </c>
      <c r="V1317">
        <v>1408.1865</v>
      </c>
      <c r="W1317">
        <v>48</v>
      </c>
      <c r="X1317">
        <v>5911.35</v>
      </c>
      <c r="Y1317">
        <v>962</v>
      </c>
      <c r="Z1317" t="str">
        <f>TEXT(Orders[[#This Row],[Order Date]],"MMM")</f>
        <v>May</v>
      </c>
    </row>
    <row r="1318" spans="1:26" x14ac:dyDescent="0.3">
      <c r="A1318">
        <v>152</v>
      </c>
      <c r="B1318" t="s">
        <v>106</v>
      </c>
      <c r="C1318">
        <v>0.08</v>
      </c>
      <c r="D1318">
        <v>68.81</v>
      </c>
      <c r="E1318">
        <v>60</v>
      </c>
      <c r="F1318">
        <v>2382</v>
      </c>
      <c r="G1318" t="s">
        <v>2237</v>
      </c>
      <c r="H1318" t="s">
        <v>39</v>
      </c>
      <c r="I1318" t="s">
        <v>58</v>
      </c>
      <c r="J1318" t="s">
        <v>29</v>
      </c>
      <c r="K1318" t="s">
        <v>257</v>
      </c>
      <c r="L1318" t="s">
        <v>43</v>
      </c>
      <c r="M1318" t="s">
        <v>2188</v>
      </c>
      <c r="N1318">
        <v>0.41</v>
      </c>
      <c r="O1318" t="s">
        <v>33</v>
      </c>
      <c r="P1318" t="s">
        <v>53</v>
      </c>
      <c r="Q1318" t="s">
        <v>71</v>
      </c>
      <c r="R1318" t="s">
        <v>90</v>
      </c>
      <c r="S1318">
        <v>10024</v>
      </c>
      <c r="T1318" s="1">
        <v>42129</v>
      </c>
      <c r="U1318" s="1">
        <v>42131</v>
      </c>
      <c r="V1318">
        <v>-1069.72</v>
      </c>
      <c r="W1318">
        <v>68</v>
      </c>
      <c r="X1318">
        <v>4649.8500000000004</v>
      </c>
      <c r="Y1318">
        <v>962</v>
      </c>
      <c r="Z1318" t="str">
        <f>TEXT(Orders[[#This Row],[Order Date]],"MMM")</f>
        <v>May</v>
      </c>
    </row>
    <row r="1319" spans="1:26" x14ac:dyDescent="0.3">
      <c r="A1319">
        <v>21171</v>
      </c>
      <c r="B1319" t="s">
        <v>47</v>
      </c>
      <c r="C1319">
        <v>0.1</v>
      </c>
      <c r="D1319">
        <v>130.97999999999999</v>
      </c>
      <c r="E1319">
        <v>30</v>
      </c>
      <c r="F1319">
        <v>2385</v>
      </c>
      <c r="G1319" t="s">
        <v>2238</v>
      </c>
      <c r="H1319" t="s">
        <v>39</v>
      </c>
      <c r="I1319" t="s">
        <v>58</v>
      </c>
      <c r="J1319" t="s">
        <v>41</v>
      </c>
      <c r="K1319" t="s">
        <v>42</v>
      </c>
      <c r="L1319" t="s">
        <v>43</v>
      </c>
      <c r="M1319" t="s">
        <v>545</v>
      </c>
      <c r="N1319">
        <v>0.78</v>
      </c>
      <c r="O1319" t="s">
        <v>33</v>
      </c>
      <c r="P1319" t="s">
        <v>34</v>
      </c>
      <c r="Q1319" t="s">
        <v>366</v>
      </c>
      <c r="R1319" t="s">
        <v>2239</v>
      </c>
      <c r="S1319">
        <v>88001</v>
      </c>
      <c r="T1319" s="1">
        <v>42146</v>
      </c>
      <c r="U1319" s="1">
        <v>42148</v>
      </c>
      <c r="V1319">
        <v>2000.11</v>
      </c>
      <c r="W1319">
        <v>18</v>
      </c>
      <c r="X1319">
        <v>2259.9899999999998</v>
      </c>
      <c r="Y1319">
        <v>89184</v>
      </c>
      <c r="Z1319" t="str">
        <f>TEXT(Orders[[#This Row],[Order Date]],"MMM")</f>
        <v>May</v>
      </c>
    </row>
    <row r="1320" spans="1:26" x14ac:dyDescent="0.3">
      <c r="A1320">
        <v>23557</v>
      </c>
      <c r="B1320" t="s">
        <v>37</v>
      </c>
      <c r="C1320">
        <v>0.06</v>
      </c>
      <c r="D1320">
        <v>4.7699999999999996</v>
      </c>
      <c r="E1320">
        <v>2.39</v>
      </c>
      <c r="F1320">
        <v>2391</v>
      </c>
      <c r="G1320" t="s">
        <v>2240</v>
      </c>
      <c r="H1320" t="s">
        <v>49</v>
      </c>
      <c r="I1320" t="s">
        <v>28</v>
      </c>
      <c r="J1320" t="s">
        <v>77</v>
      </c>
      <c r="K1320" t="s">
        <v>180</v>
      </c>
      <c r="L1320" t="s">
        <v>51</v>
      </c>
      <c r="M1320" t="s">
        <v>2241</v>
      </c>
      <c r="N1320">
        <v>0.72</v>
      </c>
      <c r="O1320" t="s">
        <v>33</v>
      </c>
      <c r="P1320" t="s">
        <v>53</v>
      </c>
      <c r="Q1320" t="s">
        <v>71</v>
      </c>
      <c r="R1320" t="s">
        <v>2242</v>
      </c>
      <c r="S1320">
        <v>11572</v>
      </c>
      <c r="T1320" s="1">
        <v>42149</v>
      </c>
      <c r="U1320" s="1">
        <v>42150</v>
      </c>
      <c r="V1320">
        <v>-45.64</v>
      </c>
      <c r="W1320">
        <v>9</v>
      </c>
      <c r="X1320">
        <v>42.46</v>
      </c>
      <c r="Y1320">
        <v>91122</v>
      </c>
      <c r="Z1320" t="str">
        <f>TEXT(Orders[[#This Row],[Order Date]],"MMM")</f>
        <v>May</v>
      </c>
    </row>
    <row r="1321" spans="1:26" x14ac:dyDescent="0.3">
      <c r="A1321">
        <v>23558</v>
      </c>
      <c r="B1321" t="s">
        <v>37</v>
      </c>
      <c r="C1321">
        <v>0.1</v>
      </c>
      <c r="D1321">
        <v>27.18</v>
      </c>
      <c r="E1321">
        <v>8.23</v>
      </c>
      <c r="F1321">
        <v>2391</v>
      </c>
      <c r="G1321" t="s">
        <v>2240</v>
      </c>
      <c r="H1321" t="s">
        <v>49</v>
      </c>
      <c r="I1321" t="s">
        <v>28</v>
      </c>
      <c r="J1321" t="s">
        <v>29</v>
      </c>
      <c r="K1321" t="s">
        <v>69</v>
      </c>
      <c r="L1321" t="s">
        <v>59</v>
      </c>
      <c r="M1321" t="s">
        <v>2243</v>
      </c>
      <c r="N1321">
        <v>0.38</v>
      </c>
      <c r="O1321" t="s">
        <v>33</v>
      </c>
      <c r="P1321" t="s">
        <v>53</v>
      </c>
      <c r="Q1321" t="s">
        <v>71</v>
      </c>
      <c r="R1321" t="s">
        <v>2242</v>
      </c>
      <c r="S1321">
        <v>11572</v>
      </c>
      <c r="T1321" s="1">
        <v>42149</v>
      </c>
      <c r="U1321" s="1">
        <v>42151</v>
      </c>
      <c r="V1321">
        <v>204.49</v>
      </c>
      <c r="W1321">
        <v>12</v>
      </c>
      <c r="X1321">
        <v>314.06</v>
      </c>
      <c r="Y1321">
        <v>91122</v>
      </c>
      <c r="Z1321" t="str">
        <f>TEXT(Orders[[#This Row],[Order Date]],"MMM")</f>
        <v>May</v>
      </c>
    </row>
    <row r="1322" spans="1:26" x14ac:dyDescent="0.3">
      <c r="A1322">
        <v>21462</v>
      </c>
      <c r="B1322" t="s">
        <v>37</v>
      </c>
      <c r="C1322">
        <v>0</v>
      </c>
      <c r="D1322">
        <v>999.99</v>
      </c>
      <c r="E1322">
        <v>13.99</v>
      </c>
      <c r="F1322">
        <v>2391</v>
      </c>
      <c r="G1322" t="s">
        <v>2240</v>
      </c>
      <c r="H1322" t="s">
        <v>49</v>
      </c>
      <c r="I1322" t="s">
        <v>28</v>
      </c>
      <c r="J1322" t="s">
        <v>77</v>
      </c>
      <c r="K1322" t="s">
        <v>85</v>
      </c>
      <c r="L1322" t="s">
        <v>86</v>
      </c>
      <c r="M1322" t="s">
        <v>529</v>
      </c>
      <c r="N1322">
        <v>0.36</v>
      </c>
      <c r="O1322" t="s">
        <v>33</v>
      </c>
      <c r="P1322" t="s">
        <v>53</v>
      </c>
      <c r="Q1322" t="s">
        <v>71</v>
      </c>
      <c r="R1322" t="s">
        <v>2242</v>
      </c>
      <c r="S1322">
        <v>11572</v>
      </c>
      <c r="T1322" s="1">
        <v>42159</v>
      </c>
      <c r="U1322" s="1">
        <v>42161</v>
      </c>
      <c r="V1322">
        <v>-1455.9971999999998</v>
      </c>
      <c r="W1322">
        <v>1</v>
      </c>
      <c r="X1322">
        <v>1009.99</v>
      </c>
      <c r="Y1322">
        <v>91123</v>
      </c>
      <c r="Z1322" t="str">
        <f>TEXT(Orders[[#This Row],[Order Date]],"MMM")</f>
        <v>Jun</v>
      </c>
    </row>
    <row r="1323" spans="1:26" x14ac:dyDescent="0.3">
      <c r="A1323">
        <v>21463</v>
      </c>
      <c r="B1323" t="s">
        <v>37</v>
      </c>
      <c r="C1323">
        <v>0.05</v>
      </c>
      <c r="D1323">
        <v>6.48</v>
      </c>
      <c r="E1323">
        <v>5.14</v>
      </c>
      <c r="F1323">
        <v>2391</v>
      </c>
      <c r="G1323" t="s">
        <v>2240</v>
      </c>
      <c r="H1323" t="s">
        <v>27</v>
      </c>
      <c r="I1323" t="s">
        <v>28</v>
      </c>
      <c r="J1323" t="s">
        <v>29</v>
      </c>
      <c r="K1323" t="s">
        <v>93</v>
      </c>
      <c r="L1323" t="s">
        <v>59</v>
      </c>
      <c r="M1323" t="s">
        <v>936</v>
      </c>
      <c r="N1323">
        <v>0.37</v>
      </c>
      <c r="O1323" t="s">
        <v>33</v>
      </c>
      <c r="P1323" t="s">
        <v>53</v>
      </c>
      <c r="Q1323" t="s">
        <v>71</v>
      </c>
      <c r="R1323" t="s">
        <v>2242</v>
      </c>
      <c r="S1323">
        <v>11572</v>
      </c>
      <c r="T1323" s="1">
        <v>42159</v>
      </c>
      <c r="U1323" s="1">
        <v>42160</v>
      </c>
      <c r="V1323">
        <v>-22.56</v>
      </c>
      <c r="W1323">
        <v>13</v>
      </c>
      <c r="X1323">
        <v>92.16</v>
      </c>
      <c r="Y1323">
        <v>91123</v>
      </c>
      <c r="Z1323" t="str">
        <f>TEXT(Orders[[#This Row],[Order Date]],"MMM")</f>
        <v>Jun</v>
      </c>
    </row>
    <row r="1324" spans="1:26" x14ac:dyDescent="0.3">
      <c r="A1324">
        <v>18277</v>
      </c>
      <c r="B1324" t="s">
        <v>56</v>
      </c>
      <c r="C1324">
        <v>0.02</v>
      </c>
      <c r="D1324">
        <v>6.48</v>
      </c>
      <c r="E1324">
        <v>7.91</v>
      </c>
      <c r="F1324">
        <v>2393</v>
      </c>
      <c r="G1324" t="s">
        <v>2244</v>
      </c>
      <c r="H1324" t="s">
        <v>49</v>
      </c>
      <c r="I1324" t="s">
        <v>28</v>
      </c>
      <c r="J1324" t="s">
        <v>29</v>
      </c>
      <c r="K1324" t="s">
        <v>93</v>
      </c>
      <c r="L1324" t="s">
        <v>59</v>
      </c>
      <c r="M1324" t="s">
        <v>2245</v>
      </c>
      <c r="N1324">
        <v>0.37</v>
      </c>
      <c r="O1324" t="s">
        <v>33</v>
      </c>
      <c r="P1324" t="s">
        <v>136</v>
      </c>
      <c r="Q1324" t="s">
        <v>387</v>
      </c>
      <c r="R1324" t="s">
        <v>650</v>
      </c>
      <c r="S1324">
        <v>30076</v>
      </c>
      <c r="T1324" s="1">
        <v>42153</v>
      </c>
      <c r="U1324" s="1">
        <v>42155</v>
      </c>
      <c r="V1324">
        <v>-1191.5260000000001</v>
      </c>
      <c r="W1324">
        <v>2</v>
      </c>
      <c r="X1324">
        <v>16.5</v>
      </c>
      <c r="Y1324">
        <v>86950</v>
      </c>
      <c r="Z1324" t="str">
        <f>TEXT(Orders[[#This Row],[Order Date]],"MMM")</f>
        <v>May</v>
      </c>
    </row>
    <row r="1325" spans="1:26" x14ac:dyDescent="0.3">
      <c r="A1325">
        <v>18197</v>
      </c>
      <c r="B1325" t="s">
        <v>25</v>
      </c>
      <c r="C1325">
        <v>0.06</v>
      </c>
      <c r="D1325">
        <v>105.29</v>
      </c>
      <c r="E1325">
        <v>10.119999999999999</v>
      </c>
      <c r="F1325">
        <v>2393</v>
      </c>
      <c r="G1325" t="s">
        <v>2244</v>
      </c>
      <c r="H1325" t="s">
        <v>49</v>
      </c>
      <c r="I1325" t="s">
        <v>28</v>
      </c>
      <c r="J1325" t="s">
        <v>41</v>
      </c>
      <c r="K1325" t="s">
        <v>50</v>
      </c>
      <c r="L1325" t="s">
        <v>236</v>
      </c>
      <c r="M1325" t="s">
        <v>1503</v>
      </c>
      <c r="N1325">
        <v>0.79</v>
      </c>
      <c r="O1325" t="s">
        <v>33</v>
      </c>
      <c r="P1325" t="s">
        <v>136</v>
      </c>
      <c r="Q1325" t="s">
        <v>387</v>
      </c>
      <c r="R1325" t="s">
        <v>650</v>
      </c>
      <c r="S1325">
        <v>30076</v>
      </c>
      <c r="T1325" s="1">
        <v>42008</v>
      </c>
      <c r="U1325" s="1">
        <v>42010</v>
      </c>
      <c r="V1325">
        <v>-45.01</v>
      </c>
      <c r="W1325">
        <v>12</v>
      </c>
      <c r="X1325">
        <v>1202.6600000000001</v>
      </c>
      <c r="Y1325">
        <v>86951</v>
      </c>
      <c r="Z1325" t="str">
        <f>TEXT(Orders[[#This Row],[Order Date]],"MMM")</f>
        <v>Jan</v>
      </c>
    </row>
    <row r="1326" spans="1:26" x14ac:dyDescent="0.3">
      <c r="A1326">
        <v>20197</v>
      </c>
      <c r="B1326" t="s">
        <v>47</v>
      </c>
      <c r="C1326">
        <v>0.01</v>
      </c>
      <c r="D1326">
        <v>11.7</v>
      </c>
      <c r="E1326">
        <v>5.63</v>
      </c>
      <c r="F1326">
        <v>2394</v>
      </c>
      <c r="G1326" t="s">
        <v>2246</v>
      </c>
      <c r="H1326" t="s">
        <v>49</v>
      </c>
      <c r="I1326" t="s">
        <v>28</v>
      </c>
      <c r="J1326" t="s">
        <v>29</v>
      </c>
      <c r="K1326" t="s">
        <v>109</v>
      </c>
      <c r="L1326" t="s">
        <v>59</v>
      </c>
      <c r="M1326" t="s">
        <v>2247</v>
      </c>
      <c r="N1326">
        <v>0.4</v>
      </c>
      <c r="O1326" t="s">
        <v>33</v>
      </c>
      <c r="P1326" t="s">
        <v>136</v>
      </c>
      <c r="Q1326" t="s">
        <v>387</v>
      </c>
      <c r="R1326" t="s">
        <v>2248</v>
      </c>
      <c r="S1326">
        <v>30328</v>
      </c>
      <c r="T1326" s="1">
        <v>42125</v>
      </c>
      <c r="U1326" s="1">
        <v>42127</v>
      </c>
      <c r="V1326">
        <v>39.209999999999994</v>
      </c>
      <c r="W1326">
        <v>16</v>
      </c>
      <c r="X1326">
        <v>196.69</v>
      </c>
      <c r="Y1326">
        <v>86949</v>
      </c>
      <c r="Z1326" t="str">
        <f>TEXT(Orders[[#This Row],[Order Date]],"MMM")</f>
        <v>May</v>
      </c>
    </row>
    <row r="1327" spans="1:26" x14ac:dyDescent="0.3">
      <c r="A1327">
        <v>20198</v>
      </c>
      <c r="B1327" t="s">
        <v>47</v>
      </c>
      <c r="C1327">
        <v>0.03</v>
      </c>
      <c r="D1327">
        <v>4.55</v>
      </c>
      <c r="E1327">
        <v>1.49</v>
      </c>
      <c r="F1327">
        <v>2394</v>
      </c>
      <c r="G1327" t="s">
        <v>2246</v>
      </c>
      <c r="H1327" t="s">
        <v>49</v>
      </c>
      <c r="I1327" t="s">
        <v>28</v>
      </c>
      <c r="J1327" t="s">
        <v>29</v>
      </c>
      <c r="K1327" t="s">
        <v>109</v>
      </c>
      <c r="L1327" t="s">
        <v>59</v>
      </c>
      <c r="M1327" t="s">
        <v>1437</v>
      </c>
      <c r="N1327">
        <v>0.35</v>
      </c>
      <c r="O1327" t="s">
        <v>33</v>
      </c>
      <c r="P1327" t="s">
        <v>136</v>
      </c>
      <c r="Q1327" t="s">
        <v>387</v>
      </c>
      <c r="R1327" t="s">
        <v>2248</v>
      </c>
      <c r="S1327">
        <v>30328</v>
      </c>
      <c r="T1327" s="1">
        <v>42125</v>
      </c>
      <c r="U1327" s="1">
        <v>42125</v>
      </c>
      <c r="V1327">
        <v>100.38000000000001</v>
      </c>
      <c r="W1327">
        <v>9</v>
      </c>
      <c r="X1327">
        <v>40.28</v>
      </c>
      <c r="Y1327">
        <v>86949</v>
      </c>
      <c r="Z1327" t="str">
        <f>TEXT(Orders[[#This Row],[Order Date]],"MMM")</f>
        <v>May</v>
      </c>
    </row>
    <row r="1328" spans="1:26" x14ac:dyDescent="0.3">
      <c r="A1328">
        <v>24954</v>
      </c>
      <c r="B1328" t="s">
        <v>37</v>
      </c>
      <c r="C1328">
        <v>0.04</v>
      </c>
      <c r="D1328">
        <v>60.97</v>
      </c>
      <c r="E1328">
        <v>4.5</v>
      </c>
      <c r="F1328">
        <v>2395</v>
      </c>
      <c r="G1328" t="s">
        <v>2249</v>
      </c>
      <c r="H1328" t="s">
        <v>49</v>
      </c>
      <c r="I1328" t="s">
        <v>28</v>
      </c>
      <c r="J1328" t="s">
        <v>29</v>
      </c>
      <c r="K1328" t="s">
        <v>257</v>
      </c>
      <c r="L1328" t="s">
        <v>59</v>
      </c>
      <c r="M1328" t="s">
        <v>2123</v>
      </c>
      <c r="N1328">
        <v>0.56000000000000005</v>
      </c>
      <c r="O1328" t="s">
        <v>33</v>
      </c>
      <c r="P1328" t="s">
        <v>136</v>
      </c>
      <c r="Q1328" t="s">
        <v>387</v>
      </c>
      <c r="R1328" t="s">
        <v>2250</v>
      </c>
      <c r="S1328">
        <v>31401</v>
      </c>
      <c r="T1328" s="1">
        <v>42086</v>
      </c>
      <c r="U1328" s="1">
        <v>42087</v>
      </c>
      <c r="V1328">
        <v>79.423200000000008</v>
      </c>
      <c r="W1328">
        <v>15</v>
      </c>
      <c r="X1328">
        <v>904.31</v>
      </c>
      <c r="Y1328">
        <v>86952</v>
      </c>
      <c r="Z1328" t="str">
        <f>TEXT(Orders[[#This Row],[Order Date]],"MMM")</f>
        <v>Mar</v>
      </c>
    </row>
    <row r="1329" spans="1:26" x14ac:dyDescent="0.3">
      <c r="A1329">
        <v>22369</v>
      </c>
      <c r="B1329" t="s">
        <v>37</v>
      </c>
      <c r="C1329">
        <v>0.03</v>
      </c>
      <c r="D1329">
        <v>7.64</v>
      </c>
      <c r="E1329">
        <v>5.83</v>
      </c>
      <c r="F1329">
        <v>2398</v>
      </c>
      <c r="G1329" t="s">
        <v>2251</v>
      </c>
      <c r="H1329" t="s">
        <v>49</v>
      </c>
      <c r="I1329" t="s">
        <v>28</v>
      </c>
      <c r="J1329" t="s">
        <v>29</v>
      </c>
      <c r="K1329" t="s">
        <v>93</v>
      </c>
      <c r="L1329" t="s">
        <v>31</v>
      </c>
      <c r="M1329" t="s">
        <v>1023</v>
      </c>
      <c r="N1329">
        <v>0.36</v>
      </c>
      <c r="O1329" t="s">
        <v>33</v>
      </c>
      <c r="P1329" t="s">
        <v>61</v>
      </c>
      <c r="Q1329" t="s">
        <v>178</v>
      </c>
      <c r="R1329" t="s">
        <v>2252</v>
      </c>
      <c r="S1329">
        <v>60103</v>
      </c>
      <c r="T1329" s="1">
        <v>42059</v>
      </c>
      <c r="U1329" s="1">
        <v>42061</v>
      </c>
      <c r="V1329">
        <v>-15.090400000000001</v>
      </c>
      <c r="W1329">
        <v>12</v>
      </c>
      <c r="X1329">
        <v>96.86</v>
      </c>
      <c r="Y1329">
        <v>86373</v>
      </c>
      <c r="Z1329" t="str">
        <f>TEXT(Orders[[#This Row],[Order Date]],"MMM")</f>
        <v>Feb</v>
      </c>
    </row>
    <row r="1330" spans="1:26" x14ac:dyDescent="0.3">
      <c r="A1330">
        <v>19001</v>
      </c>
      <c r="B1330" t="s">
        <v>56</v>
      </c>
      <c r="C1330">
        <v>0</v>
      </c>
      <c r="D1330">
        <v>65.989999999999995</v>
      </c>
      <c r="E1330">
        <v>3.99</v>
      </c>
      <c r="F1330">
        <v>2417</v>
      </c>
      <c r="G1330" t="s">
        <v>2253</v>
      </c>
      <c r="H1330" t="s">
        <v>49</v>
      </c>
      <c r="I1330" t="s">
        <v>114</v>
      </c>
      <c r="J1330" t="s">
        <v>77</v>
      </c>
      <c r="K1330" t="s">
        <v>78</v>
      </c>
      <c r="L1330" t="s">
        <v>59</v>
      </c>
      <c r="M1330" t="s">
        <v>1050</v>
      </c>
      <c r="N1330">
        <v>0.59</v>
      </c>
      <c r="O1330" t="s">
        <v>33</v>
      </c>
      <c r="P1330" t="s">
        <v>136</v>
      </c>
      <c r="Q1330" t="s">
        <v>137</v>
      </c>
      <c r="R1330" t="s">
        <v>2021</v>
      </c>
      <c r="S1330">
        <v>22124</v>
      </c>
      <c r="T1330" s="1">
        <v>42077</v>
      </c>
      <c r="U1330" s="1">
        <v>42078</v>
      </c>
      <c r="V1330">
        <v>-60.563999999999993</v>
      </c>
      <c r="W1330">
        <v>13</v>
      </c>
      <c r="X1330">
        <v>765.65</v>
      </c>
      <c r="Y1330">
        <v>86754</v>
      </c>
      <c r="Z1330" t="str">
        <f>TEXT(Orders[[#This Row],[Order Date]],"MMM")</f>
        <v>Mar</v>
      </c>
    </row>
    <row r="1331" spans="1:26" x14ac:dyDescent="0.3">
      <c r="A1331">
        <v>20325</v>
      </c>
      <c r="B1331" t="s">
        <v>47</v>
      </c>
      <c r="C1331">
        <v>0.03</v>
      </c>
      <c r="D1331">
        <v>2.1</v>
      </c>
      <c r="E1331">
        <v>0.7</v>
      </c>
      <c r="F1331">
        <v>2418</v>
      </c>
      <c r="G1331" t="s">
        <v>2254</v>
      </c>
      <c r="H1331" t="s">
        <v>49</v>
      </c>
      <c r="I1331" t="s">
        <v>114</v>
      </c>
      <c r="J1331" t="s">
        <v>29</v>
      </c>
      <c r="K1331" t="s">
        <v>30</v>
      </c>
      <c r="L1331" t="s">
        <v>31</v>
      </c>
      <c r="M1331" t="s">
        <v>2255</v>
      </c>
      <c r="N1331">
        <v>0.56999999999999995</v>
      </c>
      <c r="O1331" t="s">
        <v>33</v>
      </c>
      <c r="P1331" t="s">
        <v>136</v>
      </c>
      <c r="Q1331" t="s">
        <v>137</v>
      </c>
      <c r="R1331" t="s">
        <v>2256</v>
      </c>
      <c r="S1331">
        <v>23805</v>
      </c>
      <c r="T1331" s="1">
        <v>42010</v>
      </c>
      <c r="U1331" s="1">
        <v>42011</v>
      </c>
      <c r="V1331">
        <v>-1473.9059999999999</v>
      </c>
      <c r="W1331">
        <v>4</v>
      </c>
      <c r="X1331">
        <v>8.7200000000000006</v>
      </c>
      <c r="Y1331">
        <v>86750</v>
      </c>
      <c r="Z1331" t="str">
        <f>TEXT(Orders[[#This Row],[Order Date]],"MMM")</f>
        <v>Jan</v>
      </c>
    </row>
    <row r="1332" spans="1:26" x14ac:dyDescent="0.3">
      <c r="A1332">
        <v>21724</v>
      </c>
      <c r="B1332" t="s">
        <v>25</v>
      </c>
      <c r="C1332">
        <v>0.1</v>
      </c>
      <c r="D1332">
        <v>599.99</v>
      </c>
      <c r="E1332">
        <v>24.49</v>
      </c>
      <c r="F1332">
        <v>2418</v>
      </c>
      <c r="G1332" t="s">
        <v>2254</v>
      </c>
      <c r="H1332" t="s">
        <v>49</v>
      </c>
      <c r="I1332" t="s">
        <v>114</v>
      </c>
      <c r="J1332" t="s">
        <v>77</v>
      </c>
      <c r="K1332" t="s">
        <v>586</v>
      </c>
      <c r="L1332" t="s">
        <v>236</v>
      </c>
      <c r="M1332" t="s">
        <v>2257</v>
      </c>
      <c r="N1332">
        <v>0.5</v>
      </c>
      <c r="O1332" t="s">
        <v>33</v>
      </c>
      <c r="P1332" t="s">
        <v>136</v>
      </c>
      <c r="Q1332" t="s">
        <v>137</v>
      </c>
      <c r="R1332" t="s">
        <v>2256</v>
      </c>
      <c r="S1332">
        <v>23805</v>
      </c>
      <c r="T1332" s="1">
        <v>42014</v>
      </c>
      <c r="U1332" s="1">
        <v>42015</v>
      </c>
      <c r="V1332">
        <v>-343.12599999999998</v>
      </c>
      <c r="W1332">
        <v>11</v>
      </c>
      <c r="X1332">
        <v>6355.69</v>
      </c>
      <c r="Y1332">
        <v>86753</v>
      </c>
      <c r="Z1332" t="str">
        <f>TEXT(Orders[[#This Row],[Order Date]],"MMM")</f>
        <v>Jan</v>
      </c>
    </row>
    <row r="1333" spans="1:26" x14ac:dyDescent="0.3">
      <c r="A1333">
        <v>21725</v>
      </c>
      <c r="B1333" t="s">
        <v>25</v>
      </c>
      <c r="C1333">
        <v>0.06</v>
      </c>
      <c r="D1333">
        <v>2.78</v>
      </c>
      <c r="E1333">
        <v>1.25</v>
      </c>
      <c r="F1333">
        <v>2418</v>
      </c>
      <c r="G1333" t="s">
        <v>2254</v>
      </c>
      <c r="H1333" t="s">
        <v>49</v>
      </c>
      <c r="I1333" t="s">
        <v>114</v>
      </c>
      <c r="J1333" t="s">
        <v>29</v>
      </c>
      <c r="K1333" t="s">
        <v>30</v>
      </c>
      <c r="L1333" t="s">
        <v>31</v>
      </c>
      <c r="M1333" t="s">
        <v>2197</v>
      </c>
      <c r="N1333">
        <v>0.59</v>
      </c>
      <c r="O1333" t="s">
        <v>33</v>
      </c>
      <c r="P1333" t="s">
        <v>136</v>
      </c>
      <c r="Q1333" t="s">
        <v>137</v>
      </c>
      <c r="R1333" t="s">
        <v>2256</v>
      </c>
      <c r="S1333">
        <v>23805</v>
      </c>
      <c r="T1333" s="1">
        <v>42014</v>
      </c>
      <c r="U1333" s="1">
        <v>42016</v>
      </c>
      <c r="V1333">
        <v>66.359999999999985</v>
      </c>
      <c r="W1333">
        <v>10</v>
      </c>
      <c r="X1333">
        <v>28.09</v>
      </c>
      <c r="Y1333">
        <v>86753</v>
      </c>
      <c r="Z1333" t="str">
        <f>TEXT(Orders[[#This Row],[Order Date]],"MMM")</f>
        <v>Jan</v>
      </c>
    </row>
    <row r="1334" spans="1:26" x14ac:dyDescent="0.3">
      <c r="A1334">
        <v>22376</v>
      </c>
      <c r="B1334" t="s">
        <v>37</v>
      </c>
      <c r="C1334">
        <v>7.0000000000000007E-2</v>
      </c>
      <c r="D1334">
        <v>225.04</v>
      </c>
      <c r="E1334">
        <v>11.79</v>
      </c>
      <c r="F1334">
        <v>2419</v>
      </c>
      <c r="G1334" t="s">
        <v>2258</v>
      </c>
      <c r="H1334" t="s">
        <v>49</v>
      </c>
      <c r="I1334" t="s">
        <v>114</v>
      </c>
      <c r="J1334" t="s">
        <v>29</v>
      </c>
      <c r="K1334" t="s">
        <v>257</v>
      </c>
      <c r="L1334" t="s">
        <v>86</v>
      </c>
      <c r="M1334" t="s">
        <v>2259</v>
      </c>
      <c r="N1334">
        <v>0.42</v>
      </c>
      <c r="O1334" t="s">
        <v>33</v>
      </c>
      <c r="P1334" t="s">
        <v>136</v>
      </c>
      <c r="Q1334" t="s">
        <v>137</v>
      </c>
      <c r="R1334" t="s">
        <v>1445</v>
      </c>
      <c r="S1334">
        <v>23701</v>
      </c>
      <c r="T1334" s="1">
        <v>42089</v>
      </c>
      <c r="U1334" s="1">
        <v>42089</v>
      </c>
      <c r="V1334">
        <v>-162.91800000000001</v>
      </c>
      <c r="W1334">
        <v>5</v>
      </c>
      <c r="X1334">
        <v>1130.1500000000001</v>
      </c>
      <c r="Y1334">
        <v>86751</v>
      </c>
      <c r="Z1334" t="str">
        <f>TEXT(Orders[[#This Row],[Order Date]],"MMM")</f>
        <v>Mar</v>
      </c>
    </row>
    <row r="1335" spans="1:26" x14ac:dyDescent="0.3">
      <c r="A1335">
        <v>22377</v>
      </c>
      <c r="B1335" t="s">
        <v>37</v>
      </c>
      <c r="C1335">
        <v>0.03</v>
      </c>
      <c r="D1335">
        <v>7.84</v>
      </c>
      <c r="E1335">
        <v>4.71</v>
      </c>
      <c r="F1335">
        <v>2419</v>
      </c>
      <c r="G1335" t="s">
        <v>2258</v>
      </c>
      <c r="H1335" t="s">
        <v>49</v>
      </c>
      <c r="I1335" t="s">
        <v>114</v>
      </c>
      <c r="J1335" t="s">
        <v>29</v>
      </c>
      <c r="K1335" t="s">
        <v>109</v>
      </c>
      <c r="L1335" t="s">
        <v>59</v>
      </c>
      <c r="M1335" t="s">
        <v>2260</v>
      </c>
      <c r="N1335">
        <v>0.35</v>
      </c>
      <c r="O1335" t="s">
        <v>33</v>
      </c>
      <c r="P1335" t="s">
        <v>136</v>
      </c>
      <c r="Q1335" t="s">
        <v>137</v>
      </c>
      <c r="R1335" t="s">
        <v>1445</v>
      </c>
      <c r="S1335">
        <v>23701</v>
      </c>
      <c r="T1335" s="1">
        <v>42089</v>
      </c>
      <c r="U1335" s="1">
        <v>42092</v>
      </c>
      <c r="V1335">
        <v>859.7177999999999</v>
      </c>
      <c r="W1335">
        <v>7</v>
      </c>
      <c r="X1335">
        <v>54.37</v>
      </c>
      <c r="Y1335">
        <v>86751</v>
      </c>
      <c r="Z1335" t="str">
        <f>TEXT(Orders[[#This Row],[Order Date]],"MMM")</f>
        <v>Mar</v>
      </c>
    </row>
    <row r="1336" spans="1:26" x14ac:dyDescent="0.3">
      <c r="A1336">
        <v>25271</v>
      </c>
      <c r="B1336" t="s">
        <v>25</v>
      </c>
      <c r="C1336">
        <v>0.04</v>
      </c>
      <c r="D1336">
        <v>9.11</v>
      </c>
      <c r="E1336">
        <v>2.15</v>
      </c>
      <c r="F1336">
        <v>2420</v>
      </c>
      <c r="G1336" t="s">
        <v>2261</v>
      </c>
      <c r="H1336" t="s">
        <v>49</v>
      </c>
      <c r="I1336" t="s">
        <v>114</v>
      </c>
      <c r="J1336" t="s">
        <v>29</v>
      </c>
      <c r="K1336" t="s">
        <v>93</v>
      </c>
      <c r="L1336" t="s">
        <v>31</v>
      </c>
      <c r="M1336" t="s">
        <v>1255</v>
      </c>
      <c r="N1336">
        <v>0.4</v>
      </c>
      <c r="O1336" t="s">
        <v>33</v>
      </c>
      <c r="P1336" t="s">
        <v>136</v>
      </c>
      <c r="Q1336" t="s">
        <v>137</v>
      </c>
      <c r="R1336" t="s">
        <v>1563</v>
      </c>
      <c r="S1336">
        <v>23223</v>
      </c>
      <c r="T1336" s="1">
        <v>42130</v>
      </c>
      <c r="U1336" s="1">
        <v>42130</v>
      </c>
      <c r="V1336">
        <v>-23.072000000000003</v>
      </c>
      <c r="W1336">
        <v>11</v>
      </c>
      <c r="X1336">
        <v>100.87</v>
      </c>
      <c r="Y1336">
        <v>86752</v>
      </c>
      <c r="Z1336" t="str">
        <f>TEXT(Orders[[#This Row],[Order Date]],"MMM")</f>
        <v>May</v>
      </c>
    </row>
    <row r="1337" spans="1:26" x14ac:dyDescent="0.3">
      <c r="A1337">
        <v>18802</v>
      </c>
      <c r="B1337" t="s">
        <v>37</v>
      </c>
      <c r="C1337">
        <v>0.05</v>
      </c>
      <c r="D1337">
        <v>150.97999999999999</v>
      </c>
      <c r="E1337">
        <v>43.71</v>
      </c>
      <c r="F1337">
        <v>2422</v>
      </c>
      <c r="G1337" t="s">
        <v>2262</v>
      </c>
      <c r="H1337" t="s">
        <v>39</v>
      </c>
      <c r="I1337" t="s">
        <v>40</v>
      </c>
      <c r="J1337" t="s">
        <v>41</v>
      </c>
      <c r="K1337" t="s">
        <v>42</v>
      </c>
      <c r="L1337" t="s">
        <v>43</v>
      </c>
      <c r="M1337" t="s">
        <v>2263</v>
      </c>
      <c r="N1337">
        <v>0.55000000000000004</v>
      </c>
      <c r="O1337" t="s">
        <v>33</v>
      </c>
      <c r="P1337" t="s">
        <v>61</v>
      </c>
      <c r="Q1337" t="s">
        <v>130</v>
      </c>
      <c r="R1337" t="s">
        <v>2264</v>
      </c>
      <c r="S1337">
        <v>77340</v>
      </c>
      <c r="T1337" s="1">
        <v>42148</v>
      </c>
      <c r="U1337" s="1">
        <v>42149</v>
      </c>
      <c r="V1337">
        <v>650.29999999999995</v>
      </c>
      <c r="W1337">
        <v>12</v>
      </c>
      <c r="X1337">
        <v>1857.08</v>
      </c>
      <c r="Y1337">
        <v>89053</v>
      </c>
      <c r="Z1337" t="str">
        <f>TEXT(Orders[[#This Row],[Order Date]],"MMM")</f>
        <v>May</v>
      </c>
    </row>
    <row r="1338" spans="1:26" x14ac:dyDescent="0.3">
      <c r="A1338">
        <v>19817</v>
      </c>
      <c r="B1338" t="s">
        <v>56</v>
      </c>
      <c r="C1338">
        <v>0.09</v>
      </c>
      <c r="D1338">
        <v>3.89</v>
      </c>
      <c r="E1338">
        <v>7.01</v>
      </c>
      <c r="F1338">
        <v>2422</v>
      </c>
      <c r="G1338" t="s">
        <v>2262</v>
      </c>
      <c r="H1338" t="s">
        <v>27</v>
      </c>
      <c r="I1338" t="s">
        <v>40</v>
      </c>
      <c r="J1338" t="s">
        <v>29</v>
      </c>
      <c r="K1338" t="s">
        <v>109</v>
      </c>
      <c r="L1338" t="s">
        <v>59</v>
      </c>
      <c r="M1338" t="s">
        <v>1337</v>
      </c>
      <c r="N1338">
        <v>0.37</v>
      </c>
      <c r="O1338" t="s">
        <v>33</v>
      </c>
      <c r="P1338" t="s">
        <v>61</v>
      </c>
      <c r="Q1338" t="s">
        <v>130</v>
      </c>
      <c r="R1338" t="s">
        <v>2264</v>
      </c>
      <c r="S1338">
        <v>77340</v>
      </c>
      <c r="T1338" s="1">
        <v>42026</v>
      </c>
      <c r="U1338" s="1">
        <v>42028</v>
      </c>
      <c r="V1338">
        <v>-154.30700000000002</v>
      </c>
      <c r="W1338">
        <v>10</v>
      </c>
      <c r="X1338">
        <v>42.56</v>
      </c>
      <c r="Y1338">
        <v>89055</v>
      </c>
      <c r="Z1338" t="str">
        <f>TEXT(Orders[[#This Row],[Order Date]],"MMM")</f>
        <v>Jan</v>
      </c>
    </row>
    <row r="1339" spans="1:26" x14ac:dyDescent="0.3">
      <c r="A1339">
        <v>25126</v>
      </c>
      <c r="B1339" t="s">
        <v>106</v>
      </c>
      <c r="C1339">
        <v>0.04</v>
      </c>
      <c r="D1339">
        <v>100.98</v>
      </c>
      <c r="E1339">
        <v>7.18</v>
      </c>
      <c r="F1339">
        <v>2423</v>
      </c>
      <c r="G1339" t="s">
        <v>2265</v>
      </c>
      <c r="H1339" t="s">
        <v>49</v>
      </c>
      <c r="I1339" t="s">
        <v>40</v>
      </c>
      <c r="J1339" t="s">
        <v>77</v>
      </c>
      <c r="K1339" t="s">
        <v>180</v>
      </c>
      <c r="L1339" t="s">
        <v>59</v>
      </c>
      <c r="M1339" t="s">
        <v>2266</v>
      </c>
      <c r="N1339">
        <v>0.4</v>
      </c>
      <c r="O1339" t="s">
        <v>33</v>
      </c>
      <c r="P1339" t="s">
        <v>61</v>
      </c>
      <c r="Q1339" t="s">
        <v>130</v>
      </c>
      <c r="R1339" t="s">
        <v>2267</v>
      </c>
      <c r="S1339">
        <v>76053</v>
      </c>
      <c r="T1339" s="1">
        <v>42025</v>
      </c>
      <c r="U1339" s="1">
        <v>42030</v>
      </c>
      <c r="V1339">
        <v>269.94</v>
      </c>
      <c r="W1339">
        <v>4</v>
      </c>
      <c r="X1339">
        <v>414.91</v>
      </c>
      <c r="Y1339">
        <v>89054</v>
      </c>
      <c r="Z1339" t="str">
        <f>TEXT(Orders[[#This Row],[Order Date]],"MMM")</f>
        <v>Jan</v>
      </c>
    </row>
    <row r="1340" spans="1:26" x14ac:dyDescent="0.3">
      <c r="A1340">
        <v>21761</v>
      </c>
      <c r="B1340" t="s">
        <v>25</v>
      </c>
      <c r="C1340">
        <v>0.08</v>
      </c>
      <c r="D1340">
        <v>30.93</v>
      </c>
      <c r="E1340">
        <v>3.92</v>
      </c>
      <c r="F1340">
        <v>2426</v>
      </c>
      <c r="G1340" t="s">
        <v>2268</v>
      </c>
      <c r="H1340" t="s">
        <v>49</v>
      </c>
      <c r="I1340" t="s">
        <v>58</v>
      </c>
      <c r="J1340" t="s">
        <v>41</v>
      </c>
      <c r="K1340" t="s">
        <v>50</v>
      </c>
      <c r="L1340" t="s">
        <v>51</v>
      </c>
      <c r="M1340" t="s">
        <v>1746</v>
      </c>
      <c r="N1340">
        <v>0.44</v>
      </c>
      <c r="O1340" t="s">
        <v>33</v>
      </c>
      <c r="P1340" t="s">
        <v>61</v>
      </c>
      <c r="Q1340" t="s">
        <v>130</v>
      </c>
      <c r="R1340" t="s">
        <v>2269</v>
      </c>
      <c r="S1340">
        <v>75061</v>
      </c>
      <c r="T1340" s="1">
        <v>42078</v>
      </c>
      <c r="U1340" s="1">
        <v>42079</v>
      </c>
      <c r="V1340">
        <v>63.059099999999994</v>
      </c>
      <c r="W1340">
        <v>3</v>
      </c>
      <c r="X1340">
        <v>91.39</v>
      </c>
      <c r="Y1340">
        <v>90859</v>
      </c>
      <c r="Z1340" t="str">
        <f>TEXT(Orders[[#This Row],[Order Date]],"MMM")</f>
        <v>Mar</v>
      </c>
    </row>
    <row r="1341" spans="1:26" x14ac:dyDescent="0.3">
      <c r="A1341">
        <v>20496</v>
      </c>
      <c r="B1341" t="s">
        <v>106</v>
      </c>
      <c r="C1341">
        <v>0.08</v>
      </c>
      <c r="D1341">
        <v>4.4800000000000004</v>
      </c>
      <c r="E1341">
        <v>49</v>
      </c>
      <c r="F1341">
        <v>2426</v>
      </c>
      <c r="G1341" t="s">
        <v>2268</v>
      </c>
      <c r="H1341" t="s">
        <v>49</v>
      </c>
      <c r="I1341" t="s">
        <v>58</v>
      </c>
      <c r="J1341" t="s">
        <v>29</v>
      </c>
      <c r="K1341" t="s">
        <v>257</v>
      </c>
      <c r="L1341" t="s">
        <v>236</v>
      </c>
      <c r="M1341" t="s">
        <v>678</v>
      </c>
      <c r="N1341">
        <v>0.6</v>
      </c>
      <c r="O1341" t="s">
        <v>33</v>
      </c>
      <c r="P1341" t="s">
        <v>61</v>
      </c>
      <c r="Q1341" t="s">
        <v>130</v>
      </c>
      <c r="R1341" t="s">
        <v>2269</v>
      </c>
      <c r="S1341">
        <v>75061</v>
      </c>
      <c r="T1341" s="1">
        <v>42126</v>
      </c>
      <c r="U1341" s="1">
        <v>42126</v>
      </c>
      <c r="V1341">
        <v>139.58009999999999</v>
      </c>
      <c r="W1341">
        <v>37</v>
      </c>
      <c r="X1341">
        <v>202.29</v>
      </c>
      <c r="Y1341">
        <v>90861</v>
      </c>
      <c r="Z1341" t="str">
        <f>TEXT(Orders[[#This Row],[Order Date]],"MMM")</f>
        <v>May</v>
      </c>
    </row>
    <row r="1342" spans="1:26" x14ac:dyDescent="0.3">
      <c r="A1342">
        <v>20497</v>
      </c>
      <c r="B1342" t="s">
        <v>106</v>
      </c>
      <c r="C1342">
        <v>0</v>
      </c>
      <c r="D1342">
        <v>17.670000000000002</v>
      </c>
      <c r="E1342">
        <v>8.99</v>
      </c>
      <c r="F1342">
        <v>2426</v>
      </c>
      <c r="G1342" t="s">
        <v>2268</v>
      </c>
      <c r="H1342" t="s">
        <v>49</v>
      </c>
      <c r="I1342" t="s">
        <v>58</v>
      </c>
      <c r="J1342" t="s">
        <v>41</v>
      </c>
      <c r="K1342" t="s">
        <v>50</v>
      </c>
      <c r="L1342" t="s">
        <v>51</v>
      </c>
      <c r="M1342" t="s">
        <v>805</v>
      </c>
      <c r="N1342">
        <v>0.47</v>
      </c>
      <c r="O1342" t="s">
        <v>33</v>
      </c>
      <c r="P1342" t="s">
        <v>61</v>
      </c>
      <c r="Q1342" t="s">
        <v>130</v>
      </c>
      <c r="R1342" t="s">
        <v>2269</v>
      </c>
      <c r="S1342">
        <v>75061</v>
      </c>
      <c r="T1342" s="1">
        <v>42126</v>
      </c>
      <c r="U1342" s="1">
        <v>42133</v>
      </c>
      <c r="V1342">
        <v>109.67000000000002</v>
      </c>
      <c r="W1342">
        <v>9</v>
      </c>
      <c r="X1342">
        <v>168.71</v>
      </c>
      <c r="Y1342">
        <v>90861</v>
      </c>
      <c r="Z1342" t="str">
        <f>TEXT(Orders[[#This Row],[Order Date]],"MMM")</f>
        <v>May</v>
      </c>
    </row>
    <row r="1343" spans="1:26" x14ac:dyDescent="0.3">
      <c r="A1343">
        <v>23729</v>
      </c>
      <c r="B1343" t="s">
        <v>25</v>
      </c>
      <c r="C1343">
        <v>0.03</v>
      </c>
      <c r="D1343">
        <v>40.99</v>
      </c>
      <c r="E1343">
        <v>19.989999999999998</v>
      </c>
      <c r="F1343">
        <v>2427</v>
      </c>
      <c r="G1343" t="s">
        <v>2270</v>
      </c>
      <c r="H1343" t="s">
        <v>49</v>
      </c>
      <c r="I1343" t="s">
        <v>28</v>
      </c>
      <c r="J1343" t="s">
        <v>29</v>
      </c>
      <c r="K1343" t="s">
        <v>93</v>
      </c>
      <c r="L1343" t="s">
        <v>59</v>
      </c>
      <c r="M1343" t="s">
        <v>1928</v>
      </c>
      <c r="N1343">
        <v>0.36</v>
      </c>
      <c r="O1343" t="s">
        <v>33</v>
      </c>
      <c r="P1343" t="s">
        <v>61</v>
      </c>
      <c r="Q1343" t="s">
        <v>130</v>
      </c>
      <c r="R1343" t="s">
        <v>2271</v>
      </c>
      <c r="S1343">
        <v>76248</v>
      </c>
      <c r="T1343" s="1">
        <v>42052</v>
      </c>
      <c r="U1343" s="1">
        <v>42053</v>
      </c>
      <c r="V1343">
        <v>395.30799999999999</v>
      </c>
      <c r="W1343">
        <v>21</v>
      </c>
      <c r="X1343">
        <v>885.65</v>
      </c>
      <c r="Y1343">
        <v>90860</v>
      </c>
      <c r="Z1343" t="str">
        <f>TEXT(Orders[[#This Row],[Order Date]],"MMM")</f>
        <v>Feb</v>
      </c>
    </row>
    <row r="1344" spans="1:26" x14ac:dyDescent="0.3">
      <c r="A1344">
        <v>22562</v>
      </c>
      <c r="B1344" t="s">
        <v>37</v>
      </c>
      <c r="C1344">
        <v>0.1</v>
      </c>
      <c r="D1344">
        <v>14.28</v>
      </c>
      <c r="E1344">
        <v>2.99</v>
      </c>
      <c r="F1344">
        <v>2430</v>
      </c>
      <c r="G1344" t="s">
        <v>2272</v>
      </c>
      <c r="H1344" t="s">
        <v>49</v>
      </c>
      <c r="I1344" t="s">
        <v>40</v>
      </c>
      <c r="J1344" t="s">
        <v>29</v>
      </c>
      <c r="K1344" t="s">
        <v>109</v>
      </c>
      <c r="L1344" t="s">
        <v>59</v>
      </c>
      <c r="M1344" t="s">
        <v>1709</v>
      </c>
      <c r="N1344">
        <v>0.39</v>
      </c>
      <c r="O1344" t="s">
        <v>33</v>
      </c>
      <c r="P1344" t="s">
        <v>61</v>
      </c>
      <c r="Q1344" t="s">
        <v>130</v>
      </c>
      <c r="R1344" t="s">
        <v>2273</v>
      </c>
      <c r="S1344">
        <v>76541</v>
      </c>
      <c r="T1344" s="1">
        <v>42087</v>
      </c>
      <c r="U1344" s="1">
        <v>42088</v>
      </c>
      <c r="V1344">
        <v>104.9145</v>
      </c>
      <c r="W1344">
        <v>11</v>
      </c>
      <c r="X1344">
        <v>152.05000000000001</v>
      </c>
      <c r="Y1344">
        <v>91108</v>
      </c>
      <c r="Z1344" t="str">
        <f>TEXT(Orders[[#This Row],[Order Date]],"MMM")</f>
        <v>Mar</v>
      </c>
    </row>
    <row r="1345" spans="1:26" x14ac:dyDescent="0.3">
      <c r="A1345">
        <v>22105</v>
      </c>
      <c r="B1345" t="s">
        <v>37</v>
      </c>
      <c r="C1345">
        <v>0.04</v>
      </c>
      <c r="D1345">
        <v>7.08</v>
      </c>
      <c r="E1345">
        <v>2.35</v>
      </c>
      <c r="F1345">
        <v>2430</v>
      </c>
      <c r="G1345" t="s">
        <v>2272</v>
      </c>
      <c r="H1345" t="s">
        <v>49</v>
      </c>
      <c r="I1345" t="s">
        <v>40</v>
      </c>
      <c r="J1345" t="s">
        <v>29</v>
      </c>
      <c r="K1345" t="s">
        <v>30</v>
      </c>
      <c r="L1345" t="s">
        <v>31</v>
      </c>
      <c r="M1345" t="s">
        <v>1141</v>
      </c>
      <c r="N1345">
        <v>0.47</v>
      </c>
      <c r="O1345" t="s">
        <v>33</v>
      </c>
      <c r="P1345" t="s">
        <v>61</v>
      </c>
      <c r="Q1345" t="s">
        <v>130</v>
      </c>
      <c r="R1345" t="s">
        <v>2273</v>
      </c>
      <c r="S1345">
        <v>76541</v>
      </c>
      <c r="T1345" s="1">
        <v>42104</v>
      </c>
      <c r="U1345" s="1">
        <v>42105</v>
      </c>
      <c r="V1345">
        <v>24.59</v>
      </c>
      <c r="W1345">
        <v>7</v>
      </c>
      <c r="X1345">
        <v>49.1</v>
      </c>
      <c r="Y1345">
        <v>91109</v>
      </c>
      <c r="Z1345" t="str">
        <f>TEXT(Orders[[#This Row],[Order Date]],"MMM")</f>
        <v>Apr</v>
      </c>
    </row>
    <row r="1346" spans="1:26" x14ac:dyDescent="0.3">
      <c r="A1346">
        <v>20731</v>
      </c>
      <c r="B1346" t="s">
        <v>106</v>
      </c>
      <c r="C1346">
        <v>0.03</v>
      </c>
      <c r="D1346">
        <v>140.99</v>
      </c>
      <c r="E1346">
        <v>4.2</v>
      </c>
      <c r="F1346">
        <v>2430</v>
      </c>
      <c r="G1346" t="s">
        <v>2272</v>
      </c>
      <c r="H1346" t="s">
        <v>49</v>
      </c>
      <c r="I1346" t="s">
        <v>40</v>
      </c>
      <c r="J1346" t="s">
        <v>77</v>
      </c>
      <c r="K1346" t="s">
        <v>78</v>
      </c>
      <c r="L1346" t="s">
        <v>59</v>
      </c>
      <c r="M1346" t="s">
        <v>2274</v>
      </c>
      <c r="N1346">
        <v>0.59</v>
      </c>
      <c r="O1346" t="s">
        <v>33</v>
      </c>
      <c r="P1346" t="s">
        <v>61</v>
      </c>
      <c r="Q1346" t="s">
        <v>130</v>
      </c>
      <c r="R1346" t="s">
        <v>2273</v>
      </c>
      <c r="S1346">
        <v>76541</v>
      </c>
      <c r="T1346" s="1">
        <v>42092</v>
      </c>
      <c r="U1346" s="1">
        <v>42100</v>
      </c>
      <c r="V1346">
        <v>-458.74400000000003</v>
      </c>
      <c r="W1346">
        <v>2</v>
      </c>
      <c r="X1346">
        <v>246.44</v>
      </c>
      <c r="Y1346">
        <v>91110</v>
      </c>
      <c r="Z1346" t="str">
        <f>TEXT(Orders[[#This Row],[Order Date]],"MMM")</f>
        <v>Mar</v>
      </c>
    </row>
    <row r="1347" spans="1:26" x14ac:dyDescent="0.3">
      <c r="A1347">
        <v>3490</v>
      </c>
      <c r="B1347" t="s">
        <v>37</v>
      </c>
      <c r="C1347">
        <v>0.05</v>
      </c>
      <c r="D1347">
        <v>8.85</v>
      </c>
      <c r="E1347">
        <v>5.6</v>
      </c>
      <c r="F1347">
        <v>2431</v>
      </c>
      <c r="G1347" t="s">
        <v>2275</v>
      </c>
      <c r="H1347" t="s">
        <v>49</v>
      </c>
      <c r="I1347" t="s">
        <v>114</v>
      </c>
      <c r="J1347" t="s">
        <v>29</v>
      </c>
      <c r="K1347" t="s">
        <v>109</v>
      </c>
      <c r="L1347" t="s">
        <v>59</v>
      </c>
      <c r="M1347" t="s">
        <v>2276</v>
      </c>
      <c r="N1347">
        <v>0.36</v>
      </c>
      <c r="O1347" t="s">
        <v>33</v>
      </c>
      <c r="P1347" t="s">
        <v>34</v>
      </c>
      <c r="Q1347" t="s">
        <v>45</v>
      </c>
      <c r="R1347" t="s">
        <v>661</v>
      </c>
      <c r="S1347">
        <v>90004</v>
      </c>
      <c r="T1347" s="1">
        <v>42165</v>
      </c>
      <c r="U1347" s="1">
        <v>42166</v>
      </c>
      <c r="V1347">
        <v>-9.1769999999999996</v>
      </c>
      <c r="W1347">
        <v>21</v>
      </c>
      <c r="X1347">
        <v>199.08</v>
      </c>
      <c r="Y1347">
        <v>24869</v>
      </c>
      <c r="Z1347" t="str">
        <f>TEXT(Orders[[#This Row],[Order Date]],"MMM")</f>
        <v>Jun</v>
      </c>
    </row>
    <row r="1348" spans="1:26" x14ac:dyDescent="0.3">
      <c r="A1348">
        <v>819</v>
      </c>
      <c r="B1348" t="s">
        <v>25</v>
      </c>
      <c r="C1348">
        <v>7.0000000000000007E-2</v>
      </c>
      <c r="D1348">
        <v>155.06</v>
      </c>
      <c r="E1348">
        <v>7.07</v>
      </c>
      <c r="F1348">
        <v>2431</v>
      </c>
      <c r="G1348" t="s">
        <v>2275</v>
      </c>
      <c r="H1348" t="s">
        <v>49</v>
      </c>
      <c r="I1348" t="s">
        <v>114</v>
      </c>
      <c r="J1348" t="s">
        <v>29</v>
      </c>
      <c r="K1348" t="s">
        <v>141</v>
      </c>
      <c r="L1348" t="s">
        <v>59</v>
      </c>
      <c r="M1348" t="s">
        <v>142</v>
      </c>
      <c r="N1348">
        <v>0.59</v>
      </c>
      <c r="O1348" t="s">
        <v>33</v>
      </c>
      <c r="P1348" t="s">
        <v>34</v>
      </c>
      <c r="Q1348" t="s">
        <v>45</v>
      </c>
      <c r="R1348" t="s">
        <v>661</v>
      </c>
      <c r="S1348">
        <v>90004</v>
      </c>
      <c r="T1348" s="1">
        <v>42143</v>
      </c>
      <c r="U1348" s="1">
        <v>42143</v>
      </c>
      <c r="V1348">
        <v>-121.75</v>
      </c>
      <c r="W1348">
        <v>14</v>
      </c>
      <c r="X1348">
        <v>2039.07</v>
      </c>
      <c r="Y1348">
        <v>5920</v>
      </c>
      <c r="Z1348" t="str">
        <f>TEXT(Orders[[#This Row],[Order Date]],"MMM")</f>
        <v>May</v>
      </c>
    </row>
    <row r="1349" spans="1:26" x14ac:dyDescent="0.3">
      <c r="A1349">
        <v>18819</v>
      </c>
      <c r="B1349" t="s">
        <v>25</v>
      </c>
      <c r="C1349">
        <v>7.0000000000000007E-2</v>
      </c>
      <c r="D1349">
        <v>155.06</v>
      </c>
      <c r="E1349">
        <v>7.07</v>
      </c>
      <c r="F1349">
        <v>2432</v>
      </c>
      <c r="G1349" t="s">
        <v>2277</v>
      </c>
      <c r="H1349" t="s">
        <v>49</v>
      </c>
      <c r="I1349" t="s">
        <v>114</v>
      </c>
      <c r="J1349" t="s">
        <v>29</v>
      </c>
      <c r="K1349" t="s">
        <v>141</v>
      </c>
      <c r="L1349" t="s">
        <v>59</v>
      </c>
      <c r="M1349" t="s">
        <v>142</v>
      </c>
      <c r="N1349">
        <v>0.59</v>
      </c>
      <c r="O1349" t="s">
        <v>33</v>
      </c>
      <c r="P1349" t="s">
        <v>61</v>
      </c>
      <c r="Q1349" t="s">
        <v>304</v>
      </c>
      <c r="R1349" t="s">
        <v>2278</v>
      </c>
      <c r="S1349">
        <v>73110</v>
      </c>
      <c r="T1349" s="1">
        <v>42143</v>
      </c>
      <c r="U1349" s="1">
        <v>42143</v>
      </c>
      <c r="V1349">
        <v>24.350000000000023</v>
      </c>
      <c r="W1349">
        <v>3</v>
      </c>
      <c r="X1349">
        <v>436.94</v>
      </c>
      <c r="Y1349">
        <v>89096</v>
      </c>
      <c r="Z1349" t="str">
        <f>TEXT(Orders[[#This Row],[Order Date]],"MMM")</f>
        <v>May</v>
      </c>
    </row>
    <row r="1350" spans="1:26" x14ac:dyDescent="0.3">
      <c r="A1350">
        <v>20286</v>
      </c>
      <c r="B1350" t="s">
        <v>37</v>
      </c>
      <c r="C1350">
        <v>0.09</v>
      </c>
      <c r="D1350">
        <v>5.4</v>
      </c>
      <c r="E1350">
        <v>7.78</v>
      </c>
      <c r="F1350">
        <v>2432</v>
      </c>
      <c r="G1350" t="s">
        <v>2277</v>
      </c>
      <c r="H1350" t="s">
        <v>27</v>
      </c>
      <c r="I1350" t="s">
        <v>114</v>
      </c>
      <c r="J1350" t="s">
        <v>29</v>
      </c>
      <c r="K1350" t="s">
        <v>109</v>
      </c>
      <c r="L1350" t="s">
        <v>59</v>
      </c>
      <c r="M1350" t="s">
        <v>310</v>
      </c>
      <c r="N1350">
        <v>0.37</v>
      </c>
      <c r="O1350" t="s">
        <v>33</v>
      </c>
      <c r="P1350" t="s">
        <v>61</v>
      </c>
      <c r="Q1350" t="s">
        <v>304</v>
      </c>
      <c r="R1350" t="s">
        <v>2278</v>
      </c>
      <c r="S1350">
        <v>73110</v>
      </c>
      <c r="T1350" s="1">
        <v>42161</v>
      </c>
      <c r="U1350" s="1">
        <v>42163</v>
      </c>
      <c r="V1350">
        <v>-34.764499999999998</v>
      </c>
      <c r="W1350">
        <v>6</v>
      </c>
      <c r="X1350">
        <v>37.380000000000003</v>
      </c>
      <c r="Y1350">
        <v>89097</v>
      </c>
      <c r="Z1350" t="str">
        <f>TEXT(Orders[[#This Row],[Order Date]],"MMM")</f>
        <v>Jun</v>
      </c>
    </row>
    <row r="1351" spans="1:26" x14ac:dyDescent="0.3">
      <c r="A1351">
        <v>21490</v>
      </c>
      <c r="B1351" t="s">
        <v>37</v>
      </c>
      <c r="C1351">
        <v>0.05</v>
      </c>
      <c r="D1351">
        <v>8.85</v>
      </c>
      <c r="E1351">
        <v>5.6</v>
      </c>
      <c r="F1351">
        <v>2433</v>
      </c>
      <c r="G1351" t="s">
        <v>2279</v>
      </c>
      <c r="H1351" t="s">
        <v>49</v>
      </c>
      <c r="I1351" t="s">
        <v>114</v>
      </c>
      <c r="J1351" t="s">
        <v>29</v>
      </c>
      <c r="K1351" t="s">
        <v>109</v>
      </c>
      <c r="L1351" t="s">
        <v>59</v>
      </c>
      <c r="M1351" t="s">
        <v>2276</v>
      </c>
      <c r="N1351">
        <v>0.36</v>
      </c>
      <c r="O1351" t="s">
        <v>33</v>
      </c>
      <c r="P1351" t="s">
        <v>61</v>
      </c>
      <c r="Q1351" t="s">
        <v>304</v>
      </c>
      <c r="R1351" t="s">
        <v>2280</v>
      </c>
      <c r="S1351">
        <v>73160</v>
      </c>
      <c r="T1351" s="1">
        <v>42165</v>
      </c>
      <c r="U1351" s="1">
        <v>42166</v>
      </c>
      <c r="V1351">
        <v>-7.3415999999999997</v>
      </c>
      <c r="W1351">
        <v>5</v>
      </c>
      <c r="X1351">
        <v>47.4</v>
      </c>
      <c r="Y1351">
        <v>89095</v>
      </c>
      <c r="Z1351" t="str">
        <f>TEXT(Orders[[#This Row],[Order Date]],"MMM")</f>
        <v>Jun</v>
      </c>
    </row>
    <row r="1352" spans="1:26" x14ac:dyDescent="0.3">
      <c r="A1352">
        <v>19566</v>
      </c>
      <c r="B1352" t="s">
        <v>106</v>
      </c>
      <c r="C1352">
        <v>0.09</v>
      </c>
      <c r="D1352">
        <v>90.97</v>
      </c>
      <c r="E1352">
        <v>14</v>
      </c>
      <c r="F1352">
        <v>2437</v>
      </c>
      <c r="G1352" t="s">
        <v>2281</v>
      </c>
      <c r="H1352" t="s">
        <v>39</v>
      </c>
      <c r="I1352" t="s">
        <v>40</v>
      </c>
      <c r="J1352" t="s">
        <v>77</v>
      </c>
      <c r="K1352" t="s">
        <v>85</v>
      </c>
      <c r="L1352" t="s">
        <v>43</v>
      </c>
      <c r="M1352" t="s">
        <v>1799</v>
      </c>
      <c r="N1352">
        <v>0.36</v>
      </c>
      <c r="O1352" t="s">
        <v>33</v>
      </c>
      <c r="P1352" t="s">
        <v>61</v>
      </c>
      <c r="Q1352" t="s">
        <v>1852</v>
      </c>
      <c r="R1352" t="s">
        <v>2282</v>
      </c>
      <c r="S1352">
        <v>53150</v>
      </c>
      <c r="T1352" s="1">
        <v>42064</v>
      </c>
      <c r="U1352" s="1">
        <v>42066</v>
      </c>
      <c r="V1352">
        <v>35.290000000000049</v>
      </c>
      <c r="W1352">
        <v>3</v>
      </c>
      <c r="X1352">
        <v>260</v>
      </c>
      <c r="Y1352">
        <v>90301</v>
      </c>
      <c r="Z1352" t="str">
        <f>TEXT(Orders[[#This Row],[Order Date]],"MMM")</f>
        <v>Mar</v>
      </c>
    </row>
    <row r="1353" spans="1:26" x14ac:dyDescent="0.3">
      <c r="A1353">
        <v>20157</v>
      </c>
      <c r="B1353" t="s">
        <v>56</v>
      </c>
      <c r="C1353">
        <v>0.02</v>
      </c>
      <c r="D1353">
        <v>63.94</v>
      </c>
      <c r="E1353">
        <v>14.48</v>
      </c>
      <c r="F1353">
        <v>2441</v>
      </c>
      <c r="G1353" t="s">
        <v>2283</v>
      </c>
      <c r="H1353" t="s">
        <v>49</v>
      </c>
      <c r="I1353" t="s">
        <v>114</v>
      </c>
      <c r="J1353" t="s">
        <v>41</v>
      </c>
      <c r="K1353" t="s">
        <v>50</v>
      </c>
      <c r="L1353" t="s">
        <v>59</v>
      </c>
      <c r="M1353" t="s">
        <v>518</v>
      </c>
      <c r="N1353">
        <v>0.46</v>
      </c>
      <c r="O1353" t="s">
        <v>33</v>
      </c>
      <c r="P1353" t="s">
        <v>136</v>
      </c>
      <c r="Q1353" t="s">
        <v>362</v>
      </c>
      <c r="R1353" t="s">
        <v>2284</v>
      </c>
      <c r="S1353">
        <v>32935</v>
      </c>
      <c r="T1353" s="1">
        <v>42098</v>
      </c>
      <c r="U1353" s="1">
        <v>42098</v>
      </c>
      <c r="V1353">
        <v>-100.17</v>
      </c>
      <c r="W1353">
        <v>11</v>
      </c>
      <c r="X1353">
        <v>709.7</v>
      </c>
      <c r="Y1353">
        <v>89300</v>
      </c>
      <c r="Z1353" t="str">
        <f>TEXT(Orders[[#This Row],[Order Date]],"MMM")</f>
        <v>Apr</v>
      </c>
    </row>
    <row r="1354" spans="1:26" x14ac:dyDescent="0.3">
      <c r="A1354">
        <v>20158</v>
      </c>
      <c r="B1354" t="s">
        <v>56</v>
      </c>
      <c r="C1354">
        <v>0.01</v>
      </c>
      <c r="D1354">
        <v>5.0199999999999996</v>
      </c>
      <c r="E1354">
        <v>5.14</v>
      </c>
      <c r="F1354">
        <v>2442</v>
      </c>
      <c r="G1354" t="s">
        <v>2285</v>
      </c>
      <c r="H1354" t="s">
        <v>49</v>
      </c>
      <c r="I1354" t="s">
        <v>114</v>
      </c>
      <c r="J1354" t="s">
        <v>77</v>
      </c>
      <c r="K1354" t="s">
        <v>180</v>
      </c>
      <c r="L1354" t="s">
        <v>51</v>
      </c>
      <c r="M1354" t="s">
        <v>838</v>
      </c>
      <c r="N1354">
        <v>0.79</v>
      </c>
      <c r="O1354" t="s">
        <v>33</v>
      </c>
      <c r="P1354" t="s">
        <v>136</v>
      </c>
      <c r="Q1354" t="s">
        <v>362</v>
      </c>
      <c r="R1354" t="s">
        <v>2286</v>
      </c>
      <c r="S1354">
        <v>32953</v>
      </c>
      <c r="T1354" s="1">
        <v>42098</v>
      </c>
      <c r="U1354" s="1">
        <v>42100</v>
      </c>
      <c r="V1354">
        <v>-3.9479999999999995</v>
      </c>
      <c r="W1354">
        <v>5</v>
      </c>
      <c r="X1354">
        <v>27.42</v>
      </c>
      <c r="Y1354">
        <v>89300</v>
      </c>
      <c r="Z1354" t="str">
        <f>TEXT(Orders[[#This Row],[Order Date]],"MMM")</f>
        <v>Apr</v>
      </c>
    </row>
    <row r="1355" spans="1:26" x14ac:dyDescent="0.3">
      <c r="A1355">
        <v>21084</v>
      </c>
      <c r="B1355" t="s">
        <v>25</v>
      </c>
      <c r="C1355">
        <v>0.05</v>
      </c>
      <c r="D1355">
        <v>58.1</v>
      </c>
      <c r="E1355">
        <v>1.49</v>
      </c>
      <c r="F1355">
        <v>2443</v>
      </c>
      <c r="G1355" t="s">
        <v>2287</v>
      </c>
      <c r="H1355" t="s">
        <v>49</v>
      </c>
      <c r="I1355" t="s">
        <v>28</v>
      </c>
      <c r="J1355" t="s">
        <v>29</v>
      </c>
      <c r="K1355" t="s">
        <v>109</v>
      </c>
      <c r="L1355" t="s">
        <v>59</v>
      </c>
      <c r="M1355" t="s">
        <v>283</v>
      </c>
      <c r="N1355">
        <v>0.38</v>
      </c>
      <c r="O1355" t="s">
        <v>33</v>
      </c>
      <c r="P1355" t="s">
        <v>136</v>
      </c>
      <c r="Q1355" t="s">
        <v>362</v>
      </c>
      <c r="R1355" t="s">
        <v>446</v>
      </c>
      <c r="S1355">
        <v>33142</v>
      </c>
      <c r="T1355" s="1">
        <v>42022</v>
      </c>
      <c r="U1355" s="1">
        <v>42022</v>
      </c>
      <c r="V1355">
        <v>1633.9859999999999</v>
      </c>
      <c r="W1355">
        <v>13</v>
      </c>
      <c r="X1355">
        <v>739.06</v>
      </c>
      <c r="Y1355">
        <v>89299</v>
      </c>
      <c r="Z1355" t="str">
        <f>TEXT(Orders[[#This Row],[Order Date]],"MMM")</f>
        <v>Jan</v>
      </c>
    </row>
    <row r="1356" spans="1:26" x14ac:dyDescent="0.3">
      <c r="A1356">
        <v>25304</v>
      </c>
      <c r="B1356" t="s">
        <v>37</v>
      </c>
      <c r="C1356">
        <v>0.06</v>
      </c>
      <c r="D1356">
        <v>2.2799999999999998</v>
      </c>
      <c r="E1356">
        <v>5.2</v>
      </c>
      <c r="F1356">
        <v>2443</v>
      </c>
      <c r="G1356" t="s">
        <v>2287</v>
      </c>
      <c r="H1356" t="s">
        <v>49</v>
      </c>
      <c r="I1356" t="s">
        <v>28</v>
      </c>
      <c r="J1356" t="s">
        <v>29</v>
      </c>
      <c r="K1356" t="s">
        <v>30</v>
      </c>
      <c r="L1356" t="s">
        <v>31</v>
      </c>
      <c r="M1356" t="s">
        <v>2288</v>
      </c>
      <c r="N1356">
        <v>0.41</v>
      </c>
      <c r="O1356" t="s">
        <v>33</v>
      </c>
      <c r="P1356" t="s">
        <v>136</v>
      </c>
      <c r="Q1356" t="s">
        <v>362</v>
      </c>
      <c r="R1356" t="s">
        <v>446</v>
      </c>
      <c r="S1356">
        <v>33142</v>
      </c>
      <c r="T1356" s="1">
        <v>42156</v>
      </c>
      <c r="U1356" s="1">
        <v>42158</v>
      </c>
      <c r="V1356">
        <v>-2002.6314000000002</v>
      </c>
      <c r="W1356">
        <v>13</v>
      </c>
      <c r="X1356">
        <v>30.47</v>
      </c>
      <c r="Y1356">
        <v>89301</v>
      </c>
      <c r="Z1356" t="str">
        <f>TEXT(Orders[[#This Row],[Order Date]],"MMM")</f>
        <v>Jun</v>
      </c>
    </row>
    <row r="1357" spans="1:26" x14ac:dyDescent="0.3">
      <c r="A1357">
        <v>25742</v>
      </c>
      <c r="B1357" t="s">
        <v>25</v>
      </c>
      <c r="C1357">
        <v>0.09</v>
      </c>
      <c r="D1357">
        <v>6.48</v>
      </c>
      <c r="E1357">
        <v>7.03</v>
      </c>
      <c r="F1357">
        <v>2448</v>
      </c>
      <c r="G1357" t="s">
        <v>2289</v>
      </c>
      <c r="H1357" t="s">
        <v>49</v>
      </c>
      <c r="I1357" t="s">
        <v>114</v>
      </c>
      <c r="J1357" t="s">
        <v>29</v>
      </c>
      <c r="K1357" t="s">
        <v>93</v>
      </c>
      <c r="L1357" t="s">
        <v>59</v>
      </c>
      <c r="M1357" t="s">
        <v>374</v>
      </c>
      <c r="N1357">
        <v>0.37</v>
      </c>
      <c r="O1357" t="s">
        <v>33</v>
      </c>
      <c r="P1357" t="s">
        <v>61</v>
      </c>
      <c r="Q1357" t="s">
        <v>62</v>
      </c>
      <c r="R1357" t="s">
        <v>2290</v>
      </c>
      <c r="S1357">
        <v>55410</v>
      </c>
      <c r="T1357" s="1">
        <v>42184</v>
      </c>
      <c r="U1357" s="1">
        <v>42186</v>
      </c>
      <c r="V1357">
        <v>-126.208</v>
      </c>
      <c r="W1357">
        <v>16</v>
      </c>
      <c r="X1357">
        <v>96.96</v>
      </c>
      <c r="Y1357">
        <v>87790</v>
      </c>
      <c r="Z1357" t="str">
        <f>TEXT(Orders[[#This Row],[Order Date]],"MMM")</f>
        <v>Jun</v>
      </c>
    </row>
    <row r="1358" spans="1:26" x14ac:dyDescent="0.3">
      <c r="A1358">
        <v>20687</v>
      </c>
      <c r="B1358" t="s">
        <v>37</v>
      </c>
      <c r="C1358">
        <v>0.08</v>
      </c>
      <c r="D1358">
        <v>4.13</v>
      </c>
      <c r="E1358">
        <v>1.17</v>
      </c>
      <c r="F1358">
        <v>2450</v>
      </c>
      <c r="G1358" t="s">
        <v>2291</v>
      </c>
      <c r="H1358" t="s">
        <v>49</v>
      </c>
      <c r="I1358" t="s">
        <v>40</v>
      </c>
      <c r="J1358" t="s">
        <v>29</v>
      </c>
      <c r="K1358" t="s">
        <v>30</v>
      </c>
      <c r="L1358" t="s">
        <v>31</v>
      </c>
      <c r="M1358" t="s">
        <v>2292</v>
      </c>
      <c r="N1358">
        <v>0.56999999999999995</v>
      </c>
      <c r="O1358" t="s">
        <v>33</v>
      </c>
      <c r="P1358" t="s">
        <v>61</v>
      </c>
      <c r="Q1358" t="s">
        <v>1852</v>
      </c>
      <c r="R1358" t="s">
        <v>2293</v>
      </c>
      <c r="S1358">
        <v>53545</v>
      </c>
      <c r="T1358" s="1">
        <v>42147</v>
      </c>
      <c r="U1358" s="1">
        <v>42149</v>
      </c>
      <c r="V1358">
        <v>-5.54</v>
      </c>
      <c r="W1358">
        <v>1</v>
      </c>
      <c r="X1358">
        <v>4.21</v>
      </c>
      <c r="Y1358">
        <v>90322</v>
      </c>
      <c r="Z1358" t="str">
        <f>TEXT(Orders[[#This Row],[Order Date]],"MMM")</f>
        <v>May</v>
      </c>
    </row>
    <row r="1359" spans="1:26" x14ac:dyDescent="0.3">
      <c r="A1359">
        <v>21198</v>
      </c>
      <c r="B1359" t="s">
        <v>56</v>
      </c>
      <c r="C1359">
        <v>0.06</v>
      </c>
      <c r="D1359">
        <v>3499.99</v>
      </c>
      <c r="E1359">
        <v>24.49</v>
      </c>
      <c r="F1359">
        <v>2454</v>
      </c>
      <c r="G1359" t="s">
        <v>2294</v>
      </c>
      <c r="H1359" t="s">
        <v>27</v>
      </c>
      <c r="I1359" t="s">
        <v>28</v>
      </c>
      <c r="J1359" t="s">
        <v>77</v>
      </c>
      <c r="K1359" t="s">
        <v>586</v>
      </c>
      <c r="L1359" t="s">
        <v>236</v>
      </c>
      <c r="M1359" t="s">
        <v>1306</v>
      </c>
      <c r="N1359">
        <v>0.37</v>
      </c>
      <c r="O1359" t="s">
        <v>33</v>
      </c>
      <c r="P1359" t="s">
        <v>136</v>
      </c>
      <c r="Q1359" t="s">
        <v>1275</v>
      </c>
      <c r="R1359" t="s">
        <v>2295</v>
      </c>
      <c r="S1359">
        <v>35244</v>
      </c>
      <c r="T1359" s="1">
        <v>42064</v>
      </c>
      <c r="U1359" s="1">
        <v>42067</v>
      </c>
      <c r="V1359">
        <v>-68.432000000000002</v>
      </c>
      <c r="W1359">
        <v>1</v>
      </c>
      <c r="X1359">
        <v>3550.28</v>
      </c>
      <c r="Y1359">
        <v>89219</v>
      </c>
      <c r="Z1359" t="str">
        <f>TEXT(Orders[[#This Row],[Order Date]],"MMM")</f>
        <v>Mar</v>
      </c>
    </row>
    <row r="1360" spans="1:26" x14ac:dyDescent="0.3">
      <c r="A1360">
        <v>25536</v>
      </c>
      <c r="B1360" t="s">
        <v>25</v>
      </c>
      <c r="C1360">
        <v>7.0000000000000007E-2</v>
      </c>
      <c r="D1360">
        <v>179.99</v>
      </c>
      <c r="E1360">
        <v>19.989999999999998</v>
      </c>
      <c r="F1360">
        <v>2456</v>
      </c>
      <c r="G1360" t="s">
        <v>2296</v>
      </c>
      <c r="H1360" t="s">
        <v>49</v>
      </c>
      <c r="I1360" t="s">
        <v>40</v>
      </c>
      <c r="J1360" t="s">
        <v>77</v>
      </c>
      <c r="K1360" t="s">
        <v>180</v>
      </c>
      <c r="L1360" t="s">
        <v>59</v>
      </c>
      <c r="M1360" t="s">
        <v>578</v>
      </c>
      <c r="N1360">
        <v>0.48</v>
      </c>
      <c r="O1360" t="s">
        <v>33</v>
      </c>
      <c r="P1360" t="s">
        <v>136</v>
      </c>
      <c r="Q1360" t="s">
        <v>1275</v>
      </c>
      <c r="R1360" t="s">
        <v>2297</v>
      </c>
      <c r="S1360">
        <v>36608</v>
      </c>
      <c r="T1360" s="1">
        <v>42026</v>
      </c>
      <c r="U1360" s="1">
        <v>42027</v>
      </c>
      <c r="V1360">
        <v>733.2822000000001</v>
      </c>
      <c r="W1360">
        <v>7</v>
      </c>
      <c r="X1360">
        <v>1188.6300000000001</v>
      </c>
      <c r="Y1360">
        <v>89218</v>
      </c>
      <c r="Z1360" t="str">
        <f>TEXT(Orders[[#This Row],[Order Date]],"MMM")</f>
        <v>Jan</v>
      </c>
    </row>
    <row r="1361" spans="1:26" x14ac:dyDescent="0.3">
      <c r="A1361">
        <v>25537</v>
      </c>
      <c r="B1361" t="s">
        <v>25</v>
      </c>
      <c r="C1361">
        <v>0.02</v>
      </c>
      <c r="D1361">
        <v>92.23</v>
      </c>
      <c r="E1361">
        <v>39.61</v>
      </c>
      <c r="F1361">
        <v>2456</v>
      </c>
      <c r="G1361" t="s">
        <v>2296</v>
      </c>
      <c r="H1361" t="s">
        <v>27</v>
      </c>
      <c r="I1361" t="s">
        <v>40</v>
      </c>
      <c r="J1361" t="s">
        <v>41</v>
      </c>
      <c r="K1361" t="s">
        <v>50</v>
      </c>
      <c r="L1361" t="s">
        <v>86</v>
      </c>
      <c r="M1361" t="s">
        <v>2298</v>
      </c>
      <c r="N1361">
        <v>0.67</v>
      </c>
      <c r="O1361" t="s">
        <v>33</v>
      </c>
      <c r="P1361" t="s">
        <v>136</v>
      </c>
      <c r="Q1361" t="s">
        <v>1275</v>
      </c>
      <c r="R1361" t="s">
        <v>2297</v>
      </c>
      <c r="S1361">
        <v>36608</v>
      </c>
      <c r="T1361" s="1">
        <v>42026</v>
      </c>
      <c r="U1361" s="1">
        <v>42027</v>
      </c>
      <c r="V1361">
        <v>-905.99039999999991</v>
      </c>
      <c r="W1361">
        <v>11</v>
      </c>
      <c r="X1361">
        <v>1009.93</v>
      </c>
      <c r="Y1361">
        <v>89218</v>
      </c>
      <c r="Z1361" t="str">
        <f>TEXT(Orders[[#This Row],[Order Date]],"MMM")</f>
        <v>Jan</v>
      </c>
    </row>
    <row r="1362" spans="1:26" x14ac:dyDescent="0.3">
      <c r="A1362">
        <v>25535</v>
      </c>
      <c r="B1362" t="s">
        <v>25</v>
      </c>
      <c r="C1362">
        <v>0.02</v>
      </c>
      <c r="D1362">
        <v>15.22</v>
      </c>
      <c r="E1362">
        <v>9.73</v>
      </c>
      <c r="F1362">
        <v>2457</v>
      </c>
      <c r="G1362" t="s">
        <v>2299</v>
      </c>
      <c r="H1362" t="s">
        <v>49</v>
      </c>
      <c r="I1362" t="s">
        <v>40</v>
      </c>
      <c r="J1362" t="s">
        <v>29</v>
      </c>
      <c r="K1362" t="s">
        <v>109</v>
      </c>
      <c r="L1362" t="s">
        <v>59</v>
      </c>
      <c r="M1362" t="s">
        <v>2300</v>
      </c>
      <c r="N1362">
        <v>0.36</v>
      </c>
      <c r="O1362" t="s">
        <v>33</v>
      </c>
      <c r="P1362" t="s">
        <v>61</v>
      </c>
      <c r="Q1362" t="s">
        <v>62</v>
      </c>
      <c r="R1362" t="s">
        <v>2301</v>
      </c>
      <c r="S1362">
        <v>55014</v>
      </c>
      <c r="T1362" s="1">
        <v>42026</v>
      </c>
      <c r="U1362" s="1">
        <v>42026</v>
      </c>
      <c r="V1362">
        <v>-21.63242</v>
      </c>
      <c r="W1362">
        <v>9</v>
      </c>
      <c r="X1362">
        <v>140.69999999999999</v>
      </c>
      <c r="Y1362">
        <v>89218</v>
      </c>
      <c r="Z1362" t="str">
        <f>TEXT(Orders[[#This Row],[Order Date]],"MMM")</f>
        <v>Jan</v>
      </c>
    </row>
    <row r="1363" spans="1:26" x14ac:dyDescent="0.3">
      <c r="A1363">
        <v>22321</v>
      </c>
      <c r="B1363" t="s">
        <v>25</v>
      </c>
      <c r="C1363">
        <v>0.03</v>
      </c>
      <c r="D1363">
        <v>6.48</v>
      </c>
      <c r="E1363">
        <v>8.73</v>
      </c>
      <c r="F1363">
        <v>2458</v>
      </c>
      <c r="G1363" t="s">
        <v>2302</v>
      </c>
      <c r="H1363" t="s">
        <v>49</v>
      </c>
      <c r="I1363" t="s">
        <v>40</v>
      </c>
      <c r="J1363" t="s">
        <v>29</v>
      </c>
      <c r="K1363" t="s">
        <v>93</v>
      </c>
      <c r="L1363" t="s">
        <v>59</v>
      </c>
      <c r="M1363" t="s">
        <v>2303</v>
      </c>
      <c r="N1363">
        <v>0.37</v>
      </c>
      <c r="O1363" t="s">
        <v>33</v>
      </c>
      <c r="P1363" t="s">
        <v>61</v>
      </c>
      <c r="Q1363" t="s">
        <v>62</v>
      </c>
      <c r="R1363" t="s">
        <v>2290</v>
      </c>
      <c r="S1363">
        <v>55410</v>
      </c>
      <c r="T1363" s="1">
        <v>42007</v>
      </c>
      <c r="U1363" s="1">
        <v>42009</v>
      </c>
      <c r="V1363">
        <v>-35.04</v>
      </c>
      <c r="W1363">
        <v>2</v>
      </c>
      <c r="X1363">
        <v>15.95</v>
      </c>
      <c r="Y1363">
        <v>91285</v>
      </c>
      <c r="Z1363" t="str">
        <f>TEXT(Orders[[#This Row],[Order Date]],"MMM")</f>
        <v>Jan</v>
      </c>
    </row>
    <row r="1364" spans="1:26" x14ac:dyDescent="0.3">
      <c r="A1364">
        <v>21190</v>
      </c>
      <c r="B1364" t="s">
        <v>56</v>
      </c>
      <c r="C1364">
        <v>0.05</v>
      </c>
      <c r="D1364">
        <v>12.88</v>
      </c>
      <c r="E1364">
        <v>4.59</v>
      </c>
      <c r="F1364">
        <v>2458</v>
      </c>
      <c r="G1364" t="s">
        <v>2302</v>
      </c>
      <c r="H1364" t="s">
        <v>49</v>
      </c>
      <c r="I1364" t="s">
        <v>40</v>
      </c>
      <c r="J1364" t="s">
        <v>29</v>
      </c>
      <c r="K1364" t="s">
        <v>174</v>
      </c>
      <c r="L1364" t="s">
        <v>31</v>
      </c>
      <c r="M1364" t="s">
        <v>1618</v>
      </c>
      <c r="N1364">
        <v>0.82</v>
      </c>
      <c r="O1364" t="s">
        <v>33</v>
      </c>
      <c r="P1364" t="s">
        <v>61</v>
      </c>
      <c r="Q1364" t="s">
        <v>62</v>
      </c>
      <c r="R1364" t="s">
        <v>2290</v>
      </c>
      <c r="S1364">
        <v>55410</v>
      </c>
      <c r="T1364" s="1">
        <v>42147</v>
      </c>
      <c r="U1364" s="1">
        <v>42149</v>
      </c>
      <c r="V1364">
        <v>5.980000000000004</v>
      </c>
      <c r="W1364">
        <v>3</v>
      </c>
      <c r="X1364">
        <v>42.35</v>
      </c>
      <c r="Y1364">
        <v>91286</v>
      </c>
      <c r="Z1364" t="str">
        <f>TEXT(Orders[[#This Row],[Order Date]],"MMM")</f>
        <v>May</v>
      </c>
    </row>
    <row r="1365" spans="1:26" x14ac:dyDescent="0.3">
      <c r="A1365">
        <v>4321</v>
      </c>
      <c r="B1365" t="s">
        <v>25</v>
      </c>
      <c r="C1365">
        <v>0.03</v>
      </c>
      <c r="D1365">
        <v>6.48</v>
      </c>
      <c r="E1365">
        <v>8.73</v>
      </c>
      <c r="F1365">
        <v>2460</v>
      </c>
      <c r="G1365" t="s">
        <v>2304</v>
      </c>
      <c r="H1365" t="s">
        <v>49</v>
      </c>
      <c r="I1365" t="s">
        <v>40</v>
      </c>
      <c r="J1365" t="s">
        <v>29</v>
      </c>
      <c r="K1365" t="s">
        <v>93</v>
      </c>
      <c r="L1365" t="s">
        <v>59</v>
      </c>
      <c r="M1365" t="s">
        <v>2303</v>
      </c>
      <c r="N1365">
        <v>0.37</v>
      </c>
      <c r="O1365" t="s">
        <v>33</v>
      </c>
      <c r="P1365" t="s">
        <v>53</v>
      </c>
      <c r="Q1365" t="s">
        <v>71</v>
      </c>
      <c r="R1365" t="s">
        <v>90</v>
      </c>
      <c r="S1365">
        <v>10035</v>
      </c>
      <c r="T1365" s="1">
        <v>42007</v>
      </c>
      <c r="U1365" s="1">
        <v>42009</v>
      </c>
      <c r="V1365">
        <v>-35.04</v>
      </c>
      <c r="W1365">
        <v>8</v>
      </c>
      <c r="X1365">
        <v>63.78</v>
      </c>
      <c r="Y1365">
        <v>30785</v>
      </c>
      <c r="Z1365" t="str">
        <f>TEXT(Orders[[#This Row],[Order Date]],"MMM")</f>
        <v>Jan</v>
      </c>
    </row>
    <row r="1366" spans="1:26" x14ac:dyDescent="0.3">
      <c r="A1366">
        <v>4322</v>
      </c>
      <c r="B1366" t="s">
        <v>25</v>
      </c>
      <c r="C1366">
        <v>7.0000000000000007E-2</v>
      </c>
      <c r="D1366">
        <v>9.93</v>
      </c>
      <c r="E1366">
        <v>1.0900000000000001</v>
      </c>
      <c r="F1366">
        <v>2460</v>
      </c>
      <c r="G1366" t="s">
        <v>2304</v>
      </c>
      <c r="H1366" t="s">
        <v>49</v>
      </c>
      <c r="I1366" t="s">
        <v>40</v>
      </c>
      <c r="J1366" t="s">
        <v>29</v>
      </c>
      <c r="K1366" t="s">
        <v>30</v>
      </c>
      <c r="L1366" t="s">
        <v>31</v>
      </c>
      <c r="M1366" t="s">
        <v>2305</v>
      </c>
      <c r="N1366">
        <v>0.43</v>
      </c>
      <c r="O1366" t="s">
        <v>33</v>
      </c>
      <c r="P1366" t="s">
        <v>53</v>
      </c>
      <c r="Q1366" t="s">
        <v>71</v>
      </c>
      <c r="R1366" t="s">
        <v>90</v>
      </c>
      <c r="S1366">
        <v>10035</v>
      </c>
      <c r="T1366" s="1">
        <v>42007</v>
      </c>
      <c r="U1366" s="1">
        <v>42010</v>
      </c>
      <c r="V1366">
        <v>149.53</v>
      </c>
      <c r="W1366">
        <v>46</v>
      </c>
      <c r="X1366">
        <v>451.61</v>
      </c>
      <c r="Y1366">
        <v>30785</v>
      </c>
      <c r="Z1366" t="str">
        <f>TEXT(Orders[[#This Row],[Order Date]],"MMM")</f>
        <v>Jan</v>
      </c>
    </row>
    <row r="1367" spans="1:26" x14ac:dyDescent="0.3">
      <c r="A1367">
        <v>25859</v>
      </c>
      <c r="B1367" t="s">
        <v>25</v>
      </c>
      <c r="C1367">
        <v>0.09</v>
      </c>
      <c r="D1367">
        <v>1.74</v>
      </c>
      <c r="E1367">
        <v>4.08</v>
      </c>
      <c r="F1367">
        <v>2464</v>
      </c>
      <c r="G1367" t="s">
        <v>2306</v>
      </c>
      <c r="H1367" t="s">
        <v>27</v>
      </c>
      <c r="I1367" t="s">
        <v>114</v>
      </c>
      <c r="J1367" t="s">
        <v>41</v>
      </c>
      <c r="K1367" t="s">
        <v>50</v>
      </c>
      <c r="L1367" t="s">
        <v>51</v>
      </c>
      <c r="M1367" t="s">
        <v>219</v>
      </c>
      <c r="N1367">
        <v>0.53</v>
      </c>
      <c r="O1367" t="s">
        <v>33</v>
      </c>
      <c r="P1367" t="s">
        <v>136</v>
      </c>
      <c r="Q1367" t="s">
        <v>171</v>
      </c>
      <c r="R1367" t="s">
        <v>2307</v>
      </c>
      <c r="S1367">
        <v>71111</v>
      </c>
      <c r="T1367" s="1">
        <v>42135</v>
      </c>
      <c r="U1367" s="1">
        <v>42137</v>
      </c>
      <c r="V1367">
        <v>608.26199999999994</v>
      </c>
      <c r="W1367">
        <v>4</v>
      </c>
      <c r="X1367">
        <v>10.41</v>
      </c>
      <c r="Y1367">
        <v>88713</v>
      </c>
      <c r="Z1367" t="str">
        <f>TEXT(Orders[[#This Row],[Order Date]],"MMM")</f>
        <v>May</v>
      </c>
    </row>
    <row r="1368" spans="1:26" x14ac:dyDescent="0.3">
      <c r="A1368">
        <v>25860</v>
      </c>
      <c r="B1368" t="s">
        <v>25</v>
      </c>
      <c r="C1368">
        <v>0.08</v>
      </c>
      <c r="D1368">
        <v>227.55</v>
      </c>
      <c r="E1368">
        <v>32.479999999999997</v>
      </c>
      <c r="F1368">
        <v>2464</v>
      </c>
      <c r="G1368" t="s">
        <v>2306</v>
      </c>
      <c r="H1368" t="s">
        <v>39</v>
      </c>
      <c r="I1368" t="s">
        <v>114</v>
      </c>
      <c r="J1368" t="s">
        <v>41</v>
      </c>
      <c r="K1368" t="s">
        <v>152</v>
      </c>
      <c r="L1368" t="s">
        <v>121</v>
      </c>
      <c r="M1368" t="s">
        <v>2308</v>
      </c>
      <c r="N1368">
        <v>0.68</v>
      </c>
      <c r="O1368" t="s">
        <v>33</v>
      </c>
      <c r="P1368" t="s">
        <v>136</v>
      </c>
      <c r="Q1368" t="s">
        <v>171</v>
      </c>
      <c r="R1368" t="s">
        <v>2307</v>
      </c>
      <c r="S1368">
        <v>71111</v>
      </c>
      <c r="T1368" s="1">
        <v>42135</v>
      </c>
      <c r="U1368" s="1">
        <v>42135</v>
      </c>
      <c r="V1368">
        <v>-570.16960000000006</v>
      </c>
      <c r="W1368">
        <v>16</v>
      </c>
      <c r="X1368">
        <v>2849.64</v>
      </c>
      <c r="Y1368">
        <v>88713</v>
      </c>
      <c r="Z1368" t="str">
        <f>TEXT(Orders[[#This Row],[Order Date]],"MMM")</f>
        <v>May</v>
      </c>
    </row>
    <row r="1369" spans="1:26" x14ac:dyDescent="0.3">
      <c r="A1369">
        <v>25807</v>
      </c>
      <c r="B1369" t="s">
        <v>37</v>
      </c>
      <c r="C1369">
        <v>0.05</v>
      </c>
      <c r="D1369">
        <v>6.28</v>
      </c>
      <c r="E1369">
        <v>5.36</v>
      </c>
      <c r="F1369">
        <v>2464</v>
      </c>
      <c r="G1369" t="s">
        <v>2306</v>
      </c>
      <c r="H1369" t="s">
        <v>49</v>
      </c>
      <c r="I1369" t="s">
        <v>114</v>
      </c>
      <c r="J1369" t="s">
        <v>29</v>
      </c>
      <c r="K1369" t="s">
        <v>109</v>
      </c>
      <c r="L1369" t="s">
        <v>59</v>
      </c>
      <c r="M1369" t="s">
        <v>2309</v>
      </c>
      <c r="N1369">
        <v>0.4</v>
      </c>
      <c r="O1369" t="s">
        <v>33</v>
      </c>
      <c r="P1369" t="s">
        <v>136</v>
      </c>
      <c r="Q1369" t="s">
        <v>171</v>
      </c>
      <c r="R1369" t="s">
        <v>2307</v>
      </c>
      <c r="S1369">
        <v>71111</v>
      </c>
      <c r="T1369" s="1">
        <v>42024</v>
      </c>
      <c r="U1369" s="1">
        <v>42027</v>
      </c>
      <c r="V1369">
        <v>1.278</v>
      </c>
      <c r="W1369">
        <v>6</v>
      </c>
      <c r="X1369">
        <v>38.04</v>
      </c>
      <c r="Y1369">
        <v>88714</v>
      </c>
      <c r="Z1369" t="str">
        <f>TEXT(Orders[[#This Row],[Order Date]],"MMM")</f>
        <v>Jan</v>
      </c>
    </row>
    <row r="1370" spans="1:26" x14ac:dyDescent="0.3">
      <c r="A1370">
        <v>25808</v>
      </c>
      <c r="B1370" t="s">
        <v>37</v>
      </c>
      <c r="C1370">
        <v>0.04</v>
      </c>
      <c r="D1370">
        <v>3.08</v>
      </c>
      <c r="E1370">
        <v>0.99</v>
      </c>
      <c r="F1370">
        <v>2464</v>
      </c>
      <c r="G1370" t="s">
        <v>2306</v>
      </c>
      <c r="H1370" t="s">
        <v>49</v>
      </c>
      <c r="I1370" t="s">
        <v>114</v>
      </c>
      <c r="J1370" t="s">
        <v>29</v>
      </c>
      <c r="K1370" t="s">
        <v>134</v>
      </c>
      <c r="L1370" t="s">
        <v>59</v>
      </c>
      <c r="M1370" t="s">
        <v>1988</v>
      </c>
      <c r="N1370">
        <v>0.37</v>
      </c>
      <c r="O1370" t="s">
        <v>33</v>
      </c>
      <c r="P1370" t="s">
        <v>136</v>
      </c>
      <c r="Q1370" t="s">
        <v>171</v>
      </c>
      <c r="R1370" t="s">
        <v>2307</v>
      </c>
      <c r="S1370">
        <v>71111</v>
      </c>
      <c r="T1370" s="1">
        <v>42024</v>
      </c>
      <c r="U1370" s="1">
        <v>42025</v>
      </c>
      <c r="V1370">
        <v>424.28999999999996</v>
      </c>
      <c r="W1370">
        <v>14</v>
      </c>
      <c r="X1370">
        <v>42.53</v>
      </c>
      <c r="Y1370">
        <v>88714</v>
      </c>
      <c r="Z1370" t="str">
        <f>TEXT(Orders[[#This Row],[Order Date]],"MMM")</f>
        <v>Jan</v>
      </c>
    </row>
    <row r="1371" spans="1:26" x14ac:dyDescent="0.3">
      <c r="A1371">
        <v>22580</v>
      </c>
      <c r="B1371" t="s">
        <v>56</v>
      </c>
      <c r="C1371">
        <v>0.04</v>
      </c>
      <c r="D1371">
        <v>2.08</v>
      </c>
      <c r="E1371">
        <v>1.49</v>
      </c>
      <c r="F1371">
        <v>2466</v>
      </c>
      <c r="G1371" t="s">
        <v>2310</v>
      </c>
      <c r="H1371" t="s">
        <v>49</v>
      </c>
      <c r="I1371" t="s">
        <v>28</v>
      </c>
      <c r="J1371" t="s">
        <v>29</v>
      </c>
      <c r="K1371" t="s">
        <v>109</v>
      </c>
      <c r="L1371" t="s">
        <v>59</v>
      </c>
      <c r="M1371" t="s">
        <v>1347</v>
      </c>
      <c r="N1371">
        <v>0.36</v>
      </c>
      <c r="O1371" t="s">
        <v>33</v>
      </c>
      <c r="P1371" t="s">
        <v>61</v>
      </c>
      <c r="Q1371" t="s">
        <v>300</v>
      </c>
      <c r="R1371" t="s">
        <v>2311</v>
      </c>
      <c r="S1371">
        <v>49783</v>
      </c>
      <c r="T1371" s="1">
        <v>42062</v>
      </c>
      <c r="U1371" s="1">
        <v>42063</v>
      </c>
      <c r="V1371">
        <v>-3.71956</v>
      </c>
      <c r="W1371">
        <v>7</v>
      </c>
      <c r="X1371">
        <v>14.77</v>
      </c>
      <c r="Y1371">
        <v>88136</v>
      </c>
      <c r="Z1371" t="str">
        <f>TEXT(Orders[[#This Row],[Order Date]],"MMM")</f>
        <v>Feb</v>
      </c>
    </row>
    <row r="1372" spans="1:26" x14ac:dyDescent="0.3">
      <c r="A1372">
        <v>22582</v>
      </c>
      <c r="B1372" t="s">
        <v>56</v>
      </c>
      <c r="C1372">
        <v>0.02</v>
      </c>
      <c r="D1372">
        <v>53.98</v>
      </c>
      <c r="E1372">
        <v>5.5</v>
      </c>
      <c r="F1372">
        <v>2466</v>
      </c>
      <c r="G1372" t="s">
        <v>2310</v>
      </c>
      <c r="H1372" t="s">
        <v>27</v>
      </c>
      <c r="I1372" t="s">
        <v>28</v>
      </c>
      <c r="J1372" t="s">
        <v>77</v>
      </c>
      <c r="K1372" t="s">
        <v>180</v>
      </c>
      <c r="L1372" t="s">
        <v>59</v>
      </c>
      <c r="M1372" t="s">
        <v>2312</v>
      </c>
      <c r="N1372">
        <v>0.62</v>
      </c>
      <c r="O1372" t="s">
        <v>33</v>
      </c>
      <c r="P1372" t="s">
        <v>61</v>
      </c>
      <c r="Q1372" t="s">
        <v>300</v>
      </c>
      <c r="R1372" t="s">
        <v>2311</v>
      </c>
      <c r="S1372">
        <v>49783</v>
      </c>
      <c r="T1372" s="1">
        <v>42062</v>
      </c>
      <c r="U1372" s="1">
        <v>42063</v>
      </c>
      <c r="V1372">
        <v>101.97200000000001</v>
      </c>
      <c r="W1372">
        <v>8</v>
      </c>
      <c r="X1372">
        <v>438.33</v>
      </c>
      <c r="Y1372">
        <v>88136</v>
      </c>
      <c r="Z1372" t="str">
        <f>TEXT(Orders[[#This Row],[Order Date]],"MMM")</f>
        <v>Feb</v>
      </c>
    </row>
    <row r="1373" spans="1:26" x14ac:dyDescent="0.3">
      <c r="A1373">
        <v>22583</v>
      </c>
      <c r="B1373" t="s">
        <v>56</v>
      </c>
      <c r="C1373">
        <v>0.05</v>
      </c>
      <c r="D1373">
        <v>4.9800000000000004</v>
      </c>
      <c r="E1373">
        <v>5.0199999999999996</v>
      </c>
      <c r="F1373">
        <v>2466</v>
      </c>
      <c r="G1373" t="s">
        <v>2310</v>
      </c>
      <c r="H1373" t="s">
        <v>49</v>
      </c>
      <c r="I1373" t="s">
        <v>28</v>
      </c>
      <c r="J1373" t="s">
        <v>29</v>
      </c>
      <c r="K1373" t="s">
        <v>93</v>
      </c>
      <c r="L1373" t="s">
        <v>59</v>
      </c>
      <c r="M1373" t="s">
        <v>2313</v>
      </c>
      <c r="N1373">
        <v>0.38</v>
      </c>
      <c r="O1373" t="s">
        <v>33</v>
      </c>
      <c r="P1373" t="s">
        <v>61</v>
      </c>
      <c r="Q1373" t="s">
        <v>300</v>
      </c>
      <c r="R1373" t="s">
        <v>2311</v>
      </c>
      <c r="S1373">
        <v>49783</v>
      </c>
      <c r="T1373" s="1">
        <v>42062</v>
      </c>
      <c r="U1373" s="1">
        <v>42062</v>
      </c>
      <c r="V1373">
        <v>-16.634799999999998</v>
      </c>
      <c r="W1373">
        <v>7</v>
      </c>
      <c r="X1373">
        <v>38.11</v>
      </c>
      <c r="Y1373">
        <v>88136</v>
      </c>
      <c r="Z1373" t="str">
        <f>TEXT(Orders[[#This Row],[Order Date]],"MMM")</f>
        <v>Feb</v>
      </c>
    </row>
    <row r="1374" spans="1:26" x14ac:dyDescent="0.3">
      <c r="A1374">
        <v>19766</v>
      </c>
      <c r="B1374" t="s">
        <v>47</v>
      </c>
      <c r="C1374">
        <v>0.09</v>
      </c>
      <c r="D1374">
        <v>58.1</v>
      </c>
      <c r="E1374">
        <v>1.49</v>
      </c>
      <c r="F1374">
        <v>2468</v>
      </c>
      <c r="G1374" t="s">
        <v>2314</v>
      </c>
      <c r="H1374" t="s">
        <v>27</v>
      </c>
      <c r="I1374" t="s">
        <v>40</v>
      </c>
      <c r="J1374" t="s">
        <v>29</v>
      </c>
      <c r="K1374" t="s">
        <v>109</v>
      </c>
      <c r="L1374" t="s">
        <v>59</v>
      </c>
      <c r="M1374" t="s">
        <v>283</v>
      </c>
      <c r="N1374">
        <v>0.38</v>
      </c>
      <c r="O1374" t="s">
        <v>33</v>
      </c>
      <c r="P1374" t="s">
        <v>136</v>
      </c>
      <c r="Q1374" t="s">
        <v>322</v>
      </c>
      <c r="R1374" t="s">
        <v>2315</v>
      </c>
      <c r="S1374">
        <v>28144</v>
      </c>
      <c r="T1374" s="1">
        <v>42121</v>
      </c>
      <c r="U1374" s="1">
        <v>42123</v>
      </c>
      <c r="V1374">
        <v>765.75</v>
      </c>
      <c r="W1374">
        <v>3</v>
      </c>
      <c r="X1374">
        <v>169.46</v>
      </c>
      <c r="Y1374">
        <v>88135</v>
      </c>
      <c r="Z1374" t="str">
        <f>TEXT(Orders[[#This Row],[Order Date]],"MMM")</f>
        <v>Apr</v>
      </c>
    </row>
    <row r="1375" spans="1:26" x14ac:dyDescent="0.3">
      <c r="A1375">
        <v>18684</v>
      </c>
      <c r="B1375" t="s">
        <v>47</v>
      </c>
      <c r="C1375">
        <v>0.04</v>
      </c>
      <c r="D1375">
        <v>65.989999999999995</v>
      </c>
      <c r="E1375">
        <v>8.99</v>
      </c>
      <c r="F1375">
        <v>2468</v>
      </c>
      <c r="G1375" t="s">
        <v>2314</v>
      </c>
      <c r="H1375" t="s">
        <v>49</v>
      </c>
      <c r="I1375" t="s">
        <v>28</v>
      </c>
      <c r="J1375" t="s">
        <v>77</v>
      </c>
      <c r="K1375" t="s">
        <v>78</v>
      </c>
      <c r="L1375" t="s">
        <v>59</v>
      </c>
      <c r="M1375" t="s">
        <v>1661</v>
      </c>
      <c r="N1375">
        <v>0.55000000000000004</v>
      </c>
      <c r="O1375" t="s">
        <v>33</v>
      </c>
      <c r="P1375" t="s">
        <v>136</v>
      </c>
      <c r="Q1375" t="s">
        <v>322</v>
      </c>
      <c r="R1375" t="s">
        <v>2315</v>
      </c>
      <c r="S1375">
        <v>28144</v>
      </c>
      <c r="T1375" s="1">
        <v>42076</v>
      </c>
      <c r="U1375" s="1">
        <v>42077</v>
      </c>
      <c r="V1375">
        <v>-335.041</v>
      </c>
      <c r="W1375">
        <v>13</v>
      </c>
      <c r="X1375">
        <v>724.57</v>
      </c>
      <c r="Y1375">
        <v>88137</v>
      </c>
      <c r="Z1375" t="str">
        <f>TEXT(Orders[[#This Row],[Order Date]],"MMM")</f>
        <v>Mar</v>
      </c>
    </row>
    <row r="1376" spans="1:26" x14ac:dyDescent="0.3">
      <c r="A1376">
        <v>26057</v>
      </c>
      <c r="B1376" t="s">
        <v>106</v>
      </c>
      <c r="C1376">
        <v>0.1</v>
      </c>
      <c r="D1376">
        <v>4.91</v>
      </c>
      <c r="E1376">
        <v>0.5</v>
      </c>
      <c r="F1376">
        <v>2472</v>
      </c>
      <c r="G1376" t="s">
        <v>2316</v>
      </c>
      <c r="H1376" t="s">
        <v>27</v>
      </c>
      <c r="I1376" t="s">
        <v>40</v>
      </c>
      <c r="J1376" t="s">
        <v>29</v>
      </c>
      <c r="K1376" t="s">
        <v>134</v>
      </c>
      <c r="L1376" t="s">
        <v>59</v>
      </c>
      <c r="M1376" t="s">
        <v>163</v>
      </c>
      <c r="N1376">
        <v>0.36</v>
      </c>
      <c r="O1376" t="s">
        <v>33</v>
      </c>
      <c r="P1376" t="s">
        <v>61</v>
      </c>
      <c r="Q1376" t="s">
        <v>178</v>
      </c>
      <c r="R1376" t="s">
        <v>2317</v>
      </c>
      <c r="S1376">
        <v>60432</v>
      </c>
      <c r="T1376" s="1">
        <v>42056</v>
      </c>
      <c r="U1376" s="1">
        <v>42056</v>
      </c>
      <c r="V1376">
        <v>35.279699999999998</v>
      </c>
      <c r="W1376">
        <v>10</v>
      </c>
      <c r="X1376">
        <v>51.13</v>
      </c>
      <c r="Y1376">
        <v>86514</v>
      </c>
      <c r="Z1376" t="str">
        <f>TEXT(Orders[[#This Row],[Order Date]],"MMM")</f>
        <v>Feb</v>
      </c>
    </row>
    <row r="1377" spans="1:26" x14ac:dyDescent="0.3">
      <c r="A1377">
        <v>24584</v>
      </c>
      <c r="B1377" t="s">
        <v>47</v>
      </c>
      <c r="C1377">
        <v>7.0000000000000007E-2</v>
      </c>
      <c r="D1377">
        <v>5.18</v>
      </c>
      <c r="E1377">
        <v>5.74</v>
      </c>
      <c r="F1377">
        <v>2481</v>
      </c>
      <c r="G1377" t="s">
        <v>2318</v>
      </c>
      <c r="H1377" t="s">
        <v>27</v>
      </c>
      <c r="I1377" t="s">
        <v>28</v>
      </c>
      <c r="J1377" t="s">
        <v>29</v>
      </c>
      <c r="K1377" t="s">
        <v>109</v>
      </c>
      <c r="L1377" t="s">
        <v>59</v>
      </c>
      <c r="M1377" t="s">
        <v>873</v>
      </c>
      <c r="N1377">
        <v>0.36</v>
      </c>
      <c r="O1377" t="s">
        <v>33</v>
      </c>
      <c r="P1377" t="s">
        <v>136</v>
      </c>
      <c r="Q1377" t="s">
        <v>171</v>
      </c>
      <c r="R1377" t="s">
        <v>1475</v>
      </c>
      <c r="S1377">
        <v>70506</v>
      </c>
      <c r="T1377" s="1">
        <v>42100</v>
      </c>
      <c r="U1377" s="1">
        <v>42102</v>
      </c>
      <c r="V1377">
        <v>-188.03399999999999</v>
      </c>
      <c r="W1377">
        <v>14</v>
      </c>
      <c r="X1377">
        <v>79.61</v>
      </c>
      <c r="Y1377">
        <v>91000</v>
      </c>
      <c r="Z1377" t="str">
        <f>TEXT(Orders[[#This Row],[Order Date]],"MMM")</f>
        <v>Apr</v>
      </c>
    </row>
    <row r="1378" spans="1:26" x14ac:dyDescent="0.3">
      <c r="A1378">
        <v>24568</v>
      </c>
      <c r="B1378" t="s">
        <v>56</v>
      </c>
      <c r="C1378">
        <v>0.05</v>
      </c>
      <c r="D1378">
        <v>6.48</v>
      </c>
      <c r="E1378">
        <v>7.91</v>
      </c>
      <c r="F1378">
        <v>2484</v>
      </c>
      <c r="G1378" t="s">
        <v>2319</v>
      </c>
      <c r="H1378" t="s">
        <v>49</v>
      </c>
      <c r="I1378" t="s">
        <v>28</v>
      </c>
      <c r="J1378" t="s">
        <v>29</v>
      </c>
      <c r="K1378" t="s">
        <v>93</v>
      </c>
      <c r="L1378" t="s">
        <v>59</v>
      </c>
      <c r="M1378" t="s">
        <v>2245</v>
      </c>
      <c r="N1378">
        <v>0.37</v>
      </c>
      <c r="O1378" t="s">
        <v>33</v>
      </c>
      <c r="P1378" t="s">
        <v>136</v>
      </c>
      <c r="Q1378" t="s">
        <v>362</v>
      </c>
      <c r="R1378" t="s">
        <v>2320</v>
      </c>
      <c r="S1378">
        <v>33881</v>
      </c>
      <c r="T1378" s="1">
        <v>42076</v>
      </c>
      <c r="U1378" s="1">
        <v>42077</v>
      </c>
      <c r="V1378">
        <v>322.12199999999996</v>
      </c>
      <c r="W1378">
        <v>16</v>
      </c>
      <c r="X1378">
        <v>109.99</v>
      </c>
      <c r="Y1378">
        <v>88998</v>
      </c>
      <c r="Z1378" t="str">
        <f>TEXT(Orders[[#This Row],[Order Date]],"MMM")</f>
        <v>Mar</v>
      </c>
    </row>
    <row r="1379" spans="1:26" x14ac:dyDescent="0.3">
      <c r="A1379">
        <v>24569</v>
      </c>
      <c r="B1379" t="s">
        <v>56</v>
      </c>
      <c r="C1379">
        <v>0.03</v>
      </c>
      <c r="D1379">
        <v>111.03</v>
      </c>
      <c r="E1379">
        <v>8.64</v>
      </c>
      <c r="F1379">
        <v>2484</v>
      </c>
      <c r="G1379" t="s">
        <v>2319</v>
      </c>
      <c r="H1379" t="s">
        <v>49</v>
      </c>
      <c r="I1379" t="s">
        <v>28</v>
      </c>
      <c r="J1379" t="s">
        <v>29</v>
      </c>
      <c r="K1379" t="s">
        <v>141</v>
      </c>
      <c r="L1379" t="s">
        <v>59</v>
      </c>
      <c r="M1379" t="s">
        <v>2321</v>
      </c>
      <c r="N1379">
        <v>0.78</v>
      </c>
      <c r="O1379" t="s">
        <v>33</v>
      </c>
      <c r="P1379" t="s">
        <v>136</v>
      </c>
      <c r="Q1379" t="s">
        <v>362</v>
      </c>
      <c r="R1379" t="s">
        <v>2320</v>
      </c>
      <c r="S1379">
        <v>33881</v>
      </c>
      <c r="T1379" s="1">
        <v>42076</v>
      </c>
      <c r="U1379" s="1">
        <v>42077</v>
      </c>
      <c r="V1379">
        <v>366.53999999999996</v>
      </c>
      <c r="W1379">
        <v>8</v>
      </c>
      <c r="X1379">
        <v>900.12</v>
      </c>
      <c r="Y1379">
        <v>88998</v>
      </c>
      <c r="Z1379" t="str">
        <f>TEXT(Orders[[#This Row],[Order Date]],"MMM")</f>
        <v>Mar</v>
      </c>
    </row>
    <row r="1380" spans="1:26" x14ac:dyDescent="0.3">
      <c r="A1380">
        <v>22028</v>
      </c>
      <c r="B1380" t="s">
        <v>25</v>
      </c>
      <c r="C1380">
        <v>0.02</v>
      </c>
      <c r="D1380">
        <v>71.37</v>
      </c>
      <c r="E1380">
        <v>69</v>
      </c>
      <c r="F1380">
        <v>2486</v>
      </c>
      <c r="G1380" t="s">
        <v>2322</v>
      </c>
      <c r="H1380" t="s">
        <v>49</v>
      </c>
      <c r="I1380" t="s">
        <v>58</v>
      </c>
      <c r="J1380" t="s">
        <v>41</v>
      </c>
      <c r="K1380" t="s">
        <v>152</v>
      </c>
      <c r="L1380" t="s">
        <v>236</v>
      </c>
      <c r="M1380" t="s">
        <v>2212</v>
      </c>
      <c r="N1380">
        <v>0.68</v>
      </c>
      <c r="O1380" t="s">
        <v>33</v>
      </c>
      <c r="P1380" t="s">
        <v>136</v>
      </c>
      <c r="Q1380" t="s">
        <v>387</v>
      </c>
      <c r="R1380" t="s">
        <v>2323</v>
      </c>
      <c r="S1380">
        <v>30458</v>
      </c>
      <c r="T1380" s="1">
        <v>42041</v>
      </c>
      <c r="U1380" s="1">
        <v>42042</v>
      </c>
      <c r="V1380">
        <v>-439.90800000000002</v>
      </c>
      <c r="W1380">
        <v>4</v>
      </c>
      <c r="X1380">
        <v>237.62</v>
      </c>
      <c r="Y1380">
        <v>91414</v>
      </c>
      <c r="Z1380" t="str">
        <f>TEXT(Orders[[#This Row],[Order Date]],"MMM")</f>
        <v>Feb</v>
      </c>
    </row>
    <row r="1381" spans="1:26" x14ac:dyDescent="0.3">
      <c r="A1381">
        <v>22029</v>
      </c>
      <c r="B1381" t="s">
        <v>25</v>
      </c>
      <c r="C1381">
        <v>0.03</v>
      </c>
      <c r="D1381">
        <v>205.99</v>
      </c>
      <c r="E1381">
        <v>8.99</v>
      </c>
      <c r="F1381">
        <v>2486</v>
      </c>
      <c r="G1381" t="s">
        <v>2322</v>
      </c>
      <c r="H1381" t="s">
        <v>27</v>
      </c>
      <c r="I1381" t="s">
        <v>58</v>
      </c>
      <c r="J1381" t="s">
        <v>77</v>
      </c>
      <c r="K1381" t="s">
        <v>78</v>
      </c>
      <c r="L1381" t="s">
        <v>59</v>
      </c>
      <c r="M1381" t="s">
        <v>1538</v>
      </c>
      <c r="N1381">
        <v>0.6</v>
      </c>
      <c r="O1381" t="s">
        <v>33</v>
      </c>
      <c r="P1381" t="s">
        <v>136</v>
      </c>
      <c r="Q1381" t="s">
        <v>387</v>
      </c>
      <c r="R1381" t="s">
        <v>2323</v>
      </c>
      <c r="S1381">
        <v>30458</v>
      </c>
      <c r="T1381" s="1">
        <v>42041</v>
      </c>
      <c r="U1381" s="1">
        <v>42043</v>
      </c>
      <c r="V1381">
        <v>1087.7159999999999</v>
      </c>
      <c r="W1381">
        <v>1</v>
      </c>
      <c r="X1381">
        <v>176.42</v>
      </c>
      <c r="Y1381">
        <v>91414</v>
      </c>
      <c r="Z1381" t="str">
        <f>TEXT(Orders[[#This Row],[Order Date]],"MMM")</f>
        <v>Feb</v>
      </c>
    </row>
    <row r="1382" spans="1:26" x14ac:dyDescent="0.3">
      <c r="A1382">
        <v>23495</v>
      </c>
      <c r="B1382" t="s">
        <v>106</v>
      </c>
      <c r="C1382">
        <v>0</v>
      </c>
      <c r="D1382">
        <v>180.98</v>
      </c>
      <c r="E1382">
        <v>30</v>
      </c>
      <c r="F1382">
        <v>2486</v>
      </c>
      <c r="G1382" t="s">
        <v>2322</v>
      </c>
      <c r="H1382" t="s">
        <v>39</v>
      </c>
      <c r="I1382" t="s">
        <v>58</v>
      </c>
      <c r="J1382" t="s">
        <v>41</v>
      </c>
      <c r="K1382" t="s">
        <v>42</v>
      </c>
      <c r="L1382" t="s">
        <v>43</v>
      </c>
      <c r="M1382" t="s">
        <v>1880</v>
      </c>
      <c r="N1382">
        <v>0.69</v>
      </c>
      <c r="O1382" t="s">
        <v>33</v>
      </c>
      <c r="P1382" t="s">
        <v>136</v>
      </c>
      <c r="Q1382" t="s">
        <v>387</v>
      </c>
      <c r="R1382" t="s">
        <v>2323</v>
      </c>
      <c r="S1382">
        <v>30458</v>
      </c>
      <c r="T1382" s="1">
        <v>42038</v>
      </c>
      <c r="U1382" s="1">
        <v>42040</v>
      </c>
      <c r="V1382">
        <v>9.2040000000000006</v>
      </c>
      <c r="W1382">
        <v>11</v>
      </c>
      <c r="X1382">
        <v>2084.16</v>
      </c>
      <c r="Y1382">
        <v>91416</v>
      </c>
      <c r="Z1382" t="str">
        <f>TEXT(Orders[[#This Row],[Order Date]],"MMM")</f>
        <v>Feb</v>
      </c>
    </row>
    <row r="1383" spans="1:26" x14ac:dyDescent="0.3">
      <c r="A1383">
        <v>23983</v>
      </c>
      <c r="B1383" t="s">
        <v>37</v>
      </c>
      <c r="C1383">
        <v>0.04</v>
      </c>
      <c r="D1383">
        <v>3.08</v>
      </c>
      <c r="E1383">
        <v>0.99</v>
      </c>
      <c r="F1383">
        <v>2487</v>
      </c>
      <c r="G1383" t="s">
        <v>2324</v>
      </c>
      <c r="H1383" t="s">
        <v>49</v>
      </c>
      <c r="I1383" t="s">
        <v>58</v>
      </c>
      <c r="J1383" t="s">
        <v>29</v>
      </c>
      <c r="K1383" t="s">
        <v>134</v>
      </c>
      <c r="L1383" t="s">
        <v>59</v>
      </c>
      <c r="M1383" t="s">
        <v>1988</v>
      </c>
      <c r="N1383">
        <v>0.37</v>
      </c>
      <c r="O1383" t="s">
        <v>33</v>
      </c>
      <c r="P1383" t="s">
        <v>136</v>
      </c>
      <c r="Q1383" t="s">
        <v>387</v>
      </c>
      <c r="R1383" t="s">
        <v>2325</v>
      </c>
      <c r="S1383">
        <v>30084</v>
      </c>
      <c r="T1383" s="1">
        <v>42175</v>
      </c>
      <c r="U1383" s="1">
        <v>42176</v>
      </c>
      <c r="V1383">
        <v>257.08319999999998</v>
      </c>
      <c r="W1383">
        <v>14</v>
      </c>
      <c r="X1383">
        <v>43.41</v>
      </c>
      <c r="Y1383">
        <v>91415</v>
      </c>
      <c r="Z1383" t="str">
        <f>TEXT(Orders[[#This Row],[Order Date]],"MMM")</f>
        <v>Jun</v>
      </c>
    </row>
    <row r="1384" spans="1:26" x14ac:dyDescent="0.3">
      <c r="A1384">
        <v>23984</v>
      </c>
      <c r="B1384" t="s">
        <v>37</v>
      </c>
      <c r="C1384">
        <v>0.1</v>
      </c>
      <c r="D1384">
        <v>2.78</v>
      </c>
      <c r="E1384">
        <v>1.25</v>
      </c>
      <c r="F1384">
        <v>2487</v>
      </c>
      <c r="G1384" t="s">
        <v>2324</v>
      </c>
      <c r="H1384" t="s">
        <v>49</v>
      </c>
      <c r="I1384" t="s">
        <v>58</v>
      </c>
      <c r="J1384" t="s">
        <v>29</v>
      </c>
      <c r="K1384" t="s">
        <v>30</v>
      </c>
      <c r="L1384" t="s">
        <v>31</v>
      </c>
      <c r="M1384" t="s">
        <v>2197</v>
      </c>
      <c r="N1384">
        <v>0.59</v>
      </c>
      <c r="O1384" t="s">
        <v>33</v>
      </c>
      <c r="P1384" t="s">
        <v>136</v>
      </c>
      <c r="Q1384" t="s">
        <v>387</v>
      </c>
      <c r="R1384" t="s">
        <v>2325</v>
      </c>
      <c r="S1384">
        <v>30084</v>
      </c>
      <c r="T1384" s="1">
        <v>42175</v>
      </c>
      <c r="U1384" s="1">
        <v>42176</v>
      </c>
      <c r="V1384">
        <v>0.7854000000000001</v>
      </c>
      <c r="W1384">
        <v>18</v>
      </c>
      <c r="X1384">
        <v>46.42</v>
      </c>
      <c r="Y1384">
        <v>91415</v>
      </c>
      <c r="Z1384" t="str">
        <f>TEXT(Orders[[#This Row],[Order Date]],"MMM")</f>
        <v>Jun</v>
      </c>
    </row>
    <row r="1385" spans="1:26" x14ac:dyDescent="0.3">
      <c r="A1385">
        <v>24476</v>
      </c>
      <c r="B1385" t="s">
        <v>37</v>
      </c>
      <c r="C1385">
        <v>0.02</v>
      </c>
      <c r="D1385">
        <v>136.97999999999999</v>
      </c>
      <c r="E1385">
        <v>24.49</v>
      </c>
      <c r="F1385">
        <v>2487</v>
      </c>
      <c r="G1385" t="s">
        <v>2324</v>
      </c>
      <c r="H1385" t="s">
        <v>27</v>
      </c>
      <c r="I1385" t="s">
        <v>58</v>
      </c>
      <c r="J1385" t="s">
        <v>41</v>
      </c>
      <c r="K1385" t="s">
        <v>50</v>
      </c>
      <c r="L1385" t="s">
        <v>236</v>
      </c>
      <c r="M1385" t="s">
        <v>1644</v>
      </c>
      <c r="N1385">
        <v>0.59</v>
      </c>
      <c r="O1385" t="s">
        <v>33</v>
      </c>
      <c r="P1385" t="s">
        <v>136</v>
      </c>
      <c r="Q1385" t="s">
        <v>387</v>
      </c>
      <c r="R1385" t="s">
        <v>2325</v>
      </c>
      <c r="S1385">
        <v>30084</v>
      </c>
      <c r="T1385" s="1">
        <v>42157</v>
      </c>
      <c r="U1385" s="1">
        <v>42158</v>
      </c>
      <c r="V1385">
        <v>88.56</v>
      </c>
      <c r="W1385">
        <v>8</v>
      </c>
      <c r="X1385">
        <v>1140.95</v>
      </c>
      <c r="Y1385">
        <v>91417</v>
      </c>
      <c r="Z1385" t="str">
        <f>TEXT(Orders[[#This Row],[Order Date]],"MMM")</f>
        <v>Jun</v>
      </c>
    </row>
    <row r="1386" spans="1:26" x14ac:dyDescent="0.3">
      <c r="A1386">
        <v>20065</v>
      </c>
      <c r="B1386" t="s">
        <v>25</v>
      </c>
      <c r="C1386">
        <v>0.08</v>
      </c>
      <c r="D1386">
        <v>4.91</v>
      </c>
      <c r="E1386">
        <v>0.5</v>
      </c>
      <c r="F1386">
        <v>2488</v>
      </c>
      <c r="G1386" t="s">
        <v>2326</v>
      </c>
      <c r="H1386" t="s">
        <v>49</v>
      </c>
      <c r="I1386" t="s">
        <v>114</v>
      </c>
      <c r="J1386" t="s">
        <v>29</v>
      </c>
      <c r="K1386" t="s">
        <v>134</v>
      </c>
      <c r="L1386" t="s">
        <v>59</v>
      </c>
      <c r="M1386" t="s">
        <v>163</v>
      </c>
      <c r="N1386">
        <v>0.36</v>
      </c>
      <c r="O1386" t="s">
        <v>33</v>
      </c>
      <c r="P1386" t="s">
        <v>136</v>
      </c>
      <c r="Q1386" t="s">
        <v>956</v>
      </c>
      <c r="R1386" t="s">
        <v>2327</v>
      </c>
      <c r="S1386">
        <v>72023</v>
      </c>
      <c r="T1386" s="1">
        <v>42103</v>
      </c>
      <c r="U1386" s="1">
        <v>42103</v>
      </c>
      <c r="V1386">
        <v>12.726000000000001</v>
      </c>
      <c r="W1386">
        <v>9</v>
      </c>
      <c r="X1386">
        <v>42.69</v>
      </c>
      <c r="Y1386">
        <v>86887</v>
      </c>
      <c r="Z1386" t="str">
        <f>TEXT(Orders[[#This Row],[Order Date]],"MMM")</f>
        <v>Apr</v>
      </c>
    </row>
    <row r="1387" spans="1:26" x14ac:dyDescent="0.3">
      <c r="A1387">
        <v>20066</v>
      </c>
      <c r="B1387" t="s">
        <v>25</v>
      </c>
      <c r="C1387">
        <v>0.02</v>
      </c>
      <c r="D1387">
        <v>28.15</v>
      </c>
      <c r="E1387">
        <v>6.17</v>
      </c>
      <c r="F1387">
        <v>2488</v>
      </c>
      <c r="G1387" t="s">
        <v>2326</v>
      </c>
      <c r="H1387" t="s">
        <v>49</v>
      </c>
      <c r="I1387" t="s">
        <v>114</v>
      </c>
      <c r="J1387" t="s">
        <v>29</v>
      </c>
      <c r="K1387" t="s">
        <v>30</v>
      </c>
      <c r="L1387" t="s">
        <v>51</v>
      </c>
      <c r="M1387" t="s">
        <v>2328</v>
      </c>
      <c r="N1387">
        <v>0.55000000000000004</v>
      </c>
      <c r="O1387" t="s">
        <v>33</v>
      </c>
      <c r="P1387" t="s">
        <v>136</v>
      </c>
      <c r="Q1387" t="s">
        <v>956</v>
      </c>
      <c r="R1387" t="s">
        <v>2327</v>
      </c>
      <c r="S1387">
        <v>72023</v>
      </c>
      <c r="T1387" s="1">
        <v>42103</v>
      </c>
      <c r="U1387" s="1">
        <v>42104</v>
      </c>
      <c r="V1387">
        <v>160.8066</v>
      </c>
      <c r="W1387">
        <v>11</v>
      </c>
      <c r="X1387">
        <v>327.41000000000003</v>
      </c>
      <c r="Y1387">
        <v>86887</v>
      </c>
      <c r="Z1387" t="str">
        <f>TEXT(Orders[[#This Row],[Order Date]],"MMM")</f>
        <v>Apr</v>
      </c>
    </row>
    <row r="1388" spans="1:26" x14ac:dyDescent="0.3">
      <c r="A1388">
        <v>20602</v>
      </c>
      <c r="B1388" t="s">
        <v>25</v>
      </c>
      <c r="C1388">
        <v>0.01</v>
      </c>
      <c r="D1388">
        <v>2036.48</v>
      </c>
      <c r="E1388">
        <v>14.7</v>
      </c>
      <c r="F1388">
        <v>2489</v>
      </c>
      <c r="G1388" t="s">
        <v>2329</v>
      </c>
      <c r="H1388" t="s">
        <v>39</v>
      </c>
      <c r="I1388" t="s">
        <v>114</v>
      </c>
      <c r="J1388" t="s">
        <v>77</v>
      </c>
      <c r="K1388" t="s">
        <v>85</v>
      </c>
      <c r="L1388" t="s">
        <v>43</v>
      </c>
      <c r="M1388" t="s">
        <v>631</v>
      </c>
      <c r="N1388">
        <v>0.55000000000000004</v>
      </c>
      <c r="O1388" t="s">
        <v>33</v>
      </c>
      <c r="P1388" t="s">
        <v>34</v>
      </c>
      <c r="Q1388" t="s">
        <v>45</v>
      </c>
      <c r="R1388" t="s">
        <v>693</v>
      </c>
      <c r="S1388">
        <v>94521</v>
      </c>
      <c r="T1388" s="1">
        <v>42046</v>
      </c>
      <c r="U1388" s="1">
        <v>42048</v>
      </c>
      <c r="V1388">
        <v>-1596.7457999999999</v>
      </c>
      <c r="W1388">
        <v>2</v>
      </c>
      <c r="X1388">
        <v>3786.84</v>
      </c>
      <c r="Y1388">
        <v>86883</v>
      </c>
      <c r="Z1388" t="str">
        <f>TEXT(Orders[[#This Row],[Order Date]],"MMM")</f>
        <v>Feb</v>
      </c>
    </row>
    <row r="1389" spans="1:26" x14ac:dyDescent="0.3">
      <c r="A1389">
        <v>21212</v>
      </c>
      <c r="B1389" t="s">
        <v>56</v>
      </c>
      <c r="C1389">
        <v>0.04</v>
      </c>
      <c r="D1389">
        <v>419.19</v>
      </c>
      <c r="E1389">
        <v>19.989999999999998</v>
      </c>
      <c r="F1389">
        <v>2489</v>
      </c>
      <c r="G1389" t="s">
        <v>2329</v>
      </c>
      <c r="H1389" t="s">
        <v>49</v>
      </c>
      <c r="I1389" t="s">
        <v>40</v>
      </c>
      <c r="J1389" t="s">
        <v>29</v>
      </c>
      <c r="K1389" t="s">
        <v>141</v>
      </c>
      <c r="L1389" t="s">
        <v>59</v>
      </c>
      <c r="M1389" t="s">
        <v>739</v>
      </c>
      <c r="N1389">
        <v>0.57999999999999996</v>
      </c>
      <c r="O1389" t="s">
        <v>33</v>
      </c>
      <c r="P1389" t="s">
        <v>34</v>
      </c>
      <c r="Q1389" t="s">
        <v>45</v>
      </c>
      <c r="R1389" t="s">
        <v>693</v>
      </c>
      <c r="S1389">
        <v>94521</v>
      </c>
      <c r="T1389" s="1">
        <v>42120</v>
      </c>
      <c r="U1389" s="1">
        <v>42121</v>
      </c>
      <c r="V1389">
        <v>1388.3558999999998</v>
      </c>
      <c r="W1389">
        <v>5</v>
      </c>
      <c r="X1389">
        <v>2012.11</v>
      </c>
      <c r="Y1389">
        <v>86885</v>
      </c>
      <c r="Z1389" t="str">
        <f>TEXT(Orders[[#This Row],[Order Date]],"MMM")</f>
        <v>Apr</v>
      </c>
    </row>
    <row r="1390" spans="1:26" x14ac:dyDescent="0.3">
      <c r="A1390">
        <v>21338</v>
      </c>
      <c r="B1390" t="s">
        <v>37</v>
      </c>
      <c r="C1390">
        <v>7.0000000000000007E-2</v>
      </c>
      <c r="D1390">
        <v>65.989999999999995</v>
      </c>
      <c r="E1390">
        <v>8.8000000000000007</v>
      </c>
      <c r="F1390">
        <v>2489</v>
      </c>
      <c r="G1390" t="s">
        <v>2329</v>
      </c>
      <c r="H1390" t="s">
        <v>49</v>
      </c>
      <c r="I1390" t="s">
        <v>40</v>
      </c>
      <c r="J1390" t="s">
        <v>77</v>
      </c>
      <c r="K1390" t="s">
        <v>78</v>
      </c>
      <c r="L1390" t="s">
        <v>59</v>
      </c>
      <c r="M1390" t="s">
        <v>749</v>
      </c>
      <c r="N1390">
        <v>0.57999999999999996</v>
      </c>
      <c r="O1390" t="s">
        <v>33</v>
      </c>
      <c r="P1390" t="s">
        <v>34</v>
      </c>
      <c r="Q1390" t="s">
        <v>45</v>
      </c>
      <c r="R1390" t="s">
        <v>693</v>
      </c>
      <c r="S1390">
        <v>94521</v>
      </c>
      <c r="T1390" s="1">
        <v>42016</v>
      </c>
      <c r="U1390" s="1">
        <v>42016</v>
      </c>
      <c r="V1390">
        <v>109.83600000000001</v>
      </c>
      <c r="W1390">
        <v>9</v>
      </c>
      <c r="X1390">
        <v>471.66</v>
      </c>
      <c r="Y1390">
        <v>86886</v>
      </c>
      <c r="Z1390" t="str">
        <f>TEXT(Orders[[#This Row],[Order Date]],"MMM")</f>
        <v>Jan</v>
      </c>
    </row>
    <row r="1391" spans="1:26" x14ac:dyDescent="0.3">
      <c r="A1391">
        <v>24856</v>
      </c>
      <c r="B1391" t="s">
        <v>47</v>
      </c>
      <c r="C1391">
        <v>0.09</v>
      </c>
      <c r="D1391">
        <v>348.21</v>
      </c>
      <c r="E1391">
        <v>40.19</v>
      </c>
      <c r="F1391">
        <v>2490</v>
      </c>
      <c r="G1391" t="s">
        <v>2330</v>
      </c>
      <c r="H1391" t="s">
        <v>39</v>
      </c>
      <c r="I1391" t="s">
        <v>40</v>
      </c>
      <c r="J1391" t="s">
        <v>41</v>
      </c>
      <c r="K1391" t="s">
        <v>152</v>
      </c>
      <c r="L1391" t="s">
        <v>121</v>
      </c>
      <c r="M1391" t="s">
        <v>1568</v>
      </c>
      <c r="N1391">
        <v>0.62</v>
      </c>
      <c r="O1391" t="s">
        <v>33</v>
      </c>
      <c r="P1391" t="s">
        <v>34</v>
      </c>
      <c r="Q1391" t="s">
        <v>45</v>
      </c>
      <c r="R1391" t="s">
        <v>2331</v>
      </c>
      <c r="S1391">
        <v>92627</v>
      </c>
      <c r="T1391" s="1">
        <v>42049</v>
      </c>
      <c r="U1391" s="1">
        <v>42051</v>
      </c>
      <c r="V1391">
        <v>-93.849999999999909</v>
      </c>
      <c r="W1391">
        <v>2</v>
      </c>
      <c r="X1391">
        <v>662.8</v>
      </c>
      <c r="Y1391">
        <v>86884</v>
      </c>
      <c r="Z1391" t="str">
        <f>TEXT(Orders[[#This Row],[Order Date]],"MMM")</f>
        <v>Feb</v>
      </c>
    </row>
    <row r="1392" spans="1:26" x14ac:dyDescent="0.3">
      <c r="A1392">
        <v>21339</v>
      </c>
      <c r="B1392" t="s">
        <v>37</v>
      </c>
      <c r="C1392">
        <v>0</v>
      </c>
      <c r="D1392">
        <v>10.01</v>
      </c>
      <c r="E1392">
        <v>1.99</v>
      </c>
      <c r="F1392">
        <v>2490</v>
      </c>
      <c r="G1392" t="s">
        <v>2330</v>
      </c>
      <c r="H1392" t="s">
        <v>27</v>
      </c>
      <c r="I1392" t="s">
        <v>40</v>
      </c>
      <c r="J1392" t="s">
        <v>77</v>
      </c>
      <c r="K1392" t="s">
        <v>180</v>
      </c>
      <c r="L1392" t="s">
        <v>51</v>
      </c>
      <c r="M1392" t="s">
        <v>2332</v>
      </c>
      <c r="N1392">
        <v>0.41</v>
      </c>
      <c r="O1392" t="s">
        <v>33</v>
      </c>
      <c r="P1392" t="s">
        <v>34</v>
      </c>
      <c r="Q1392" t="s">
        <v>45</v>
      </c>
      <c r="R1392" t="s">
        <v>2331</v>
      </c>
      <c r="S1392">
        <v>92627</v>
      </c>
      <c r="T1392" s="1">
        <v>42016</v>
      </c>
      <c r="U1392" s="1">
        <v>42018</v>
      </c>
      <c r="V1392">
        <v>82.703399999999988</v>
      </c>
      <c r="W1392">
        <v>11</v>
      </c>
      <c r="X1392">
        <v>119.86</v>
      </c>
      <c r="Y1392">
        <v>86886</v>
      </c>
      <c r="Z1392" t="str">
        <f>TEXT(Orders[[#This Row],[Order Date]],"MMM")</f>
        <v>Jan</v>
      </c>
    </row>
    <row r="1393" spans="1:26" x14ac:dyDescent="0.3">
      <c r="A1393">
        <v>6856</v>
      </c>
      <c r="B1393" t="s">
        <v>47</v>
      </c>
      <c r="C1393">
        <v>0.09</v>
      </c>
      <c r="D1393">
        <v>348.21</v>
      </c>
      <c r="E1393">
        <v>40.19</v>
      </c>
      <c r="F1393">
        <v>2491</v>
      </c>
      <c r="G1393" t="s">
        <v>2333</v>
      </c>
      <c r="H1393" t="s">
        <v>39</v>
      </c>
      <c r="I1393" t="s">
        <v>40</v>
      </c>
      <c r="J1393" t="s">
        <v>41</v>
      </c>
      <c r="K1393" t="s">
        <v>152</v>
      </c>
      <c r="L1393" t="s">
        <v>121</v>
      </c>
      <c r="M1393" t="s">
        <v>1568</v>
      </c>
      <c r="N1393">
        <v>0.62</v>
      </c>
      <c r="O1393" t="s">
        <v>33</v>
      </c>
      <c r="P1393" t="s">
        <v>34</v>
      </c>
      <c r="Q1393" t="s">
        <v>45</v>
      </c>
      <c r="R1393" t="s">
        <v>661</v>
      </c>
      <c r="S1393">
        <v>90045</v>
      </c>
      <c r="T1393" s="1">
        <v>42049</v>
      </c>
      <c r="U1393" s="1">
        <v>42051</v>
      </c>
      <c r="V1393">
        <v>-93.849999999999909</v>
      </c>
      <c r="W1393">
        <v>8</v>
      </c>
      <c r="X1393">
        <v>2651.21</v>
      </c>
      <c r="Y1393">
        <v>48836</v>
      </c>
      <c r="Z1393" t="str">
        <f>TEXT(Orders[[#This Row],[Order Date]],"MMM")</f>
        <v>Feb</v>
      </c>
    </row>
    <row r="1394" spans="1:26" x14ac:dyDescent="0.3">
      <c r="A1394">
        <v>1617</v>
      </c>
      <c r="B1394" t="s">
        <v>106</v>
      </c>
      <c r="C1394">
        <v>0.06</v>
      </c>
      <c r="D1394">
        <v>4.28</v>
      </c>
      <c r="E1394">
        <v>0.94</v>
      </c>
      <c r="F1394">
        <v>2491</v>
      </c>
      <c r="G1394" t="s">
        <v>2333</v>
      </c>
      <c r="H1394" t="s">
        <v>49</v>
      </c>
      <c r="I1394" t="s">
        <v>114</v>
      </c>
      <c r="J1394" t="s">
        <v>29</v>
      </c>
      <c r="K1394" t="s">
        <v>30</v>
      </c>
      <c r="L1394" t="s">
        <v>31</v>
      </c>
      <c r="M1394" t="s">
        <v>1643</v>
      </c>
      <c r="N1394">
        <v>0.56000000000000005</v>
      </c>
      <c r="O1394" t="s">
        <v>33</v>
      </c>
      <c r="P1394" t="s">
        <v>34</v>
      </c>
      <c r="Q1394" t="s">
        <v>45</v>
      </c>
      <c r="R1394" t="s">
        <v>661</v>
      </c>
      <c r="S1394">
        <v>90045</v>
      </c>
      <c r="T1394" s="1">
        <v>42120</v>
      </c>
      <c r="U1394" s="1">
        <v>42122</v>
      </c>
      <c r="V1394">
        <v>0.36999999999999922</v>
      </c>
      <c r="W1394">
        <v>9</v>
      </c>
      <c r="X1394">
        <v>38.96</v>
      </c>
      <c r="Y1394">
        <v>11712</v>
      </c>
      <c r="Z1394" t="str">
        <f>TEXT(Orders[[#This Row],[Order Date]],"MMM")</f>
        <v>Apr</v>
      </c>
    </row>
    <row r="1395" spans="1:26" x14ac:dyDescent="0.3">
      <c r="A1395">
        <v>3212</v>
      </c>
      <c r="B1395" t="s">
        <v>56</v>
      </c>
      <c r="C1395">
        <v>0.04</v>
      </c>
      <c r="D1395">
        <v>419.19</v>
      </c>
      <c r="E1395">
        <v>19.989999999999998</v>
      </c>
      <c r="F1395">
        <v>2491</v>
      </c>
      <c r="G1395" t="s">
        <v>2333</v>
      </c>
      <c r="H1395" t="s">
        <v>49</v>
      </c>
      <c r="I1395" t="s">
        <v>40</v>
      </c>
      <c r="J1395" t="s">
        <v>29</v>
      </c>
      <c r="K1395" t="s">
        <v>141</v>
      </c>
      <c r="L1395" t="s">
        <v>59</v>
      </c>
      <c r="M1395" t="s">
        <v>739</v>
      </c>
      <c r="N1395">
        <v>0.57999999999999996</v>
      </c>
      <c r="O1395" t="s">
        <v>33</v>
      </c>
      <c r="P1395" t="s">
        <v>34</v>
      </c>
      <c r="Q1395" t="s">
        <v>45</v>
      </c>
      <c r="R1395" t="s">
        <v>661</v>
      </c>
      <c r="S1395">
        <v>90045</v>
      </c>
      <c r="T1395" s="1">
        <v>42120</v>
      </c>
      <c r="U1395" s="1">
        <v>42121</v>
      </c>
      <c r="V1395">
        <v>1947.67</v>
      </c>
      <c r="W1395">
        <v>20</v>
      </c>
      <c r="X1395">
        <v>8048.45</v>
      </c>
      <c r="Y1395">
        <v>23042</v>
      </c>
      <c r="Z1395" t="str">
        <f>TEXT(Orders[[#This Row],[Order Date]],"MMM")</f>
        <v>Apr</v>
      </c>
    </row>
    <row r="1396" spans="1:26" x14ac:dyDescent="0.3">
      <c r="A1396">
        <v>3338</v>
      </c>
      <c r="B1396" t="s">
        <v>37</v>
      </c>
      <c r="C1396">
        <v>7.0000000000000007E-2</v>
      </c>
      <c r="D1396">
        <v>65.989999999999995</v>
      </c>
      <c r="E1396">
        <v>8.8000000000000007</v>
      </c>
      <c r="F1396">
        <v>2491</v>
      </c>
      <c r="G1396" t="s">
        <v>2333</v>
      </c>
      <c r="H1396" t="s">
        <v>49</v>
      </c>
      <c r="I1396" t="s">
        <v>40</v>
      </c>
      <c r="J1396" t="s">
        <v>77</v>
      </c>
      <c r="K1396" t="s">
        <v>78</v>
      </c>
      <c r="L1396" t="s">
        <v>59</v>
      </c>
      <c r="M1396" t="s">
        <v>749</v>
      </c>
      <c r="N1396">
        <v>0.57999999999999996</v>
      </c>
      <c r="O1396" t="s">
        <v>33</v>
      </c>
      <c r="P1396" t="s">
        <v>34</v>
      </c>
      <c r="Q1396" t="s">
        <v>45</v>
      </c>
      <c r="R1396" t="s">
        <v>661</v>
      </c>
      <c r="S1396">
        <v>90045</v>
      </c>
      <c r="T1396" s="1">
        <v>42016</v>
      </c>
      <c r="U1396" s="1">
        <v>42016</v>
      </c>
      <c r="V1396">
        <v>109.83600000000001</v>
      </c>
      <c r="W1396">
        <v>37</v>
      </c>
      <c r="X1396">
        <v>1939.03</v>
      </c>
      <c r="Y1396">
        <v>23877</v>
      </c>
      <c r="Z1396" t="str">
        <f>TEXT(Orders[[#This Row],[Order Date]],"MMM")</f>
        <v>Jan</v>
      </c>
    </row>
    <row r="1397" spans="1:26" x14ac:dyDescent="0.3">
      <c r="A1397">
        <v>3339</v>
      </c>
      <c r="B1397" t="s">
        <v>37</v>
      </c>
      <c r="C1397">
        <v>0</v>
      </c>
      <c r="D1397">
        <v>10.01</v>
      </c>
      <c r="E1397">
        <v>1.99</v>
      </c>
      <c r="F1397">
        <v>2491</v>
      </c>
      <c r="G1397" t="s">
        <v>2333</v>
      </c>
      <c r="H1397" t="s">
        <v>27</v>
      </c>
      <c r="I1397" t="s">
        <v>40</v>
      </c>
      <c r="J1397" t="s">
        <v>77</v>
      </c>
      <c r="K1397" t="s">
        <v>180</v>
      </c>
      <c r="L1397" t="s">
        <v>51</v>
      </c>
      <c r="M1397" t="s">
        <v>2332</v>
      </c>
      <c r="N1397">
        <v>0.41</v>
      </c>
      <c r="O1397" t="s">
        <v>33</v>
      </c>
      <c r="P1397" t="s">
        <v>34</v>
      </c>
      <c r="Q1397" t="s">
        <v>45</v>
      </c>
      <c r="R1397" t="s">
        <v>661</v>
      </c>
      <c r="S1397">
        <v>90045</v>
      </c>
      <c r="T1397" s="1">
        <v>42016</v>
      </c>
      <c r="U1397" s="1">
        <v>42018</v>
      </c>
      <c r="V1397">
        <v>128.03</v>
      </c>
      <c r="W1397">
        <v>42</v>
      </c>
      <c r="X1397">
        <v>457.63</v>
      </c>
      <c r="Y1397">
        <v>23877</v>
      </c>
      <c r="Z1397" t="str">
        <f>TEXT(Orders[[#This Row],[Order Date]],"MMM")</f>
        <v>Jan</v>
      </c>
    </row>
    <row r="1398" spans="1:26" x14ac:dyDescent="0.3">
      <c r="A1398">
        <v>2065</v>
      </c>
      <c r="B1398" t="s">
        <v>25</v>
      </c>
      <c r="C1398">
        <v>0.08</v>
      </c>
      <c r="D1398">
        <v>4.91</v>
      </c>
      <c r="E1398">
        <v>0.5</v>
      </c>
      <c r="F1398">
        <v>2491</v>
      </c>
      <c r="G1398" t="s">
        <v>2333</v>
      </c>
      <c r="H1398" t="s">
        <v>49</v>
      </c>
      <c r="I1398" t="s">
        <v>114</v>
      </c>
      <c r="J1398" t="s">
        <v>29</v>
      </c>
      <c r="K1398" t="s">
        <v>134</v>
      </c>
      <c r="L1398" t="s">
        <v>59</v>
      </c>
      <c r="M1398" t="s">
        <v>163</v>
      </c>
      <c r="N1398">
        <v>0.36</v>
      </c>
      <c r="O1398" t="s">
        <v>33</v>
      </c>
      <c r="P1398" t="s">
        <v>34</v>
      </c>
      <c r="Q1398" t="s">
        <v>45</v>
      </c>
      <c r="R1398" t="s">
        <v>661</v>
      </c>
      <c r="S1398">
        <v>90045</v>
      </c>
      <c r="T1398" s="1">
        <v>42103</v>
      </c>
      <c r="U1398" s="1">
        <v>42103</v>
      </c>
      <c r="V1398">
        <v>31.751999999999999</v>
      </c>
      <c r="W1398">
        <v>36</v>
      </c>
      <c r="X1398">
        <v>170.75</v>
      </c>
      <c r="Y1398">
        <v>14785</v>
      </c>
      <c r="Z1398" t="str">
        <f>TEXT(Orders[[#This Row],[Order Date]],"MMM")</f>
        <v>Apr</v>
      </c>
    </row>
    <row r="1399" spans="1:26" x14ac:dyDescent="0.3">
      <c r="A1399">
        <v>2066</v>
      </c>
      <c r="B1399" t="s">
        <v>25</v>
      </c>
      <c r="C1399">
        <v>0.02</v>
      </c>
      <c r="D1399">
        <v>28.15</v>
      </c>
      <c r="E1399">
        <v>6.17</v>
      </c>
      <c r="F1399">
        <v>2491</v>
      </c>
      <c r="G1399" t="s">
        <v>2333</v>
      </c>
      <c r="H1399" t="s">
        <v>49</v>
      </c>
      <c r="I1399" t="s">
        <v>114</v>
      </c>
      <c r="J1399" t="s">
        <v>29</v>
      </c>
      <c r="K1399" t="s">
        <v>30</v>
      </c>
      <c r="L1399" t="s">
        <v>51</v>
      </c>
      <c r="M1399" t="s">
        <v>2328</v>
      </c>
      <c r="N1399">
        <v>0.55000000000000004</v>
      </c>
      <c r="O1399" t="s">
        <v>33</v>
      </c>
      <c r="P1399" t="s">
        <v>34</v>
      </c>
      <c r="Q1399" t="s">
        <v>45</v>
      </c>
      <c r="R1399" t="s">
        <v>661</v>
      </c>
      <c r="S1399">
        <v>90045</v>
      </c>
      <c r="T1399" s="1">
        <v>42103</v>
      </c>
      <c r="U1399" s="1">
        <v>42104</v>
      </c>
      <c r="V1399">
        <v>117.208</v>
      </c>
      <c r="W1399">
        <v>45</v>
      </c>
      <c r="X1399">
        <v>1339.42</v>
      </c>
      <c r="Y1399">
        <v>14785</v>
      </c>
      <c r="Z1399" t="str">
        <f>TEXT(Orders[[#This Row],[Order Date]],"MMM")</f>
        <v>Apr</v>
      </c>
    </row>
    <row r="1400" spans="1:26" x14ac:dyDescent="0.3">
      <c r="A1400">
        <v>19617</v>
      </c>
      <c r="B1400" t="s">
        <v>106</v>
      </c>
      <c r="C1400">
        <v>0.06</v>
      </c>
      <c r="D1400">
        <v>4.28</v>
      </c>
      <c r="E1400">
        <v>0.94</v>
      </c>
      <c r="F1400">
        <v>2495</v>
      </c>
      <c r="G1400" t="s">
        <v>2334</v>
      </c>
      <c r="H1400" t="s">
        <v>49</v>
      </c>
      <c r="I1400" t="s">
        <v>114</v>
      </c>
      <c r="J1400" t="s">
        <v>29</v>
      </c>
      <c r="K1400" t="s">
        <v>30</v>
      </c>
      <c r="L1400" t="s">
        <v>31</v>
      </c>
      <c r="M1400" t="s">
        <v>1643</v>
      </c>
      <c r="N1400">
        <v>0.56000000000000005</v>
      </c>
      <c r="O1400" t="s">
        <v>33</v>
      </c>
      <c r="P1400" t="s">
        <v>34</v>
      </c>
      <c r="Q1400" t="s">
        <v>2217</v>
      </c>
      <c r="R1400" t="s">
        <v>2218</v>
      </c>
      <c r="S1400">
        <v>82901</v>
      </c>
      <c r="T1400" s="1">
        <v>42120</v>
      </c>
      <c r="U1400" s="1">
        <v>42122</v>
      </c>
      <c r="V1400">
        <v>0.36999999999999922</v>
      </c>
      <c r="W1400">
        <v>2</v>
      </c>
      <c r="X1400">
        <v>8.66</v>
      </c>
      <c r="Y1400">
        <v>86885</v>
      </c>
      <c r="Z1400" t="str">
        <f>TEXT(Orders[[#This Row],[Order Date]],"MMM")</f>
        <v>Apr</v>
      </c>
    </row>
    <row r="1401" spans="1:26" x14ac:dyDescent="0.3">
      <c r="A1401">
        <v>2296</v>
      </c>
      <c r="B1401" t="s">
        <v>37</v>
      </c>
      <c r="C1401">
        <v>0.09</v>
      </c>
      <c r="D1401">
        <v>355.98</v>
      </c>
      <c r="E1401">
        <v>58.92</v>
      </c>
      <c r="F1401">
        <v>2498</v>
      </c>
      <c r="G1401" t="s">
        <v>2335</v>
      </c>
      <c r="H1401" t="s">
        <v>39</v>
      </c>
      <c r="I1401" t="s">
        <v>28</v>
      </c>
      <c r="J1401" t="s">
        <v>41</v>
      </c>
      <c r="K1401" t="s">
        <v>42</v>
      </c>
      <c r="L1401" t="s">
        <v>43</v>
      </c>
      <c r="M1401" t="s">
        <v>1291</v>
      </c>
      <c r="N1401">
        <v>0.64</v>
      </c>
      <c r="O1401" t="s">
        <v>33</v>
      </c>
      <c r="P1401" t="s">
        <v>34</v>
      </c>
      <c r="Q1401" t="s">
        <v>45</v>
      </c>
      <c r="R1401" t="s">
        <v>1728</v>
      </c>
      <c r="S1401">
        <v>92024</v>
      </c>
      <c r="T1401" s="1">
        <v>42053</v>
      </c>
      <c r="U1401" s="1">
        <v>42055</v>
      </c>
      <c r="V1401">
        <v>1240.25</v>
      </c>
      <c r="W1401">
        <v>30</v>
      </c>
      <c r="X1401">
        <v>10554.63</v>
      </c>
      <c r="Y1401">
        <v>16547</v>
      </c>
      <c r="Z1401" t="str">
        <f>TEXT(Orders[[#This Row],[Order Date]],"MMM")</f>
        <v>Feb</v>
      </c>
    </row>
    <row r="1402" spans="1:26" x14ac:dyDescent="0.3">
      <c r="A1402">
        <v>2297</v>
      </c>
      <c r="B1402" t="s">
        <v>37</v>
      </c>
      <c r="C1402">
        <v>0.04</v>
      </c>
      <c r="D1402">
        <v>218.75</v>
      </c>
      <c r="E1402">
        <v>69.64</v>
      </c>
      <c r="F1402">
        <v>2498</v>
      </c>
      <c r="G1402" t="s">
        <v>2335</v>
      </c>
      <c r="H1402" t="s">
        <v>39</v>
      </c>
      <c r="I1402" t="s">
        <v>28</v>
      </c>
      <c r="J1402" t="s">
        <v>41</v>
      </c>
      <c r="K1402" t="s">
        <v>152</v>
      </c>
      <c r="L1402" t="s">
        <v>121</v>
      </c>
      <c r="M1402" t="s">
        <v>653</v>
      </c>
      <c r="N1402">
        <v>0.77</v>
      </c>
      <c r="O1402" t="s">
        <v>33</v>
      </c>
      <c r="P1402" t="s">
        <v>34</v>
      </c>
      <c r="Q1402" t="s">
        <v>45</v>
      </c>
      <c r="R1402" t="s">
        <v>1728</v>
      </c>
      <c r="S1402">
        <v>92024</v>
      </c>
      <c r="T1402" s="1">
        <v>42053</v>
      </c>
      <c r="U1402" s="1">
        <v>42053</v>
      </c>
      <c r="V1402">
        <v>-533.23200000000008</v>
      </c>
      <c r="W1402">
        <v>8</v>
      </c>
      <c r="X1402">
        <v>1749.64</v>
      </c>
      <c r="Y1402">
        <v>16547</v>
      </c>
      <c r="Z1402" t="str">
        <f>TEXT(Orders[[#This Row],[Order Date]],"MMM")</f>
        <v>Feb</v>
      </c>
    </row>
    <row r="1403" spans="1:26" x14ac:dyDescent="0.3">
      <c r="A1403">
        <v>7628</v>
      </c>
      <c r="B1403" t="s">
        <v>56</v>
      </c>
      <c r="C1403">
        <v>0.09</v>
      </c>
      <c r="D1403">
        <v>6.28</v>
      </c>
      <c r="E1403">
        <v>5.41</v>
      </c>
      <c r="F1403">
        <v>2498</v>
      </c>
      <c r="G1403" t="s">
        <v>2335</v>
      </c>
      <c r="H1403" t="s">
        <v>49</v>
      </c>
      <c r="I1403" t="s">
        <v>58</v>
      </c>
      <c r="J1403" t="s">
        <v>41</v>
      </c>
      <c r="K1403" t="s">
        <v>50</v>
      </c>
      <c r="L1403" t="s">
        <v>59</v>
      </c>
      <c r="M1403" t="s">
        <v>1681</v>
      </c>
      <c r="N1403">
        <v>0.53</v>
      </c>
      <c r="O1403" t="s">
        <v>33</v>
      </c>
      <c r="P1403" t="s">
        <v>34</v>
      </c>
      <c r="Q1403" t="s">
        <v>45</v>
      </c>
      <c r="R1403" t="s">
        <v>1728</v>
      </c>
      <c r="S1403">
        <v>92024</v>
      </c>
      <c r="T1403" s="1">
        <v>42037</v>
      </c>
      <c r="U1403" s="1">
        <v>42039</v>
      </c>
      <c r="V1403">
        <v>-61.59</v>
      </c>
      <c r="W1403">
        <v>56</v>
      </c>
      <c r="X1403">
        <v>355.4</v>
      </c>
      <c r="Y1403">
        <v>54567</v>
      </c>
      <c r="Z1403" t="str">
        <f>TEXT(Orders[[#This Row],[Order Date]],"MMM")</f>
        <v>Feb</v>
      </c>
    </row>
    <row r="1404" spans="1:26" x14ac:dyDescent="0.3">
      <c r="A1404">
        <v>2768</v>
      </c>
      <c r="B1404" t="s">
        <v>37</v>
      </c>
      <c r="C1404">
        <v>0.08</v>
      </c>
      <c r="D1404">
        <v>1.68</v>
      </c>
      <c r="E1404">
        <v>1.57</v>
      </c>
      <c r="F1404">
        <v>2498</v>
      </c>
      <c r="G1404" t="s">
        <v>2335</v>
      </c>
      <c r="H1404" t="s">
        <v>49</v>
      </c>
      <c r="I1404" t="s">
        <v>58</v>
      </c>
      <c r="J1404" t="s">
        <v>29</v>
      </c>
      <c r="K1404" t="s">
        <v>30</v>
      </c>
      <c r="L1404" t="s">
        <v>31</v>
      </c>
      <c r="M1404" t="s">
        <v>96</v>
      </c>
      <c r="N1404">
        <v>0.59</v>
      </c>
      <c r="O1404" t="s">
        <v>33</v>
      </c>
      <c r="P1404" t="s">
        <v>34</v>
      </c>
      <c r="Q1404" t="s">
        <v>45</v>
      </c>
      <c r="R1404" t="s">
        <v>1728</v>
      </c>
      <c r="S1404">
        <v>92024</v>
      </c>
      <c r="T1404" s="1">
        <v>42040</v>
      </c>
      <c r="U1404" s="1">
        <v>42041</v>
      </c>
      <c r="V1404">
        <v>-46.25</v>
      </c>
      <c r="W1404">
        <v>88</v>
      </c>
      <c r="X1404">
        <v>148.36000000000001</v>
      </c>
      <c r="Y1404">
        <v>20007</v>
      </c>
      <c r="Z1404" t="str">
        <f>TEXT(Orders[[#This Row],[Order Date]],"MMM")</f>
        <v>Feb</v>
      </c>
    </row>
    <row r="1405" spans="1:26" x14ac:dyDescent="0.3">
      <c r="A1405">
        <v>20296</v>
      </c>
      <c r="B1405" t="s">
        <v>37</v>
      </c>
      <c r="C1405">
        <v>0.09</v>
      </c>
      <c r="D1405">
        <v>355.98</v>
      </c>
      <c r="E1405">
        <v>58.92</v>
      </c>
      <c r="F1405">
        <v>2499</v>
      </c>
      <c r="G1405" t="s">
        <v>2336</v>
      </c>
      <c r="H1405" t="s">
        <v>39</v>
      </c>
      <c r="I1405" t="s">
        <v>28</v>
      </c>
      <c r="J1405" t="s">
        <v>41</v>
      </c>
      <c r="K1405" t="s">
        <v>42</v>
      </c>
      <c r="L1405" t="s">
        <v>43</v>
      </c>
      <c r="M1405" t="s">
        <v>1291</v>
      </c>
      <c r="N1405">
        <v>0.64</v>
      </c>
      <c r="O1405" t="s">
        <v>33</v>
      </c>
      <c r="P1405" t="s">
        <v>61</v>
      </c>
      <c r="Q1405" t="s">
        <v>178</v>
      </c>
      <c r="R1405" t="s">
        <v>2337</v>
      </c>
      <c r="S1405">
        <v>60901</v>
      </c>
      <c r="T1405" s="1">
        <v>42053</v>
      </c>
      <c r="U1405" s="1">
        <v>42055</v>
      </c>
      <c r="V1405">
        <v>1240.25</v>
      </c>
      <c r="W1405">
        <v>8</v>
      </c>
      <c r="X1405">
        <v>2814.57</v>
      </c>
      <c r="Y1405">
        <v>88319</v>
      </c>
      <c r="Z1405" t="str">
        <f>TEXT(Orders[[#This Row],[Order Date]],"MMM")</f>
        <v>Feb</v>
      </c>
    </row>
    <row r="1406" spans="1:26" x14ac:dyDescent="0.3">
      <c r="A1406">
        <v>25628</v>
      </c>
      <c r="B1406" t="s">
        <v>56</v>
      </c>
      <c r="C1406">
        <v>0.09</v>
      </c>
      <c r="D1406">
        <v>6.28</v>
      </c>
      <c r="E1406">
        <v>5.41</v>
      </c>
      <c r="F1406">
        <v>2500</v>
      </c>
      <c r="G1406" t="s">
        <v>2338</v>
      </c>
      <c r="H1406" t="s">
        <v>49</v>
      </c>
      <c r="I1406" t="s">
        <v>58</v>
      </c>
      <c r="J1406" t="s">
        <v>41</v>
      </c>
      <c r="K1406" t="s">
        <v>50</v>
      </c>
      <c r="L1406" t="s">
        <v>59</v>
      </c>
      <c r="M1406" t="s">
        <v>1681</v>
      </c>
      <c r="N1406">
        <v>0.53</v>
      </c>
      <c r="O1406" t="s">
        <v>33</v>
      </c>
      <c r="P1406" t="s">
        <v>61</v>
      </c>
      <c r="Q1406" t="s">
        <v>178</v>
      </c>
      <c r="R1406" t="s">
        <v>2339</v>
      </c>
      <c r="S1406">
        <v>60102</v>
      </c>
      <c r="T1406" s="1">
        <v>42037</v>
      </c>
      <c r="U1406" s="1">
        <v>42039</v>
      </c>
      <c r="V1406">
        <v>-32.026800000000001</v>
      </c>
      <c r="W1406">
        <v>14</v>
      </c>
      <c r="X1406">
        <v>88.85</v>
      </c>
      <c r="Y1406">
        <v>88320</v>
      </c>
      <c r="Z1406" t="str">
        <f>TEXT(Orders[[#This Row],[Order Date]],"MMM")</f>
        <v>Feb</v>
      </c>
    </row>
    <row r="1407" spans="1:26" x14ac:dyDescent="0.3">
      <c r="A1407">
        <v>24899</v>
      </c>
      <c r="B1407" t="s">
        <v>25</v>
      </c>
      <c r="C1407">
        <v>0.1</v>
      </c>
      <c r="D1407">
        <v>24.92</v>
      </c>
      <c r="E1407">
        <v>12.98</v>
      </c>
      <c r="F1407">
        <v>2502</v>
      </c>
      <c r="G1407" t="s">
        <v>2340</v>
      </c>
      <c r="H1407" t="s">
        <v>49</v>
      </c>
      <c r="I1407" t="s">
        <v>40</v>
      </c>
      <c r="J1407" t="s">
        <v>29</v>
      </c>
      <c r="K1407" t="s">
        <v>109</v>
      </c>
      <c r="L1407" t="s">
        <v>59</v>
      </c>
      <c r="M1407" t="s">
        <v>1934</v>
      </c>
      <c r="N1407">
        <v>0.39</v>
      </c>
      <c r="O1407" t="s">
        <v>33</v>
      </c>
      <c r="P1407" t="s">
        <v>61</v>
      </c>
      <c r="Q1407" t="s">
        <v>701</v>
      </c>
      <c r="R1407" t="s">
        <v>2341</v>
      </c>
      <c r="S1407">
        <v>46321</v>
      </c>
      <c r="T1407" s="1">
        <v>42082</v>
      </c>
      <c r="U1407" s="1">
        <v>42082</v>
      </c>
      <c r="V1407">
        <v>-45.816000000000003</v>
      </c>
      <c r="W1407">
        <v>3</v>
      </c>
      <c r="X1407">
        <v>70.819999999999993</v>
      </c>
      <c r="Y1407">
        <v>91310</v>
      </c>
      <c r="Z1407" t="str">
        <f>TEXT(Orders[[#This Row],[Order Date]],"MMM")</f>
        <v>Mar</v>
      </c>
    </row>
    <row r="1408" spans="1:26" x14ac:dyDescent="0.3">
      <c r="A1408">
        <v>24901</v>
      </c>
      <c r="B1408" t="s">
        <v>25</v>
      </c>
      <c r="C1408">
        <v>0</v>
      </c>
      <c r="D1408">
        <v>12.28</v>
      </c>
      <c r="E1408">
        <v>6.35</v>
      </c>
      <c r="F1408">
        <v>2502</v>
      </c>
      <c r="G1408" t="s">
        <v>2340</v>
      </c>
      <c r="H1408" t="s">
        <v>27</v>
      </c>
      <c r="I1408" t="s">
        <v>40</v>
      </c>
      <c r="J1408" t="s">
        <v>29</v>
      </c>
      <c r="K1408" t="s">
        <v>93</v>
      </c>
      <c r="L1408" t="s">
        <v>59</v>
      </c>
      <c r="M1408" t="s">
        <v>1571</v>
      </c>
      <c r="N1408">
        <v>0.38</v>
      </c>
      <c r="O1408" t="s">
        <v>33</v>
      </c>
      <c r="P1408" t="s">
        <v>61</v>
      </c>
      <c r="Q1408" t="s">
        <v>701</v>
      </c>
      <c r="R1408" t="s">
        <v>2341</v>
      </c>
      <c r="S1408">
        <v>46321</v>
      </c>
      <c r="T1408" s="1">
        <v>42082</v>
      </c>
      <c r="U1408" s="1">
        <v>42083</v>
      </c>
      <c r="V1408">
        <v>30.63</v>
      </c>
      <c r="W1408">
        <v>7</v>
      </c>
      <c r="X1408">
        <v>90.44</v>
      </c>
      <c r="Y1408">
        <v>91310</v>
      </c>
      <c r="Z1408" t="str">
        <f>TEXT(Orders[[#This Row],[Order Date]],"MMM")</f>
        <v>Mar</v>
      </c>
    </row>
    <row r="1409" spans="1:26" x14ac:dyDescent="0.3">
      <c r="A1409">
        <v>18219</v>
      </c>
      <c r="B1409" t="s">
        <v>56</v>
      </c>
      <c r="C1409">
        <v>0.02</v>
      </c>
      <c r="D1409">
        <v>6.48</v>
      </c>
      <c r="E1409">
        <v>8.74</v>
      </c>
      <c r="F1409">
        <v>2506</v>
      </c>
      <c r="G1409" t="s">
        <v>2342</v>
      </c>
      <c r="H1409" t="s">
        <v>49</v>
      </c>
      <c r="I1409" t="s">
        <v>40</v>
      </c>
      <c r="J1409" t="s">
        <v>29</v>
      </c>
      <c r="K1409" t="s">
        <v>93</v>
      </c>
      <c r="L1409" t="s">
        <v>59</v>
      </c>
      <c r="M1409" t="s">
        <v>2343</v>
      </c>
      <c r="N1409">
        <v>0.36</v>
      </c>
      <c r="O1409" t="s">
        <v>33</v>
      </c>
      <c r="P1409" t="s">
        <v>53</v>
      </c>
      <c r="Q1409" t="s">
        <v>228</v>
      </c>
      <c r="R1409" t="s">
        <v>2344</v>
      </c>
      <c r="S1409">
        <v>6408</v>
      </c>
      <c r="T1409" s="1">
        <v>42160</v>
      </c>
      <c r="U1409" s="1">
        <v>42162</v>
      </c>
      <c r="V1409">
        <v>-6.835</v>
      </c>
      <c r="W1409">
        <v>1</v>
      </c>
      <c r="X1409">
        <v>10.72</v>
      </c>
      <c r="Y1409">
        <v>87033</v>
      </c>
      <c r="Z1409" t="str">
        <f>TEXT(Orders[[#This Row],[Order Date]],"MMM")</f>
        <v>Jun</v>
      </c>
    </row>
    <row r="1410" spans="1:26" x14ac:dyDescent="0.3">
      <c r="A1410">
        <v>18217</v>
      </c>
      <c r="B1410" t="s">
        <v>56</v>
      </c>
      <c r="C1410">
        <v>0.06</v>
      </c>
      <c r="D1410">
        <v>699.99</v>
      </c>
      <c r="E1410">
        <v>24.49</v>
      </c>
      <c r="F1410">
        <v>2507</v>
      </c>
      <c r="G1410" t="s">
        <v>2345</v>
      </c>
      <c r="H1410" t="s">
        <v>27</v>
      </c>
      <c r="I1410" t="s">
        <v>40</v>
      </c>
      <c r="J1410" t="s">
        <v>77</v>
      </c>
      <c r="K1410" t="s">
        <v>586</v>
      </c>
      <c r="L1410" t="s">
        <v>236</v>
      </c>
      <c r="M1410" t="s">
        <v>587</v>
      </c>
      <c r="N1410">
        <v>0.41</v>
      </c>
      <c r="O1410" t="s">
        <v>33</v>
      </c>
      <c r="P1410" t="s">
        <v>53</v>
      </c>
      <c r="Q1410" t="s">
        <v>188</v>
      </c>
      <c r="R1410" t="s">
        <v>449</v>
      </c>
      <c r="S1410">
        <v>4401</v>
      </c>
      <c r="T1410" s="1">
        <v>42160</v>
      </c>
      <c r="U1410" s="1">
        <v>42162</v>
      </c>
      <c r="V1410">
        <v>7024.2068999999992</v>
      </c>
      <c r="W1410">
        <v>15</v>
      </c>
      <c r="X1410">
        <v>10180.01</v>
      </c>
      <c r="Y1410">
        <v>87033</v>
      </c>
      <c r="Z1410" t="str">
        <f>TEXT(Orders[[#This Row],[Order Date]],"MMM")</f>
        <v>Jun</v>
      </c>
    </row>
    <row r="1411" spans="1:26" x14ac:dyDescent="0.3">
      <c r="A1411">
        <v>23265</v>
      </c>
      <c r="B1411" t="s">
        <v>106</v>
      </c>
      <c r="C1411">
        <v>0.02</v>
      </c>
      <c r="D1411">
        <v>5.81</v>
      </c>
      <c r="E1411">
        <v>8.49</v>
      </c>
      <c r="F1411">
        <v>2508</v>
      </c>
      <c r="G1411" t="s">
        <v>2346</v>
      </c>
      <c r="H1411" t="s">
        <v>49</v>
      </c>
      <c r="I1411" t="s">
        <v>40</v>
      </c>
      <c r="J1411" t="s">
        <v>29</v>
      </c>
      <c r="K1411" t="s">
        <v>109</v>
      </c>
      <c r="L1411" t="s">
        <v>59</v>
      </c>
      <c r="M1411" t="s">
        <v>325</v>
      </c>
      <c r="N1411">
        <v>0.39</v>
      </c>
      <c r="O1411" t="s">
        <v>33</v>
      </c>
      <c r="P1411" t="s">
        <v>53</v>
      </c>
      <c r="Q1411" t="s">
        <v>188</v>
      </c>
      <c r="R1411" t="s">
        <v>433</v>
      </c>
      <c r="S1411">
        <v>4073</v>
      </c>
      <c r="T1411" s="1">
        <v>42012</v>
      </c>
      <c r="U1411" s="1">
        <v>42016</v>
      </c>
      <c r="V1411">
        <v>-137.494</v>
      </c>
      <c r="W1411">
        <v>7</v>
      </c>
      <c r="X1411">
        <v>42.44</v>
      </c>
      <c r="Y1411">
        <v>87031</v>
      </c>
      <c r="Z1411" t="str">
        <f>TEXT(Orders[[#This Row],[Order Date]],"MMM")</f>
        <v>Jan</v>
      </c>
    </row>
    <row r="1412" spans="1:26" x14ac:dyDescent="0.3">
      <c r="A1412">
        <v>21918</v>
      </c>
      <c r="B1412" t="s">
        <v>56</v>
      </c>
      <c r="C1412">
        <v>0.05</v>
      </c>
      <c r="D1412">
        <v>30.98</v>
      </c>
      <c r="E1412">
        <v>9.18</v>
      </c>
      <c r="F1412">
        <v>2509</v>
      </c>
      <c r="G1412" t="s">
        <v>2347</v>
      </c>
      <c r="H1412" t="s">
        <v>49</v>
      </c>
      <c r="I1412" t="s">
        <v>40</v>
      </c>
      <c r="J1412" t="s">
        <v>29</v>
      </c>
      <c r="K1412" t="s">
        <v>93</v>
      </c>
      <c r="L1412" t="s">
        <v>59</v>
      </c>
      <c r="M1412" t="s">
        <v>2348</v>
      </c>
      <c r="N1412">
        <v>0.4</v>
      </c>
      <c r="O1412" t="s">
        <v>33</v>
      </c>
      <c r="P1412" t="s">
        <v>53</v>
      </c>
      <c r="Q1412" t="s">
        <v>188</v>
      </c>
      <c r="R1412" t="s">
        <v>593</v>
      </c>
      <c r="S1412">
        <v>4106</v>
      </c>
      <c r="T1412" s="1">
        <v>42129</v>
      </c>
      <c r="U1412" s="1">
        <v>42129</v>
      </c>
      <c r="V1412">
        <v>308.67</v>
      </c>
      <c r="W1412">
        <v>15</v>
      </c>
      <c r="X1412">
        <v>462.57</v>
      </c>
      <c r="Y1412">
        <v>87029</v>
      </c>
      <c r="Z1412" t="str">
        <f>TEXT(Orders[[#This Row],[Order Date]],"MMM")</f>
        <v>May</v>
      </c>
    </row>
    <row r="1413" spans="1:26" x14ac:dyDescent="0.3">
      <c r="A1413">
        <v>21102</v>
      </c>
      <c r="B1413" t="s">
        <v>37</v>
      </c>
      <c r="C1413">
        <v>0.04</v>
      </c>
      <c r="D1413">
        <v>6.48</v>
      </c>
      <c r="E1413">
        <v>9.5399999999999991</v>
      </c>
      <c r="F1413">
        <v>2512</v>
      </c>
      <c r="G1413" t="s">
        <v>2349</v>
      </c>
      <c r="H1413" t="s">
        <v>49</v>
      </c>
      <c r="I1413" t="s">
        <v>40</v>
      </c>
      <c r="J1413" t="s">
        <v>29</v>
      </c>
      <c r="K1413" t="s">
        <v>93</v>
      </c>
      <c r="L1413" t="s">
        <v>59</v>
      </c>
      <c r="M1413" t="s">
        <v>2350</v>
      </c>
      <c r="N1413">
        <v>0.37</v>
      </c>
      <c r="O1413" t="s">
        <v>33</v>
      </c>
      <c r="P1413" t="s">
        <v>53</v>
      </c>
      <c r="Q1413" t="s">
        <v>193</v>
      </c>
      <c r="R1413" t="s">
        <v>2351</v>
      </c>
      <c r="S1413">
        <v>2138</v>
      </c>
      <c r="T1413" s="1">
        <v>42170</v>
      </c>
      <c r="U1413" s="1">
        <v>42172</v>
      </c>
      <c r="V1413">
        <v>-223.94400000000002</v>
      </c>
      <c r="W1413">
        <v>19</v>
      </c>
      <c r="X1413">
        <v>125.37</v>
      </c>
      <c r="Y1413">
        <v>87030</v>
      </c>
      <c r="Z1413" t="str">
        <f>TEXT(Orders[[#This Row],[Order Date]],"MMM")</f>
        <v>Jun</v>
      </c>
    </row>
    <row r="1414" spans="1:26" x14ac:dyDescent="0.3">
      <c r="A1414">
        <v>18220</v>
      </c>
      <c r="B1414" t="s">
        <v>56</v>
      </c>
      <c r="C1414">
        <v>0.02</v>
      </c>
      <c r="D1414">
        <v>17.149999999999999</v>
      </c>
      <c r="E1414">
        <v>4.96</v>
      </c>
      <c r="F1414">
        <v>2516</v>
      </c>
      <c r="G1414" t="s">
        <v>2352</v>
      </c>
      <c r="H1414" t="s">
        <v>49</v>
      </c>
      <c r="I1414" t="s">
        <v>40</v>
      </c>
      <c r="J1414" t="s">
        <v>29</v>
      </c>
      <c r="K1414" t="s">
        <v>141</v>
      </c>
      <c r="L1414" t="s">
        <v>59</v>
      </c>
      <c r="M1414" t="s">
        <v>604</v>
      </c>
      <c r="N1414">
        <v>0.57999999999999996</v>
      </c>
      <c r="O1414" t="s">
        <v>33</v>
      </c>
      <c r="P1414" t="s">
        <v>53</v>
      </c>
      <c r="Q1414" t="s">
        <v>54</v>
      </c>
      <c r="R1414" t="s">
        <v>1477</v>
      </c>
      <c r="S1414">
        <v>7631</v>
      </c>
      <c r="T1414" s="1">
        <v>42160</v>
      </c>
      <c r="U1414" s="1">
        <v>42162</v>
      </c>
      <c r="V1414">
        <v>36.494999999999997</v>
      </c>
      <c r="W1414">
        <v>11</v>
      </c>
      <c r="X1414">
        <v>190.85</v>
      </c>
      <c r="Y1414">
        <v>87033</v>
      </c>
      <c r="Z1414" t="str">
        <f>TEXT(Orders[[#This Row],[Order Date]],"MMM")</f>
        <v>Jun</v>
      </c>
    </row>
    <row r="1415" spans="1:26" x14ac:dyDescent="0.3">
      <c r="A1415">
        <v>18221</v>
      </c>
      <c r="B1415" t="s">
        <v>56</v>
      </c>
      <c r="C1415">
        <v>7.0000000000000007E-2</v>
      </c>
      <c r="D1415">
        <v>30.98</v>
      </c>
      <c r="E1415">
        <v>8.74</v>
      </c>
      <c r="F1415">
        <v>2520</v>
      </c>
      <c r="G1415" t="s">
        <v>2353</v>
      </c>
      <c r="H1415" t="s">
        <v>49</v>
      </c>
      <c r="I1415" t="s">
        <v>40</v>
      </c>
      <c r="J1415" t="s">
        <v>29</v>
      </c>
      <c r="K1415" t="s">
        <v>93</v>
      </c>
      <c r="L1415" t="s">
        <v>59</v>
      </c>
      <c r="M1415" t="s">
        <v>2060</v>
      </c>
      <c r="N1415">
        <v>0.4</v>
      </c>
      <c r="O1415" t="s">
        <v>33</v>
      </c>
      <c r="P1415" t="s">
        <v>53</v>
      </c>
      <c r="Q1415" t="s">
        <v>468</v>
      </c>
      <c r="R1415" t="s">
        <v>2354</v>
      </c>
      <c r="S1415">
        <v>2908</v>
      </c>
      <c r="T1415" s="1">
        <v>42160</v>
      </c>
      <c r="U1415" s="1">
        <v>42161</v>
      </c>
      <c r="V1415">
        <v>255.76919999999998</v>
      </c>
      <c r="W1415">
        <v>12</v>
      </c>
      <c r="X1415">
        <v>370.68</v>
      </c>
      <c r="Y1415">
        <v>87033</v>
      </c>
      <c r="Z1415" t="str">
        <f>TEXT(Orders[[#This Row],[Order Date]],"MMM")</f>
        <v>Jun</v>
      </c>
    </row>
    <row r="1416" spans="1:26" x14ac:dyDescent="0.3">
      <c r="A1416">
        <v>25463</v>
      </c>
      <c r="B1416" t="s">
        <v>56</v>
      </c>
      <c r="C1416">
        <v>0</v>
      </c>
      <c r="D1416">
        <v>175.99</v>
      </c>
      <c r="E1416">
        <v>4.99</v>
      </c>
      <c r="F1416">
        <v>2521</v>
      </c>
      <c r="G1416" t="s">
        <v>2355</v>
      </c>
      <c r="H1416" t="s">
        <v>49</v>
      </c>
      <c r="I1416" t="s">
        <v>40</v>
      </c>
      <c r="J1416" t="s">
        <v>77</v>
      </c>
      <c r="K1416" t="s">
        <v>78</v>
      </c>
      <c r="L1416" t="s">
        <v>59</v>
      </c>
      <c r="M1416" t="s">
        <v>139</v>
      </c>
      <c r="N1416">
        <v>0.59</v>
      </c>
      <c r="O1416" t="s">
        <v>33</v>
      </c>
      <c r="P1416" t="s">
        <v>61</v>
      </c>
      <c r="Q1416" t="s">
        <v>130</v>
      </c>
      <c r="R1416" t="s">
        <v>2356</v>
      </c>
      <c r="S1416">
        <v>75109</v>
      </c>
      <c r="T1416" s="1">
        <v>42053</v>
      </c>
      <c r="U1416" s="1">
        <v>42056</v>
      </c>
      <c r="V1416">
        <v>1656.6554999999998</v>
      </c>
      <c r="W1416">
        <v>15</v>
      </c>
      <c r="X1416">
        <v>2400.9499999999998</v>
      </c>
      <c r="Y1416">
        <v>87032</v>
      </c>
      <c r="Z1416" t="str">
        <f>TEXT(Orders[[#This Row],[Order Date]],"MMM")</f>
        <v>Feb</v>
      </c>
    </row>
    <row r="1417" spans="1:26" x14ac:dyDescent="0.3">
      <c r="A1417">
        <v>18218</v>
      </c>
      <c r="B1417" t="s">
        <v>56</v>
      </c>
      <c r="C1417">
        <v>0.04</v>
      </c>
      <c r="D1417">
        <v>1360.14</v>
      </c>
      <c r="E1417">
        <v>14.7</v>
      </c>
      <c r="F1417">
        <v>2522</v>
      </c>
      <c r="G1417" t="s">
        <v>2357</v>
      </c>
      <c r="H1417" t="s">
        <v>39</v>
      </c>
      <c r="I1417" t="s">
        <v>40</v>
      </c>
      <c r="J1417" t="s">
        <v>77</v>
      </c>
      <c r="K1417" t="s">
        <v>85</v>
      </c>
      <c r="L1417" t="s">
        <v>43</v>
      </c>
      <c r="M1417" t="s">
        <v>599</v>
      </c>
      <c r="N1417">
        <v>0.59</v>
      </c>
      <c r="O1417" t="s">
        <v>33</v>
      </c>
      <c r="P1417" t="s">
        <v>53</v>
      </c>
      <c r="Q1417" t="s">
        <v>149</v>
      </c>
      <c r="R1417" t="s">
        <v>150</v>
      </c>
      <c r="S1417">
        <v>5401</v>
      </c>
      <c r="T1417" s="1">
        <v>42160</v>
      </c>
      <c r="U1417" s="1">
        <v>42163</v>
      </c>
      <c r="V1417">
        <v>2639.0099999999998</v>
      </c>
      <c r="W1417">
        <v>6</v>
      </c>
      <c r="X1417">
        <v>7303.05</v>
      </c>
      <c r="Y1417">
        <v>87033</v>
      </c>
      <c r="Z1417" t="str">
        <f>TEXT(Orders[[#This Row],[Order Date]],"MMM")</f>
        <v>Jun</v>
      </c>
    </row>
    <row r="1418" spans="1:26" x14ac:dyDescent="0.3">
      <c r="A1418">
        <v>18866</v>
      </c>
      <c r="B1418" t="s">
        <v>47</v>
      </c>
      <c r="C1418">
        <v>0.01</v>
      </c>
      <c r="D1418">
        <v>2.16</v>
      </c>
      <c r="E1418">
        <v>6.05</v>
      </c>
      <c r="F1418">
        <v>2526</v>
      </c>
      <c r="G1418" t="s">
        <v>2358</v>
      </c>
      <c r="H1418" t="s">
        <v>49</v>
      </c>
      <c r="I1418" t="s">
        <v>28</v>
      </c>
      <c r="J1418" t="s">
        <v>29</v>
      </c>
      <c r="K1418" t="s">
        <v>109</v>
      </c>
      <c r="L1418" t="s">
        <v>59</v>
      </c>
      <c r="M1418" t="s">
        <v>1532</v>
      </c>
      <c r="N1418">
        <v>0.37</v>
      </c>
      <c r="O1418" t="s">
        <v>33</v>
      </c>
      <c r="P1418" t="s">
        <v>136</v>
      </c>
      <c r="Q1418" t="s">
        <v>171</v>
      </c>
      <c r="R1418" t="s">
        <v>1475</v>
      </c>
      <c r="S1418">
        <v>70506</v>
      </c>
      <c r="T1418" s="1">
        <v>42147</v>
      </c>
      <c r="U1418" s="1">
        <v>42149</v>
      </c>
      <c r="V1418">
        <v>395.76</v>
      </c>
      <c r="W1418">
        <v>24</v>
      </c>
      <c r="X1418">
        <v>58.05</v>
      </c>
      <c r="Y1418">
        <v>87208</v>
      </c>
      <c r="Z1418" t="str">
        <f>TEXT(Orders[[#This Row],[Order Date]],"MMM")</f>
        <v>May</v>
      </c>
    </row>
    <row r="1419" spans="1:26" x14ac:dyDescent="0.3">
      <c r="A1419">
        <v>18867</v>
      </c>
      <c r="B1419" t="s">
        <v>47</v>
      </c>
      <c r="C1419">
        <v>7.0000000000000007E-2</v>
      </c>
      <c r="D1419">
        <v>21.38</v>
      </c>
      <c r="E1419">
        <v>8.99</v>
      </c>
      <c r="F1419">
        <v>2527</v>
      </c>
      <c r="G1419" t="s">
        <v>2359</v>
      </c>
      <c r="H1419" t="s">
        <v>49</v>
      </c>
      <c r="I1419" t="s">
        <v>28</v>
      </c>
      <c r="J1419" t="s">
        <v>29</v>
      </c>
      <c r="K1419" t="s">
        <v>30</v>
      </c>
      <c r="L1419" t="s">
        <v>51</v>
      </c>
      <c r="M1419" t="s">
        <v>2190</v>
      </c>
      <c r="N1419">
        <v>0.59</v>
      </c>
      <c r="O1419" t="s">
        <v>33</v>
      </c>
      <c r="P1419" t="s">
        <v>136</v>
      </c>
      <c r="Q1419" t="s">
        <v>171</v>
      </c>
      <c r="R1419" t="s">
        <v>2360</v>
      </c>
      <c r="S1419">
        <v>70601</v>
      </c>
      <c r="T1419" s="1">
        <v>42147</v>
      </c>
      <c r="U1419" s="1">
        <v>42149</v>
      </c>
      <c r="V1419">
        <v>-39.396000000000001</v>
      </c>
      <c r="W1419">
        <v>3</v>
      </c>
      <c r="X1419">
        <v>68.64</v>
      </c>
      <c r="Y1419">
        <v>87208</v>
      </c>
      <c r="Z1419" t="str">
        <f>TEXT(Orders[[#This Row],[Order Date]],"MMM")</f>
        <v>May</v>
      </c>
    </row>
    <row r="1420" spans="1:26" x14ac:dyDescent="0.3">
      <c r="A1420">
        <v>20254</v>
      </c>
      <c r="B1420" t="s">
        <v>25</v>
      </c>
      <c r="C1420">
        <v>0.04</v>
      </c>
      <c r="D1420">
        <v>40.98</v>
      </c>
      <c r="E1420">
        <v>6.5</v>
      </c>
      <c r="F1420">
        <v>2530</v>
      </c>
      <c r="G1420" t="s">
        <v>2361</v>
      </c>
      <c r="H1420" t="s">
        <v>49</v>
      </c>
      <c r="I1420" t="s">
        <v>58</v>
      </c>
      <c r="J1420" t="s">
        <v>77</v>
      </c>
      <c r="K1420" t="s">
        <v>180</v>
      </c>
      <c r="L1420" t="s">
        <v>59</v>
      </c>
      <c r="M1420" t="s">
        <v>1267</v>
      </c>
      <c r="N1420">
        <v>0.74</v>
      </c>
      <c r="O1420" t="s">
        <v>33</v>
      </c>
      <c r="P1420" t="s">
        <v>34</v>
      </c>
      <c r="Q1420" t="s">
        <v>45</v>
      </c>
      <c r="R1420" t="s">
        <v>2362</v>
      </c>
      <c r="S1420">
        <v>92307</v>
      </c>
      <c r="T1420" s="1">
        <v>42092</v>
      </c>
      <c r="U1420" s="1">
        <v>42093</v>
      </c>
      <c r="V1420">
        <v>-89.5</v>
      </c>
      <c r="W1420">
        <v>7</v>
      </c>
      <c r="X1420">
        <v>277.07</v>
      </c>
      <c r="Y1420">
        <v>87451</v>
      </c>
      <c r="Z1420" t="str">
        <f>TEXT(Orders[[#This Row],[Order Date]],"MMM")</f>
        <v>Mar</v>
      </c>
    </row>
    <row r="1421" spans="1:26" x14ac:dyDescent="0.3">
      <c r="A1421">
        <v>23782</v>
      </c>
      <c r="B1421" t="s">
        <v>56</v>
      </c>
      <c r="C1421">
        <v>0.08</v>
      </c>
      <c r="D1421">
        <v>4</v>
      </c>
      <c r="E1421">
        <v>1.3</v>
      </c>
      <c r="F1421">
        <v>2531</v>
      </c>
      <c r="G1421" t="s">
        <v>2363</v>
      </c>
      <c r="H1421" t="s">
        <v>49</v>
      </c>
      <c r="I1421" t="s">
        <v>58</v>
      </c>
      <c r="J1421" t="s">
        <v>29</v>
      </c>
      <c r="K1421" t="s">
        <v>93</v>
      </c>
      <c r="L1421" t="s">
        <v>31</v>
      </c>
      <c r="M1421" t="s">
        <v>204</v>
      </c>
      <c r="N1421">
        <v>0.37</v>
      </c>
      <c r="O1421" t="s">
        <v>33</v>
      </c>
      <c r="P1421" t="s">
        <v>34</v>
      </c>
      <c r="Q1421" t="s">
        <v>45</v>
      </c>
      <c r="R1421" t="s">
        <v>2364</v>
      </c>
      <c r="S1421">
        <v>93422</v>
      </c>
      <c r="T1421" s="1">
        <v>42126</v>
      </c>
      <c r="U1421" s="1">
        <v>42128</v>
      </c>
      <c r="V1421">
        <v>28.4</v>
      </c>
      <c r="W1421">
        <v>14</v>
      </c>
      <c r="X1421">
        <v>51.99</v>
      </c>
      <c r="Y1421">
        <v>87452</v>
      </c>
      <c r="Z1421" t="str">
        <f>TEXT(Orders[[#This Row],[Order Date]],"MMM")</f>
        <v>May</v>
      </c>
    </row>
    <row r="1422" spans="1:26" x14ac:dyDescent="0.3">
      <c r="A1422">
        <v>20255</v>
      </c>
      <c r="B1422" t="s">
        <v>25</v>
      </c>
      <c r="C1422">
        <v>0.05</v>
      </c>
      <c r="D1422">
        <v>35.99</v>
      </c>
      <c r="E1422">
        <v>3.3</v>
      </c>
      <c r="F1422">
        <v>2534</v>
      </c>
      <c r="G1422" t="s">
        <v>2365</v>
      </c>
      <c r="H1422" t="s">
        <v>49</v>
      </c>
      <c r="I1422" t="s">
        <v>58</v>
      </c>
      <c r="J1422" t="s">
        <v>77</v>
      </c>
      <c r="K1422" t="s">
        <v>78</v>
      </c>
      <c r="L1422" t="s">
        <v>51</v>
      </c>
      <c r="M1422" t="s">
        <v>1271</v>
      </c>
      <c r="N1422">
        <v>0.39</v>
      </c>
      <c r="O1422" t="s">
        <v>33</v>
      </c>
      <c r="P1422" t="s">
        <v>53</v>
      </c>
      <c r="Q1422" t="s">
        <v>188</v>
      </c>
      <c r="R1422" t="s">
        <v>449</v>
      </c>
      <c r="S1422">
        <v>4401</v>
      </c>
      <c r="T1422" s="1">
        <v>42092</v>
      </c>
      <c r="U1422" s="1">
        <v>42094</v>
      </c>
      <c r="V1422">
        <v>103.27229999999999</v>
      </c>
      <c r="W1422">
        <v>5</v>
      </c>
      <c r="X1422">
        <v>149.66999999999999</v>
      </c>
      <c r="Y1422">
        <v>87451</v>
      </c>
      <c r="Z1422" t="str">
        <f>TEXT(Orders[[#This Row],[Order Date]],"MMM")</f>
        <v>Mar</v>
      </c>
    </row>
    <row r="1423" spans="1:26" x14ac:dyDescent="0.3">
      <c r="A1423">
        <v>22839</v>
      </c>
      <c r="B1423" t="s">
        <v>37</v>
      </c>
      <c r="C1423">
        <v>0.08</v>
      </c>
      <c r="D1423">
        <v>12.53</v>
      </c>
      <c r="E1423">
        <v>0.5</v>
      </c>
      <c r="F1423">
        <v>2539</v>
      </c>
      <c r="G1423" t="s">
        <v>2366</v>
      </c>
      <c r="H1423" t="s">
        <v>49</v>
      </c>
      <c r="I1423" t="s">
        <v>40</v>
      </c>
      <c r="J1423" t="s">
        <v>29</v>
      </c>
      <c r="K1423" t="s">
        <v>134</v>
      </c>
      <c r="L1423" t="s">
        <v>59</v>
      </c>
      <c r="M1423" t="s">
        <v>1660</v>
      </c>
      <c r="N1423">
        <v>0.38</v>
      </c>
      <c r="O1423" t="s">
        <v>33</v>
      </c>
      <c r="P1423" t="s">
        <v>136</v>
      </c>
      <c r="Q1423" t="s">
        <v>362</v>
      </c>
      <c r="R1423" t="s">
        <v>2367</v>
      </c>
      <c r="S1423">
        <v>32789</v>
      </c>
      <c r="T1423" s="1">
        <v>42101</v>
      </c>
      <c r="U1423" s="1">
        <v>42102</v>
      </c>
      <c r="V1423">
        <v>215.71799999999999</v>
      </c>
      <c r="W1423">
        <v>5</v>
      </c>
      <c r="X1423">
        <v>61.1</v>
      </c>
      <c r="Y1423">
        <v>91017</v>
      </c>
      <c r="Z1423" t="str">
        <f>TEXT(Orders[[#This Row],[Order Date]],"MMM")</f>
        <v>Apr</v>
      </c>
    </row>
    <row r="1424" spans="1:26" x14ac:dyDescent="0.3">
      <c r="A1424">
        <v>22840</v>
      </c>
      <c r="B1424" t="s">
        <v>37</v>
      </c>
      <c r="C1424">
        <v>0.02</v>
      </c>
      <c r="D1424">
        <v>178.47</v>
      </c>
      <c r="E1424">
        <v>19.989999999999998</v>
      </c>
      <c r="F1424">
        <v>2540</v>
      </c>
      <c r="G1424" t="s">
        <v>2368</v>
      </c>
      <c r="H1424" t="s">
        <v>49</v>
      </c>
      <c r="I1424" t="s">
        <v>40</v>
      </c>
      <c r="J1424" t="s">
        <v>29</v>
      </c>
      <c r="K1424" t="s">
        <v>141</v>
      </c>
      <c r="L1424" t="s">
        <v>59</v>
      </c>
      <c r="M1424" t="s">
        <v>527</v>
      </c>
      <c r="N1424">
        <v>0.55000000000000004</v>
      </c>
      <c r="O1424" t="s">
        <v>33</v>
      </c>
      <c r="P1424" t="s">
        <v>136</v>
      </c>
      <c r="Q1424" t="s">
        <v>362</v>
      </c>
      <c r="R1424" t="s">
        <v>2369</v>
      </c>
      <c r="S1424">
        <v>32708</v>
      </c>
      <c r="T1424" s="1">
        <v>42101</v>
      </c>
      <c r="U1424" s="1">
        <v>42102</v>
      </c>
      <c r="V1424">
        <v>106.98479999999999</v>
      </c>
      <c r="W1424">
        <v>1</v>
      </c>
      <c r="X1424">
        <v>193.81</v>
      </c>
      <c r="Y1424">
        <v>91017</v>
      </c>
      <c r="Z1424" t="str">
        <f>TEXT(Orders[[#This Row],[Order Date]],"MMM")</f>
        <v>Apr</v>
      </c>
    </row>
    <row r="1425" spans="1:26" x14ac:dyDescent="0.3">
      <c r="A1425">
        <v>19031</v>
      </c>
      <c r="B1425" t="s">
        <v>56</v>
      </c>
      <c r="C1425">
        <v>0.05</v>
      </c>
      <c r="D1425">
        <v>15.68</v>
      </c>
      <c r="E1425">
        <v>3.73</v>
      </c>
      <c r="F1425">
        <v>2543</v>
      </c>
      <c r="G1425" t="s">
        <v>2370</v>
      </c>
      <c r="H1425" t="s">
        <v>49</v>
      </c>
      <c r="I1425" t="s">
        <v>58</v>
      </c>
      <c r="J1425" t="s">
        <v>41</v>
      </c>
      <c r="K1425" t="s">
        <v>50</v>
      </c>
      <c r="L1425" t="s">
        <v>51</v>
      </c>
      <c r="M1425" t="s">
        <v>2371</v>
      </c>
      <c r="N1425">
        <v>0.46</v>
      </c>
      <c r="O1425" t="s">
        <v>33</v>
      </c>
      <c r="P1425" t="s">
        <v>136</v>
      </c>
      <c r="Q1425" t="s">
        <v>137</v>
      </c>
      <c r="R1425" t="s">
        <v>1563</v>
      </c>
      <c r="S1425">
        <v>23223</v>
      </c>
      <c r="T1425" s="1">
        <v>42166</v>
      </c>
      <c r="U1425" s="1">
        <v>42167</v>
      </c>
      <c r="V1425">
        <v>3.54</v>
      </c>
      <c r="W1425">
        <v>17</v>
      </c>
      <c r="X1425">
        <v>257.48</v>
      </c>
      <c r="Y1425">
        <v>87917</v>
      </c>
      <c r="Z1425" t="str">
        <f>TEXT(Orders[[#This Row],[Order Date]],"MMM")</f>
        <v>Jun</v>
      </c>
    </row>
    <row r="1426" spans="1:26" x14ac:dyDescent="0.3">
      <c r="A1426">
        <v>19032</v>
      </c>
      <c r="B1426" t="s">
        <v>56</v>
      </c>
      <c r="C1426">
        <v>0.02</v>
      </c>
      <c r="D1426">
        <v>195.99</v>
      </c>
      <c r="E1426">
        <v>4.2</v>
      </c>
      <c r="F1426">
        <v>2543</v>
      </c>
      <c r="G1426" t="s">
        <v>2370</v>
      </c>
      <c r="H1426" t="s">
        <v>49</v>
      </c>
      <c r="I1426" t="s">
        <v>58</v>
      </c>
      <c r="J1426" t="s">
        <v>77</v>
      </c>
      <c r="K1426" t="s">
        <v>78</v>
      </c>
      <c r="L1426" t="s">
        <v>59</v>
      </c>
      <c r="M1426" t="s">
        <v>2211</v>
      </c>
      <c r="N1426">
        <v>0.56000000000000005</v>
      </c>
      <c r="O1426" t="s">
        <v>33</v>
      </c>
      <c r="P1426" t="s">
        <v>136</v>
      </c>
      <c r="Q1426" t="s">
        <v>137</v>
      </c>
      <c r="R1426" t="s">
        <v>1563</v>
      </c>
      <c r="S1426">
        <v>23223</v>
      </c>
      <c r="T1426" s="1">
        <v>42166</v>
      </c>
      <c r="U1426" s="1">
        <v>42167</v>
      </c>
      <c r="V1426">
        <v>40.283999999999999</v>
      </c>
      <c r="W1426">
        <v>19</v>
      </c>
      <c r="X1426">
        <v>3194.99</v>
      </c>
      <c r="Y1426">
        <v>87917</v>
      </c>
      <c r="Z1426" t="str">
        <f>TEXT(Orders[[#This Row],[Order Date]],"MMM")</f>
        <v>Jun</v>
      </c>
    </row>
    <row r="1427" spans="1:26" x14ac:dyDescent="0.3">
      <c r="A1427">
        <v>19902</v>
      </c>
      <c r="B1427" t="s">
        <v>56</v>
      </c>
      <c r="C1427">
        <v>0.01</v>
      </c>
      <c r="D1427">
        <v>99.99</v>
      </c>
      <c r="E1427">
        <v>19.989999999999998</v>
      </c>
      <c r="F1427">
        <v>2545</v>
      </c>
      <c r="G1427" t="s">
        <v>2372</v>
      </c>
      <c r="H1427" t="s">
        <v>27</v>
      </c>
      <c r="I1427" t="s">
        <v>40</v>
      </c>
      <c r="J1427" t="s">
        <v>77</v>
      </c>
      <c r="K1427" t="s">
        <v>85</v>
      </c>
      <c r="L1427" t="s">
        <v>59</v>
      </c>
      <c r="M1427" t="s">
        <v>115</v>
      </c>
      <c r="N1427">
        <v>0.52</v>
      </c>
      <c r="O1427" t="s">
        <v>33</v>
      </c>
      <c r="P1427" t="s">
        <v>136</v>
      </c>
      <c r="Q1427" t="s">
        <v>137</v>
      </c>
      <c r="R1427" t="s">
        <v>1190</v>
      </c>
      <c r="S1427">
        <v>22153</v>
      </c>
      <c r="T1427" s="1">
        <v>42073</v>
      </c>
      <c r="U1427" s="1">
        <v>42075</v>
      </c>
      <c r="V1427">
        <v>90.024000000000001</v>
      </c>
      <c r="W1427">
        <v>2</v>
      </c>
      <c r="X1427">
        <v>202.98</v>
      </c>
      <c r="Y1427">
        <v>87915</v>
      </c>
      <c r="Z1427" t="str">
        <f>TEXT(Orders[[#This Row],[Order Date]],"MMM")</f>
        <v>Mar</v>
      </c>
    </row>
    <row r="1428" spans="1:26" x14ac:dyDescent="0.3">
      <c r="A1428">
        <v>25460</v>
      </c>
      <c r="B1428" t="s">
        <v>106</v>
      </c>
      <c r="C1428">
        <v>7.0000000000000007E-2</v>
      </c>
      <c r="D1428">
        <v>6.48</v>
      </c>
      <c r="E1428">
        <v>9.5399999999999991</v>
      </c>
      <c r="F1428">
        <v>2547</v>
      </c>
      <c r="G1428" t="s">
        <v>2373</v>
      </c>
      <c r="H1428" t="s">
        <v>49</v>
      </c>
      <c r="I1428" t="s">
        <v>58</v>
      </c>
      <c r="J1428" t="s">
        <v>29</v>
      </c>
      <c r="K1428" t="s">
        <v>93</v>
      </c>
      <c r="L1428" t="s">
        <v>59</v>
      </c>
      <c r="M1428" t="s">
        <v>2350</v>
      </c>
      <c r="N1428">
        <v>0.37</v>
      </c>
      <c r="O1428" t="s">
        <v>33</v>
      </c>
      <c r="P1428" t="s">
        <v>136</v>
      </c>
      <c r="Q1428" t="s">
        <v>137</v>
      </c>
      <c r="R1428" t="s">
        <v>2374</v>
      </c>
      <c r="S1428">
        <v>23464</v>
      </c>
      <c r="T1428" s="1">
        <v>42113</v>
      </c>
      <c r="U1428" s="1">
        <v>42113</v>
      </c>
      <c r="V1428">
        <v>2.2320000000000002</v>
      </c>
      <c r="W1428">
        <v>1</v>
      </c>
      <c r="X1428">
        <v>10.86</v>
      </c>
      <c r="Y1428">
        <v>87916</v>
      </c>
      <c r="Z1428" t="str">
        <f>TEXT(Orders[[#This Row],[Order Date]],"MMM")</f>
        <v>Apr</v>
      </c>
    </row>
    <row r="1429" spans="1:26" x14ac:dyDescent="0.3">
      <c r="A1429">
        <v>6525</v>
      </c>
      <c r="B1429" t="s">
        <v>106</v>
      </c>
      <c r="C1429">
        <v>0</v>
      </c>
      <c r="D1429">
        <v>35.99</v>
      </c>
      <c r="E1429">
        <v>0.99</v>
      </c>
      <c r="F1429">
        <v>2548</v>
      </c>
      <c r="G1429" t="s">
        <v>2375</v>
      </c>
      <c r="H1429" t="s">
        <v>49</v>
      </c>
      <c r="I1429" t="s">
        <v>58</v>
      </c>
      <c r="J1429" t="s">
        <v>77</v>
      </c>
      <c r="K1429" t="s">
        <v>78</v>
      </c>
      <c r="L1429" t="s">
        <v>51</v>
      </c>
      <c r="M1429" t="s">
        <v>2376</v>
      </c>
      <c r="N1429">
        <v>0.35</v>
      </c>
      <c r="O1429" t="s">
        <v>33</v>
      </c>
      <c r="P1429" t="s">
        <v>34</v>
      </c>
      <c r="Q1429" t="s">
        <v>45</v>
      </c>
      <c r="R1429" t="s">
        <v>661</v>
      </c>
      <c r="S1429">
        <v>90068</v>
      </c>
      <c r="T1429" s="1">
        <v>42098</v>
      </c>
      <c r="U1429" s="1">
        <v>42105</v>
      </c>
      <c r="V1429">
        <v>840.05099999999993</v>
      </c>
      <c r="W1429">
        <v>46</v>
      </c>
      <c r="X1429">
        <v>1477.57</v>
      </c>
      <c r="Y1429">
        <v>46436</v>
      </c>
      <c r="Z1429" t="str">
        <f>TEXT(Orders[[#This Row],[Order Date]],"MMM")</f>
        <v>Apr</v>
      </c>
    </row>
    <row r="1430" spans="1:26" x14ac:dyDescent="0.3">
      <c r="A1430">
        <v>5777</v>
      </c>
      <c r="B1430" t="s">
        <v>106</v>
      </c>
      <c r="C1430">
        <v>0.05</v>
      </c>
      <c r="D1430">
        <v>30.98</v>
      </c>
      <c r="E1430">
        <v>9.18</v>
      </c>
      <c r="F1430">
        <v>2548</v>
      </c>
      <c r="G1430" t="s">
        <v>2375</v>
      </c>
      <c r="H1430" t="s">
        <v>27</v>
      </c>
      <c r="I1430" t="s">
        <v>58</v>
      </c>
      <c r="J1430" t="s">
        <v>29</v>
      </c>
      <c r="K1430" t="s">
        <v>93</v>
      </c>
      <c r="L1430" t="s">
        <v>59</v>
      </c>
      <c r="M1430" t="s">
        <v>2348</v>
      </c>
      <c r="N1430">
        <v>0.4</v>
      </c>
      <c r="O1430" t="s">
        <v>33</v>
      </c>
      <c r="P1430" t="s">
        <v>34</v>
      </c>
      <c r="Q1430" t="s">
        <v>45</v>
      </c>
      <c r="R1430" t="s">
        <v>661</v>
      </c>
      <c r="S1430">
        <v>90068</v>
      </c>
      <c r="T1430" s="1">
        <v>42115</v>
      </c>
      <c r="U1430" s="1">
        <v>42115</v>
      </c>
      <c r="V1430">
        <v>61.47</v>
      </c>
      <c r="W1430">
        <v>12</v>
      </c>
      <c r="X1430">
        <v>382.29</v>
      </c>
      <c r="Y1430">
        <v>40997</v>
      </c>
      <c r="Z1430" t="str">
        <f>TEXT(Orders[[#This Row],[Order Date]],"MMM")</f>
        <v>Apr</v>
      </c>
    </row>
    <row r="1431" spans="1:26" x14ac:dyDescent="0.3">
      <c r="A1431">
        <v>5778</v>
      </c>
      <c r="B1431" t="s">
        <v>106</v>
      </c>
      <c r="C1431">
        <v>0.05</v>
      </c>
      <c r="D1431">
        <v>22.99</v>
      </c>
      <c r="E1431">
        <v>8.99</v>
      </c>
      <c r="F1431">
        <v>2548</v>
      </c>
      <c r="G1431" t="s">
        <v>2375</v>
      </c>
      <c r="H1431" t="s">
        <v>49</v>
      </c>
      <c r="I1431" t="s">
        <v>58</v>
      </c>
      <c r="J1431" t="s">
        <v>29</v>
      </c>
      <c r="K1431" t="s">
        <v>30</v>
      </c>
      <c r="L1431" t="s">
        <v>51</v>
      </c>
      <c r="M1431" t="s">
        <v>2377</v>
      </c>
      <c r="N1431">
        <v>0.56999999999999995</v>
      </c>
      <c r="O1431" t="s">
        <v>33</v>
      </c>
      <c r="P1431" t="s">
        <v>34</v>
      </c>
      <c r="Q1431" t="s">
        <v>45</v>
      </c>
      <c r="R1431" t="s">
        <v>661</v>
      </c>
      <c r="S1431">
        <v>90068</v>
      </c>
      <c r="T1431" s="1">
        <v>42115</v>
      </c>
      <c r="U1431" s="1">
        <v>42122</v>
      </c>
      <c r="V1431">
        <v>18.27</v>
      </c>
      <c r="W1431">
        <v>37</v>
      </c>
      <c r="X1431">
        <v>881.74</v>
      </c>
      <c r="Y1431">
        <v>40997</v>
      </c>
      <c r="Z1431" t="str">
        <f>TEXT(Orders[[#This Row],[Order Date]],"MMM")</f>
        <v>Apr</v>
      </c>
    </row>
    <row r="1432" spans="1:26" x14ac:dyDescent="0.3">
      <c r="A1432">
        <v>5780</v>
      </c>
      <c r="B1432" t="s">
        <v>106</v>
      </c>
      <c r="C1432">
        <v>0.04</v>
      </c>
      <c r="D1432">
        <v>212.6</v>
      </c>
      <c r="E1432">
        <v>110.2</v>
      </c>
      <c r="F1432">
        <v>2548</v>
      </c>
      <c r="G1432" t="s">
        <v>2375</v>
      </c>
      <c r="H1432" t="s">
        <v>39</v>
      </c>
      <c r="I1432" t="s">
        <v>58</v>
      </c>
      <c r="J1432" t="s">
        <v>41</v>
      </c>
      <c r="K1432" t="s">
        <v>152</v>
      </c>
      <c r="L1432" t="s">
        <v>121</v>
      </c>
      <c r="M1432" t="s">
        <v>1345</v>
      </c>
      <c r="N1432">
        <v>0.73</v>
      </c>
      <c r="O1432" t="s">
        <v>33</v>
      </c>
      <c r="P1432" t="s">
        <v>34</v>
      </c>
      <c r="Q1432" t="s">
        <v>45</v>
      </c>
      <c r="R1432" t="s">
        <v>661</v>
      </c>
      <c r="S1432">
        <v>90068</v>
      </c>
      <c r="T1432" s="1">
        <v>42115</v>
      </c>
      <c r="U1432" s="1">
        <v>42119</v>
      </c>
      <c r="V1432">
        <v>-513.79042000000004</v>
      </c>
      <c r="W1432">
        <v>33</v>
      </c>
      <c r="X1432">
        <v>7384.18</v>
      </c>
      <c r="Y1432">
        <v>40997</v>
      </c>
      <c r="Z1432" t="str">
        <f>TEXT(Orders[[#This Row],[Order Date]],"MMM")</f>
        <v>Apr</v>
      </c>
    </row>
    <row r="1433" spans="1:26" x14ac:dyDescent="0.3">
      <c r="A1433">
        <v>4204</v>
      </c>
      <c r="B1433" t="s">
        <v>37</v>
      </c>
      <c r="C1433">
        <v>0.09</v>
      </c>
      <c r="D1433">
        <v>5.98</v>
      </c>
      <c r="E1433">
        <v>1.67</v>
      </c>
      <c r="F1433">
        <v>2548</v>
      </c>
      <c r="G1433" t="s">
        <v>2375</v>
      </c>
      <c r="H1433" t="s">
        <v>49</v>
      </c>
      <c r="I1433" t="s">
        <v>58</v>
      </c>
      <c r="J1433" t="s">
        <v>29</v>
      </c>
      <c r="K1433" t="s">
        <v>30</v>
      </c>
      <c r="L1433" t="s">
        <v>31</v>
      </c>
      <c r="M1433" t="s">
        <v>2378</v>
      </c>
      <c r="N1433">
        <v>0.51</v>
      </c>
      <c r="O1433" t="s">
        <v>33</v>
      </c>
      <c r="P1433" t="s">
        <v>34</v>
      </c>
      <c r="Q1433" t="s">
        <v>45</v>
      </c>
      <c r="R1433" t="s">
        <v>661</v>
      </c>
      <c r="S1433">
        <v>90068</v>
      </c>
      <c r="T1433" s="1">
        <v>42159</v>
      </c>
      <c r="U1433" s="1">
        <v>42162</v>
      </c>
      <c r="V1433">
        <v>23.87</v>
      </c>
      <c r="W1433">
        <v>81</v>
      </c>
      <c r="X1433">
        <v>448.26</v>
      </c>
      <c r="Y1433">
        <v>29889</v>
      </c>
      <c r="Z1433" t="str">
        <f>TEXT(Orders[[#This Row],[Order Date]],"MMM")</f>
        <v>Jun</v>
      </c>
    </row>
    <row r="1434" spans="1:26" x14ac:dyDescent="0.3">
      <c r="A1434">
        <v>23777</v>
      </c>
      <c r="B1434" t="s">
        <v>106</v>
      </c>
      <c r="C1434">
        <v>0.05</v>
      </c>
      <c r="D1434">
        <v>30.98</v>
      </c>
      <c r="E1434">
        <v>9.18</v>
      </c>
      <c r="F1434">
        <v>2549</v>
      </c>
      <c r="G1434" t="s">
        <v>2379</v>
      </c>
      <c r="H1434" t="s">
        <v>27</v>
      </c>
      <c r="I1434" t="s">
        <v>58</v>
      </c>
      <c r="J1434" t="s">
        <v>29</v>
      </c>
      <c r="K1434" t="s">
        <v>93</v>
      </c>
      <c r="L1434" t="s">
        <v>59</v>
      </c>
      <c r="M1434" t="s">
        <v>2348</v>
      </c>
      <c r="N1434">
        <v>0.4</v>
      </c>
      <c r="O1434" t="s">
        <v>33</v>
      </c>
      <c r="P1434" t="s">
        <v>53</v>
      </c>
      <c r="Q1434" t="s">
        <v>154</v>
      </c>
      <c r="R1434" t="s">
        <v>2380</v>
      </c>
      <c r="S1434">
        <v>43213</v>
      </c>
      <c r="T1434" s="1">
        <v>42115</v>
      </c>
      <c r="U1434" s="1">
        <v>42115</v>
      </c>
      <c r="V1434">
        <v>61.47</v>
      </c>
      <c r="W1434">
        <v>3</v>
      </c>
      <c r="X1434">
        <v>95.57</v>
      </c>
      <c r="Y1434">
        <v>88657</v>
      </c>
      <c r="Z1434" t="str">
        <f>TEXT(Orders[[#This Row],[Order Date]],"MMM")</f>
        <v>Apr</v>
      </c>
    </row>
    <row r="1435" spans="1:26" x14ac:dyDescent="0.3">
      <c r="A1435">
        <v>23778</v>
      </c>
      <c r="B1435" t="s">
        <v>106</v>
      </c>
      <c r="C1435">
        <v>0.05</v>
      </c>
      <c r="D1435">
        <v>22.99</v>
      </c>
      <c r="E1435">
        <v>8.99</v>
      </c>
      <c r="F1435">
        <v>2549</v>
      </c>
      <c r="G1435" t="s">
        <v>2379</v>
      </c>
      <c r="H1435" t="s">
        <v>49</v>
      </c>
      <c r="I1435" t="s">
        <v>58</v>
      </c>
      <c r="J1435" t="s">
        <v>29</v>
      </c>
      <c r="K1435" t="s">
        <v>30</v>
      </c>
      <c r="L1435" t="s">
        <v>51</v>
      </c>
      <c r="M1435" t="s">
        <v>2377</v>
      </c>
      <c r="N1435">
        <v>0.56999999999999995</v>
      </c>
      <c r="O1435" t="s">
        <v>33</v>
      </c>
      <c r="P1435" t="s">
        <v>53</v>
      </c>
      <c r="Q1435" t="s">
        <v>154</v>
      </c>
      <c r="R1435" t="s">
        <v>2380</v>
      </c>
      <c r="S1435">
        <v>43213</v>
      </c>
      <c r="T1435" s="1">
        <v>42115</v>
      </c>
      <c r="U1435" s="1">
        <v>42122</v>
      </c>
      <c r="V1435">
        <v>18.27</v>
      </c>
      <c r="W1435">
        <v>9</v>
      </c>
      <c r="X1435">
        <v>214.48</v>
      </c>
      <c r="Y1435">
        <v>88657</v>
      </c>
      <c r="Z1435" t="str">
        <f>TEXT(Orders[[#This Row],[Order Date]],"MMM")</f>
        <v>Apr</v>
      </c>
    </row>
    <row r="1436" spans="1:26" x14ac:dyDescent="0.3">
      <c r="A1436">
        <v>23780</v>
      </c>
      <c r="B1436" t="s">
        <v>106</v>
      </c>
      <c r="C1436">
        <v>0.04</v>
      </c>
      <c r="D1436">
        <v>212.6</v>
      </c>
      <c r="E1436">
        <v>110.2</v>
      </c>
      <c r="F1436">
        <v>2549</v>
      </c>
      <c r="G1436" t="s">
        <v>2379</v>
      </c>
      <c r="H1436" t="s">
        <v>39</v>
      </c>
      <c r="I1436" t="s">
        <v>58</v>
      </c>
      <c r="J1436" t="s">
        <v>41</v>
      </c>
      <c r="K1436" t="s">
        <v>152</v>
      </c>
      <c r="L1436" t="s">
        <v>121</v>
      </c>
      <c r="M1436" t="s">
        <v>1345</v>
      </c>
      <c r="N1436">
        <v>0.73</v>
      </c>
      <c r="O1436" t="s">
        <v>33</v>
      </c>
      <c r="P1436" t="s">
        <v>53</v>
      </c>
      <c r="Q1436" t="s">
        <v>154</v>
      </c>
      <c r="R1436" t="s">
        <v>2380</v>
      </c>
      <c r="S1436">
        <v>43213</v>
      </c>
      <c r="T1436" s="1">
        <v>42115</v>
      </c>
      <c r="U1436" s="1">
        <v>42119</v>
      </c>
      <c r="V1436">
        <v>-513.79042000000004</v>
      </c>
      <c r="W1436">
        <v>8</v>
      </c>
      <c r="X1436">
        <v>1790.1</v>
      </c>
      <c r="Y1436">
        <v>88657</v>
      </c>
      <c r="Z1436" t="str">
        <f>TEXT(Orders[[#This Row],[Order Date]],"MMM")</f>
        <v>Apr</v>
      </c>
    </row>
    <row r="1437" spans="1:26" x14ac:dyDescent="0.3">
      <c r="A1437">
        <v>22204</v>
      </c>
      <c r="B1437" t="s">
        <v>37</v>
      </c>
      <c r="C1437">
        <v>0.09</v>
      </c>
      <c r="D1437">
        <v>5.98</v>
      </c>
      <c r="E1437">
        <v>1.67</v>
      </c>
      <c r="F1437">
        <v>2549</v>
      </c>
      <c r="G1437" t="s">
        <v>2379</v>
      </c>
      <c r="H1437" t="s">
        <v>49</v>
      </c>
      <c r="I1437" t="s">
        <v>58</v>
      </c>
      <c r="J1437" t="s">
        <v>29</v>
      </c>
      <c r="K1437" t="s">
        <v>30</v>
      </c>
      <c r="L1437" t="s">
        <v>31</v>
      </c>
      <c r="M1437" t="s">
        <v>2378</v>
      </c>
      <c r="N1437">
        <v>0.51</v>
      </c>
      <c r="O1437" t="s">
        <v>33</v>
      </c>
      <c r="P1437" t="s">
        <v>53</v>
      </c>
      <c r="Q1437" t="s">
        <v>154</v>
      </c>
      <c r="R1437" t="s">
        <v>2380</v>
      </c>
      <c r="S1437">
        <v>43213</v>
      </c>
      <c r="T1437" s="1">
        <v>42159</v>
      </c>
      <c r="U1437" s="1">
        <v>42162</v>
      </c>
      <c r="V1437">
        <v>35.805</v>
      </c>
      <c r="W1437">
        <v>20</v>
      </c>
      <c r="X1437">
        <v>110.68</v>
      </c>
      <c r="Y1437">
        <v>88658</v>
      </c>
      <c r="Z1437" t="str">
        <f>TEXT(Orders[[#This Row],[Order Date]],"MMM")</f>
        <v>Jun</v>
      </c>
    </row>
    <row r="1438" spans="1:26" x14ac:dyDescent="0.3">
      <c r="A1438">
        <v>24525</v>
      </c>
      <c r="B1438" t="s">
        <v>106</v>
      </c>
      <c r="C1438">
        <v>0</v>
      </c>
      <c r="D1438">
        <v>35.99</v>
      </c>
      <c r="E1438">
        <v>0.99</v>
      </c>
      <c r="F1438">
        <v>2551</v>
      </c>
      <c r="G1438" t="s">
        <v>2381</v>
      </c>
      <c r="H1438" t="s">
        <v>49</v>
      </c>
      <c r="I1438" t="s">
        <v>58</v>
      </c>
      <c r="J1438" t="s">
        <v>77</v>
      </c>
      <c r="K1438" t="s">
        <v>78</v>
      </c>
      <c r="L1438" t="s">
        <v>51</v>
      </c>
      <c r="M1438" t="s">
        <v>2376</v>
      </c>
      <c r="N1438">
        <v>0.35</v>
      </c>
      <c r="O1438" t="s">
        <v>33</v>
      </c>
      <c r="P1438" t="s">
        <v>53</v>
      </c>
      <c r="Q1438" t="s">
        <v>234</v>
      </c>
      <c r="R1438" t="s">
        <v>2382</v>
      </c>
      <c r="S1438">
        <v>17403</v>
      </c>
      <c r="T1438" s="1">
        <v>42098</v>
      </c>
      <c r="U1438" s="1">
        <v>42105</v>
      </c>
      <c r="V1438">
        <v>265.96049999999997</v>
      </c>
      <c r="W1438">
        <v>12</v>
      </c>
      <c r="X1438">
        <v>385.45</v>
      </c>
      <c r="Y1438">
        <v>88656</v>
      </c>
      <c r="Z1438" t="str">
        <f>TEXT(Orders[[#This Row],[Order Date]],"MMM")</f>
        <v>Apr</v>
      </c>
    </row>
    <row r="1439" spans="1:26" x14ac:dyDescent="0.3">
      <c r="A1439">
        <v>18130</v>
      </c>
      <c r="B1439" t="s">
        <v>56</v>
      </c>
      <c r="C1439">
        <v>0.03</v>
      </c>
      <c r="D1439">
        <v>12.53</v>
      </c>
      <c r="E1439">
        <v>7.17</v>
      </c>
      <c r="F1439">
        <v>2553</v>
      </c>
      <c r="G1439" t="s">
        <v>2383</v>
      </c>
      <c r="H1439" t="s">
        <v>49</v>
      </c>
      <c r="I1439" t="s">
        <v>40</v>
      </c>
      <c r="J1439" t="s">
        <v>29</v>
      </c>
      <c r="K1439" t="s">
        <v>109</v>
      </c>
      <c r="L1439" t="s">
        <v>59</v>
      </c>
      <c r="M1439" t="s">
        <v>2384</v>
      </c>
      <c r="N1439">
        <v>0.38</v>
      </c>
      <c r="O1439" t="s">
        <v>33</v>
      </c>
      <c r="P1439" t="s">
        <v>61</v>
      </c>
      <c r="Q1439" t="s">
        <v>1852</v>
      </c>
      <c r="R1439" t="s">
        <v>2385</v>
      </c>
      <c r="S1439">
        <v>53142</v>
      </c>
      <c r="T1439" s="1">
        <v>42047</v>
      </c>
      <c r="U1439" s="1">
        <v>42048</v>
      </c>
      <c r="V1439">
        <v>-20.320500000000003</v>
      </c>
      <c r="W1439">
        <v>1</v>
      </c>
      <c r="X1439">
        <v>19.32</v>
      </c>
      <c r="Y1439">
        <v>86528</v>
      </c>
      <c r="Z1439" t="str">
        <f>TEXT(Orders[[#This Row],[Order Date]],"MMM")</f>
        <v>Feb</v>
      </c>
    </row>
    <row r="1440" spans="1:26" x14ac:dyDescent="0.3">
      <c r="A1440">
        <v>23666</v>
      </c>
      <c r="B1440" t="s">
        <v>106</v>
      </c>
      <c r="C1440">
        <v>0.1</v>
      </c>
      <c r="D1440">
        <v>2.6</v>
      </c>
      <c r="E1440">
        <v>2.4</v>
      </c>
      <c r="F1440">
        <v>2555</v>
      </c>
      <c r="G1440" t="s">
        <v>2386</v>
      </c>
      <c r="H1440" t="s">
        <v>49</v>
      </c>
      <c r="I1440" t="s">
        <v>40</v>
      </c>
      <c r="J1440" t="s">
        <v>29</v>
      </c>
      <c r="K1440" t="s">
        <v>30</v>
      </c>
      <c r="L1440" t="s">
        <v>31</v>
      </c>
      <c r="M1440" t="s">
        <v>1020</v>
      </c>
      <c r="N1440">
        <v>0.57999999999999996</v>
      </c>
      <c r="O1440" t="s">
        <v>33</v>
      </c>
      <c r="P1440" t="s">
        <v>61</v>
      </c>
      <c r="Q1440" t="s">
        <v>1852</v>
      </c>
      <c r="R1440" t="s">
        <v>1276</v>
      </c>
      <c r="S1440">
        <v>53711</v>
      </c>
      <c r="T1440" s="1">
        <v>42013</v>
      </c>
      <c r="U1440" s="1">
        <v>42018</v>
      </c>
      <c r="V1440">
        <v>-88.039999999999992</v>
      </c>
      <c r="W1440">
        <v>12</v>
      </c>
      <c r="X1440">
        <v>30.1</v>
      </c>
      <c r="Y1440">
        <v>86527</v>
      </c>
      <c r="Z1440" t="str">
        <f>TEXT(Orders[[#This Row],[Order Date]],"MMM")</f>
        <v>Jan</v>
      </c>
    </row>
    <row r="1441" spans="1:26" x14ac:dyDescent="0.3">
      <c r="A1441">
        <v>23583</v>
      </c>
      <c r="B1441" t="s">
        <v>47</v>
      </c>
      <c r="C1441">
        <v>0</v>
      </c>
      <c r="D1441">
        <v>12.97</v>
      </c>
      <c r="E1441">
        <v>1.49</v>
      </c>
      <c r="F1441">
        <v>2555</v>
      </c>
      <c r="G1441" t="s">
        <v>2386</v>
      </c>
      <c r="H1441" t="s">
        <v>49</v>
      </c>
      <c r="I1441" t="s">
        <v>40</v>
      </c>
      <c r="J1441" t="s">
        <v>29</v>
      </c>
      <c r="K1441" t="s">
        <v>109</v>
      </c>
      <c r="L1441" t="s">
        <v>59</v>
      </c>
      <c r="M1441" t="s">
        <v>1429</v>
      </c>
      <c r="N1441">
        <v>0.35</v>
      </c>
      <c r="O1441" t="s">
        <v>33</v>
      </c>
      <c r="P1441" t="s">
        <v>61</v>
      </c>
      <c r="Q1441" t="s">
        <v>1852</v>
      </c>
      <c r="R1441" t="s">
        <v>1276</v>
      </c>
      <c r="S1441">
        <v>53711</v>
      </c>
      <c r="T1441" s="1">
        <v>42037</v>
      </c>
      <c r="U1441" s="1">
        <v>42038</v>
      </c>
      <c r="V1441">
        <v>180.23489999999998</v>
      </c>
      <c r="W1441">
        <v>19</v>
      </c>
      <c r="X1441">
        <v>261.20999999999998</v>
      </c>
      <c r="Y1441">
        <v>86529</v>
      </c>
      <c r="Z1441" t="str">
        <f>TEXT(Orders[[#This Row],[Order Date]],"MMM")</f>
        <v>Feb</v>
      </c>
    </row>
    <row r="1442" spans="1:26" x14ac:dyDescent="0.3">
      <c r="A1442">
        <v>23584</v>
      </c>
      <c r="B1442" t="s">
        <v>47</v>
      </c>
      <c r="C1442">
        <v>0.06</v>
      </c>
      <c r="D1442">
        <v>4.91</v>
      </c>
      <c r="E1442">
        <v>0.5</v>
      </c>
      <c r="F1442">
        <v>2555</v>
      </c>
      <c r="G1442" t="s">
        <v>2386</v>
      </c>
      <c r="H1442" t="s">
        <v>49</v>
      </c>
      <c r="I1442" t="s">
        <v>40</v>
      </c>
      <c r="J1442" t="s">
        <v>29</v>
      </c>
      <c r="K1442" t="s">
        <v>134</v>
      </c>
      <c r="L1442" t="s">
        <v>59</v>
      </c>
      <c r="M1442" t="s">
        <v>1557</v>
      </c>
      <c r="N1442">
        <v>0.36</v>
      </c>
      <c r="O1442" t="s">
        <v>33</v>
      </c>
      <c r="P1442" t="s">
        <v>61</v>
      </c>
      <c r="Q1442" t="s">
        <v>1852</v>
      </c>
      <c r="R1442" t="s">
        <v>1276</v>
      </c>
      <c r="S1442">
        <v>53711</v>
      </c>
      <c r="T1442" s="1">
        <v>42037</v>
      </c>
      <c r="U1442" s="1">
        <v>42037</v>
      </c>
      <c r="V1442">
        <v>29.525099999999998</v>
      </c>
      <c r="W1442">
        <v>9</v>
      </c>
      <c r="X1442">
        <v>42.79</v>
      </c>
      <c r="Y1442">
        <v>86529</v>
      </c>
      <c r="Z1442" t="str">
        <f>TEXT(Orders[[#This Row],[Order Date]],"MMM")</f>
        <v>Feb</v>
      </c>
    </row>
    <row r="1443" spans="1:26" x14ac:dyDescent="0.3">
      <c r="A1443">
        <v>19840</v>
      </c>
      <c r="B1443" t="s">
        <v>37</v>
      </c>
      <c r="C1443">
        <v>0.03</v>
      </c>
      <c r="D1443">
        <v>160.97999999999999</v>
      </c>
      <c r="E1443">
        <v>30</v>
      </c>
      <c r="F1443">
        <v>2561</v>
      </c>
      <c r="G1443" t="s">
        <v>2387</v>
      </c>
      <c r="H1443" t="s">
        <v>39</v>
      </c>
      <c r="I1443" t="s">
        <v>114</v>
      </c>
      <c r="J1443" t="s">
        <v>41</v>
      </c>
      <c r="K1443" t="s">
        <v>42</v>
      </c>
      <c r="L1443" t="s">
        <v>43</v>
      </c>
      <c r="M1443" t="s">
        <v>177</v>
      </c>
      <c r="N1443">
        <v>0.62</v>
      </c>
      <c r="O1443" t="s">
        <v>33</v>
      </c>
      <c r="P1443" t="s">
        <v>53</v>
      </c>
      <c r="Q1443" t="s">
        <v>71</v>
      </c>
      <c r="R1443" t="s">
        <v>2388</v>
      </c>
      <c r="S1443">
        <v>10562</v>
      </c>
      <c r="T1443" s="1">
        <v>42085</v>
      </c>
      <c r="U1443" s="1">
        <v>42088</v>
      </c>
      <c r="V1443">
        <v>1261.4718</v>
      </c>
      <c r="W1443">
        <v>11</v>
      </c>
      <c r="X1443">
        <v>1828.22</v>
      </c>
      <c r="Y1443">
        <v>86465</v>
      </c>
      <c r="Z1443" t="str">
        <f>TEXT(Orders[[#This Row],[Order Date]],"MMM")</f>
        <v>Mar</v>
      </c>
    </row>
    <row r="1444" spans="1:26" x14ac:dyDescent="0.3">
      <c r="A1444">
        <v>23161</v>
      </c>
      <c r="B1444" t="s">
        <v>37</v>
      </c>
      <c r="C1444">
        <v>7.0000000000000007E-2</v>
      </c>
      <c r="D1444">
        <v>3.98</v>
      </c>
      <c r="E1444">
        <v>5.26</v>
      </c>
      <c r="F1444">
        <v>2561</v>
      </c>
      <c r="G1444" t="s">
        <v>2387</v>
      </c>
      <c r="H1444" t="s">
        <v>49</v>
      </c>
      <c r="I1444" t="s">
        <v>114</v>
      </c>
      <c r="J1444" t="s">
        <v>29</v>
      </c>
      <c r="K1444" t="s">
        <v>109</v>
      </c>
      <c r="L1444" t="s">
        <v>59</v>
      </c>
      <c r="M1444" t="s">
        <v>1701</v>
      </c>
      <c r="N1444">
        <v>0.38</v>
      </c>
      <c r="O1444" t="s">
        <v>33</v>
      </c>
      <c r="P1444" t="s">
        <v>53</v>
      </c>
      <c r="Q1444" t="s">
        <v>71</v>
      </c>
      <c r="R1444" t="s">
        <v>2388</v>
      </c>
      <c r="S1444">
        <v>10562</v>
      </c>
      <c r="T1444" s="1">
        <v>42102</v>
      </c>
      <c r="U1444" s="1">
        <v>42104</v>
      </c>
      <c r="V1444">
        <v>-59.963760000000001</v>
      </c>
      <c r="W1444">
        <v>7</v>
      </c>
      <c r="X1444">
        <v>29.77</v>
      </c>
      <c r="Y1444">
        <v>86466</v>
      </c>
      <c r="Z1444" t="str">
        <f>TEXT(Orders[[#This Row],[Order Date]],"MMM")</f>
        <v>Apr</v>
      </c>
    </row>
    <row r="1445" spans="1:26" x14ac:dyDescent="0.3">
      <c r="A1445">
        <v>23162</v>
      </c>
      <c r="B1445" t="s">
        <v>37</v>
      </c>
      <c r="C1445">
        <v>7.0000000000000007E-2</v>
      </c>
      <c r="D1445">
        <v>12.22</v>
      </c>
      <c r="E1445">
        <v>2.85</v>
      </c>
      <c r="F1445">
        <v>2561</v>
      </c>
      <c r="G1445" t="s">
        <v>2387</v>
      </c>
      <c r="H1445" t="s">
        <v>49</v>
      </c>
      <c r="I1445" t="s">
        <v>114</v>
      </c>
      <c r="J1445" t="s">
        <v>41</v>
      </c>
      <c r="K1445" t="s">
        <v>50</v>
      </c>
      <c r="L1445" t="s">
        <v>51</v>
      </c>
      <c r="M1445" t="s">
        <v>2389</v>
      </c>
      <c r="N1445">
        <v>0.55000000000000004</v>
      </c>
      <c r="O1445" t="s">
        <v>33</v>
      </c>
      <c r="P1445" t="s">
        <v>53</v>
      </c>
      <c r="Q1445" t="s">
        <v>71</v>
      </c>
      <c r="R1445" t="s">
        <v>2388</v>
      </c>
      <c r="S1445">
        <v>10562</v>
      </c>
      <c r="T1445" s="1">
        <v>42102</v>
      </c>
      <c r="U1445" s="1">
        <v>42102</v>
      </c>
      <c r="V1445">
        <v>89.4148</v>
      </c>
      <c r="W1445">
        <v>12</v>
      </c>
      <c r="X1445">
        <v>147.19</v>
      </c>
      <c r="Y1445">
        <v>86466</v>
      </c>
      <c r="Z1445" t="str">
        <f>TEXT(Orders[[#This Row],[Order Date]],"MMM")</f>
        <v>Apr</v>
      </c>
    </row>
    <row r="1446" spans="1:26" x14ac:dyDescent="0.3">
      <c r="A1446">
        <v>22374</v>
      </c>
      <c r="B1446" t="s">
        <v>37</v>
      </c>
      <c r="C1446">
        <v>0.08</v>
      </c>
      <c r="D1446">
        <v>4.55</v>
      </c>
      <c r="E1446">
        <v>1.49</v>
      </c>
      <c r="F1446">
        <v>2563</v>
      </c>
      <c r="G1446" t="s">
        <v>2390</v>
      </c>
      <c r="H1446" t="s">
        <v>49</v>
      </c>
      <c r="I1446" t="s">
        <v>40</v>
      </c>
      <c r="J1446" t="s">
        <v>29</v>
      </c>
      <c r="K1446" t="s">
        <v>109</v>
      </c>
      <c r="L1446" t="s">
        <v>59</v>
      </c>
      <c r="M1446" t="s">
        <v>1437</v>
      </c>
      <c r="N1446">
        <v>0.35</v>
      </c>
      <c r="O1446" t="s">
        <v>33</v>
      </c>
      <c r="P1446" t="s">
        <v>61</v>
      </c>
      <c r="Q1446" t="s">
        <v>62</v>
      </c>
      <c r="R1446" t="s">
        <v>2391</v>
      </c>
      <c r="S1446">
        <v>55432</v>
      </c>
      <c r="T1446" s="1">
        <v>42102</v>
      </c>
      <c r="U1446" s="1">
        <v>42103</v>
      </c>
      <c r="V1446">
        <v>27.0273</v>
      </c>
      <c r="W1446">
        <v>9</v>
      </c>
      <c r="X1446">
        <v>39.17</v>
      </c>
      <c r="Y1446">
        <v>91447</v>
      </c>
      <c r="Z1446" t="str">
        <f>TEXT(Orders[[#This Row],[Order Date]],"MMM")</f>
        <v>Apr</v>
      </c>
    </row>
    <row r="1447" spans="1:26" x14ac:dyDescent="0.3">
      <c r="A1447">
        <v>25095</v>
      </c>
      <c r="B1447" t="s">
        <v>47</v>
      </c>
      <c r="C1447">
        <v>0</v>
      </c>
      <c r="D1447">
        <v>4.37</v>
      </c>
      <c r="E1447">
        <v>5.15</v>
      </c>
      <c r="F1447">
        <v>2570</v>
      </c>
      <c r="G1447" t="s">
        <v>2392</v>
      </c>
      <c r="H1447" t="s">
        <v>49</v>
      </c>
      <c r="I1447" t="s">
        <v>114</v>
      </c>
      <c r="J1447" t="s">
        <v>29</v>
      </c>
      <c r="K1447" t="s">
        <v>257</v>
      </c>
      <c r="L1447" t="s">
        <v>59</v>
      </c>
      <c r="M1447" t="s">
        <v>991</v>
      </c>
      <c r="N1447">
        <v>0.59</v>
      </c>
      <c r="O1447" t="s">
        <v>33</v>
      </c>
      <c r="P1447" t="s">
        <v>34</v>
      </c>
      <c r="Q1447" t="s">
        <v>45</v>
      </c>
      <c r="R1447" t="s">
        <v>2393</v>
      </c>
      <c r="S1447">
        <v>95616</v>
      </c>
      <c r="T1447" s="1">
        <v>42119</v>
      </c>
      <c r="U1447" s="1">
        <v>42121</v>
      </c>
      <c r="V1447">
        <v>-150.2604</v>
      </c>
      <c r="W1447">
        <v>19</v>
      </c>
      <c r="X1447">
        <v>87.85</v>
      </c>
      <c r="Y1447">
        <v>90327</v>
      </c>
      <c r="Z1447" t="str">
        <f>TEXT(Orders[[#This Row],[Order Date]],"MMM")</f>
        <v>Apr</v>
      </c>
    </row>
    <row r="1448" spans="1:26" x14ac:dyDescent="0.3">
      <c r="A1448">
        <v>25096</v>
      </c>
      <c r="B1448" t="s">
        <v>47</v>
      </c>
      <c r="C1448">
        <v>0.01</v>
      </c>
      <c r="D1448">
        <v>500.98</v>
      </c>
      <c r="E1448">
        <v>56</v>
      </c>
      <c r="F1448">
        <v>2570</v>
      </c>
      <c r="G1448" t="s">
        <v>2392</v>
      </c>
      <c r="H1448" t="s">
        <v>39</v>
      </c>
      <c r="I1448" t="s">
        <v>114</v>
      </c>
      <c r="J1448" t="s">
        <v>41</v>
      </c>
      <c r="K1448" t="s">
        <v>42</v>
      </c>
      <c r="L1448" t="s">
        <v>43</v>
      </c>
      <c r="M1448" t="s">
        <v>44</v>
      </c>
      <c r="N1448">
        <v>0.6</v>
      </c>
      <c r="O1448" t="s">
        <v>33</v>
      </c>
      <c r="P1448" t="s">
        <v>34</v>
      </c>
      <c r="Q1448" t="s">
        <v>45</v>
      </c>
      <c r="R1448" t="s">
        <v>2393</v>
      </c>
      <c r="S1448">
        <v>95616</v>
      </c>
      <c r="T1448" s="1">
        <v>42119</v>
      </c>
      <c r="U1448" s="1">
        <v>42120</v>
      </c>
      <c r="V1448">
        <v>4899.1288000000004</v>
      </c>
      <c r="W1448">
        <v>14</v>
      </c>
      <c r="X1448">
        <v>7429.63</v>
      </c>
      <c r="Y1448">
        <v>90327</v>
      </c>
      <c r="Z1448" t="str">
        <f>TEXT(Orders[[#This Row],[Order Date]],"MMM")</f>
        <v>Apr</v>
      </c>
    </row>
    <row r="1449" spans="1:26" x14ac:dyDescent="0.3">
      <c r="A1449">
        <v>25097</v>
      </c>
      <c r="B1449" t="s">
        <v>47</v>
      </c>
      <c r="C1449">
        <v>0.02</v>
      </c>
      <c r="D1449">
        <v>12.58</v>
      </c>
      <c r="E1449">
        <v>5.16</v>
      </c>
      <c r="F1449">
        <v>2570</v>
      </c>
      <c r="G1449" t="s">
        <v>2392</v>
      </c>
      <c r="H1449" t="s">
        <v>49</v>
      </c>
      <c r="I1449" t="s">
        <v>114</v>
      </c>
      <c r="J1449" t="s">
        <v>41</v>
      </c>
      <c r="K1449" t="s">
        <v>50</v>
      </c>
      <c r="L1449" t="s">
        <v>59</v>
      </c>
      <c r="M1449" t="s">
        <v>2394</v>
      </c>
      <c r="N1449">
        <v>0.43</v>
      </c>
      <c r="O1449" t="s">
        <v>33</v>
      </c>
      <c r="P1449" t="s">
        <v>34</v>
      </c>
      <c r="Q1449" t="s">
        <v>45</v>
      </c>
      <c r="R1449" t="s">
        <v>2393</v>
      </c>
      <c r="S1449">
        <v>95616</v>
      </c>
      <c r="T1449" s="1">
        <v>42119</v>
      </c>
      <c r="U1449" s="1">
        <v>42119</v>
      </c>
      <c r="V1449">
        <v>44.712000000000003</v>
      </c>
      <c r="W1449">
        <v>18</v>
      </c>
      <c r="X1449">
        <v>224.29</v>
      </c>
      <c r="Y1449">
        <v>90327</v>
      </c>
      <c r="Z1449" t="str">
        <f>TEXT(Orders[[#This Row],[Order Date]],"MMM")</f>
        <v>Apr</v>
      </c>
    </row>
    <row r="1450" spans="1:26" x14ac:dyDescent="0.3">
      <c r="A1450">
        <v>25098</v>
      </c>
      <c r="B1450" t="s">
        <v>47</v>
      </c>
      <c r="C1450">
        <v>0.1</v>
      </c>
      <c r="D1450">
        <v>7.7</v>
      </c>
      <c r="E1450">
        <v>3.68</v>
      </c>
      <c r="F1450">
        <v>2570</v>
      </c>
      <c r="G1450" t="s">
        <v>2392</v>
      </c>
      <c r="H1450" t="s">
        <v>49</v>
      </c>
      <c r="I1450" t="s">
        <v>114</v>
      </c>
      <c r="J1450" t="s">
        <v>41</v>
      </c>
      <c r="K1450" t="s">
        <v>50</v>
      </c>
      <c r="L1450" t="s">
        <v>31</v>
      </c>
      <c r="M1450" t="s">
        <v>2395</v>
      </c>
      <c r="N1450">
        <v>0.52</v>
      </c>
      <c r="O1450" t="s">
        <v>33</v>
      </c>
      <c r="P1450" t="s">
        <v>34</v>
      </c>
      <c r="Q1450" t="s">
        <v>45</v>
      </c>
      <c r="R1450" t="s">
        <v>2393</v>
      </c>
      <c r="S1450">
        <v>95616</v>
      </c>
      <c r="T1450" s="1">
        <v>42119</v>
      </c>
      <c r="U1450" s="1">
        <v>42120</v>
      </c>
      <c r="V1450">
        <v>-22.626000000000001</v>
      </c>
      <c r="W1450">
        <v>7</v>
      </c>
      <c r="X1450">
        <v>51.2</v>
      </c>
      <c r="Y1450">
        <v>90327</v>
      </c>
      <c r="Z1450" t="str">
        <f>TEXT(Orders[[#This Row],[Order Date]],"MMM")</f>
        <v>Apr</v>
      </c>
    </row>
    <row r="1451" spans="1:26" x14ac:dyDescent="0.3">
      <c r="A1451">
        <v>7096</v>
      </c>
      <c r="B1451" t="s">
        <v>47</v>
      </c>
      <c r="C1451">
        <v>0.01</v>
      </c>
      <c r="D1451">
        <v>500.98</v>
      </c>
      <c r="E1451">
        <v>56</v>
      </c>
      <c r="F1451">
        <v>2571</v>
      </c>
      <c r="G1451" t="s">
        <v>2396</v>
      </c>
      <c r="H1451" t="s">
        <v>39</v>
      </c>
      <c r="I1451" t="s">
        <v>114</v>
      </c>
      <c r="J1451" t="s">
        <v>41</v>
      </c>
      <c r="K1451" t="s">
        <v>42</v>
      </c>
      <c r="L1451" t="s">
        <v>43</v>
      </c>
      <c r="M1451" t="s">
        <v>44</v>
      </c>
      <c r="N1451">
        <v>0.6</v>
      </c>
      <c r="O1451" t="s">
        <v>33</v>
      </c>
      <c r="P1451" t="s">
        <v>53</v>
      </c>
      <c r="Q1451" t="s">
        <v>71</v>
      </c>
      <c r="R1451" t="s">
        <v>90</v>
      </c>
      <c r="S1451">
        <v>10165</v>
      </c>
      <c r="T1451" s="1">
        <v>42119</v>
      </c>
      <c r="U1451" s="1">
        <v>42120</v>
      </c>
      <c r="V1451">
        <v>4260.1120000000001</v>
      </c>
      <c r="W1451">
        <v>56</v>
      </c>
      <c r="X1451">
        <v>29718.53</v>
      </c>
      <c r="Y1451">
        <v>50656</v>
      </c>
      <c r="Z1451" t="str">
        <f>TEXT(Orders[[#This Row],[Order Date]],"MMM")</f>
        <v>Apr</v>
      </c>
    </row>
    <row r="1452" spans="1:26" x14ac:dyDescent="0.3">
      <c r="A1452">
        <v>7098</v>
      </c>
      <c r="B1452" t="s">
        <v>47</v>
      </c>
      <c r="C1452">
        <v>0.1</v>
      </c>
      <c r="D1452">
        <v>7.7</v>
      </c>
      <c r="E1452">
        <v>3.68</v>
      </c>
      <c r="F1452">
        <v>2571</v>
      </c>
      <c r="G1452" t="s">
        <v>2396</v>
      </c>
      <c r="H1452" t="s">
        <v>49</v>
      </c>
      <c r="I1452" t="s">
        <v>114</v>
      </c>
      <c r="J1452" t="s">
        <v>41</v>
      </c>
      <c r="K1452" t="s">
        <v>50</v>
      </c>
      <c r="L1452" t="s">
        <v>31</v>
      </c>
      <c r="M1452" t="s">
        <v>2395</v>
      </c>
      <c r="N1452">
        <v>0.52</v>
      </c>
      <c r="O1452" t="s">
        <v>33</v>
      </c>
      <c r="P1452" t="s">
        <v>53</v>
      </c>
      <c r="Q1452" t="s">
        <v>71</v>
      </c>
      <c r="R1452" t="s">
        <v>90</v>
      </c>
      <c r="S1452">
        <v>10165</v>
      </c>
      <c r="T1452" s="1">
        <v>42119</v>
      </c>
      <c r="U1452" s="1">
        <v>42120</v>
      </c>
      <c r="V1452">
        <v>-25.14</v>
      </c>
      <c r="W1452">
        <v>27</v>
      </c>
      <c r="X1452">
        <v>197.48</v>
      </c>
      <c r="Y1452">
        <v>50656</v>
      </c>
      <c r="Z1452" t="str">
        <f>TEXT(Orders[[#This Row],[Order Date]],"MMM")</f>
        <v>Apr</v>
      </c>
    </row>
    <row r="1453" spans="1:26" x14ac:dyDescent="0.3">
      <c r="A1453">
        <v>20938</v>
      </c>
      <c r="B1453" t="s">
        <v>106</v>
      </c>
      <c r="C1453">
        <v>0.04</v>
      </c>
      <c r="D1453">
        <v>8.6</v>
      </c>
      <c r="E1453">
        <v>6.19</v>
      </c>
      <c r="F1453">
        <v>2578</v>
      </c>
      <c r="G1453" t="s">
        <v>2397</v>
      </c>
      <c r="H1453" t="s">
        <v>49</v>
      </c>
      <c r="I1453" t="s">
        <v>40</v>
      </c>
      <c r="J1453" t="s">
        <v>29</v>
      </c>
      <c r="K1453" t="s">
        <v>109</v>
      </c>
      <c r="L1453" t="s">
        <v>59</v>
      </c>
      <c r="M1453" t="s">
        <v>922</v>
      </c>
      <c r="N1453">
        <v>0.38</v>
      </c>
      <c r="O1453" t="s">
        <v>33</v>
      </c>
      <c r="P1453" t="s">
        <v>136</v>
      </c>
      <c r="Q1453" t="s">
        <v>1275</v>
      </c>
      <c r="R1453" t="s">
        <v>2398</v>
      </c>
      <c r="S1453">
        <v>36801</v>
      </c>
      <c r="T1453" s="1">
        <v>42126</v>
      </c>
      <c r="U1453" s="1">
        <v>42128</v>
      </c>
      <c r="V1453">
        <v>309.71159999999998</v>
      </c>
      <c r="W1453">
        <v>5</v>
      </c>
      <c r="X1453">
        <v>46.85</v>
      </c>
      <c r="Y1453">
        <v>88298</v>
      </c>
      <c r="Z1453" t="str">
        <f>TEXT(Orders[[#This Row],[Order Date]],"MMM")</f>
        <v>May</v>
      </c>
    </row>
    <row r="1454" spans="1:26" x14ac:dyDescent="0.3">
      <c r="A1454">
        <v>20939</v>
      </c>
      <c r="B1454" t="s">
        <v>106</v>
      </c>
      <c r="C1454">
        <v>0.01</v>
      </c>
      <c r="D1454">
        <v>3.58</v>
      </c>
      <c r="E1454">
        <v>1.63</v>
      </c>
      <c r="F1454">
        <v>2578</v>
      </c>
      <c r="G1454" t="s">
        <v>2397</v>
      </c>
      <c r="H1454" t="s">
        <v>49</v>
      </c>
      <c r="I1454" t="s">
        <v>40</v>
      </c>
      <c r="J1454" t="s">
        <v>29</v>
      </c>
      <c r="K1454" t="s">
        <v>66</v>
      </c>
      <c r="L1454" t="s">
        <v>31</v>
      </c>
      <c r="M1454" t="s">
        <v>67</v>
      </c>
      <c r="N1454">
        <v>0.36</v>
      </c>
      <c r="O1454" t="s">
        <v>33</v>
      </c>
      <c r="P1454" t="s">
        <v>136</v>
      </c>
      <c r="Q1454" t="s">
        <v>1275</v>
      </c>
      <c r="R1454" t="s">
        <v>2398</v>
      </c>
      <c r="S1454">
        <v>36801</v>
      </c>
      <c r="T1454" s="1">
        <v>42126</v>
      </c>
      <c r="U1454" s="1">
        <v>42130</v>
      </c>
      <c r="V1454">
        <v>-128.85599999999999</v>
      </c>
      <c r="W1454">
        <v>26</v>
      </c>
      <c r="X1454">
        <v>93.57</v>
      </c>
      <c r="Y1454">
        <v>88298</v>
      </c>
      <c r="Z1454" t="str">
        <f>TEXT(Orders[[#This Row],[Order Date]],"MMM")</f>
        <v>May</v>
      </c>
    </row>
    <row r="1455" spans="1:26" x14ac:dyDescent="0.3">
      <c r="A1455">
        <v>20940</v>
      </c>
      <c r="B1455" t="s">
        <v>106</v>
      </c>
      <c r="C1455">
        <v>0.08</v>
      </c>
      <c r="D1455">
        <v>105.49</v>
      </c>
      <c r="E1455">
        <v>41.64</v>
      </c>
      <c r="F1455">
        <v>2578</v>
      </c>
      <c r="G1455" t="s">
        <v>2397</v>
      </c>
      <c r="H1455" t="s">
        <v>39</v>
      </c>
      <c r="I1455" t="s">
        <v>40</v>
      </c>
      <c r="J1455" t="s">
        <v>41</v>
      </c>
      <c r="K1455" t="s">
        <v>152</v>
      </c>
      <c r="L1455" t="s">
        <v>121</v>
      </c>
      <c r="M1455" t="s">
        <v>2399</v>
      </c>
      <c r="N1455">
        <v>0.75</v>
      </c>
      <c r="O1455" t="s">
        <v>33</v>
      </c>
      <c r="P1455" t="s">
        <v>136</v>
      </c>
      <c r="Q1455" t="s">
        <v>1275</v>
      </c>
      <c r="R1455" t="s">
        <v>2398</v>
      </c>
      <c r="S1455">
        <v>36801</v>
      </c>
      <c r="T1455" s="1">
        <v>42126</v>
      </c>
      <c r="U1455" s="1">
        <v>42133</v>
      </c>
      <c r="V1455">
        <v>-36.945999999999998</v>
      </c>
      <c r="W1455">
        <v>34</v>
      </c>
      <c r="X1455">
        <v>2694.49</v>
      </c>
      <c r="Y1455">
        <v>88298</v>
      </c>
      <c r="Z1455" t="str">
        <f>TEXT(Orders[[#This Row],[Order Date]],"MMM")</f>
        <v>May</v>
      </c>
    </row>
    <row r="1456" spans="1:26" x14ac:dyDescent="0.3">
      <c r="A1456">
        <v>23705</v>
      </c>
      <c r="B1456" t="s">
        <v>25</v>
      </c>
      <c r="C1456">
        <v>0.09</v>
      </c>
      <c r="D1456">
        <v>212.6</v>
      </c>
      <c r="E1456">
        <v>52.2</v>
      </c>
      <c r="F1456">
        <v>2579</v>
      </c>
      <c r="G1456" t="s">
        <v>2400</v>
      </c>
      <c r="H1456" t="s">
        <v>39</v>
      </c>
      <c r="I1456" t="s">
        <v>40</v>
      </c>
      <c r="J1456" t="s">
        <v>41</v>
      </c>
      <c r="K1456" t="s">
        <v>152</v>
      </c>
      <c r="L1456" t="s">
        <v>121</v>
      </c>
      <c r="M1456" t="s">
        <v>1345</v>
      </c>
      <c r="N1456">
        <v>0.64</v>
      </c>
      <c r="O1456" t="s">
        <v>33</v>
      </c>
      <c r="P1456" t="s">
        <v>136</v>
      </c>
      <c r="Q1456" t="s">
        <v>1275</v>
      </c>
      <c r="R1456" t="s">
        <v>2401</v>
      </c>
      <c r="S1456">
        <v>36869</v>
      </c>
      <c r="T1456" s="1">
        <v>42007</v>
      </c>
      <c r="U1456" s="1">
        <v>42008</v>
      </c>
      <c r="V1456">
        <v>-274.49799999999999</v>
      </c>
      <c r="W1456">
        <v>1</v>
      </c>
      <c r="X1456">
        <v>174.5</v>
      </c>
      <c r="Y1456">
        <v>88296</v>
      </c>
      <c r="Z1456" t="str">
        <f>TEXT(Orders[[#This Row],[Order Date]],"MMM")</f>
        <v>Jan</v>
      </c>
    </row>
    <row r="1457" spans="1:26" x14ac:dyDescent="0.3">
      <c r="A1457">
        <v>22508</v>
      </c>
      <c r="B1457" t="s">
        <v>56</v>
      </c>
      <c r="C1457">
        <v>7.0000000000000007E-2</v>
      </c>
      <c r="D1457">
        <v>1.76</v>
      </c>
      <c r="E1457">
        <v>4.8600000000000003</v>
      </c>
      <c r="F1457">
        <v>2579</v>
      </c>
      <c r="G1457" t="s">
        <v>2400</v>
      </c>
      <c r="H1457" t="s">
        <v>49</v>
      </c>
      <c r="I1457" t="s">
        <v>40</v>
      </c>
      <c r="J1457" t="s">
        <v>41</v>
      </c>
      <c r="K1457" t="s">
        <v>50</v>
      </c>
      <c r="L1457" t="s">
        <v>59</v>
      </c>
      <c r="M1457" t="s">
        <v>1769</v>
      </c>
      <c r="N1457">
        <v>0.41</v>
      </c>
      <c r="O1457" t="s">
        <v>33</v>
      </c>
      <c r="P1457" t="s">
        <v>136</v>
      </c>
      <c r="Q1457" t="s">
        <v>1275</v>
      </c>
      <c r="R1457" t="s">
        <v>2401</v>
      </c>
      <c r="S1457">
        <v>36869</v>
      </c>
      <c r="T1457" s="1">
        <v>42021</v>
      </c>
      <c r="U1457" s="1">
        <v>42021</v>
      </c>
      <c r="V1457">
        <v>0.58800000000001096</v>
      </c>
      <c r="W1457">
        <v>15</v>
      </c>
      <c r="X1457">
        <v>26.01</v>
      </c>
      <c r="Y1457">
        <v>88297</v>
      </c>
      <c r="Z1457" t="str">
        <f>TEXT(Orders[[#This Row],[Order Date]],"MMM")</f>
        <v>Jan</v>
      </c>
    </row>
    <row r="1458" spans="1:26" x14ac:dyDescent="0.3">
      <c r="A1458">
        <v>19123</v>
      </c>
      <c r="B1458" t="s">
        <v>56</v>
      </c>
      <c r="C1458">
        <v>0.04</v>
      </c>
      <c r="D1458">
        <v>510.14</v>
      </c>
      <c r="E1458">
        <v>14.7</v>
      </c>
      <c r="F1458">
        <v>2583</v>
      </c>
      <c r="G1458" t="s">
        <v>2402</v>
      </c>
      <c r="H1458" t="s">
        <v>39</v>
      </c>
      <c r="I1458" t="s">
        <v>40</v>
      </c>
      <c r="J1458" t="s">
        <v>77</v>
      </c>
      <c r="K1458" t="s">
        <v>85</v>
      </c>
      <c r="L1458" t="s">
        <v>43</v>
      </c>
      <c r="M1458" t="s">
        <v>2403</v>
      </c>
      <c r="N1458">
        <v>0.56000000000000005</v>
      </c>
      <c r="O1458" t="s">
        <v>33</v>
      </c>
      <c r="P1458" t="s">
        <v>61</v>
      </c>
      <c r="Q1458" t="s">
        <v>300</v>
      </c>
      <c r="R1458" t="s">
        <v>2404</v>
      </c>
      <c r="S1458">
        <v>49423</v>
      </c>
      <c r="T1458" s="1">
        <v>42162</v>
      </c>
      <c r="U1458" s="1">
        <v>42164</v>
      </c>
      <c r="V1458">
        <v>-251.40390000000002</v>
      </c>
      <c r="W1458">
        <v>3</v>
      </c>
      <c r="X1458">
        <v>1527.97</v>
      </c>
      <c r="Y1458">
        <v>89657</v>
      </c>
      <c r="Z1458" t="str">
        <f>TEXT(Orders[[#This Row],[Order Date]],"MMM")</f>
        <v>Jun</v>
      </c>
    </row>
    <row r="1459" spans="1:26" x14ac:dyDescent="0.3">
      <c r="A1459">
        <v>19124</v>
      </c>
      <c r="B1459" t="s">
        <v>56</v>
      </c>
      <c r="C1459">
        <v>0</v>
      </c>
      <c r="D1459">
        <v>4.76</v>
      </c>
      <c r="E1459">
        <v>3.01</v>
      </c>
      <c r="F1459">
        <v>2583</v>
      </c>
      <c r="G1459" t="s">
        <v>2402</v>
      </c>
      <c r="H1459" t="s">
        <v>49</v>
      </c>
      <c r="I1459" t="s">
        <v>40</v>
      </c>
      <c r="J1459" t="s">
        <v>29</v>
      </c>
      <c r="K1459" t="s">
        <v>93</v>
      </c>
      <c r="L1459" t="s">
        <v>31</v>
      </c>
      <c r="M1459" t="s">
        <v>2405</v>
      </c>
      <c r="N1459">
        <v>0.36</v>
      </c>
      <c r="O1459" t="s">
        <v>33</v>
      </c>
      <c r="P1459" t="s">
        <v>61</v>
      </c>
      <c r="Q1459" t="s">
        <v>300</v>
      </c>
      <c r="R1459" t="s">
        <v>2404</v>
      </c>
      <c r="S1459">
        <v>49423</v>
      </c>
      <c r="T1459" s="1">
        <v>42162</v>
      </c>
      <c r="U1459" s="1">
        <v>42164</v>
      </c>
      <c r="V1459">
        <v>-2.3450000000000002</v>
      </c>
      <c r="W1459">
        <v>23</v>
      </c>
      <c r="X1459">
        <v>110.86</v>
      </c>
      <c r="Y1459">
        <v>89657</v>
      </c>
      <c r="Z1459" t="str">
        <f>TEXT(Orders[[#This Row],[Order Date]],"MMM")</f>
        <v>Jun</v>
      </c>
    </row>
    <row r="1460" spans="1:26" x14ac:dyDescent="0.3">
      <c r="A1460">
        <v>19134</v>
      </c>
      <c r="B1460" t="s">
        <v>47</v>
      </c>
      <c r="C1460">
        <v>0.04</v>
      </c>
      <c r="D1460">
        <v>6.3</v>
      </c>
      <c r="E1460">
        <v>0.5</v>
      </c>
      <c r="F1460">
        <v>2584</v>
      </c>
      <c r="G1460" t="s">
        <v>2406</v>
      </c>
      <c r="H1460" t="s">
        <v>49</v>
      </c>
      <c r="I1460" t="s">
        <v>40</v>
      </c>
      <c r="J1460" t="s">
        <v>29</v>
      </c>
      <c r="K1460" t="s">
        <v>134</v>
      </c>
      <c r="L1460" t="s">
        <v>59</v>
      </c>
      <c r="M1460" t="s">
        <v>1155</v>
      </c>
      <c r="N1460">
        <v>0.39</v>
      </c>
      <c r="O1460" t="s">
        <v>33</v>
      </c>
      <c r="P1460" t="s">
        <v>61</v>
      </c>
      <c r="Q1460" t="s">
        <v>300</v>
      </c>
      <c r="R1460" t="s">
        <v>2407</v>
      </c>
      <c r="S1460">
        <v>48141</v>
      </c>
      <c r="T1460" s="1">
        <v>42164</v>
      </c>
      <c r="U1460" s="1">
        <v>42166</v>
      </c>
      <c r="V1460">
        <v>67.606200000000001</v>
      </c>
      <c r="W1460">
        <v>15</v>
      </c>
      <c r="X1460">
        <v>97.98</v>
      </c>
      <c r="Y1460">
        <v>89658</v>
      </c>
      <c r="Z1460" t="str">
        <f>TEXT(Orders[[#This Row],[Order Date]],"MMM")</f>
        <v>Jun</v>
      </c>
    </row>
    <row r="1461" spans="1:26" x14ac:dyDescent="0.3">
      <c r="A1461">
        <v>20976</v>
      </c>
      <c r="B1461" t="s">
        <v>56</v>
      </c>
      <c r="C1461">
        <v>0.01</v>
      </c>
      <c r="D1461">
        <v>6.48</v>
      </c>
      <c r="E1461">
        <v>6.57</v>
      </c>
      <c r="F1461">
        <v>2587</v>
      </c>
      <c r="G1461" t="s">
        <v>2408</v>
      </c>
      <c r="H1461" t="s">
        <v>27</v>
      </c>
      <c r="I1461" t="s">
        <v>40</v>
      </c>
      <c r="J1461" t="s">
        <v>29</v>
      </c>
      <c r="K1461" t="s">
        <v>93</v>
      </c>
      <c r="L1461" t="s">
        <v>59</v>
      </c>
      <c r="M1461" t="s">
        <v>2409</v>
      </c>
      <c r="N1461">
        <v>0.37</v>
      </c>
      <c r="O1461" t="s">
        <v>33</v>
      </c>
      <c r="P1461" t="s">
        <v>61</v>
      </c>
      <c r="Q1461" t="s">
        <v>1852</v>
      </c>
      <c r="R1461" t="s">
        <v>2410</v>
      </c>
      <c r="S1461">
        <v>54220</v>
      </c>
      <c r="T1461" s="1">
        <v>42063</v>
      </c>
      <c r="U1461" s="1">
        <v>42063</v>
      </c>
      <c r="V1461">
        <v>-46.5244</v>
      </c>
      <c r="W1461">
        <v>18</v>
      </c>
      <c r="X1461">
        <v>127.83</v>
      </c>
      <c r="Y1461">
        <v>91166</v>
      </c>
      <c r="Z1461" t="str">
        <f>TEXT(Orders[[#This Row],[Order Date]],"MMM")</f>
        <v>Feb</v>
      </c>
    </row>
    <row r="1462" spans="1:26" x14ac:dyDescent="0.3">
      <c r="A1462">
        <v>20810</v>
      </c>
      <c r="B1462" t="s">
        <v>37</v>
      </c>
      <c r="C1462">
        <v>0.02</v>
      </c>
      <c r="D1462">
        <v>22.72</v>
      </c>
      <c r="E1462">
        <v>8.99</v>
      </c>
      <c r="F1462">
        <v>2587</v>
      </c>
      <c r="G1462" t="s">
        <v>2408</v>
      </c>
      <c r="H1462" t="s">
        <v>49</v>
      </c>
      <c r="I1462" t="s">
        <v>40</v>
      </c>
      <c r="J1462" t="s">
        <v>41</v>
      </c>
      <c r="K1462" t="s">
        <v>50</v>
      </c>
      <c r="L1462" t="s">
        <v>51</v>
      </c>
      <c r="M1462" t="s">
        <v>780</v>
      </c>
      <c r="N1462">
        <v>0.44</v>
      </c>
      <c r="O1462" t="s">
        <v>33</v>
      </c>
      <c r="P1462" t="s">
        <v>61</v>
      </c>
      <c r="Q1462" t="s">
        <v>1852</v>
      </c>
      <c r="R1462" t="s">
        <v>2410</v>
      </c>
      <c r="S1462">
        <v>54220</v>
      </c>
      <c r="T1462" s="1">
        <v>42181</v>
      </c>
      <c r="U1462" s="1">
        <v>42181</v>
      </c>
      <c r="V1462">
        <v>200.01719999999997</v>
      </c>
      <c r="W1462">
        <v>12</v>
      </c>
      <c r="X1462">
        <v>289.88</v>
      </c>
      <c r="Y1462">
        <v>91167</v>
      </c>
      <c r="Z1462" t="str">
        <f>TEXT(Orders[[#This Row],[Order Date]],"MMM")</f>
        <v>Jun</v>
      </c>
    </row>
    <row r="1463" spans="1:26" x14ac:dyDescent="0.3">
      <c r="A1463">
        <v>22275</v>
      </c>
      <c r="B1463" t="s">
        <v>106</v>
      </c>
      <c r="C1463">
        <v>0.02</v>
      </c>
      <c r="D1463">
        <v>419.19</v>
      </c>
      <c r="E1463">
        <v>19.989999999999998</v>
      </c>
      <c r="F1463">
        <v>2593</v>
      </c>
      <c r="G1463" t="s">
        <v>2411</v>
      </c>
      <c r="H1463" t="s">
        <v>49</v>
      </c>
      <c r="I1463" t="s">
        <v>28</v>
      </c>
      <c r="J1463" t="s">
        <v>29</v>
      </c>
      <c r="K1463" t="s">
        <v>141</v>
      </c>
      <c r="L1463" t="s">
        <v>59</v>
      </c>
      <c r="M1463" t="s">
        <v>739</v>
      </c>
      <c r="N1463">
        <v>0.57999999999999996</v>
      </c>
      <c r="O1463" t="s">
        <v>33</v>
      </c>
      <c r="P1463" t="s">
        <v>136</v>
      </c>
      <c r="Q1463" t="s">
        <v>387</v>
      </c>
      <c r="R1463" t="s">
        <v>2412</v>
      </c>
      <c r="S1463">
        <v>30605</v>
      </c>
      <c r="T1463" s="1">
        <v>42111</v>
      </c>
      <c r="U1463" s="1">
        <v>42111</v>
      </c>
      <c r="V1463">
        <v>-39.606000000000002</v>
      </c>
      <c r="W1463">
        <v>10</v>
      </c>
      <c r="X1463">
        <v>4354.55</v>
      </c>
      <c r="Y1463">
        <v>87772</v>
      </c>
      <c r="Z1463" t="str">
        <f>TEXT(Orders[[#This Row],[Order Date]],"MMM")</f>
        <v>Apr</v>
      </c>
    </row>
    <row r="1464" spans="1:26" x14ac:dyDescent="0.3">
      <c r="A1464">
        <v>23765</v>
      </c>
      <c r="B1464" t="s">
        <v>106</v>
      </c>
      <c r="C1464">
        <v>0.01</v>
      </c>
      <c r="D1464">
        <v>85.99</v>
      </c>
      <c r="E1464">
        <v>0.99</v>
      </c>
      <c r="F1464">
        <v>2593</v>
      </c>
      <c r="G1464" t="s">
        <v>2411</v>
      </c>
      <c r="H1464" t="s">
        <v>49</v>
      </c>
      <c r="I1464" t="s">
        <v>28</v>
      </c>
      <c r="J1464" t="s">
        <v>77</v>
      </c>
      <c r="K1464" t="s">
        <v>78</v>
      </c>
      <c r="L1464" t="s">
        <v>31</v>
      </c>
      <c r="M1464" t="s">
        <v>481</v>
      </c>
      <c r="N1464">
        <v>0.85</v>
      </c>
      <c r="O1464" t="s">
        <v>33</v>
      </c>
      <c r="P1464" t="s">
        <v>136</v>
      </c>
      <c r="Q1464" t="s">
        <v>387</v>
      </c>
      <c r="R1464" t="s">
        <v>2412</v>
      </c>
      <c r="S1464">
        <v>30605</v>
      </c>
      <c r="T1464" s="1">
        <v>42075</v>
      </c>
      <c r="U1464" s="1">
        <v>42080</v>
      </c>
      <c r="V1464">
        <v>311.72999999999996</v>
      </c>
      <c r="W1464">
        <v>2</v>
      </c>
      <c r="X1464">
        <v>146.16999999999999</v>
      </c>
      <c r="Y1464">
        <v>87773</v>
      </c>
      <c r="Z1464" t="str">
        <f>TEXT(Orders[[#This Row],[Order Date]],"MMM")</f>
        <v>Mar</v>
      </c>
    </row>
    <row r="1465" spans="1:26" x14ac:dyDescent="0.3">
      <c r="A1465">
        <v>19859</v>
      </c>
      <c r="B1465" t="s">
        <v>106</v>
      </c>
      <c r="C1465">
        <v>0.05</v>
      </c>
      <c r="D1465">
        <v>5.74</v>
      </c>
      <c r="E1465">
        <v>5.3</v>
      </c>
      <c r="F1465">
        <v>2601</v>
      </c>
      <c r="G1465" t="s">
        <v>2413</v>
      </c>
      <c r="H1465" t="s">
        <v>49</v>
      </c>
      <c r="I1465" t="s">
        <v>28</v>
      </c>
      <c r="J1465" t="s">
        <v>29</v>
      </c>
      <c r="K1465" t="s">
        <v>174</v>
      </c>
      <c r="L1465" t="s">
        <v>51</v>
      </c>
      <c r="M1465" t="s">
        <v>2414</v>
      </c>
      <c r="N1465">
        <v>0.55000000000000004</v>
      </c>
      <c r="O1465" t="s">
        <v>33</v>
      </c>
      <c r="P1465" t="s">
        <v>53</v>
      </c>
      <c r="Q1465" t="s">
        <v>197</v>
      </c>
      <c r="R1465" t="s">
        <v>2415</v>
      </c>
      <c r="S1465">
        <v>3054</v>
      </c>
      <c r="T1465" s="1">
        <v>42084</v>
      </c>
      <c r="U1465" s="1">
        <v>42089</v>
      </c>
      <c r="V1465">
        <v>-50.75</v>
      </c>
      <c r="W1465">
        <v>7</v>
      </c>
      <c r="X1465">
        <v>42.02</v>
      </c>
      <c r="Y1465">
        <v>87382</v>
      </c>
      <c r="Z1465" t="str">
        <f>TEXT(Orders[[#This Row],[Order Date]],"MMM")</f>
        <v>Mar</v>
      </c>
    </row>
    <row r="1466" spans="1:26" x14ac:dyDescent="0.3">
      <c r="A1466">
        <v>20849</v>
      </c>
      <c r="B1466" t="s">
        <v>47</v>
      </c>
      <c r="C1466">
        <v>7.0000000000000007E-2</v>
      </c>
      <c r="D1466">
        <v>200.99</v>
      </c>
      <c r="E1466">
        <v>4.2</v>
      </c>
      <c r="F1466">
        <v>2603</v>
      </c>
      <c r="G1466" t="s">
        <v>2416</v>
      </c>
      <c r="H1466" t="s">
        <v>49</v>
      </c>
      <c r="I1466" t="s">
        <v>28</v>
      </c>
      <c r="J1466" t="s">
        <v>77</v>
      </c>
      <c r="K1466" t="s">
        <v>78</v>
      </c>
      <c r="L1466" t="s">
        <v>59</v>
      </c>
      <c r="M1466" t="s">
        <v>547</v>
      </c>
      <c r="N1466">
        <v>0.59</v>
      </c>
      <c r="O1466" t="s">
        <v>33</v>
      </c>
      <c r="P1466" t="s">
        <v>53</v>
      </c>
      <c r="Q1466" t="s">
        <v>54</v>
      </c>
      <c r="R1466" t="s">
        <v>2417</v>
      </c>
      <c r="S1466">
        <v>7601</v>
      </c>
      <c r="T1466" s="1">
        <v>42099</v>
      </c>
      <c r="U1466" s="1">
        <v>42100</v>
      </c>
      <c r="V1466">
        <v>2225.0761200000002</v>
      </c>
      <c r="W1466">
        <v>22</v>
      </c>
      <c r="X1466">
        <v>3705.14</v>
      </c>
      <c r="Y1466">
        <v>87383</v>
      </c>
      <c r="Z1466" t="str">
        <f>TEXT(Orders[[#This Row],[Order Date]],"MMM")</f>
        <v>Apr</v>
      </c>
    </row>
    <row r="1467" spans="1:26" x14ac:dyDescent="0.3">
      <c r="A1467">
        <v>20850</v>
      </c>
      <c r="B1467" t="s">
        <v>47</v>
      </c>
      <c r="C1467">
        <v>0.01</v>
      </c>
      <c r="D1467">
        <v>297.48</v>
      </c>
      <c r="E1467">
        <v>18.059999999999999</v>
      </c>
      <c r="F1467">
        <v>2604</v>
      </c>
      <c r="G1467" t="s">
        <v>2418</v>
      </c>
      <c r="H1467" t="s">
        <v>39</v>
      </c>
      <c r="I1467" t="s">
        <v>28</v>
      </c>
      <c r="J1467" t="s">
        <v>77</v>
      </c>
      <c r="K1467" t="s">
        <v>85</v>
      </c>
      <c r="L1467" t="s">
        <v>43</v>
      </c>
      <c r="M1467" t="s">
        <v>564</v>
      </c>
      <c r="N1467">
        <v>0.6</v>
      </c>
      <c r="O1467" t="s">
        <v>33</v>
      </c>
      <c r="P1467" t="s">
        <v>53</v>
      </c>
      <c r="Q1467" t="s">
        <v>54</v>
      </c>
      <c r="R1467" t="s">
        <v>2419</v>
      </c>
      <c r="S1467">
        <v>8830</v>
      </c>
      <c r="T1467" s="1">
        <v>42099</v>
      </c>
      <c r="U1467" s="1">
        <v>42100</v>
      </c>
      <c r="V1467">
        <v>-338.18083200000001</v>
      </c>
      <c r="W1467">
        <v>3</v>
      </c>
      <c r="X1467">
        <v>945.36</v>
      </c>
      <c r="Y1467">
        <v>87383</v>
      </c>
      <c r="Z1467" t="str">
        <f>TEXT(Orders[[#This Row],[Order Date]],"MMM")</f>
        <v>Apr</v>
      </c>
    </row>
    <row r="1468" spans="1:26" x14ac:dyDescent="0.3">
      <c r="A1468">
        <v>18046</v>
      </c>
      <c r="B1468" t="s">
        <v>25</v>
      </c>
      <c r="C1468">
        <v>0.09</v>
      </c>
      <c r="D1468">
        <v>5.4</v>
      </c>
      <c r="E1468">
        <v>7.78</v>
      </c>
      <c r="F1468">
        <v>2610</v>
      </c>
      <c r="G1468" t="s">
        <v>2420</v>
      </c>
      <c r="H1468" t="s">
        <v>49</v>
      </c>
      <c r="I1468" t="s">
        <v>28</v>
      </c>
      <c r="J1468" t="s">
        <v>29</v>
      </c>
      <c r="K1468" t="s">
        <v>109</v>
      </c>
      <c r="L1468" t="s">
        <v>59</v>
      </c>
      <c r="M1468" t="s">
        <v>310</v>
      </c>
      <c r="N1468">
        <v>0.37</v>
      </c>
      <c r="O1468" t="s">
        <v>33</v>
      </c>
      <c r="P1468" t="s">
        <v>34</v>
      </c>
      <c r="Q1468" t="s">
        <v>45</v>
      </c>
      <c r="R1468" t="s">
        <v>2393</v>
      </c>
      <c r="S1468">
        <v>95616</v>
      </c>
      <c r="T1468" s="1">
        <v>42140</v>
      </c>
      <c r="U1468" s="1">
        <v>42141</v>
      </c>
      <c r="V1468">
        <v>-136.25200000000001</v>
      </c>
      <c r="W1468">
        <v>9</v>
      </c>
      <c r="X1468">
        <v>49.24</v>
      </c>
      <c r="Y1468">
        <v>86118</v>
      </c>
      <c r="Z1468" t="str">
        <f>TEXT(Orders[[#This Row],[Order Date]],"MMM")</f>
        <v>May</v>
      </c>
    </row>
    <row r="1469" spans="1:26" x14ac:dyDescent="0.3">
      <c r="A1469">
        <v>19971</v>
      </c>
      <c r="B1469" t="s">
        <v>106</v>
      </c>
      <c r="C1469">
        <v>0.02</v>
      </c>
      <c r="D1469">
        <v>50.98</v>
      </c>
      <c r="E1469">
        <v>13.66</v>
      </c>
      <c r="F1469">
        <v>2613</v>
      </c>
      <c r="G1469" t="s">
        <v>2421</v>
      </c>
      <c r="H1469" t="s">
        <v>27</v>
      </c>
      <c r="I1469" t="s">
        <v>28</v>
      </c>
      <c r="J1469" t="s">
        <v>29</v>
      </c>
      <c r="K1469" t="s">
        <v>257</v>
      </c>
      <c r="L1469" t="s">
        <v>59</v>
      </c>
      <c r="M1469" t="s">
        <v>2422</v>
      </c>
      <c r="N1469">
        <v>0.57999999999999996</v>
      </c>
      <c r="O1469" t="s">
        <v>33</v>
      </c>
      <c r="P1469" t="s">
        <v>53</v>
      </c>
      <c r="Q1469" t="s">
        <v>54</v>
      </c>
      <c r="R1469" t="s">
        <v>2423</v>
      </c>
      <c r="S1469">
        <v>8863</v>
      </c>
      <c r="T1469" s="1">
        <v>42028</v>
      </c>
      <c r="U1469" s="1">
        <v>42028</v>
      </c>
      <c r="V1469">
        <v>-25.76</v>
      </c>
      <c r="W1469">
        <v>1</v>
      </c>
      <c r="X1469">
        <v>68.45</v>
      </c>
      <c r="Y1469">
        <v>86119</v>
      </c>
      <c r="Z1469" t="str">
        <f>TEXT(Orders[[#This Row],[Order Date]],"MMM")</f>
        <v>Jan</v>
      </c>
    </row>
    <row r="1470" spans="1:26" x14ac:dyDescent="0.3">
      <c r="A1470">
        <v>25962</v>
      </c>
      <c r="B1470" t="s">
        <v>47</v>
      </c>
      <c r="C1470">
        <v>0</v>
      </c>
      <c r="D1470">
        <v>2.6</v>
      </c>
      <c r="E1470">
        <v>2.4</v>
      </c>
      <c r="F1470">
        <v>2616</v>
      </c>
      <c r="G1470" t="s">
        <v>2424</v>
      </c>
      <c r="H1470" t="s">
        <v>49</v>
      </c>
      <c r="I1470" t="s">
        <v>28</v>
      </c>
      <c r="J1470" t="s">
        <v>29</v>
      </c>
      <c r="K1470" t="s">
        <v>30</v>
      </c>
      <c r="L1470" t="s">
        <v>31</v>
      </c>
      <c r="M1470" t="s">
        <v>1020</v>
      </c>
      <c r="N1470">
        <v>0.57999999999999996</v>
      </c>
      <c r="O1470" t="s">
        <v>33</v>
      </c>
      <c r="P1470" t="s">
        <v>61</v>
      </c>
      <c r="Q1470" t="s">
        <v>300</v>
      </c>
      <c r="R1470" t="s">
        <v>2425</v>
      </c>
      <c r="S1470">
        <v>49002</v>
      </c>
      <c r="T1470" s="1">
        <v>42074</v>
      </c>
      <c r="U1470" s="1">
        <v>42076</v>
      </c>
      <c r="V1470">
        <v>-45.21</v>
      </c>
      <c r="W1470">
        <v>16</v>
      </c>
      <c r="X1470">
        <v>44.75</v>
      </c>
      <c r="Y1470">
        <v>91495</v>
      </c>
      <c r="Z1470" t="str">
        <f>TEXT(Orders[[#This Row],[Order Date]],"MMM")</f>
        <v>Mar</v>
      </c>
    </row>
    <row r="1471" spans="1:26" x14ac:dyDescent="0.3">
      <c r="A1471">
        <v>25478</v>
      </c>
      <c r="B1471" t="s">
        <v>37</v>
      </c>
      <c r="C1471">
        <v>0.1</v>
      </c>
      <c r="D1471">
        <v>3.25</v>
      </c>
      <c r="E1471">
        <v>49</v>
      </c>
      <c r="F1471">
        <v>2617</v>
      </c>
      <c r="G1471" t="s">
        <v>2426</v>
      </c>
      <c r="H1471" t="s">
        <v>49</v>
      </c>
      <c r="I1471" t="s">
        <v>28</v>
      </c>
      <c r="J1471" t="s">
        <v>29</v>
      </c>
      <c r="K1471" t="s">
        <v>257</v>
      </c>
      <c r="L1471" t="s">
        <v>236</v>
      </c>
      <c r="M1471" t="s">
        <v>1884</v>
      </c>
      <c r="N1471">
        <v>0.56000000000000005</v>
      </c>
      <c r="O1471" t="s">
        <v>33</v>
      </c>
      <c r="P1471" t="s">
        <v>61</v>
      </c>
      <c r="Q1471" t="s">
        <v>2184</v>
      </c>
      <c r="R1471" t="s">
        <v>2427</v>
      </c>
      <c r="S1471">
        <v>57401</v>
      </c>
      <c r="T1471" s="1">
        <v>42182</v>
      </c>
      <c r="U1471" s="1">
        <v>42183</v>
      </c>
      <c r="V1471">
        <v>-286.245</v>
      </c>
      <c r="W1471">
        <v>6</v>
      </c>
      <c r="X1471">
        <v>40.69</v>
      </c>
      <c r="Y1471">
        <v>91496</v>
      </c>
      <c r="Z1471" t="str">
        <f>TEXT(Orders[[#This Row],[Order Date]],"MMM")</f>
        <v>Jun</v>
      </c>
    </row>
    <row r="1472" spans="1:26" x14ac:dyDescent="0.3">
      <c r="A1472">
        <v>6585</v>
      </c>
      <c r="B1472" t="s">
        <v>56</v>
      </c>
      <c r="C1472">
        <v>0.1</v>
      </c>
      <c r="D1472">
        <v>7.64</v>
      </c>
      <c r="E1472">
        <v>1.39</v>
      </c>
      <c r="F1472">
        <v>2618</v>
      </c>
      <c r="G1472" t="s">
        <v>2428</v>
      </c>
      <c r="H1472" t="s">
        <v>49</v>
      </c>
      <c r="I1472" t="s">
        <v>28</v>
      </c>
      <c r="J1472" t="s">
        <v>29</v>
      </c>
      <c r="K1472" t="s">
        <v>69</v>
      </c>
      <c r="L1472" t="s">
        <v>59</v>
      </c>
      <c r="M1472" t="s">
        <v>2429</v>
      </c>
      <c r="N1472">
        <v>0.36</v>
      </c>
      <c r="O1472" t="s">
        <v>33</v>
      </c>
      <c r="P1472" t="s">
        <v>53</v>
      </c>
      <c r="Q1472" t="s">
        <v>71</v>
      </c>
      <c r="R1472" t="s">
        <v>90</v>
      </c>
      <c r="S1472">
        <v>10004</v>
      </c>
      <c r="T1472" s="1">
        <v>42021</v>
      </c>
      <c r="U1472" s="1">
        <v>42023</v>
      </c>
      <c r="V1472">
        <v>16.12</v>
      </c>
      <c r="W1472">
        <v>18</v>
      </c>
      <c r="X1472">
        <v>130.11000000000001</v>
      </c>
      <c r="Y1472">
        <v>46884</v>
      </c>
      <c r="Z1472" t="str">
        <f>TEXT(Orders[[#This Row],[Order Date]],"MMM")</f>
        <v>Jan</v>
      </c>
    </row>
    <row r="1473" spans="1:26" x14ac:dyDescent="0.3">
      <c r="A1473">
        <v>6586</v>
      </c>
      <c r="B1473" t="s">
        <v>56</v>
      </c>
      <c r="C1473">
        <v>0</v>
      </c>
      <c r="D1473">
        <v>125.99</v>
      </c>
      <c r="E1473">
        <v>2.5</v>
      </c>
      <c r="F1473">
        <v>2618</v>
      </c>
      <c r="G1473" t="s">
        <v>2428</v>
      </c>
      <c r="H1473" t="s">
        <v>49</v>
      </c>
      <c r="I1473" t="s">
        <v>28</v>
      </c>
      <c r="J1473" t="s">
        <v>77</v>
      </c>
      <c r="K1473" t="s">
        <v>78</v>
      </c>
      <c r="L1473" t="s">
        <v>59</v>
      </c>
      <c r="M1473" t="s">
        <v>2430</v>
      </c>
      <c r="N1473">
        <v>0.59</v>
      </c>
      <c r="O1473" t="s">
        <v>33</v>
      </c>
      <c r="P1473" t="s">
        <v>53</v>
      </c>
      <c r="Q1473" t="s">
        <v>71</v>
      </c>
      <c r="R1473" t="s">
        <v>90</v>
      </c>
      <c r="S1473">
        <v>10004</v>
      </c>
      <c r="T1473" s="1">
        <v>42021</v>
      </c>
      <c r="U1473" s="1">
        <v>42023</v>
      </c>
      <c r="V1473">
        <v>-815.90079999999989</v>
      </c>
      <c r="W1473">
        <v>3</v>
      </c>
      <c r="X1473">
        <v>337.34</v>
      </c>
      <c r="Y1473">
        <v>46884</v>
      </c>
      <c r="Z1473" t="str">
        <f>TEXT(Orders[[#This Row],[Order Date]],"MMM")</f>
        <v>Jan</v>
      </c>
    </row>
    <row r="1474" spans="1:26" x14ac:dyDescent="0.3">
      <c r="A1474">
        <v>6587</v>
      </c>
      <c r="B1474" t="s">
        <v>56</v>
      </c>
      <c r="C1474">
        <v>0.1</v>
      </c>
      <c r="D1474">
        <v>11.55</v>
      </c>
      <c r="E1474">
        <v>2.36</v>
      </c>
      <c r="F1474">
        <v>2618</v>
      </c>
      <c r="G1474" t="s">
        <v>2428</v>
      </c>
      <c r="H1474" t="s">
        <v>49</v>
      </c>
      <c r="I1474" t="s">
        <v>28</v>
      </c>
      <c r="J1474" t="s">
        <v>29</v>
      </c>
      <c r="K1474" t="s">
        <v>30</v>
      </c>
      <c r="L1474" t="s">
        <v>31</v>
      </c>
      <c r="M1474" t="s">
        <v>312</v>
      </c>
      <c r="N1474">
        <v>0.55000000000000004</v>
      </c>
      <c r="O1474" t="s">
        <v>33</v>
      </c>
      <c r="P1474" t="s">
        <v>53</v>
      </c>
      <c r="Q1474" t="s">
        <v>71</v>
      </c>
      <c r="R1474" t="s">
        <v>90</v>
      </c>
      <c r="S1474">
        <v>10004</v>
      </c>
      <c r="T1474" s="1">
        <v>42021</v>
      </c>
      <c r="U1474" s="1">
        <v>42022</v>
      </c>
      <c r="V1474">
        <v>15.808000000000003</v>
      </c>
      <c r="W1474">
        <v>25</v>
      </c>
      <c r="X1474">
        <v>280.43</v>
      </c>
      <c r="Y1474">
        <v>46884</v>
      </c>
      <c r="Z1474" t="str">
        <f>TEXT(Orders[[#This Row],[Order Date]],"MMM")</f>
        <v>Jan</v>
      </c>
    </row>
    <row r="1475" spans="1:26" x14ac:dyDescent="0.3">
      <c r="A1475">
        <v>4788</v>
      </c>
      <c r="B1475" t="s">
        <v>25</v>
      </c>
      <c r="C1475">
        <v>0.05</v>
      </c>
      <c r="D1475">
        <v>4.84</v>
      </c>
      <c r="E1475">
        <v>0.71</v>
      </c>
      <c r="F1475">
        <v>2618</v>
      </c>
      <c r="G1475" t="s">
        <v>2428</v>
      </c>
      <c r="H1475" t="s">
        <v>27</v>
      </c>
      <c r="I1475" t="s">
        <v>28</v>
      </c>
      <c r="J1475" t="s">
        <v>29</v>
      </c>
      <c r="K1475" t="s">
        <v>30</v>
      </c>
      <c r="L1475" t="s">
        <v>31</v>
      </c>
      <c r="M1475" t="s">
        <v>1472</v>
      </c>
      <c r="N1475">
        <v>0.52</v>
      </c>
      <c r="O1475" t="s">
        <v>33</v>
      </c>
      <c r="P1475" t="s">
        <v>53</v>
      </c>
      <c r="Q1475" t="s">
        <v>71</v>
      </c>
      <c r="R1475" t="s">
        <v>90</v>
      </c>
      <c r="S1475">
        <v>10004</v>
      </c>
      <c r="T1475" s="1">
        <v>42086</v>
      </c>
      <c r="U1475" s="1">
        <v>42086</v>
      </c>
      <c r="V1475">
        <v>29.17</v>
      </c>
      <c r="W1475">
        <v>20</v>
      </c>
      <c r="X1475">
        <v>103.39</v>
      </c>
      <c r="Y1475">
        <v>34017</v>
      </c>
      <c r="Z1475" t="str">
        <f>TEXT(Orders[[#This Row],[Order Date]],"MMM")</f>
        <v>Mar</v>
      </c>
    </row>
    <row r="1476" spans="1:26" x14ac:dyDescent="0.3">
      <c r="A1476">
        <v>4789</v>
      </c>
      <c r="B1476" t="s">
        <v>25</v>
      </c>
      <c r="C1476">
        <v>0.01</v>
      </c>
      <c r="D1476">
        <v>14.98</v>
      </c>
      <c r="E1476">
        <v>7.69</v>
      </c>
      <c r="F1476">
        <v>2618</v>
      </c>
      <c r="G1476" t="s">
        <v>2428</v>
      </c>
      <c r="H1476" t="s">
        <v>49</v>
      </c>
      <c r="I1476" t="s">
        <v>28</v>
      </c>
      <c r="J1476" t="s">
        <v>29</v>
      </c>
      <c r="K1476" t="s">
        <v>141</v>
      </c>
      <c r="L1476" t="s">
        <v>59</v>
      </c>
      <c r="M1476" t="s">
        <v>1732</v>
      </c>
      <c r="N1476">
        <v>0.56999999999999995</v>
      </c>
      <c r="O1476" t="s">
        <v>33</v>
      </c>
      <c r="P1476" t="s">
        <v>53</v>
      </c>
      <c r="Q1476" t="s">
        <v>71</v>
      </c>
      <c r="R1476" t="s">
        <v>90</v>
      </c>
      <c r="S1476">
        <v>10004</v>
      </c>
      <c r="T1476" s="1">
        <v>42086</v>
      </c>
      <c r="U1476" s="1">
        <v>42088</v>
      </c>
      <c r="V1476">
        <v>-48.97</v>
      </c>
      <c r="W1476">
        <v>28</v>
      </c>
      <c r="X1476">
        <v>435.39</v>
      </c>
      <c r="Y1476">
        <v>34017</v>
      </c>
      <c r="Z1476" t="str">
        <f>TEXT(Orders[[#This Row],[Order Date]],"MMM")</f>
        <v>Mar</v>
      </c>
    </row>
    <row r="1477" spans="1:26" x14ac:dyDescent="0.3">
      <c r="A1477">
        <v>7452</v>
      </c>
      <c r="B1477" t="s">
        <v>47</v>
      </c>
      <c r="C1477">
        <v>0.1</v>
      </c>
      <c r="D1477">
        <v>20.27</v>
      </c>
      <c r="E1477">
        <v>3.99</v>
      </c>
      <c r="F1477">
        <v>2618</v>
      </c>
      <c r="G1477" t="s">
        <v>2428</v>
      </c>
      <c r="H1477" t="s">
        <v>49</v>
      </c>
      <c r="I1477" t="s">
        <v>28</v>
      </c>
      <c r="J1477" t="s">
        <v>29</v>
      </c>
      <c r="K1477" t="s">
        <v>257</v>
      </c>
      <c r="L1477" t="s">
        <v>59</v>
      </c>
      <c r="M1477" t="s">
        <v>1510</v>
      </c>
      <c r="N1477">
        <v>0.56999999999999995</v>
      </c>
      <c r="O1477" t="s">
        <v>33</v>
      </c>
      <c r="P1477" t="s">
        <v>53</v>
      </c>
      <c r="Q1477" t="s">
        <v>71</v>
      </c>
      <c r="R1477" t="s">
        <v>90</v>
      </c>
      <c r="S1477">
        <v>10004</v>
      </c>
      <c r="T1477" s="1">
        <v>42086</v>
      </c>
      <c r="U1477" s="1">
        <v>42087</v>
      </c>
      <c r="V1477">
        <v>84.05</v>
      </c>
      <c r="W1477">
        <v>53</v>
      </c>
      <c r="X1477">
        <v>1051.52</v>
      </c>
      <c r="Y1477">
        <v>53153</v>
      </c>
      <c r="Z1477" t="str">
        <f>TEXT(Orders[[#This Row],[Order Date]],"MMM")</f>
        <v>Mar</v>
      </c>
    </row>
    <row r="1478" spans="1:26" x14ac:dyDescent="0.3">
      <c r="A1478">
        <v>22788</v>
      </c>
      <c r="B1478" t="s">
        <v>25</v>
      </c>
      <c r="C1478">
        <v>0.05</v>
      </c>
      <c r="D1478">
        <v>4.84</v>
      </c>
      <c r="E1478">
        <v>0.71</v>
      </c>
      <c r="F1478">
        <v>2619</v>
      </c>
      <c r="G1478" t="s">
        <v>2431</v>
      </c>
      <c r="H1478" t="s">
        <v>27</v>
      </c>
      <c r="I1478" t="s">
        <v>28</v>
      </c>
      <c r="J1478" t="s">
        <v>29</v>
      </c>
      <c r="K1478" t="s">
        <v>30</v>
      </c>
      <c r="L1478" t="s">
        <v>31</v>
      </c>
      <c r="M1478" t="s">
        <v>1472</v>
      </c>
      <c r="N1478">
        <v>0.52</v>
      </c>
      <c r="O1478" t="s">
        <v>33</v>
      </c>
      <c r="P1478" t="s">
        <v>61</v>
      </c>
      <c r="Q1478" t="s">
        <v>2184</v>
      </c>
      <c r="R1478" t="s">
        <v>2432</v>
      </c>
      <c r="S1478">
        <v>57103</v>
      </c>
      <c r="T1478" s="1">
        <v>42086</v>
      </c>
      <c r="U1478" s="1">
        <v>42086</v>
      </c>
      <c r="V1478">
        <v>17.836500000000001</v>
      </c>
      <c r="W1478">
        <v>5</v>
      </c>
      <c r="X1478">
        <v>25.85</v>
      </c>
      <c r="Y1478">
        <v>88014</v>
      </c>
      <c r="Z1478" t="str">
        <f>TEXT(Orders[[#This Row],[Order Date]],"MMM")</f>
        <v>Mar</v>
      </c>
    </row>
    <row r="1479" spans="1:26" x14ac:dyDescent="0.3">
      <c r="A1479">
        <v>18461</v>
      </c>
      <c r="B1479" t="s">
        <v>37</v>
      </c>
      <c r="C1479">
        <v>0.1</v>
      </c>
      <c r="D1479">
        <v>30.98</v>
      </c>
      <c r="E1479">
        <v>8.99</v>
      </c>
      <c r="F1479">
        <v>2619</v>
      </c>
      <c r="G1479" t="s">
        <v>2431</v>
      </c>
      <c r="H1479" t="s">
        <v>49</v>
      </c>
      <c r="I1479" t="s">
        <v>28</v>
      </c>
      <c r="J1479" t="s">
        <v>29</v>
      </c>
      <c r="K1479" t="s">
        <v>30</v>
      </c>
      <c r="L1479" t="s">
        <v>51</v>
      </c>
      <c r="M1479" t="s">
        <v>1551</v>
      </c>
      <c r="N1479">
        <v>0.57999999999999996</v>
      </c>
      <c r="O1479" t="s">
        <v>33</v>
      </c>
      <c r="P1479" t="s">
        <v>61</v>
      </c>
      <c r="Q1479" t="s">
        <v>2184</v>
      </c>
      <c r="R1479" t="s">
        <v>2432</v>
      </c>
      <c r="S1479">
        <v>57103</v>
      </c>
      <c r="T1479" s="1">
        <v>42044</v>
      </c>
      <c r="U1479" s="1">
        <v>42046</v>
      </c>
      <c r="V1479">
        <v>-20.222799999999999</v>
      </c>
      <c r="W1479">
        <v>4</v>
      </c>
      <c r="X1479">
        <v>119.37</v>
      </c>
      <c r="Y1479">
        <v>88015</v>
      </c>
      <c r="Z1479" t="str">
        <f>TEXT(Orders[[#This Row],[Order Date]],"MMM")</f>
        <v>Feb</v>
      </c>
    </row>
    <row r="1480" spans="1:26" x14ac:dyDescent="0.3">
      <c r="A1480">
        <v>25452</v>
      </c>
      <c r="B1480" t="s">
        <v>47</v>
      </c>
      <c r="C1480">
        <v>0.1</v>
      </c>
      <c r="D1480">
        <v>20.27</v>
      </c>
      <c r="E1480">
        <v>3.99</v>
      </c>
      <c r="F1480">
        <v>2620</v>
      </c>
      <c r="G1480" t="s">
        <v>2433</v>
      </c>
      <c r="H1480" t="s">
        <v>49</v>
      </c>
      <c r="I1480" t="s">
        <v>28</v>
      </c>
      <c r="J1480" t="s">
        <v>29</v>
      </c>
      <c r="K1480" t="s">
        <v>257</v>
      </c>
      <c r="L1480" t="s">
        <v>59</v>
      </c>
      <c r="M1480" t="s">
        <v>1510</v>
      </c>
      <c r="N1480">
        <v>0.56999999999999995</v>
      </c>
      <c r="O1480" t="s">
        <v>33</v>
      </c>
      <c r="P1480" t="s">
        <v>136</v>
      </c>
      <c r="Q1480" t="s">
        <v>244</v>
      </c>
      <c r="R1480" t="s">
        <v>2434</v>
      </c>
      <c r="S1480">
        <v>38134</v>
      </c>
      <c r="T1480" s="1">
        <v>42086</v>
      </c>
      <c r="U1480" s="1">
        <v>42087</v>
      </c>
      <c r="V1480">
        <v>381.61799999999994</v>
      </c>
      <c r="W1480">
        <v>13</v>
      </c>
      <c r="X1480">
        <v>257.92</v>
      </c>
      <c r="Y1480">
        <v>88017</v>
      </c>
      <c r="Z1480" t="str">
        <f>TEXT(Orders[[#This Row],[Order Date]],"MMM")</f>
        <v>Mar</v>
      </c>
    </row>
    <row r="1481" spans="1:26" x14ac:dyDescent="0.3">
      <c r="A1481">
        <v>26296</v>
      </c>
      <c r="B1481" t="s">
        <v>25</v>
      </c>
      <c r="C1481">
        <v>0.03</v>
      </c>
      <c r="D1481">
        <v>40.97</v>
      </c>
      <c r="E1481">
        <v>8.99</v>
      </c>
      <c r="F1481">
        <v>2621</v>
      </c>
      <c r="G1481" t="s">
        <v>2435</v>
      </c>
      <c r="H1481" t="s">
        <v>27</v>
      </c>
      <c r="I1481" t="s">
        <v>28</v>
      </c>
      <c r="J1481" t="s">
        <v>29</v>
      </c>
      <c r="K1481" t="s">
        <v>30</v>
      </c>
      <c r="L1481" t="s">
        <v>51</v>
      </c>
      <c r="M1481" t="s">
        <v>2436</v>
      </c>
      <c r="N1481">
        <v>0.59</v>
      </c>
      <c r="O1481" t="s">
        <v>33</v>
      </c>
      <c r="P1481" t="s">
        <v>136</v>
      </c>
      <c r="Q1481" t="s">
        <v>244</v>
      </c>
      <c r="R1481" t="s">
        <v>2437</v>
      </c>
      <c r="S1481">
        <v>37027</v>
      </c>
      <c r="T1481" s="1">
        <v>42082</v>
      </c>
      <c r="U1481" s="1">
        <v>42083</v>
      </c>
      <c r="V1481">
        <v>-177.05799999999999</v>
      </c>
      <c r="W1481">
        <v>5</v>
      </c>
      <c r="X1481">
        <v>207.22</v>
      </c>
      <c r="Y1481">
        <v>88016</v>
      </c>
      <c r="Z1481" t="str">
        <f>TEXT(Orders[[#This Row],[Order Date]],"MMM")</f>
        <v>Mar</v>
      </c>
    </row>
    <row r="1482" spans="1:26" x14ac:dyDescent="0.3">
      <c r="A1482">
        <v>26032</v>
      </c>
      <c r="B1482" t="s">
        <v>25</v>
      </c>
      <c r="C1482">
        <v>0.1</v>
      </c>
      <c r="D1482">
        <v>41.94</v>
      </c>
      <c r="E1482">
        <v>2.99</v>
      </c>
      <c r="F1482">
        <v>2626</v>
      </c>
      <c r="G1482" t="s">
        <v>2438</v>
      </c>
      <c r="H1482" t="s">
        <v>49</v>
      </c>
      <c r="I1482" t="s">
        <v>114</v>
      </c>
      <c r="J1482" t="s">
        <v>29</v>
      </c>
      <c r="K1482" t="s">
        <v>109</v>
      </c>
      <c r="L1482" t="s">
        <v>59</v>
      </c>
      <c r="M1482" t="s">
        <v>2439</v>
      </c>
      <c r="N1482">
        <v>0.35</v>
      </c>
      <c r="O1482" t="s">
        <v>33</v>
      </c>
      <c r="P1482" t="s">
        <v>34</v>
      </c>
      <c r="Q1482" t="s">
        <v>45</v>
      </c>
      <c r="R1482" t="s">
        <v>1452</v>
      </c>
      <c r="S1482">
        <v>94025</v>
      </c>
      <c r="T1482" s="1">
        <v>42042</v>
      </c>
      <c r="U1482" s="1">
        <v>42043</v>
      </c>
      <c r="V1482">
        <v>164.08199999999999</v>
      </c>
      <c r="W1482">
        <v>6</v>
      </c>
      <c r="X1482">
        <v>237.8</v>
      </c>
      <c r="Y1482">
        <v>90927</v>
      </c>
      <c r="Z1482" t="str">
        <f>TEXT(Orders[[#This Row],[Order Date]],"MMM")</f>
        <v>Feb</v>
      </c>
    </row>
    <row r="1483" spans="1:26" x14ac:dyDescent="0.3">
      <c r="A1483">
        <v>18623</v>
      </c>
      <c r="B1483" t="s">
        <v>56</v>
      </c>
      <c r="C1483">
        <v>0.02</v>
      </c>
      <c r="D1483">
        <v>30.53</v>
      </c>
      <c r="E1483">
        <v>19.989999999999998</v>
      </c>
      <c r="F1483">
        <v>2628</v>
      </c>
      <c r="G1483" t="s">
        <v>2440</v>
      </c>
      <c r="H1483" t="s">
        <v>27</v>
      </c>
      <c r="I1483" t="s">
        <v>28</v>
      </c>
      <c r="J1483" t="s">
        <v>29</v>
      </c>
      <c r="K1483" t="s">
        <v>134</v>
      </c>
      <c r="L1483" t="s">
        <v>59</v>
      </c>
      <c r="M1483" t="s">
        <v>695</v>
      </c>
      <c r="N1483">
        <v>0.39</v>
      </c>
      <c r="O1483" t="s">
        <v>33</v>
      </c>
      <c r="P1483" t="s">
        <v>61</v>
      </c>
      <c r="Q1483" t="s">
        <v>304</v>
      </c>
      <c r="R1483" t="s">
        <v>2280</v>
      </c>
      <c r="S1483">
        <v>73160</v>
      </c>
      <c r="T1483" s="1">
        <v>42021</v>
      </c>
      <c r="U1483" s="1">
        <v>42023</v>
      </c>
      <c r="V1483">
        <v>-54.63</v>
      </c>
      <c r="W1483">
        <v>14</v>
      </c>
      <c r="X1483">
        <v>448.47</v>
      </c>
      <c r="Y1483">
        <v>85916</v>
      </c>
      <c r="Z1483" t="str">
        <f>TEXT(Orders[[#This Row],[Order Date]],"MMM")</f>
        <v>Jan</v>
      </c>
    </row>
    <row r="1484" spans="1:26" x14ac:dyDescent="0.3">
      <c r="A1484">
        <v>21981</v>
      </c>
      <c r="B1484" t="s">
        <v>47</v>
      </c>
      <c r="C1484">
        <v>0.01</v>
      </c>
      <c r="D1484">
        <v>194.3</v>
      </c>
      <c r="E1484">
        <v>11.54</v>
      </c>
      <c r="F1484">
        <v>2630</v>
      </c>
      <c r="G1484" t="s">
        <v>2441</v>
      </c>
      <c r="H1484" t="s">
        <v>49</v>
      </c>
      <c r="I1484" t="s">
        <v>58</v>
      </c>
      <c r="J1484" t="s">
        <v>41</v>
      </c>
      <c r="K1484" t="s">
        <v>50</v>
      </c>
      <c r="L1484" t="s">
        <v>236</v>
      </c>
      <c r="M1484" t="s">
        <v>1160</v>
      </c>
      <c r="N1484">
        <v>0.59</v>
      </c>
      <c r="O1484" t="s">
        <v>33</v>
      </c>
      <c r="P1484" t="s">
        <v>61</v>
      </c>
      <c r="Q1484" t="s">
        <v>304</v>
      </c>
      <c r="R1484" t="s">
        <v>2442</v>
      </c>
      <c r="S1484">
        <v>73071</v>
      </c>
      <c r="T1484" s="1">
        <v>42009</v>
      </c>
      <c r="U1484" s="1">
        <v>42011</v>
      </c>
      <c r="V1484">
        <v>690.17939999999999</v>
      </c>
      <c r="W1484">
        <v>5</v>
      </c>
      <c r="X1484">
        <v>1000.26</v>
      </c>
      <c r="Y1484">
        <v>85914</v>
      </c>
      <c r="Z1484" t="str">
        <f>TEXT(Orders[[#This Row],[Order Date]],"MMM")</f>
        <v>Jan</v>
      </c>
    </row>
    <row r="1485" spans="1:26" x14ac:dyDescent="0.3">
      <c r="A1485">
        <v>21982</v>
      </c>
      <c r="B1485" t="s">
        <v>47</v>
      </c>
      <c r="C1485">
        <v>0.02</v>
      </c>
      <c r="D1485">
        <v>209.84</v>
      </c>
      <c r="E1485">
        <v>21.21</v>
      </c>
      <c r="F1485">
        <v>2630</v>
      </c>
      <c r="G1485" t="s">
        <v>2441</v>
      </c>
      <c r="H1485" t="s">
        <v>49</v>
      </c>
      <c r="I1485" t="s">
        <v>58</v>
      </c>
      <c r="J1485" t="s">
        <v>41</v>
      </c>
      <c r="K1485" t="s">
        <v>50</v>
      </c>
      <c r="L1485" t="s">
        <v>236</v>
      </c>
      <c r="M1485" t="s">
        <v>1159</v>
      </c>
      <c r="N1485">
        <v>0.59</v>
      </c>
      <c r="O1485" t="s">
        <v>33</v>
      </c>
      <c r="P1485" t="s">
        <v>61</v>
      </c>
      <c r="Q1485" t="s">
        <v>304</v>
      </c>
      <c r="R1485" t="s">
        <v>2442</v>
      </c>
      <c r="S1485">
        <v>73071</v>
      </c>
      <c r="T1485" s="1">
        <v>42009</v>
      </c>
      <c r="U1485" s="1">
        <v>42010</v>
      </c>
      <c r="V1485">
        <v>1507.6430999999998</v>
      </c>
      <c r="W1485">
        <v>10</v>
      </c>
      <c r="X1485">
        <v>2184.9899999999998</v>
      </c>
      <c r="Y1485">
        <v>85914</v>
      </c>
      <c r="Z1485" t="str">
        <f>TEXT(Orders[[#This Row],[Order Date]],"MMM")</f>
        <v>Jan</v>
      </c>
    </row>
    <row r="1486" spans="1:26" x14ac:dyDescent="0.3">
      <c r="A1486">
        <v>21983</v>
      </c>
      <c r="B1486" t="s">
        <v>47</v>
      </c>
      <c r="C1486">
        <v>0</v>
      </c>
      <c r="D1486">
        <v>145.44999999999999</v>
      </c>
      <c r="E1486">
        <v>17.850000000000001</v>
      </c>
      <c r="F1486">
        <v>2630</v>
      </c>
      <c r="G1486" t="s">
        <v>2441</v>
      </c>
      <c r="H1486" t="s">
        <v>39</v>
      </c>
      <c r="I1486" t="s">
        <v>58</v>
      </c>
      <c r="J1486" t="s">
        <v>77</v>
      </c>
      <c r="K1486" t="s">
        <v>85</v>
      </c>
      <c r="L1486" t="s">
        <v>43</v>
      </c>
      <c r="M1486" t="s">
        <v>1072</v>
      </c>
      <c r="N1486">
        <v>0.56000000000000005</v>
      </c>
      <c r="O1486" t="s">
        <v>33</v>
      </c>
      <c r="P1486" t="s">
        <v>61</v>
      </c>
      <c r="Q1486" t="s">
        <v>304</v>
      </c>
      <c r="R1486" t="s">
        <v>2442</v>
      </c>
      <c r="S1486">
        <v>73071</v>
      </c>
      <c r="T1486" s="1">
        <v>42009</v>
      </c>
      <c r="U1486" s="1">
        <v>42011</v>
      </c>
      <c r="V1486">
        <v>801.74680000000012</v>
      </c>
      <c r="W1486">
        <v>8</v>
      </c>
      <c r="X1486">
        <v>1191.2</v>
      </c>
      <c r="Y1486">
        <v>85914</v>
      </c>
      <c r="Z1486" t="str">
        <f>TEXT(Orders[[#This Row],[Order Date]],"MMM")</f>
        <v>Jan</v>
      </c>
    </row>
    <row r="1487" spans="1:26" x14ac:dyDescent="0.3">
      <c r="A1487">
        <v>22540</v>
      </c>
      <c r="B1487" t="s">
        <v>25</v>
      </c>
      <c r="C1487">
        <v>7.0000000000000007E-2</v>
      </c>
      <c r="D1487">
        <v>65.989999999999995</v>
      </c>
      <c r="E1487">
        <v>5.99</v>
      </c>
      <c r="F1487">
        <v>2630</v>
      </c>
      <c r="G1487" t="s">
        <v>2441</v>
      </c>
      <c r="H1487" t="s">
        <v>49</v>
      </c>
      <c r="I1487" t="s">
        <v>58</v>
      </c>
      <c r="J1487" t="s">
        <v>77</v>
      </c>
      <c r="K1487" t="s">
        <v>78</v>
      </c>
      <c r="L1487" t="s">
        <v>59</v>
      </c>
      <c r="M1487" t="s">
        <v>2443</v>
      </c>
      <c r="N1487">
        <v>0.57999999999999996</v>
      </c>
      <c r="O1487" t="s">
        <v>33</v>
      </c>
      <c r="P1487" t="s">
        <v>61</v>
      </c>
      <c r="Q1487" t="s">
        <v>304</v>
      </c>
      <c r="R1487" t="s">
        <v>2442</v>
      </c>
      <c r="S1487">
        <v>73071</v>
      </c>
      <c r="T1487" s="1">
        <v>42011</v>
      </c>
      <c r="U1487" s="1">
        <v>42012</v>
      </c>
      <c r="V1487">
        <v>-139.18256</v>
      </c>
      <c r="W1487">
        <v>3</v>
      </c>
      <c r="X1487">
        <v>165.71</v>
      </c>
      <c r="Y1487">
        <v>85915</v>
      </c>
      <c r="Z1487" t="str">
        <f>TEXT(Orders[[#This Row],[Order Date]],"MMM")</f>
        <v>Jan</v>
      </c>
    </row>
    <row r="1488" spans="1:26" x14ac:dyDescent="0.3">
      <c r="A1488">
        <v>25594</v>
      </c>
      <c r="B1488" t="s">
        <v>106</v>
      </c>
      <c r="C1488">
        <v>0.05</v>
      </c>
      <c r="D1488">
        <v>100.97</v>
      </c>
      <c r="E1488">
        <v>7.18</v>
      </c>
      <c r="F1488">
        <v>2638</v>
      </c>
      <c r="G1488" t="s">
        <v>2444</v>
      </c>
      <c r="H1488" t="s">
        <v>27</v>
      </c>
      <c r="I1488" t="s">
        <v>114</v>
      </c>
      <c r="J1488" t="s">
        <v>77</v>
      </c>
      <c r="K1488" t="s">
        <v>180</v>
      </c>
      <c r="L1488" t="s">
        <v>59</v>
      </c>
      <c r="M1488" t="s">
        <v>2087</v>
      </c>
      <c r="N1488">
        <v>0.46</v>
      </c>
      <c r="O1488" t="s">
        <v>33</v>
      </c>
      <c r="P1488" t="s">
        <v>34</v>
      </c>
      <c r="Q1488" t="s">
        <v>1737</v>
      </c>
      <c r="R1488" t="s">
        <v>2445</v>
      </c>
      <c r="S1488">
        <v>83704</v>
      </c>
      <c r="T1488" s="1">
        <v>42163</v>
      </c>
      <c r="U1488" s="1">
        <v>42163</v>
      </c>
      <c r="V1488">
        <v>881.46809999999994</v>
      </c>
      <c r="W1488">
        <v>13</v>
      </c>
      <c r="X1488">
        <v>1277.49</v>
      </c>
      <c r="Y1488">
        <v>90951</v>
      </c>
      <c r="Z1488" t="str">
        <f>TEXT(Orders[[#This Row],[Order Date]],"MMM")</f>
        <v>Jun</v>
      </c>
    </row>
    <row r="1489" spans="1:26" x14ac:dyDescent="0.3">
      <c r="A1489">
        <v>21041</v>
      </c>
      <c r="B1489" t="s">
        <v>37</v>
      </c>
      <c r="C1489">
        <v>0.05</v>
      </c>
      <c r="D1489">
        <v>4.9800000000000004</v>
      </c>
      <c r="E1489">
        <v>0.49</v>
      </c>
      <c r="F1489">
        <v>2639</v>
      </c>
      <c r="G1489" t="s">
        <v>2446</v>
      </c>
      <c r="H1489" t="s">
        <v>49</v>
      </c>
      <c r="I1489" t="s">
        <v>114</v>
      </c>
      <c r="J1489" t="s">
        <v>29</v>
      </c>
      <c r="K1489" t="s">
        <v>134</v>
      </c>
      <c r="L1489" t="s">
        <v>59</v>
      </c>
      <c r="M1489" t="s">
        <v>1418</v>
      </c>
      <c r="N1489">
        <v>0.39</v>
      </c>
      <c r="O1489" t="s">
        <v>33</v>
      </c>
      <c r="P1489" t="s">
        <v>34</v>
      </c>
      <c r="Q1489" t="s">
        <v>366</v>
      </c>
      <c r="R1489" t="s">
        <v>650</v>
      </c>
      <c r="S1489">
        <v>88201</v>
      </c>
      <c r="T1489" s="1">
        <v>42082</v>
      </c>
      <c r="U1489" s="1">
        <v>42082</v>
      </c>
      <c r="V1489">
        <v>3.84</v>
      </c>
      <c r="W1489">
        <v>3</v>
      </c>
      <c r="X1489">
        <v>14.2</v>
      </c>
      <c r="Y1489">
        <v>90952</v>
      </c>
      <c r="Z1489" t="str">
        <f>TEXT(Orders[[#This Row],[Order Date]],"MMM")</f>
        <v>Mar</v>
      </c>
    </row>
    <row r="1490" spans="1:26" x14ac:dyDescent="0.3">
      <c r="A1490">
        <v>22438</v>
      </c>
      <c r="B1490" t="s">
        <v>106</v>
      </c>
      <c r="C1490">
        <v>0.1</v>
      </c>
      <c r="D1490">
        <v>10.98</v>
      </c>
      <c r="E1490">
        <v>3.99</v>
      </c>
      <c r="F1490">
        <v>2647</v>
      </c>
      <c r="G1490" t="s">
        <v>2447</v>
      </c>
      <c r="H1490" t="s">
        <v>49</v>
      </c>
      <c r="I1490" t="s">
        <v>28</v>
      </c>
      <c r="J1490" t="s">
        <v>29</v>
      </c>
      <c r="K1490" t="s">
        <v>257</v>
      </c>
      <c r="L1490" t="s">
        <v>59</v>
      </c>
      <c r="M1490" t="s">
        <v>1574</v>
      </c>
      <c r="N1490">
        <v>0.57999999999999996</v>
      </c>
      <c r="O1490" t="s">
        <v>33</v>
      </c>
      <c r="P1490" t="s">
        <v>34</v>
      </c>
      <c r="Q1490" t="s">
        <v>45</v>
      </c>
      <c r="R1490" t="s">
        <v>2448</v>
      </c>
      <c r="S1490">
        <v>93309</v>
      </c>
      <c r="T1490" s="1">
        <v>42080</v>
      </c>
      <c r="U1490" s="1">
        <v>42087</v>
      </c>
      <c r="V1490">
        <v>-21.03</v>
      </c>
      <c r="W1490">
        <v>5</v>
      </c>
      <c r="X1490">
        <v>52.21</v>
      </c>
      <c r="Y1490">
        <v>91386</v>
      </c>
      <c r="Z1490" t="str">
        <f>TEXT(Orders[[#This Row],[Order Date]],"MMM")</f>
        <v>Mar</v>
      </c>
    </row>
    <row r="1491" spans="1:26" x14ac:dyDescent="0.3">
      <c r="A1491">
        <v>22439</v>
      </c>
      <c r="B1491" t="s">
        <v>106</v>
      </c>
      <c r="C1491">
        <v>0.01</v>
      </c>
      <c r="D1491">
        <v>39.979999999999997</v>
      </c>
      <c r="E1491">
        <v>9.1999999999999993</v>
      </c>
      <c r="F1491">
        <v>2647</v>
      </c>
      <c r="G1491" t="s">
        <v>2447</v>
      </c>
      <c r="H1491" t="s">
        <v>49</v>
      </c>
      <c r="I1491" t="s">
        <v>28</v>
      </c>
      <c r="J1491" t="s">
        <v>41</v>
      </c>
      <c r="K1491" t="s">
        <v>50</v>
      </c>
      <c r="L1491" t="s">
        <v>31</v>
      </c>
      <c r="M1491" t="s">
        <v>2449</v>
      </c>
      <c r="N1491">
        <v>0.65</v>
      </c>
      <c r="O1491" t="s">
        <v>33</v>
      </c>
      <c r="P1491" t="s">
        <v>34</v>
      </c>
      <c r="Q1491" t="s">
        <v>45</v>
      </c>
      <c r="R1491" t="s">
        <v>2448</v>
      </c>
      <c r="S1491">
        <v>93309</v>
      </c>
      <c r="T1491" s="1">
        <v>42080</v>
      </c>
      <c r="U1491" s="1">
        <v>42082</v>
      </c>
      <c r="V1491">
        <v>117.52079999999998</v>
      </c>
      <c r="W1491">
        <v>4</v>
      </c>
      <c r="X1491">
        <v>170.32</v>
      </c>
      <c r="Y1491">
        <v>91386</v>
      </c>
      <c r="Z1491" t="str">
        <f>TEXT(Orders[[#This Row],[Order Date]],"MMM")</f>
        <v>Mar</v>
      </c>
    </row>
    <row r="1492" spans="1:26" x14ac:dyDescent="0.3">
      <c r="A1492">
        <v>18720</v>
      </c>
      <c r="B1492" t="s">
        <v>25</v>
      </c>
      <c r="C1492">
        <v>0.01</v>
      </c>
      <c r="D1492">
        <v>39.979999999999997</v>
      </c>
      <c r="E1492">
        <v>4</v>
      </c>
      <c r="F1492">
        <v>2649</v>
      </c>
      <c r="G1492" t="s">
        <v>2450</v>
      </c>
      <c r="H1492" t="s">
        <v>49</v>
      </c>
      <c r="I1492" t="s">
        <v>28</v>
      </c>
      <c r="J1492" t="s">
        <v>77</v>
      </c>
      <c r="K1492" t="s">
        <v>180</v>
      </c>
      <c r="L1492" t="s">
        <v>59</v>
      </c>
      <c r="M1492" t="s">
        <v>252</v>
      </c>
      <c r="N1492">
        <v>0.7</v>
      </c>
      <c r="O1492" t="s">
        <v>33</v>
      </c>
      <c r="P1492" t="s">
        <v>53</v>
      </c>
      <c r="Q1492" t="s">
        <v>415</v>
      </c>
      <c r="R1492" t="s">
        <v>2214</v>
      </c>
      <c r="S1492">
        <v>21040</v>
      </c>
      <c r="T1492" s="1">
        <v>42166</v>
      </c>
      <c r="U1492" s="1">
        <v>42167</v>
      </c>
      <c r="V1492">
        <v>-30.808</v>
      </c>
      <c r="W1492">
        <v>5</v>
      </c>
      <c r="X1492">
        <v>203.29</v>
      </c>
      <c r="Y1492">
        <v>88814</v>
      </c>
      <c r="Z1492" t="str">
        <f>TEXT(Orders[[#This Row],[Order Date]],"MMM")</f>
        <v>Jun</v>
      </c>
    </row>
    <row r="1493" spans="1:26" x14ac:dyDescent="0.3">
      <c r="A1493">
        <v>22904</v>
      </c>
      <c r="B1493" t="s">
        <v>47</v>
      </c>
      <c r="C1493">
        <v>0.05</v>
      </c>
      <c r="D1493">
        <v>35.99</v>
      </c>
      <c r="E1493">
        <v>5.99</v>
      </c>
      <c r="F1493">
        <v>2650</v>
      </c>
      <c r="G1493" t="s">
        <v>2451</v>
      </c>
      <c r="H1493" t="s">
        <v>49</v>
      </c>
      <c r="I1493" t="s">
        <v>28</v>
      </c>
      <c r="J1493" t="s">
        <v>77</v>
      </c>
      <c r="K1493" t="s">
        <v>78</v>
      </c>
      <c r="L1493" t="s">
        <v>31</v>
      </c>
      <c r="M1493" t="s">
        <v>979</v>
      </c>
      <c r="N1493">
        <v>0.38</v>
      </c>
      <c r="O1493" t="s">
        <v>33</v>
      </c>
      <c r="P1493" t="s">
        <v>53</v>
      </c>
      <c r="Q1493" t="s">
        <v>234</v>
      </c>
      <c r="R1493" t="s">
        <v>2452</v>
      </c>
      <c r="S1493">
        <v>15234</v>
      </c>
      <c r="T1493" s="1">
        <v>42128</v>
      </c>
      <c r="U1493" s="1">
        <v>42129</v>
      </c>
      <c r="V1493">
        <v>524.31719999999996</v>
      </c>
      <c r="W1493">
        <v>26</v>
      </c>
      <c r="X1493">
        <v>759.88</v>
      </c>
      <c r="Y1493">
        <v>88815</v>
      </c>
      <c r="Z1493" t="str">
        <f>TEXT(Orders[[#This Row],[Order Date]],"MMM")</f>
        <v>May</v>
      </c>
    </row>
    <row r="1494" spans="1:26" x14ac:dyDescent="0.3">
      <c r="A1494">
        <v>18949</v>
      </c>
      <c r="B1494" t="s">
        <v>56</v>
      </c>
      <c r="C1494">
        <v>0.06</v>
      </c>
      <c r="D1494">
        <v>47.9</v>
      </c>
      <c r="E1494">
        <v>5.86</v>
      </c>
      <c r="F1494">
        <v>2652</v>
      </c>
      <c r="G1494" t="s">
        <v>2453</v>
      </c>
      <c r="H1494" t="s">
        <v>49</v>
      </c>
      <c r="I1494" t="s">
        <v>114</v>
      </c>
      <c r="J1494" t="s">
        <v>29</v>
      </c>
      <c r="K1494" t="s">
        <v>93</v>
      </c>
      <c r="L1494" t="s">
        <v>59</v>
      </c>
      <c r="M1494" t="s">
        <v>1931</v>
      </c>
      <c r="N1494">
        <v>0.37</v>
      </c>
      <c r="O1494" t="s">
        <v>33</v>
      </c>
      <c r="P1494" t="s">
        <v>34</v>
      </c>
      <c r="Q1494" t="s">
        <v>45</v>
      </c>
      <c r="R1494" t="s">
        <v>2448</v>
      </c>
      <c r="S1494">
        <v>93309</v>
      </c>
      <c r="T1494" s="1">
        <v>42149</v>
      </c>
      <c r="U1494" s="1">
        <v>42151</v>
      </c>
      <c r="V1494">
        <v>21.78</v>
      </c>
      <c r="W1494">
        <v>2</v>
      </c>
      <c r="X1494">
        <v>94.2</v>
      </c>
      <c r="Y1494">
        <v>89361</v>
      </c>
      <c r="Z1494" t="str">
        <f>TEXT(Orders[[#This Row],[Order Date]],"MMM")</f>
        <v>May</v>
      </c>
    </row>
    <row r="1495" spans="1:26" x14ac:dyDescent="0.3">
      <c r="A1495">
        <v>25662</v>
      </c>
      <c r="B1495" t="s">
        <v>37</v>
      </c>
      <c r="C1495">
        <v>0.05</v>
      </c>
      <c r="D1495">
        <v>4.9800000000000004</v>
      </c>
      <c r="E1495">
        <v>4.62</v>
      </c>
      <c r="F1495">
        <v>2653</v>
      </c>
      <c r="G1495" t="s">
        <v>2454</v>
      </c>
      <c r="H1495" t="s">
        <v>49</v>
      </c>
      <c r="I1495" t="s">
        <v>114</v>
      </c>
      <c r="J1495" t="s">
        <v>77</v>
      </c>
      <c r="K1495" t="s">
        <v>180</v>
      </c>
      <c r="L1495" t="s">
        <v>51</v>
      </c>
      <c r="M1495" t="s">
        <v>411</v>
      </c>
      <c r="N1495">
        <v>0.64</v>
      </c>
      <c r="O1495" t="s">
        <v>33</v>
      </c>
      <c r="P1495" t="s">
        <v>61</v>
      </c>
      <c r="Q1495" t="s">
        <v>183</v>
      </c>
      <c r="R1495" t="s">
        <v>2455</v>
      </c>
      <c r="S1495">
        <v>67037</v>
      </c>
      <c r="T1495" s="1">
        <v>42057</v>
      </c>
      <c r="U1495" s="1">
        <v>42058</v>
      </c>
      <c r="V1495">
        <v>-98.35</v>
      </c>
      <c r="W1495">
        <v>7</v>
      </c>
      <c r="X1495">
        <v>34.32</v>
      </c>
      <c r="Y1495">
        <v>89360</v>
      </c>
      <c r="Z1495" t="str">
        <f>TEXT(Orders[[#This Row],[Order Date]],"MMM")</f>
        <v>Feb</v>
      </c>
    </row>
    <row r="1496" spans="1:26" x14ac:dyDescent="0.3">
      <c r="A1496">
        <v>25663</v>
      </c>
      <c r="B1496" t="s">
        <v>37</v>
      </c>
      <c r="C1496">
        <v>0.02</v>
      </c>
      <c r="D1496">
        <v>34.229999999999997</v>
      </c>
      <c r="E1496">
        <v>5.0199999999999996</v>
      </c>
      <c r="F1496">
        <v>2653</v>
      </c>
      <c r="G1496" t="s">
        <v>2454</v>
      </c>
      <c r="H1496" t="s">
        <v>49</v>
      </c>
      <c r="I1496" t="s">
        <v>114</v>
      </c>
      <c r="J1496" t="s">
        <v>41</v>
      </c>
      <c r="K1496" t="s">
        <v>50</v>
      </c>
      <c r="L1496" t="s">
        <v>59</v>
      </c>
      <c r="M1496" t="s">
        <v>1368</v>
      </c>
      <c r="N1496">
        <v>0.55000000000000004</v>
      </c>
      <c r="O1496" t="s">
        <v>33</v>
      </c>
      <c r="P1496" t="s">
        <v>61</v>
      </c>
      <c r="Q1496" t="s">
        <v>183</v>
      </c>
      <c r="R1496" t="s">
        <v>2455</v>
      </c>
      <c r="S1496">
        <v>67037</v>
      </c>
      <c r="T1496" s="1">
        <v>42057</v>
      </c>
      <c r="U1496" s="1">
        <v>42059</v>
      </c>
      <c r="V1496">
        <v>270.79049999999995</v>
      </c>
      <c r="W1496">
        <v>11</v>
      </c>
      <c r="X1496">
        <v>392.45</v>
      </c>
      <c r="Y1496">
        <v>89360</v>
      </c>
      <c r="Z1496" t="str">
        <f>TEXT(Orders[[#This Row],[Order Date]],"MMM")</f>
        <v>Feb</v>
      </c>
    </row>
    <row r="1497" spans="1:26" x14ac:dyDescent="0.3">
      <c r="A1497">
        <v>19131</v>
      </c>
      <c r="B1497" t="s">
        <v>56</v>
      </c>
      <c r="C1497">
        <v>0.09</v>
      </c>
      <c r="D1497">
        <v>89.99</v>
      </c>
      <c r="E1497">
        <v>42</v>
      </c>
      <c r="F1497">
        <v>2655</v>
      </c>
      <c r="G1497" t="s">
        <v>2456</v>
      </c>
      <c r="H1497" t="s">
        <v>39</v>
      </c>
      <c r="I1497" t="s">
        <v>114</v>
      </c>
      <c r="J1497" t="s">
        <v>41</v>
      </c>
      <c r="K1497" t="s">
        <v>42</v>
      </c>
      <c r="L1497" t="s">
        <v>43</v>
      </c>
      <c r="M1497" t="s">
        <v>2457</v>
      </c>
      <c r="N1497">
        <v>0.66</v>
      </c>
      <c r="O1497" t="s">
        <v>33</v>
      </c>
      <c r="P1497" t="s">
        <v>136</v>
      </c>
      <c r="Q1497" t="s">
        <v>387</v>
      </c>
      <c r="R1497" t="s">
        <v>579</v>
      </c>
      <c r="S1497">
        <v>30318</v>
      </c>
      <c r="T1497" s="1">
        <v>42112</v>
      </c>
      <c r="U1497" s="1">
        <v>42112</v>
      </c>
      <c r="V1497">
        <v>223.416</v>
      </c>
      <c r="W1497">
        <v>6</v>
      </c>
      <c r="X1497">
        <v>511.25</v>
      </c>
      <c r="Y1497">
        <v>86063</v>
      </c>
      <c r="Z1497" t="str">
        <f>TEXT(Orders[[#This Row],[Order Date]],"MMM")</f>
        <v>Apr</v>
      </c>
    </row>
    <row r="1498" spans="1:26" x14ac:dyDescent="0.3">
      <c r="A1498">
        <v>22938</v>
      </c>
      <c r="B1498" t="s">
        <v>47</v>
      </c>
      <c r="C1498">
        <v>7.0000000000000007E-2</v>
      </c>
      <c r="D1498">
        <v>2.94</v>
      </c>
      <c r="E1498">
        <v>0.81</v>
      </c>
      <c r="F1498">
        <v>2655</v>
      </c>
      <c r="G1498" t="s">
        <v>2456</v>
      </c>
      <c r="H1498" t="s">
        <v>49</v>
      </c>
      <c r="I1498" t="s">
        <v>28</v>
      </c>
      <c r="J1498" t="s">
        <v>29</v>
      </c>
      <c r="K1498" t="s">
        <v>30</v>
      </c>
      <c r="L1498" t="s">
        <v>31</v>
      </c>
      <c r="M1498" t="s">
        <v>2458</v>
      </c>
      <c r="N1498">
        <v>0.4</v>
      </c>
      <c r="O1498" t="s">
        <v>33</v>
      </c>
      <c r="P1498" t="s">
        <v>136</v>
      </c>
      <c r="Q1498" t="s">
        <v>387</v>
      </c>
      <c r="R1498" t="s">
        <v>579</v>
      </c>
      <c r="S1498">
        <v>30318</v>
      </c>
      <c r="T1498" s="1">
        <v>42102</v>
      </c>
      <c r="U1498" s="1">
        <v>42103</v>
      </c>
      <c r="V1498">
        <v>-93.927400000000006</v>
      </c>
      <c r="W1498">
        <v>10</v>
      </c>
      <c r="X1498">
        <v>29.88</v>
      </c>
      <c r="Y1498">
        <v>86064</v>
      </c>
      <c r="Z1498" t="str">
        <f>TEXT(Orders[[#This Row],[Order Date]],"MMM")</f>
        <v>Apr</v>
      </c>
    </row>
    <row r="1499" spans="1:26" x14ac:dyDescent="0.3">
      <c r="A1499">
        <v>18400</v>
      </c>
      <c r="B1499" t="s">
        <v>25</v>
      </c>
      <c r="C1499">
        <v>0.04</v>
      </c>
      <c r="D1499">
        <v>90.24</v>
      </c>
      <c r="E1499">
        <v>0.99</v>
      </c>
      <c r="F1499">
        <v>2667</v>
      </c>
      <c r="G1499" t="s">
        <v>2459</v>
      </c>
      <c r="H1499" t="s">
        <v>49</v>
      </c>
      <c r="I1499" t="s">
        <v>40</v>
      </c>
      <c r="J1499" t="s">
        <v>29</v>
      </c>
      <c r="K1499" t="s">
        <v>257</v>
      </c>
      <c r="L1499" t="s">
        <v>59</v>
      </c>
      <c r="M1499" t="s">
        <v>2460</v>
      </c>
      <c r="N1499">
        <v>0.56000000000000005</v>
      </c>
      <c r="O1499" t="s">
        <v>33</v>
      </c>
      <c r="P1499" t="s">
        <v>53</v>
      </c>
      <c r="Q1499" t="s">
        <v>154</v>
      </c>
      <c r="R1499" t="s">
        <v>99</v>
      </c>
      <c r="S1499">
        <v>44107</v>
      </c>
      <c r="T1499" s="1">
        <v>42096</v>
      </c>
      <c r="U1499" s="1">
        <v>42098</v>
      </c>
      <c r="V1499">
        <v>246.2748</v>
      </c>
      <c r="W1499">
        <v>4</v>
      </c>
      <c r="X1499">
        <v>356.92</v>
      </c>
      <c r="Y1499">
        <v>87831</v>
      </c>
      <c r="Z1499" t="str">
        <f>TEXT(Orders[[#This Row],[Order Date]],"MMM")</f>
        <v>Apr</v>
      </c>
    </row>
    <row r="1500" spans="1:26" x14ac:dyDescent="0.3">
      <c r="A1500">
        <v>18401</v>
      </c>
      <c r="B1500" t="s">
        <v>25</v>
      </c>
      <c r="C1500">
        <v>0.09</v>
      </c>
      <c r="D1500">
        <v>47.9</v>
      </c>
      <c r="E1500">
        <v>5.86</v>
      </c>
      <c r="F1500">
        <v>2667</v>
      </c>
      <c r="G1500" t="s">
        <v>2459</v>
      </c>
      <c r="H1500" t="s">
        <v>27</v>
      </c>
      <c r="I1500" t="s">
        <v>40</v>
      </c>
      <c r="J1500" t="s">
        <v>29</v>
      </c>
      <c r="K1500" t="s">
        <v>93</v>
      </c>
      <c r="L1500" t="s">
        <v>59</v>
      </c>
      <c r="M1500" t="s">
        <v>1931</v>
      </c>
      <c r="N1500">
        <v>0.37</v>
      </c>
      <c r="O1500" t="s">
        <v>33</v>
      </c>
      <c r="P1500" t="s">
        <v>53</v>
      </c>
      <c r="Q1500" t="s">
        <v>154</v>
      </c>
      <c r="R1500" t="s">
        <v>99</v>
      </c>
      <c r="S1500">
        <v>44107</v>
      </c>
      <c r="T1500" s="1">
        <v>42096</v>
      </c>
      <c r="U1500" s="1">
        <v>42098</v>
      </c>
      <c r="V1500">
        <v>93.950399999999988</v>
      </c>
      <c r="W1500">
        <v>3</v>
      </c>
      <c r="X1500">
        <v>136.16</v>
      </c>
      <c r="Y1500">
        <v>87831</v>
      </c>
      <c r="Z1500" t="str">
        <f>TEXT(Orders[[#This Row],[Order Date]],"MMM")</f>
        <v>Apr</v>
      </c>
    </row>
    <row r="1501" spans="1:26" x14ac:dyDescent="0.3">
      <c r="A1501">
        <v>19294</v>
      </c>
      <c r="B1501" t="s">
        <v>25</v>
      </c>
      <c r="C1501">
        <v>0.04</v>
      </c>
      <c r="D1501">
        <v>10.4</v>
      </c>
      <c r="E1501">
        <v>5.4</v>
      </c>
      <c r="F1501">
        <v>2668</v>
      </c>
      <c r="G1501" t="s">
        <v>2461</v>
      </c>
      <c r="H1501" t="s">
        <v>49</v>
      </c>
      <c r="I1501" t="s">
        <v>28</v>
      </c>
      <c r="J1501" t="s">
        <v>41</v>
      </c>
      <c r="K1501" t="s">
        <v>50</v>
      </c>
      <c r="L1501" t="s">
        <v>51</v>
      </c>
      <c r="M1501" t="s">
        <v>2462</v>
      </c>
      <c r="N1501">
        <v>0.51</v>
      </c>
      <c r="O1501" t="s">
        <v>33</v>
      </c>
      <c r="P1501" t="s">
        <v>61</v>
      </c>
      <c r="Q1501" t="s">
        <v>2184</v>
      </c>
      <c r="R1501" t="s">
        <v>2463</v>
      </c>
      <c r="S1501">
        <v>57701</v>
      </c>
      <c r="T1501" s="1">
        <v>42091</v>
      </c>
      <c r="U1501" s="1">
        <v>42092</v>
      </c>
      <c r="V1501">
        <v>29.98</v>
      </c>
      <c r="W1501">
        <v>12</v>
      </c>
      <c r="X1501">
        <v>130.74</v>
      </c>
      <c r="Y1501">
        <v>87830</v>
      </c>
      <c r="Z1501" t="str">
        <f>TEXT(Orders[[#This Row],[Order Date]],"MMM")</f>
        <v>Mar</v>
      </c>
    </row>
    <row r="1502" spans="1:26" x14ac:dyDescent="0.3">
      <c r="A1502">
        <v>19295</v>
      </c>
      <c r="B1502" t="s">
        <v>25</v>
      </c>
      <c r="C1502">
        <v>0.08</v>
      </c>
      <c r="D1502">
        <v>4.28</v>
      </c>
      <c r="E1502">
        <v>4.79</v>
      </c>
      <c r="F1502">
        <v>2668</v>
      </c>
      <c r="G1502" t="s">
        <v>2461</v>
      </c>
      <c r="H1502" t="s">
        <v>49</v>
      </c>
      <c r="I1502" t="s">
        <v>28</v>
      </c>
      <c r="J1502" t="s">
        <v>29</v>
      </c>
      <c r="K1502" t="s">
        <v>93</v>
      </c>
      <c r="L1502" t="s">
        <v>59</v>
      </c>
      <c r="M1502" t="s">
        <v>2464</v>
      </c>
      <c r="N1502">
        <v>0.4</v>
      </c>
      <c r="O1502" t="s">
        <v>33</v>
      </c>
      <c r="P1502" t="s">
        <v>61</v>
      </c>
      <c r="Q1502" t="s">
        <v>2184</v>
      </c>
      <c r="R1502" t="s">
        <v>2463</v>
      </c>
      <c r="S1502">
        <v>57701</v>
      </c>
      <c r="T1502" s="1">
        <v>42091</v>
      </c>
      <c r="U1502" s="1">
        <v>42093</v>
      </c>
      <c r="V1502">
        <v>-121.2</v>
      </c>
      <c r="W1502">
        <v>12</v>
      </c>
      <c r="X1502">
        <v>49.87</v>
      </c>
      <c r="Y1502">
        <v>87830</v>
      </c>
      <c r="Z1502" t="str">
        <f>TEXT(Orders[[#This Row],[Order Date]],"MMM")</f>
        <v>Mar</v>
      </c>
    </row>
    <row r="1503" spans="1:26" x14ac:dyDescent="0.3">
      <c r="A1503">
        <v>18870</v>
      </c>
      <c r="B1503" t="s">
        <v>37</v>
      </c>
      <c r="C1503">
        <v>0.06</v>
      </c>
      <c r="D1503">
        <v>3.93</v>
      </c>
      <c r="E1503">
        <v>0.99</v>
      </c>
      <c r="F1503">
        <v>2668</v>
      </c>
      <c r="G1503" t="s">
        <v>2461</v>
      </c>
      <c r="H1503" t="s">
        <v>49</v>
      </c>
      <c r="I1503" t="s">
        <v>40</v>
      </c>
      <c r="J1503" t="s">
        <v>29</v>
      </c>
      <c r="K1503" t="s">
        <v>66</v>
      </c>
      <c r="L1503" t="s">
        <v>31</v>
      </c>
      <c r="M1503" t="s">
        <v>2465</v>
      </c>
      <c r="N1503">
        <v>0.39</v>
      </c>
      <c r="O1503" t="s">
        <v>33</v>
      </c>
      <c r="P1503" t="s">
        <v>61</v>
      </c>
      <c r="Q1503" t="s">
        <v>2184</v>
      </c>
      <c r="R1503" t="s">
        <v>2463</v>
      </c>
      <c r="S1503">
        <v>57701</v>
      </c>
      <c r="T1503" s="1">
        <v>42115</v>
      </c>
      <c r="U1503" s="1">
        <v>42117</v>
      </c>
      <c r="V1503">
        <v>10.782400000000001</v>
      </c>
      <c r="W1503">
        <v>6</v>
      </c>
      <c r="X1503">
        <v>24.18</v>
      </c>
      <c r="Y1503">
        <v>87832</v>
      </c>
      <c r="Z1503" t="str">
        <f>TEXT(Orders[[#This Row],[Order Date]],"MMM")</f>
        <v>Apr</v>
      </c>
    </row>
    <row r="1504" spans="1:26" x14ac:dyDescent="0.3">
      <c r="A1504">
        <v>5338</v>
      </c>
      <c r="B1504" t="s">
        <v>25</v>
      </c>
      <c r="C1504">
        <v>0.05</v>
      </c>
      <c r="D1504">
        <v>165.2</v>
      </c>
      <c r="E1504">
        <v>19.989999999999998</v>
      </c>
      <c r="F1504">
        <v>2670</v>
      </c>
      <c r="G1504" t="s">
        <v>2466</v>
      </c>
      <c r="H1504" t="s">
        <v>49</v>
      </c>
      <c r="I1504" t="s">
        <v>40</v>
      </c>
      <c r="J1504" t="s">
        <v>29</v>
      </c>
      <c r="K1504" t="s">
        <v>141</v>
      </c>
      <c r="L1504" t="s">
        <v>59</v>
      </c>
      <c r="M1504" t="s">
        <v>561</v>
      </c>
      <c r="N1504">
        <v>0.59</v>
      </c>
      <c r="O1504" t="s">
        <v>33</v>
      </c>
      <c r="P1504" t="s">
        <v>34</v>
      </c>
      <c r="Q1504" t="s">
        <v>45</v>
      </c>
      <c r="R1504" t="s">
        <v>661</v>
      </c>
      <c r="S1504">
        <v>90049</v>
      </c>
      <c r="T1504" s="1">
        <v>42153</v>
      </c>
      <c r="U1504" s="1">
        <v>42153</v>
      </c>
      <c r="V1504">
        <v>2008.71</v>
      </c>
      <c r="W1504">
        <v>167</v>
      </c>
      <c r="X1504">
        <v>27587.55</v>
      </c>
      <c r="Y1504">
        <v>37924</v>
      </c>
      <c r="Z1504" t="str">
        <f>TEXT(Orders[[#This Row],[Order Date]],"MMM")</f>
        <v>May</v>
      </c>
    </row>
    <row r="1505" spans="1:26" x14ac:dyDescent="0.3">
      <c r="A1505">
        <v>5339</v>
      </c>
      <c r="B1505" t="s">
        <v>25</v>
      </c>
      <c r="C1505">
        <v>0.09</v>
      </c>
      <c r="D1505">
        <v>17.989999999999998</v>
      </c>
      <c r="E1505">
        <v>8.65</v>
      </c>
      <c r="F1505">
        <v>2670</v>
      </c>
      <c r="G1505" t="s">
        <v>2466</v>
      </c>
      <c r="H1505" t="s">
        <v>49</v>
      </c>
      <c r="I1505" t="s">
        <v>40</v>
      </c>
      <c r="J1505" t="s">
        <v>29</v>
      </c>
      <c r="K1505" t="s">
        <v>30</v>
      </c>
      <c r="L1505" t="s">
        <v>59</v>
      </c>
      <c r="M1505" t="s">
        <v>2467</v>
      </c>
      <c r="N1505">
        <v>0.56999999999999995</v>
      </c>
      <c r="O1505" t="s">
        <v>33</v>
      </c>
      <c r="P1505" t="s">
        <v>34</v>
      </c>
      <c r="Q1505" t="s">
        <v>45</v>
      </c>
      <c r="R1505" t="s">
        <v>661</v>
      </c>
      <c r="S1505">
        <v>90049</v>
      </c>
      <c r="T1505" s="1">
        <v>42153</v>
      </c>
      <c r="U1505" s="1">
        <v>42153</v>
      </c>
      <c r="V1505">
        <v>-80.53</v>
      </c>
      <c r="W1505">
        <v>71</v>
      </c>
      <c r="X1505">
        <v>1191.58</v>
      </c>
      <c r="Y1505">
        <v>37924</v>
      </c>
      <c r="Z1505" t="str">
        <f>TEXT(Orders[[#This Row],[Order Date]],"MMM")</f>
        <v>May</v>
      </c>
    </row>
    <row r="1506" spans="1:26" x14ac:dyDescent="0.3">
      <c r="A1506">
        <v>23338</v>
      </c>
      <c r="B1506" t="s">
        <v>25</v>
      </c>
      <c r="C1506">
        <v>0.05</v>
      </c>
      <c r="D1506">
        <v>165.2</v>
      </c>
      <c r="E1506">
        <v>19.989999999999998</v>
      </c>
      <c r="F1506">
        <v>2671</v>
      </c>
      <c r="G1506" t="s">
        <v>2468</v>
      </c>
      <c r="H1506" t="s">
        <v>49</v>
      </c>
      <c r="I1506" t="s">
        <v>40</v>
      </c>
      <c r="J1506" t="s">
        <v>29</v>
      </c>
      <c r="K1506" t="s">
        <v>141</v>
      </c>
      <c r="L1506" t="s">
        <v>59</v>
      </c>
      <c r="M1506" t="s">
        <v>561</v>
      </c>
      <c r="N1506">
        <v>0.59</v>
      </c>
      <c r="O1506" t="s">
        <v>33</v>
      </c>
      <c r="P1506" t="s">
        <v>136</v>
      </c>
      <c r="Q1506" t="s">
        <v>244</v>
      </c>
      <c r="R1506" t="s">
        <v>2437</v>
      </c>
      <c r="S1506">
        <v>37027</v>
      </c>
      <c r="T1506" s="1">
        <v>42153</v>
      </c>
      <c r="U1506" s="1">
        <v>42153</v>
      </c>
      <c r="V1506">
        <v>-48.957999999999998</v>
      </c>
      <c r="W1506">
        <v>42</v>
      </c>
      <c r="X1506">
        <v>6938.19</v>
      </c>
      <c r="Y1506">
        <v>90551</v>
      </c>
      <c r="Z1506" t="str">
        <f>TEXT(Orders[[#This Row],[Order Date]],"MMM")</f>
        <v>May</v>
      </c>
    </row>
    <row r="1507" spans="1:26" x14ac:dyDescent="0.3">
      <c r="A1507">
        <v>18147</v>
      </c>
      <c r="B1507" t="s">
        <v>47</v>
      </c>
      <c r="C1507">
        <v>0.03</v>
      </c>
      <c r="D1507">
        <v>41.32</v>
      </c>
      <c r="E1507">
        <v>58.66</v>
      </c>
      <c r="F1507">
        <v>2677</v>
      </c>
      <c r="G1507" t="s">
        <v>2469</v>
      </c>
      <c r="H1507" t="s">
        <v>27</v>
      </c>
      <c r="I1507" t="s">
        <v>58</v>
      </c>
      <c r="J1507" t="s">
        <v>41</v>
      </c>
      <c r="K1507" t="s">
        <v>50</v>
      </c>
      <c r="L1507" t="s">
        <v>86</v>
      </c>
      <c r="M1507" t="s">
        <v>2470</v>
      </c>
      <c r="N1507">
        <v>0.76</v>
      </c>
      <c r="O1507" t="s">
        <v>33</v>
      </c>
      <c r="P1507" t="s">
        <v>136</v>
      </c>
      <c r="Q1507" t="s">
        <v>137</v>
      </c>
      <c r="R1507" t="s">
        <v>2471</v>
      </c>
      <c r="S1507">
        <v>22601</v>
      </c>
      <c r="T1507" s="1">
        <v>42171</v>
      </c>
      <c r="U1507" s="1">
        <v>42172</v>
      </c>
      <c r="V1507">
        <v>-32.816000000000003</v>
      </c>
      <c r="W1507">
        <v>10</v>
      </c>
      <c r="X1507">
        <v>419.27</v>
      </c>
      <c r="Y1507">
        <v>86633</v>
      </c>
      <c r="Z1507" t="str">
        <f>TEXT(Orders[[#This Row],[Order Date]],"MMM")</f>
        <v>Jun</v>
      </c>
    </row>
    <row r="1508" spans="1:26" x14ac:dyDescent="0.3">
      <c r="A1508">
        <v>18148</v>
      </c>
      <c r="B1508" t="s">
        <v>47</v>
      </c>
      <c r="C1508">
        <v>0</v>
      </c>
      <c r="D1508">
        <v>6.88</v>
      </c>
      <c r="E1508">
        <v>2</v>
      </c>
      <c r="F1508">
        <v>2677</v>
      </c>
      <c r="G1508" t="s">
        <v>2469</v>
      </c>
      <c r="H1508" t="s">
        <v>49</v>
      </c>
      <c r="I1508" t="s">
        <v>58</v>
      </c>
      <c r="J1508" t="s">
        <v>29</v>
      </c>
      <c r="K1508" t="s">
        <v>93</v>
      </c>
      <c r="L1508" t="s">
        <v>31</v>
      </c>
      <c r="M1508" t="s">
        <v>660</v>
      </c>
      <c r="N1508">
        <v>0.39</v>
      </c>
      <c r="O1508" t="s">
        <v>33</v>
      </c>
      <c r="P1508" t="s">
        <v>136</v>
      </c>
      <c r="Q1508" t="s">
        <v>137</v>
      </c>
      <c r="R1508" t="s">
        <v>2471</v>
      </c>
      <c r="S1508">
        <v>22601</v>
      </c>
      <c r="T1508" s="1">
        <v>42171</v>
      </c>
      <c r="U1508" s="1">
        <v>42171</v>
      </c>
      <c r="V1508">
        <v>-15.61</v>
      </c>
      <c r="W1508">
        <v>5</v>
      </c>
      <c r="X1508">
        <v>36</v>
      </c>
      <c r="Y1508">
        <v>86633</v>
      </c>
      <c r="Z1508" t="str">
        <f>TEXT(Orders[[#This Row],[Order Date]],"MMM")</f>
        <v>Jun</v>
      </c>
    </row>
    <row r="1509" spans="1:26" x14ac:dyDescent="0.3">
      <c r="A1509">
        <v>22848</v>
      </c>
      <c r="B1509" t="s">
        <v>106</v>
      </c>
      <c r="C1509">
        <v>0.09</v>
      </c>
      <c r="D1509">
        <v>8.74</v>
      </c>
      <c r="E1509">
        <v>1.39</v>
      </c>
      <c r="F1509">
        <v>2684</v>
      </c>
      <c r="G1509" t="s">
        <v>2472</v>
      </c>
      <c r="H1509" t="s">
        <v>27</v>
      </c>
      <c r="I1509" t="s">
        <v>58</v>
      </c>
      <c r="J1509" t="s">
        <v>29</v>
      </c>
      <c r="K1509" t="s">
        <v>69</v>
      </c>
      <c r="L1509" t="s">
        <v>59</v>
      </c>
      <c r="M1509" t="s">
        <v>1478</v>
      </c>
      <c r="N1509">
        <v>0.38</v>
      </c>
      <c r="O1509" t="s">
        <v>33</v>
      </c>
      <c r="P1509" t="s">
        <v>136</v>
      </c>
      <c r="Q1509" t="s">
        <v>362</v>
      </c>
      <c r="R1509" t="s">
        <v>2473</v>
      </c>
      <c r="S1509">
        <v>33952</v>
      </c>
      <c r="T1509" s="1">
        <v>42050</v>
      </c>
      <c r="U1509" s="1">
        <v>42055</v>
      </c>
      <c r="V1509">
        <v>23.616</v>
      </c>
      <c r="W1509">
        <v>1</v>
      </c>
      <c r="X1509">
        <v>11.78</v>
      </c>
      <c r="Y1509">
        <v>89146</v>
      </c>
      <c r="Z1509" t="str">
        <f>TEXT(Orders[[#This Row],[Order Date]],"MMM")</f>
        <v>Feb</v>
      </c>
    </row>
    <row r="1510" spans="1:26" x14ac:dyDescent="0.3">
      <c r="A1510">
        <v>22849</v>
      </c>
      <c r="B1510" t="s">
        <v>106</v>
      </c>
      <c r="C1510">
        <v>0.09</v>
      </c>
      <c r="D1510">
        <v>18.97</v>
      </c>
      <c r="E1510">
        <v>9.0299999999999994</v>
      </c>
      <c r="F1510">
        <v>2684</v>
      </c>
      <c r="G1510" t="s">
        <v>2472</v>
      </c>
      <c r="H1510" t="s">
        <v>49</v>
      </c>
      <c r="I1510" t="s">
        <v>58</v>
      </c>
      <c r="J1510" t="s">
        <v>29</v>
      </c>
      <c r="K1510" t="s">
        <v>93</v>
      </c>
      <c r="L1510" t="s">
        <v>59</v>
      </c>
      <c r="M1510" t="s">
        <v>773</v>
      </c>
      <c r="N1510">
        <v>0.37</v>
      </c>
      <c r="O1510" t="s">
        <v>33</v>
      </c>
      <c r="P1510" t="s">
        <v>136</v>
      </c>
      <c r="Q1510" t="s">
        <v>362</v>
      </c>
      <c r="R1510" t="s">
        <v>2473</v>
      </c>
      <c r="S1510">
        <v>33952</v>
      </c>
      <c r="T1510" s="1">
        <v>42050</v>
      </c>
      <c r="U1510" s="1">
        <v>42055</v>
      </c>
      <c r="V1510">
        <v>-1748.0119999999999</v>
      </c>
      <c r="W1510">
        <v>1</v>
      </c>
      <c r="X1510">
        <v>20.96</v>
      </c>
      <c r="Y1510">
        <v>89146</v>
      </c>
      <c r="Z1510" t="str">
        <f>TEXT(Orders[[#This Row],[Order Date]],"MMM")</f>
        <v>Feb</v>
      </c>
    </row>
    <row r="1511" spans="1:26" x14ac:dyDescent="0.3">
      <c r="A1511">
        <v>25649</v>
      </c>
      <c r="B1511" t="s">
        <v>106</v>
      </c>
      <c r="C1511">
        <v>7.0000000000000007E-2</v>
      </c>
      <c r="D1511">
        <v>4.97</v>
      </c>
      <c r="E1511">
        <v>5.71</v>
      </c>
      <c r="F1511">
        <v>2684</v>
      </c>
      <c r="G1511" t="s">
        <v>2472</v>
      </c>
      <c r="H1511" t="s">
        <v>49</v>
      </c>
      <c r="I1511" t="s">
        <v>58</v>
      </c>
      <c r="J1511" t="s">
        <v>41</v>
      </c>
      <c r="K1511" t="s">
        <v>50</v>
      </c>
      <c r="L1511" t="s">
        <v>86</v>
      </c>
      <c r="M1511" t="s">
        <v>2474</v>
      </c>
      <c r="N1511">
        <v>0.54</v>
      </c>
      <c r="O1511" t="s">
        <v>33</v>
      </c>
      <c r="P1511" t="s">
        <v>136</v>
      </c>
      <c r="Q1511" t="s">
        <v>362</v>
      </c>
      <c r="R1511" t="s">
        <v>2473</v>
      </c>
      <c r="S1511">
        <v>33952</v>
      </c>
      <c r="T1511" s="1">
        <v>42104</v>
      </c>
      <c r="U1511" s="1">
        <v>42109</v>
      </c>
      <c r="V1511">
        <v>-180.15200000000002</v>
      </c>
      <c r="W1511">
        <v>5</v>
      </c>
      <c r="X1511">
        <v>26.66</v>
      </c>
      <c r="Y1511">
        <v>89148</v>
      </c>
      <c r="Z1511" t="str">
        <f>TEXT(Orders[[#This Row],[Order Date]],"MMM")</f>
        <v>Apr</v>
      </c>
    </row>
    <row r="1512" spans="1:26" x14ac:dyDescent="0.3">
      <c r="A1512">
        <v>25650</v>
      </c>
      <c r="B1512" t="s">
        <v>106</v>
      </c>
      <c r="C1512">
        <v>0.09</v>
      </c>
      <c r="D1512">
        <v>2.62</v>
      </c>
      <c r="E1512">
        <v>0.8</v>
      </c>
      <c r="F1512">
        <v>2684</v>
      </c>
      <c r="G1512" t="s">
        <v>2472</v>
      </c>
      <c r="H1512" t="s">
        <v>49</v>
      </c>
      <c r="I1512" t="s">
        <v>58</v>
      </c>
      <c r="J1512" t="s">
        <v>29</v>
      </c>
      <c r="K1512" t="s">
        <v>66</v>
      </c>
      <c r="L1512" t="s">
        <v>31</v>
      </c>
      <c r="M1512" t="s">
        <v>1405</v>
      </c>
      <c r="N1512">
        <v>0.39</v>
      </c>
      <c r="O1512" t="s">
        <v>33</v>
      </c>
      <c r="P1512" t="s">
        <v>136</v>
      </c>
      <c r="Q1512" t="s">
        <v>362</v>
      </c>
      <c r="R1512" t="s">
        <v>2473</v>
      </c>
      <c r="S1512">
        <v>33952</v>
      </c>
      <c r="T1512" s="1">
        <v>42104</v>
      </c>
      <c r="U1512" s="1">
        <v>42106</v>
      </c>
      <c r="V1512">
        <v>8.3879999999999999</v>
      </c>
      <c r="W1512">
        <v>12</v>
      </c>
      <c r="X1512">
        <v>29.55</v>
      </c>
      <c r="Y1512">
        <v>89148</v>
      </c>
      <c r="Z1512" t="str">
        <f>TEXT(Orders[[#This Row],[Order Date]],"MMM")</f>
        <v>Apr</v>
      </c>
    </row>
    <row r="1513" spans="1:26" x14ac:dyDescent="0.3">
      <c r="A1513">
        <v>25651</v>
      </c>
      <c r="B1513" t="s">
        <v>106</v>
      </c>
      <c r="C1513">
        <v>0.03</v>
      </c>
      <c r="D1513">
        <v>65.989999999999995</v>
      </c>
      <c r="E1513">
        <v>8.8000000000000007</v>
      </c>
      <c r="F1513">
        <v>2684</v>
      </c>
      <c r="G1513" t="s">
        <v>2472</v>
      </c>
      <c r="H1513" t="s">
        <v>49</v>
      </c>
      <c r="I1513" t="s">
        <v>58</v>
      </c>
      <c r="J1513" t="s">
        <v>77</v>
      </c>
      <c r="K1513" t="s">
        <v>78</v>
      </c>
      <c r="L1513" t="s">
        <v>59</v>
      </c>
      <c r="M1513" t="s">
        <v>749</v>
      </c>
      <c r="N1513">
        <v>0.57999999999999996</v>
      </c>
      <c r="O1513" t="s">
        <v>33</v>
      </c>
      <c r="P1513" t="s">
        <v>136</v>
      </c>
      <c r="Q1513" t="s">
        <v>362</v>
      </c>
      <c r="R1513" t="s">
        <v>2473</v>
      </c>
      <c r="S1513">
        <v>33952</v>
      </c>
      <c r="T1513" s="1">
        <v>42104</v>
      </c>
      <c r="U1513" s="1">
        <v>42104</v>
      </c>
      <c r="V1513">
        <v>9.939899999999998</v>
      </c>
      <c r="W1513">
        <v>21</v>
      </c>
      <c r="X1513">
        <v>1237.4000000000001</v>
      </c>
      <c r="Y1513">
        <v>89148</v>
      </c>
      <c r="Z1513" t="str">
        <f>TEXT(Orders[[#This Row],[Order Date]],"MMM")</f>
        <v>Apr</v>
      </c>
    </row>
    <row r="1514" spans="1:26" x14ac:dyDescent="0.3">
      <c r="A1514">
        <v>21114</v>
      </c>
      <c r="B1514" t="s">
        <v>25</v>
      </c>
      <c r="C1514">
        <v>0</v>
      </c>
      <c r="D1514">
        <v>7.38</v>
      </c>
      <c r="E1514">
        <v>11.51</v>
      </c>
      <c r="F1514">
        <v>2685</v>
      </c>
      <c r="G1514" t="s">
        <v>2475</v>
      </c>
      <c r="H1514" t="s">
        <v>49</v>
      </c>
      <c r="I1514" t="s">
        <v>58</v>
      </c>
      <c r="J1514" t="s">
        <v>29</v>
      </c>
      <c r="K1514" t="s">
        <v>109</v>
      </c>
      <c r="L1514" t="s">
        <v>59</v>
      </c>
      <c r="M1514" t="s">
        <v>2476</v>
      </c>
      <c r="N1514">
        <v>0.36</v>
      </c>
      <c r="O1514" t="s">
        <v>33</v>
      </c>
      <c r="P1514" t="s">
        <v>53</v>
      </c>
      <c r="Q1514" t="s">
        <v>71</v>
      </c>
      <c r="R1514" t="s">
        <v>2477</v>
      </c>
      <c r="S1514">
        <v>11803</v>
      </c>
      <c r="T1514" s="1">
        <v>42098</v>
      </c>
      <c r="U1514" s="1">
        <v>42099</v>
      </c>
      <c r="V1514">
        <v>-66.170999999999992</v>
      </c>
      <c r="W1514">
        <v>2</v>
      </c>
      <c r="X1514">
        <v>17.64</v>
      </c>
      <c r="Y1514">
        <v>89147</v>
      </c>
      <c r="Z1514" t="str">
        <f>TEXT(Orders[[#This Row],[Order Date]],"MMM")</f>
        <v>Apr</v>
      </c>
    </row>
    <row r="1515" spans="1:26" x14ac:dyDescent="0.3">
      <c r="A1515">
        <v>23299</v>
      </c>
      <c r="B1515" t="s">
        <v>47</v>
      </c>
      <c r="C1515">
        <v>0.09</v>
      </c>
      <c r="D1515">
        <v>3.75</v>
      </c>
      <c r="E1515">
        <v>0.5</v>
      </c>
      <c r="F1515">
        <v>2689</v>
      </c>
      <c r="G1515" t="s">
        <v>2478</v>
      </c>
      <c r="H1515" t="s">
        <v>49</v>
      </c>
      <c r="I1515" t="s">
        <v>40</v>
      </c>
      <c r="J1515" t="s">
        <v>29</v>
      </c>
      <c r="K1515" t="s">
        <v>134</v>
      </c>
      <c r="L1515" t="s">
        <v>59</v>
      </c>
      <c r="M1515" t="s">
        <v>2479</v>
      </c>
      <c r="N1515">
        <v>0.37</v>
      </c>
      <c r="O1515" t="s">
        <v>33</v>
      </c>
      <c r="P1515" t="s">
        <v>53</v>
      </c>
      <c r="Q1515" t="s">
        <v>54</v>
      </c>
      <c r="R1515" t="s">
        <v>2480</v>
      </c>
      <c r="S1515">
        <v>7011</v>
      </c>
      <c r="T1515" s="1">
        <v>42128</v>
      </c>
      <c r="U1515" s="1">
        <v>42130</v>
      </c>
      <c r="V1515">
        <v>51.218699999999998</v>
      </c>
      <c r="W1515">
        <v>21</v>
      </c>
      <c r="X1515">
        <v>74.23</v>
      </c>
      <c r="Y1515">
        <v>90624</v>
      </c>
      <c r="Z1515" t="str">
        <f>TEXT(Orders[[#This Row],[Order Date]],"MMM")</f>
        <v>May</v>
      </c>
    </row>
    <row r="1516" spans="1:26" x14ac:dyDescent="0.3">
      <c r="A1516">
        <v>23298</v>
      </c>
      <c r="B1516" t="s">
        <v>47</v>
      </c>
      <c r="C1516">
        <v>0.01</v>
      </c>
      <c r="D1516">
        <v>30.98</v>
      </c>
      <c r="E1516">
        <v>9.18</v>
      </c>
      <c r="F1516">
        <v>2693</v>
      </c>
      <c r="G1516" t="s">
        <v>2481</v>
      </c>
      <c r="H1516" t="s">
        <v>49</v>
      </c>
      <c r="I1516" t="s">
        <v>40</v>
      </c>
      <c r="J1516" t="s">
        <v>29</v>
      </c>
      <c r="K1516" t="s">
        <v>93</v>
      </c>
      <c r="L1516" t="s">
        <v>59</v>
      </c>
      <c r="M1516" t="s">
        <v>2348</v>
      </c>
      <c r="N1516">
        <v>0.4</v>
      </c>
      <c r="O1516" t="s">
        <v>33</v>
      </c>
      <c r="P1516" t="s">
        <v>53</v>
      </c>
      <c r="Q1516" t="s">
        <v>149</v>
      </c>
      <c r="R1516" t="s">
        <v>1101</v>
      </c>
      <c r="S1516">
        <v>5201</v>
      </c>
      <c r="T1516" s="1">
        <v>42128</v>
      </c>
      <c r="U1516" s="1">
        <v>42128</v>
      </c>
      <c r="V1516">
        <v>380.46800000000002</v>
      </c>
      <c r="W1516">
        <v>20</v>
      </c>
      <c r="X1516">
        <v>627.19000000000005</v>
      </c>
      <c r="Y1516">
        <v>90624</v>
      </c>
      <c r="Z1516" t="str">
        <f>TEXT(Orders[[#This Row],[Order Date]],"MMM")</f>
        <v>May</v>
      </c>
    </row>
    <row r="1517" spans="1:26" x14ac:dyDescent="0.3">
      <c r="A1517">
        <v>18354</v>
      </c>
      <c r="B1517" t="s">
        <v>47</v>
      </c>
      <c r="C1517">
        <v>0.05</v>
      </c>
      <c r="D1517">
        <v>107.53</v>
      </c>
      <c r="E1517">
        <v>5.81</v>
      </c>
      <c r="F1517">
        <v>2696</v>
      </c>
      <c r="G1517" t="s">
        <v>2482</v>
      </c>
      <c r="H1517" t="s">
        <v>49</v>
      </c>
      <c r="I1517" t="s">
        <v>40</v>
      </c>
      <c r="J1517" t="s">
        <v>41</v>
      </c>
      <c r="K1517" t="s">
        <v>50</v>
      </c>
      <c r="L1517" t="s">
        <v>86</v>
      </c>
      <c r="M1517" t="s">
        <v>1649</v>
      </c>
      <c r="N1517">
        <v>0.65</v>
      </c>
      <c r="O1517" t="s">
        <v>33</v>
      </c>
      <c r="P1517" t="s">
        <v>136</v>
      </c>
      <c r="Q1517" t="s">
        <v>1275</v>
      </c>
      <c r="R1517" t="s">
        <v>2483</v>
      </c>
      <c r="S1517">
        <v>35401</v>
      </c>
      <c r="T1517" s="1">
        <v>42068</v>
      </c>
      <c r="U1517" s="1">
        <v>42069</v>
      </c>
      <c r="V1517">
        <v>-89.418000000000006</v>
      </c>
      <c r="W1517">
        <v>6</v>
      </c>
      <c r="X1517">
        <v>612.91999999999996</v>
      </c>
      <c r="Y1517">
        <v>87676</v>
      </c>
      <c r="Z1517" t="str">
        <f>TEXT(Orders[[#This Row],[Order Date]],"MMM")</f>
        <v>Mar</v>
      </c>
    </row>
    <row r="1518" spans="1:26" x14ac:dyDescent="0.3">
      <c r="A1518">
        <v>19506</v>
      </c>
      <c r="B1518" t="s">
        <v>47</v>
      </c>
      <c r="C1518">
        <v>0.04</v>
      </c>
      <c r="D1518">
        <v>1.74</v>
      </c>
      <c r="E1518">
        <v>4.08</v>
      </c>
      <c r="F1518">
        <v>2697</v>
      </c>
      <c r="G1518" t="s">
        <v>2484</v>
      </c>
      <c r="H1518" t="s">
        <v>49</v>
      </c>
      <c r="I1518" t="s">
        <v>28</v>
      </c>
      <c r="J1518" t="s">
        <v>41</v>
      </c>
      <c r="K1518" t="s">
        <v>50</v>
      </c>
      <c r="L1518" t="s">
        <v>51</v>
      </c>
      <c r="M1518" t="s">
        <v>219</v>
      </c>
      <c r="N1518">
        <v>0.53</v>
      </c>
      <c r="O1518" t="s">
        <v>33</v>
      </c>
      <c r="P1518" t="s">
        <v>136</v>
      </c>
      <c r="Q1518" t="s">
        <v>1275</v>
      </c>
      <c r="R1518" t="s">
        <v>2485</v>
      </c>
      <c r="S1518">
        <v>35216</v>
      </c>
      <c r="T1518" s="1">
        <v>42058</v>
      </c>
      <c r="U1518" s="1">
        <v>42060</v>
      </c>
      <c r="V1518">
        <v>9.2519999999999989</v>
      </c>
      <c r="W1518">
        <v>16</v>
      </c>
      <c r="X1518">
        <v>29.08</v>
      </c>
      <c r="Y1518">
        <v>87678</v>
      </c>
      <c r="Z1518" t="str">
        <f>TEXT(Orders[[#This Row],[Order Date]],"MMM")</f>
        <v>Feb</v>
      </c>
    </row>
    <row r="1519" spans="1:26" x14ac:dyDescent="0.3">
      <c r="A1519">
        <v>19507</v>
      </c>
      <c r="B1519" t="s">
        <v>47</v>
      </c>
      <c r="C1519">
        <v>0.01</v>
      </c>
      <c r="D1519">
        <v>119.99</v>
      </c>
      <c r="E1519">
        <v>56.14</v>
      </c>
      <c r="F1519">
        <v>2697</v>
      </c>
      <c r="G1519" t="s">
        <v>2484</v>
      </c>
      <c r="H1519" t="s">
        <v>39</v>
      </c>
      <c r="I1519" t="s">
        <v>28</v>
      </c>
      <c r="J1519" t="s">
        <v>77</v>
      </c>
      <c r="K1519" t="s">
        <v>85</v>
      </c>
      <c r="L1519" t="s">
        <v>121</v>
      </c>
      <c r="M1519" t="s">
        <v>318</v>
      </c>
      <c r="N1519">
        <v>0.39</v>
      </c>
      <c r="O1519" t="s">
        <v>33</v>
      </c>
      <c r="P1519" t="s">
        <v>136</v>
      </c>
      <c r="Q1519" t="s">
        <v>1275</v>
      </c>
      <c r="R1519" t="s">
        <v>2485</v>
      </c>
      <c r="S1519">
        <v>35216</v>
      </c>
      <c r="T1519" s="1">
        <v>42058</v>
      </c>
      <c r="U1519" s="1">
        <v>42059</v>
      </c>
      <c r="V1519">
        <v>-1197.0419999999999</v>
      </c>
      <c r="W1519">
        <v>21</v>
      </c>
      <c r="X1519">
        <v>2569.5700000000002</v>
      </c>
      <c r="Y1519">
        <v>87678</v>
      </c>
      <c r="Z1519" t="str">
        <f>TEXT(Orders[[#This Row],[Order Date]],"MMM")</f>
        <v>Feb</v>
      </c>
    </row>
    <row r="1520" spans="1:26" x14ac:dyDescent="0.3">
      <c r="A1520">
        <v>21580</v>
      </c>
      <c r="B1520" t="s">
        <v>47</v>
      </c>
      <c r="C1520">
        <v>0.06</v>
      </c>
      <c r="D1520">
        <v>4.9800000000000004</v>
      </c>
      <c r="E1520">
        <v>4.95</v>
      </c>
      <c r="F1520">
        <v>2699</v>
      </c>
      <c r="G1520" t="s">
        <v>2486</v>
      </c>
      <c r="H1520" t="s">
        <v>49</v>
      </c>
      <c r="I1520" t="s">
        <v>28</v>
      </c>
      <c r="J1520" t="s">
        <v>29</v>
      </c>
      <c r="K1520" t="s">
        <v>109</v>
      </c>
      <c r="L1520" t="s">
        <v>59</v>
      </c>
      <c r="M1520" t="s">
        <v>2487</v>
      </c>
      <c r="N1520">
        <v>0.37</v>
      </c>
      <c r="O1520" t="s">
        <v>33</v>
      </c>
      <c r="P1520" t="s">
        <v>34</v>
      </c>
      <c r="Q1520" t="s">
        <v>378</v>
      </c>
      <c r="R1520" t="s">
        <v>2488</v>
      </c>
      <c r="S1520">
        <v>86442</v>
      </c>
      <c r="T1520" s="1">
        <v>42146</v>
      </c>
      <c r="U1520" s="1">
        <v>42148</v>
      </c>
      <c r="V1520">
        <v>-103.224</v>
      </c>
      <c r="W1520">
        <v>16</v>
      </c>
      <c r="X1520">
        <v>78.989999999999995</v>
      </c>
      <c r="Y1520">
        <v>87677</v>
      </c>
      <c r="Z1520" t="str">
        <f>TEXT(Orders[[#This Row],[Order Date]],"MMM")</f>
        <v>May</v>
      </c>
    </row>
    <row r="1521" spans="1:26" x14ac:dyDescent="0.3">
      <c r="A1521">
        <v>20983</v>
      </c>
      <c r="B1521" t="s">
        <v>37</v>
      </c>
      <c r="C1521">
        <v>0.04</v>
      </c>
      <c r="D1521">
        <v>70.98</v>
      </c>
      <c r="E1521">
        <v>26.74</v>
      </c>
      <c r="F1521">
        <v>2699</v>
      </c>
      <c r="G1521" t="s">
        <v>2486</v>
      </c>
      <c r="H1521" t="s">
        <v>39</v>
      </c>
      <c r="I1521" t="s">
        <v>28</v>
      </c>
      <c r="J1521" t="s">
        <v>41</v>
      </c>
      <c r="K1521" t="s">
        <v>191</v>
      </c>
      <c r="L1521" t="s">
        <v>121</v>
      </c>
      <c r="M1521" t="s">
        <v>2489</v>
      </c>
      <c r="N1521">
        <v>0.6</v>
      </c>
      <c r="O1521" t="s">
        <v>33</v>
      </c>
      <c r="P1521" t="s">
        <v>34</v>
      </c>
      <c r="Q1521" t="s">
        <v>378</v>
      </c>
      <c r="R1521" t="s">
        <v>2488</v>
      </c>
      <c r="S1521">
        <v>86442</v>
      </c>
      <c r="T1521" s="1">
        <v>42102</v>
      </c>
      <c r="U1521" s="1">
        <v>42104</v>
      </c>
      <c r="V1521">
        <v>-84.628799999999998</v>
      </c>
      <c r="W1521">
        <v>19</v>
      </c>
      <c r="X1521">
        <v>1345.33</v>
      </c>
      <c r="Y1521">
        <v>87679</v>
      </c>
      <c r="Z1521" t="str">
        <f>TEXT(Orders[[#This Row],[Order Date]],"MMM")</f>
        <v>Apr</v>
      </c>
    </row>
    <row r="1522" spans="1:26" x14ac:dyDescent="0.3">
      <c r="A1522">
        <v>24151</v>
      </c>
      <c r="B1522" t="s">
        <v>47</v>
      </c>
      <c r="C1522">
        <v>0.06</v>
      </c>
      <c r="D1522">
        <v>3.6</v>
      </c>
      <c r="E1522">
        <v>2.2000000000000002</v>
      </c>
      <c r="F1522">
        <v>2704</v>
      </c>
      <c r="G1522" t="s">
        <v>2490</v>
      </c>
      <c r="H1522" t="s">
        <v>49</v>
      </c>
      <c r="I1522" t="s">
        <v>114</v>
      </c>
      <c r="J1522" t="s">
        <v>29</v>
      </c>
      <c r="K1522" t="s">
        <v>93</v>
      </c>
      <c r="L1522" t="s">
        <v>31</v>
      </c>
      <c r="M1522" t="s">
        <v>1665</v>
      </c>
      <c r="N1522">
        <v>0.39</v>
      </c>
      <c r="O1522" t="s">
        <v>33</v>
      </c>
      <c r="P1522" t="s">
        <v>136</v>
      </c>
      <c r="Q1522" t="s">
        <v>362</v>
      </c>
      <c r="R1522" t="s">
        <v>2491</v>
      </c>
      <c r="S1522">
        <v>32503</v>
      </c>
      <c r="T1522" s="1">
        <v>42124</v>
      </c>
      <c r="U1522" s="1">
        <v>42126</v>
      </c>
      <c r="V1522">
        <v>2755.6422000000002</v>
      </c>
      <c r="W1522">
        <v>4</v>
      </c>
      <c r="X1522">
        <v>15.19</v>
      </c>
      <c r="Y1522">
        <v>91407</v>
      </c>
      <c r="Z1522" t="str">
        <f>TEXT(Orders[[#This Row],[Order Date]],"MMM")</f>
        <v>Apr</v>
      </c>
    </row>
    <row r="1523" spans="1:26" x14ac:dyDescent="0.3">
      <c r="A1523">
        <v>21979</v>
      </c>
      <c r="B1523" t="s">
        <v>106</v>
      </c>
      <c r="C1523">
        <v>0.03</v>
      </c>
      <c r="D1523">
        <v>13.48</v>
      </c>
      <c r="E1523">
        <v>4.51</v>
      </c>
      <c r="F1523">
        <v>2704</v>
      </c>
      <c r="G1523" t="s">
        <v>2490</v>
      </c>
      <c r="H1523" t="s">
        <v>27</v>
      </c>
      <c r="I1523" t="s">
        <v>114</v>
      </c>
      <c r="J1523" t="s">
        <v>29</v>
      </c>
      <c r="K1523" t="s">
        <v>141</v>
      </c>
      <c r="L1523" t="s">
        <v>59</v>
      </c>
      <c r="M1523" t="s">
        <v>2492</v>
      </c>
      <c r="N1523">
        <v>0.59</v>
      </c>
      <c r="O1523" t="s">
        <v>33</v>
      </c>
      <c r="P1523" t="s">
        <v>136</v>
      </c>
      <c r="Q1523" t="s">
        <v>362</v>
      </c>
      <c r="R1523" t="s">
        <v>2491</v>
      </c>
      <c r="S1523">
        <v>32503</v>
      </c>
      <c r="T1523" s="1">
        <v>42124</v>
      </c>
      <c r="U1523" s="1">
        <v>42128</v>
      </c>
      <c r="V1523">
        <v>-256.01800000000003</v>
      </c>
      <c r="W1523">
        <v>4</v>
      </c>
      <c r="X1523">
        <v>59.49</v>
      </c>
      <c r="Y1523">
        <v>91408</v>
      </c>
      <c r="Z1523" t="str">
        <f>TEXT(Orders[[#This Row],[Order Date]],"MMM")</f>
        <v>Apr</v>
      </c>
    </row>
    <row r="1524" spans="1:26" x14ac:dyDescent="0.3">
      <c r="A1524">
        <v>18898</v>
      </c>
      <c r="B1524" t="s">
        <v>56</v>
      </c>
      <c r="C1524">
        <v>7.0000000000000007E-2</v>
      </c>
      <c r="D1524">
        <v>60.97</v>
      </c>
      <c r="E1524">
        <v>4.5</v>
      </c>
      <c r="F1524">
        <v>2709</v>
      </c>
      <c r="G1524" t="s">
        <v>2493</v>
      </c>
      <c r="H1524" t="s">
        <v>49</v>
      </c>
      <c r="I1524" t="s">
        <v>114</v>
      </c>
      <c r="J1524" t="s">
        <v>29</v>
      </c>
      <c r="K1524" t="s">
        <v>257</v>
      </c>
      <c r="L1524" t="s">
        <v>59</v>
      </c>
      <c r="M1524" t="s">
        <v>2123</v>
      </c>
      <c r="N1524">
        <v>0.56000000000000005</v>
      </c>
      <c r="O1524" t="s">
        <v>33</v>
      </c>
      <c r="P1524" t="s">
        <v>53</v>
      </c>
      <c r="Q1524" t="s">
        <v>415</v>
      </c>
      <c r="R1524" t="s">
        <v>2494</v>
      </c>
      <c r="S1524">
        <v>21042</v>
      </c>
      <c r="T1524" s="1">
        <v>42152</v>
      </c>
      <c r="U1524" s="1">
        <v>42154</v>
      </c>
      <c r="V1524">
        <v>-41.77</v>
      </c>
      <c r="W1524">
        <v>1</v>
      </c>
      <c r="X1524">
        <v>57.84</v>
      </c>
      <c r="Y1524">
        <v>89240</v>
      </c>
      <c r="Z1524" t="str">
        <f>TEXT(Orders[[#This Row],[Order Date]],"MMM")</f>
        <v>May</v>
      </c>
    </row>
    <row r="1525" spans="1:26" x14ac:dyDescent="0.3">
      <c r="A1525">
        <v>18899</v>
      </c>
      <c r="B1525" t="s">
        <v>56</v>
      </c>
      <c r="C1525">
        <v>0</v>
      </c>
      <c r="D1525">
        <v>90.98</v>
      </c>
      <c r="E1525">
        <v>56.2</v>
      </c>
      <c r="F1525">
        <v>2709</v>
      </c>
      <c r="G1525" t="s">
        <v>2493</v>
      </c>
      <c r="H1525" t="s">
        <v>49</v>
      </c>
      <c r="I1525" t="s">
        <v>114</v>
      </c>
      <c r="J1525" t="s">
        <v>41</v>
      </c>
      <c r="K1525" t="s">
        <v>50</v>
      </c>
      <c r="L1525" t="s">
        <v>86</v>
      </c>
      <c r="M1525" t="s">
        <v>1058</v>
      </c>
      <c r="N1525">
        <v>0.74</v>
      </c>
      <c r="O1525" t="s">
        <v>33</v>
      </c>
      <c r="P1525" t="s">
        <v>53</v>
      </c>
      <c r="Q1525" t="s">
        <v>415</v>
      </c>
      <c r="R1525" t="s">
        <v>2494</v>
      </c>
      <c r="S1525">
        <v>21042</v>
      </c>
      <c r="T1525" s="1">
        <v>42152</v>
      </c>
      <c r="U1525" s="1">
        <v>42154</v>
      </c>
      <c r="V1525">
        <v>-1014.11</v>
      </c>
      <c r="W1525">
        <v>15</v>
      </c>
      <c r="X1525">
        <v>1425.71</v>
      </c>
      <c r="Y1525">
        <v>89240</v>
      </c>
      <c r="Z1525" t="str">
        <f>TEXT(Orders[[#This Row],[Order Date]],"MMM")</f>
        <v>May</v>
      </c>
    </row>
    <row r="1526" spans="1:26" x14ac:dyDescent="0.3">
      <c r="A1526">
        <v>18855</v>
      </c>
      <c r="B1526" t="s">
        <v>47</v>
      </c>
      <c r="C1526">
        <v>7.0000000000000007E-2</v>
      </c>
      <c r="D1526">
        <v>2.88</v>
      </c>
      <c r="E1526">
        <v>0.5</v>
      </c>
      <c r="F1526">
        <v>2713</v>
      </c>
      <c r="G1526" t="s">
        <v>2495</v>
      </c>
      <c r="H1526" t="s">
        <v>49</v>
      </c>
      <c r="I1526" t="s">
        <v>28</v>
      </c>
      <c r="J1526" t="s">
        <v>29</v>
      </c>
      <c r="K1526" t="s">
        <v>134</v>
      </c>
      <c r="L1526" t="s">
        <v>59</v>
      </c>
      <c r="M1526" t="s">
        <v>2496</v>
      </c>
      <c r="N1526">
        <v>0.39</v>
      </c>
      <c r="O1526" t="s">
        <v>33</v>
      </c>
      <c r="P1526" t="s">
        <v>61</v>
      </c>
      <c r="Q1526" t="s">
        <v>300</v>
      </c>
      <c r="R1526" t="s">
        <v>2497</v>
      </c>
      <c r="S1526">
        <v>49001</v>
      </c>
      <c r="T1526" s="1">
        <v>42176</v>
      </c>
      <c r="U1526" s="1">
        <v>42179</v>
      </c>
      <c r="V1526">
        <v>17.429400000000001</v>
      </c>
      <c r="W1526">
        <v>9</v>
      </c>
      <c r="X1526">
        <v>25.26</v>
      </c>
      <c r="Y1526">
        <v>88701</v>
      </c>
      <c r="Z1526" t="str">
        <f>TEXT(Orders[[#This Row],[Order Date]],"MMM")</f>
        <v>Jun</v>
      </c>
    </row>
    <row r="1527" spans="1:26" x14ac:dyDescent="0.3">
      <c r="A1527">
        <v>18856</v>
      </c>
      <c r="B1527" t="s">
        <v>47</v>
      </c>
      <c r="C1527">
        <v>0.03</v>
      </c>
      <c r="D1527">
        <v>348.21</v>
      </c>
      <c r="E1527">
        <v>40.19</v>
      </c>
      <c r="F1527">
        <v>2713</v>
      </c>
      <c r="G1527" t="s">
        <v>2495</v>
      </c>
      <c r="H1527" t="s">
        <v>39</v>
      </c>
      <c r="I1527" t="s">
        <v>28</v>
      </c>
      <c r="J1527" t="s">
        <v>41</v>
      </c>
      <c r="K1527" t="s">
        <v>152</v>
      </c>
      <c r="L1527" t="s">
        <v>121</v>
      </c>
      <c r="M1527" t="s">
        <v>1568</v>
      </c>
      <c r="N1527">
        <v>0.62</v>
      </c>
      <c r="O1527" t="s">
        <v>33</v>
      </c>
      <c r="P1527" t="s">
        <v>61</v>
      </c>
      <c r="Q1527" t="s">
        <v>300</v>
      </c>
      <c r="R1527" t="s">
        <v>2497</v>
      </c>
      <c r="S1527">
        <v>49001</v>
      </c>
      <c r="T1527" s="1">
        <v>42176</v>
      </c>
      <c r="U1527" s="1">
        <v>42177</v>
      </c>
      <c r="V1527">
        <v>-178.86960000000002</v>
      </c>
      <c r="W1527">
        <v>2</v>
      </c>
      <c r="X1527">
        <v>736.16</v>
      </c>
      <c r="Y1527">
        <v>88701</v>
      </c>
      <c r="Z1527" t="str">
        <f>TEXT(Orders[[#This Row],[Order Date]],"MMM")</f>
        <v>Jun</v>
      </c>
    </row>
    <row r="1528" spans="1:26" x14ac:dyDescent="0.3">
      <c r="A1528">
        <v>21690</v>
      </c>
      <c r="B1528" t="s">
        <v>106</v>
      </c>
      <c r="C1528">
        <v>0.01</v>
      </c>
      <c r="D1528">
        <v>29.89</v>
      </c>
      <c r="E1528">
        <v>1.99</v>
      </c>
      <c r="F1528">
        <v>2715</v>
      </c>
      <c r="G1528" t="s">
        <v>2498</v>
      </c>
      <c r="H1528" t="s">
        <v>49</v>
      </c>
      <c r="I1528" t="s">
        <v>28</v>
      </c>
      <c r="J1528" t="s">
        <v>77</v>
      </c>
      <c r="K1528" t="s">
        <v>180</v>
      </c>
      <c r="L1528" t="s">
        <v>51</v>
      </c>
      <c r="M1528" t="s">
        <v>1308</v>
      </c>
      <c r="N1528">
        <v>0.5</v>
      </c>
      <c r="O1528" t="s">
        <v>33</v>
      </c>
      <c r="P1528" t="s">
        <v>61</v>
      </c>
      <c r="Q1528" t="s">
        <v>300</v>
      </c>
      <c r="R1528" t="s">
        <v>2499</v>
      </c>
      <c r="S1528">
        <v>48911</v>
      </c>
      <c r="T1528" s="1">
        <v>42016</v>
      </c>
      <c r="U1528" s="1">
        <v>42020</v>
      </c>
      <c r="V1528">
        <v>-74.64</v>
      </c>
      <c r="W1528">
        <v>1</v>
      </c>
      <c r="X1528">
        <v>31.96</v>
      </c>
      <c r="Y1528">
        <v>88702</v>
      </c>
      <c r="Z1528" t="str">
        <f>TEXT(Orders[[#This Row],[Order Date]],"MMM")</f>
        <v>Jan</v>
      </c>
    </row>
    <row r="1529" spans="1:26" x14ac:dyDescent="0.3">
      <c r="A1529">
        <v>21863</v>
      </c>
      <c r="B1529" t="s">
        <v>47</v>
      </c>
      <c r="C1529">
        <v>0.1</v>
      </c>
      <c r="D1529">
        <v>6.74</v>
      </c>
      <c r="E1529">
        <v>1.72</v>
      </c>
      <c r="F1529">
        <v>2718</v>
      </c>
      <c r="G1529" t="s">
        <v>2500</v>
      </c>
      <c r="H1529" t="s">
        <v>49</v>
      </c>
      <c r="I1529" t="s">
        <v>114</v>
      </c>
      <c r="J1529" t="s">
        <v>29</v>
      </c>
      <c r="K1529" t="s">
        <v>93</v>
      </c>
      <c r="L1529" t="s">
        <v>31</v>
      </c>
      <c r="M1529" t="s">
        <v>2501</v>
      </c>
      <c r="N1529">
        <v>0.35</v>
      </c>
      <c r="O1529" t="s">
        <v>33</v>
      </c>
      <c r="P1529" t="s">
        <v>61</v>
      </c>
      <c r="Q1529" t="s">
        <v>178</v>
      </c>
      <c r="R1529" t="s">
        <v>2499</v>
      </c>
      <c r="S1529">
        <v>60438</v>
      </c>
      <c r="T1529" s="1">
        <v>42064</v>
      </c>
      <c r="U1529" s="1">
        <v>42066</v>
      </c>
      <c r="V1529">
        <v>65.41</v>
      </c>
      <c r="W1529">
        <v>15</v>
      </c>
      <c r="X1529">
        <v>98.17</v>
      </c>
      <c r="Y1529">
        <v>89394</v>
      </c>
      <c r="Z1529" t="str">
        <f>TEXT(Orders[[#This Row],[Order Date]],"MMM")</f>
        <v>Mar</v>
      </c>
    </row>
    <row r="1530" spans="1:26" x14ac:dyDescent="0.3">
      <c r="A1530">
        <v>21399</v>
      </c>
      <c r="B1530" t="s">
        <v>47</v>
      </c>
      <c r="C1530">
        <v>0</v>
      </c>
      <c r="D1530">
        <v>40.479999999999997</v>
      </c>
      <c r="E1530">
        <v>19.989999999999998</v>
      </c>
      <c r="F1530">
        <v>2720</v>
      </c>
      <c r="G1530" t="s">
        <v>2502</v>
      </c>
      <c r="H1530" t="s">
        <v>49</v>
      </c>
      <c r="I1530" t="s">
        <v>58</v>
      </c>
      <c r="J1530" t="s">
        <v>77</v>
      </c>
      <c r="K1530" t="s">
        <v>180</v>
      </c>
      <c r="L1530" t="s">
        <v>59</v>
      </c>
      <c r="M1530" t="s">
        <v>828</v>
      </c>
      <c r="N1530">
        <v>0.77</v>
      </c>
      <c r="O1530" t="s">
        <v>33</v>
      </c>
      <c r="P1530" t="s">
        <v>136</v>
      </c>
      <c r="Q1530" t="s">
        <v>387</v>
      </c>
      <c r="R1530" t="s">
        <v>2503</v>
      </c>
      <c r="S1530">
        <v>30721</v>
      </c>
      <c r="T1530" s="1">
        <v>42171</v>
      </c>
      <c r="U1530" s="1">
        <v>42172</v>
      </c>
      <c r="V1530">
        <v>-25.634</v>
      </c>
      <c r="W1530">
        <v>6</v>
      </c>
      <c r="X1530">
        <v>264.95</v>
      </c>
      <c r="Y1530">
        <v>88766</v>
      </c>
      <c r="Z1530" t="str">
        <f>TEXT(Orders[[#This Row],[Order Date]],"MMM")</f>
        <v>Jun</v>
      </c>
    </row>
    <row r="1531" spans="1:26" x14ac:dyDescent="0.3">
      <c r="A1531">
        <v>19907</v>
      </c>
      <c r="B1531" t="s">
        <v>47</v>
      </c>
      <c r="C1531">
        <v>0.06</v>
      </c>
      <c r="D1531">
        <v>4.9800000000000004</v>
      </c>
      <c r="E1531">
        <v>7.44</v>
      </c>
      <c r="F1531">
        <v>2724</v>
      </c>
      <c r="G1531" t="s">
        <v>2504</v>
      </c>
      <c r="H1531" t="s">
        <v>49</v>
      </c>
      <c r="I1531" t="s">
        <v>40</v>
      </c>
      <c r="J1531" t="s">
        <v>29</v>
      </c>
      <c r="K1531" t="s">
        <v>93</v>
      </c>
      <c r="L1531" t="s">
        <v>59</v>
      </c>
      <c r="M1531" t="s">
        <v>384</v>
      </c>
      <c r="N1531">
        <v>0.36</v>
      </c>
      <c r="O1531" t="s">
        <v>33</v>
      </c>
      <c r="P1531" t="s">
        <v>136</v>
      </c>
      <c r="Q1531" t="s">
        <v>244</v>
      </c>
      <c r="R1531" t="s">
        <v>2505</v>
      </c>
      <c r="S1531">
        <v>37421</v>
      </c>
      <c r="T1531" s="1">
        <v>42125</v>
      </c>
      <c r="U1531" s="1">
        <v>42126</v>
      </c>
      <c r="V1531">
        <v>-37.561999999999998</v>
      </c>
      <c r="W1531">
        <v>10</v>
      </c>
      <c r="X1531">
        <v>53.21</v>
      </c>
      <c r="Y1531">
        <v>88959</v>
      </c>
      <c r="Z1531" t="str">
        <f>TEXT(Orders[[#This Row],[Order Date]],"MMM")</f>
        <v>May</v>
      </c>
    </row>
    <row r="1532" spans="1:26" x14ac:dyDescent="0.3">
      <c r="A1532">
        <v>19908</v>
      </c>
      <c r="B1532" t="s">
        <v>47</v>
      </c>
      <c r="C1532">
        <v>0.01</v>
      </c>
      <c r="D1532">
        <v>6.48</v>
      </c>
      <c r="E1532">
        <v>7.37</v>
      </c>
      <c r="F1532">
        <v>2724</v>
      </c>
      <c r="G1532" t="s">
        <v>2504</v>
      </c>
      <c r="H1532" t="s">
        <v>49</v>
      </c>
      <c r="I1532" t="s">
        <v>40</v>
      </c>
      <c r="J1532" t="s">
        <v>29</v>
      </c>
      <c r="K1532" t="s">
        <v>93</v>
      </c>
      <c r="L1532" t="s">
        <v>59</v>
      </c>
      <c r="M1532" t="s">
        <v>712</v>
      </c>
      <c r="N1532">
        <v>0.37</v>
      </c>
      <c r="O1532" t="s">
        <v>33</v>
      </c>
      <c r="P1532" t="s">
        <v>136</v>
      </c>
      <c r="Q1532" t="s">
        <v>244</v>
      </c>
      <c r="R1532" t="s">
        <v>2505</v>
      </c>
      <c r="S1532">
        <v>37421</v>
      </c>
      <c r="T1532" s="1">
        <v>42125</v>
      </c>
      <c r="U1532" s="1">
        <v>42127</v>
      </c>
      <c r="V1532">
        <v>-449.69399999999996</v>
      </c>
      <c r="W1532">
        <v>18</v>
      </c>
      <c r="X1532">
        <v>122.8</v>
      </c>
      <c r="Y1532">
        <v>88959</v>
      </c>
      <c r="Z1532" t="str">
        <f>TEXT(Orders[[#This Row],[Order Date]],"MMM")</f>
        <v>May</v>
      </c>
    </row>
    <row r="1533" spans="1:26" x14ac:dyDescent="0.3">
      <c r="A1533">
        <v>22612</v>
      </c>
      <c r="B1533" t="s">
        <v>37</v>
      </c>
      <c r="C1533">
        <v>0.05</v>
      </c>
      <c r="D1533">
        <v>28.15</v>
      </c>
      <c r="E1533">
        <v>6.17</v>
      </c>
      <c r="F1533">
        <v>2725</v>
      </c>
      <c r="G1533" t="s">
        <v>2506</v>
      </c>
      <c r="H1533" t="s">
        <v>49</v>
      </c>
      <c r="I1533" t="s">
        <v>40</v>
      </c>
      <c r="J1533" t="s">
        <v>29</v>
      </c>
      <c r="K1533" t="s">
        <v>30</v>
      </c>
      <c r="L1533" t="s">
        <v>51</v>
      </c>
      <c r="M1533" t="s">
        <v>2328</v>
      </c>
      <c r="N1533">
        <v>0.55000000000000004</v>
      </c>
      <c r="O1533" t="s">
        <v>33</v>
      </c>
      <c r="P1533" t="s">
        <v>136</v>
      </c>
      <c r="Q1533" t="s">
        <v>244</v>
      </c>
      <c r="R1533" t="s">
        <v>2507</v>
      </c>
      <c r="S1533">
        <v>37042</v>
      </c>
      <c r="T1533" s="1">
        <v>42021</v>
      </c>
      <c r="U1533" s="1">
        <v>42022</v>
      </c>
      <c r="V1533">
        <v>-66.248000000000005</v>
      </c>
      <c r="W1533">
        <v>10</v>
      </c>
      <c r="X1533">
        <v>282.38</v>
      </c>
      <c r="Y1533">
        <v>88958</v>
      </c>
      <c r="Z1533" t="str">
        <f>TEXT(Orders[[#This Row],[Order Date]],"MMM")</f>
        <v>Jan</v>
      </c>
    </row>
    <row r="1534" spans="1:26" x14ac:dyDescent="0.3">
      <c r="A1534">
        <v>21422</v>
      </c>
      <c r="B1534" t="s">
        <v>106</v>
      </c>
      <c r="C1534">
        <v>0.08</v>
      </c>
      <c r="D1534">
        <v>230.98</v>
      </c>
      <c r="E1534">
        <v>23.78</v>
      </c>
      <c r="F1534">
        <v>2729</v>
      </c>
      <c r="G1534" t="s">
        <v>2508</v>
      </c>
      <c r="H1534" t="s">
        <v>39</v>
      </c>
      <c r="I1534" t="s">
        <v>114</v>
      </c>
      <c r="J1534" t="s">
        <v>41</v>
      </c>
      <c r="K1534" t="s">
        <v>152</v>
      </c>
      <c r="L1534" t="s">
        <v>121</v>
      </c>
      <c r="M1534" t="s">
        <v>823</v>
      </c>
      <c r="N1534">
        <v>0.6</v>
      </c>
      <c r="O1534" t="s">
        <v>33</v>
      </c>
      <c r="P1534" t="s">
        <v>34</v>
      </c>
      <c r="Q1534" t="s">
        <v>35</v>
      </c>
      <c r="R1534" t="s">
        <v>565</v>
      </c>
      <c r="S1534">
        <v>98226</v>
      </c>
      <c r="T1534" s="1">
        <v>42069</v>
      </c>
      <c r="U1534" s="1">
        <v>42073</v>
      </c>
      <c r="V1534">
        <v>501.69</v>
      </c>
      <c r="W1534">
        <v>4</v>
      </c>
      <c r="X1534">
        <v>924.8</v>
      </c>
      <c r="Y1534">
        <v>88114</v>
      </c>
      <c r="Z1534" t="str">
        <f>TEXT(Orders[[#This Row],[Order Date]],"MMM")</f>
        <v>Mar</v>
      </c>
    </row>
    <row r="1535" spans="1:26" x14ac:dyDescent="0.3">
      <c r="A1535">
        <v>19819</v>
      </c>
      <c r="B1535" t="s">
        <v>37</v>
      </c>
      <c r="C1535">
        <v>0.05</v>
      </c>
      <c r="D1535">
        <v>100.98</v>
      </c>
      <c r="E1535">
        <v>7.18</v>
      </c>
      <c r="F1535">
        <v>2737</v>
      </c>
      <c r="G1535" t="s">
        <v>2509</v>
      </c>
      <c r="H1535" t="s">
        <v>49</v>
      </c>
      <c r="I1535" t="s">
        <v>58</v>
      </c>
      <c r="J1535" t="s">
        <v>77</v>
      </c>
      <c r="K1535" t="s">
        <v>180</v>
      </c>
      <c r="L1535" t="s">
        <v>59</v>
      </c>
      <c r="M1535" t="s">
        <v>2266</v>
      </c>
      <c r="N1535">
        <v>0.4</v>
      </c>
      <c r="O1535" t="s">
        <v>33</v>
      </c>
      <c r="P1535" t="s">
        <v>53</v>
      </c>
      <c r="Q1535" t="s">
        <v>149</v>
      </c>
      <c r="R1535" t="s">
        <v>737</v>
      </c>
      <c r="S1535">
        <v>5701</v>
      </c>
      <c r="T1535" s="1">
        <v>42116</v>
      </c>
      <c r="U1535" s="1">
        <v>42118</v>
      </c>
      <c r="V1535">
        <v>566.6072999999999</v>
      </c>
      <c r="W1535">
        <v>8</v>
      </c>
      <c r="X1535">
        <v>821.17</v>
      </c>
      <c r="Y1535">
        <v>89018</v>
      </c>
      <c r="Z1535" t="str">
        <f>TEXT(Orders[[#This Row],[Order Date]],"MMM")</f>
        <v>Apr</v>
      </c>
    </row>
    <row r="1536" spans="1:26" x14ac:dyDescent="0.3">
      <c r="A1536">
        <v>18790</v>
      </c>
      <c r="B1536" t="s">
        <v>56</v>
      </c>
      <c r="C1536">
        <v>0.03</v>
      </c>
      <c r="D1536">
        <v>15.31</v>
      </c>
      <c r="E1536">
        <v>8.7799999999999994</v>
      </c>
      <c r="F1536">
        <v>2737</v>
      </c>
      <c r="G1536" t="s">
        <v>2509</v>
      </c>
      <c r="H1536" t="s">
        <v>49</v>
      </c>
      <c r="I1536" t="s">
        <v>58</v>
      </c>
      <c r="J1536" t="s">
        <v>29</v>
      </c>
      <c r="K1536" t="s">
        <v>141</v>
      </c>
      <c r="L1536" t="s">
        <v>59</v>
      </c>
      <c r="M1536" t="s">
        <v>1922</v>
      </c>
      <c r="N1536">
        <v>0.56999999999999995</v>
      </c>
      <c r="O1536" t="s">
        <v>33</v>
      </c>
      <c r="P1536" t="s">
        <v>53</v>
      </c>
      <c r="Q1536" t="s">
        <v>149</v>
      </c>
      <c r="R1536" t="s">
        <v>737</v>
      </c>
      <c r="S1536">
        <v>5701</v>
      </c>
      <c r="T1536" s="1">
        <v>42156</v>
      </c>
      <c r="U1536" s="1">
        <v>42157</v>
      </c>
      <c r="V1536">
        <v>-57.56</v>
      </c>
      <c r="W1536">
        <v>12</v>
      </c>
      <c r="X1536">
        <v>194.08</v>
      </c>
      <c r="Y1536">
        <v>89019</v>
      </c>
      <c r="Z1536" t="str">
        <f>TEXT(Orders[[#This Row],[Order Date]],"MMM")</f>
        <v>Jun</v>
      </c>
    </row>
    <row r="1537" spans="1:26" x14ac:dyDescent="0.3">
      <c r="A1537">
        <v>24278</v>
      </c>
      <c r="B1537" t="s">
        <v>47</v>
      </c>
      <c r="C1537">
        <v>0.02</v>
      </c>
      <c r="D1537">
        <v>33.979999999999997</v>
      </c>
      <c r="E1537">
        <v>1.99</v>
      </c>
      <c r="F1537">
        <v>2738</v>
      </c>
      <c r="G1537" t="s">
        <v>2510</v>
      </c>
      <c r="H1537" t="s">
        <v>49</v>
      </c>
      <c r="I1537" t="s">
        <v>58</v>
      </c>
      <c r="J1537" t="s">
        <v>77</v>
      </c>
      <c r="K1537" t="s">
        <v>180</v>
      </c>
      <c r="L1537" t="s">
        <v>51</v>
      </c>
      <c r="M1537" t="s">
        <v>2511</v>
      </c>
      <c r="N1537">
        <v>0.45</v>
      </c>
      <c r="O1537" t="s">
        <v>33</v>
      </c>
      <c r="P1537" t="s">
        <v>53</v>
      </c>
      <c r="Q1537" t="s">
        <v>149</v>
      </c>
      <c r="R1537" t="s">
        <v>776</v>
      </c>
      <c r="S1537">
        <v>5403</v>
      </c>
      <c r="T1537" s="1">
        <v>42107</v>
      </c>
      <c r="U1537" s="1">
        <v>42109</v>
      </c>
      <c r="V1537">
        <v>164.06129999999999</v>
      </c>
      <c r="W1537">
        <v>7</v>
      </c>
      <c r="X1537">
        <v>237.77</v>
      </c>
      <c r="Y1537">
        <v>89017</v>
      </c>
      <c r="Z1537" t="str">
        <f>TEXT(Orders[[#This Row],[Order Date]],"MMM")</f>
        <v>Apr</v>
      </c>
    </row>
    <row r="1538" spans="1:26" x14ac:dyDescent="0.3">
      <c r="A1538">
        <v>19987</v>
      </c>
      <c r="B1538" t="s">
        <v>106</v>
      </c>
      <c r="C1538">
        <v>0.01</v>
      </c>
      <c r="D1538">
        <v>35.99</v>
      </c>
      <c r="E1538">
        <v>5.99</v>
      </c>
      <c r="F1538">
        <v>2741</v>
      </c>
      <c r="G1538" t="s">
        <v>2512</v>
      </c>
      <c r="H1538" t="s">
        <v>49</v>
      </c>
      <c r="I1538" t="s">
        <v>58</v>
      </c>
      <c r="J1538" t="s">
        <v>77</v>
      </c>
      <c r="K1538" t="s">
        <v>78</v>
      </c>
      <c r="L1538" t="s">
        <v>31</v>
      </c>
      <c r="M1538" t="s">
        <v>979</v>
      </c>
      <c r="N1538">
        <v>0.38</v>
      </c>
      <c r="O1538" t="s">
        <v>33</v>
      </c>
      <c r="P1538" t="s">
        <v>34</v>
      </c>
      <c r="Q1538" t="s">
        <v>1737</v>
      </c>
      <c r="R1538" t="s">
        <v>2513</v>
      </c>
      <c r="S1538">
        <v>83605</v>
      </c>
      <c r="T1538" s="1">
        <v>42075</v>
      </c>
      <c r="U1538" s="1">
        <v>42082</v>
      </c>
      <c r="V1538">
        <v>218.23319999999995</v>
      </c>
      <c r="W1538">
        <v>10</v>
      </c>
      <c r="X1538">
        <v>316.27999999999997</v>
      </c>
      <c r="Y1538">
        <v>89481</v>
      </c>
      <c r="Z1538" t="str">
        <f>TEXT(Orders[[#This Row],[Order Date]],"MMM")</f>
        <v>Mar</v>
      </c>
    </row>
    <row r="1539" spans="1:26" x14ac:dyDescent="0.3">
      <c r="A1539">
        <v>21323</v>
      </c>
      <c r="B1539" t="s">
        <v>56</v>
      </c>
      <c r="C1539">
        <v>0.01</v>
      </c>
      <c r="D1539">
        <v>220.98</v>
      </c>
      <c r="E1539">
        <v>64.66</v>
      </c>
      <c r="F1539">
        <v>2745</v>
      </c>
      <c r="G1539" t="s">
        <v>2514</v>
      </c>
      <c r="H1539" t="s">
        <v>39</v>
      </c>
      <c r="I1539" t="s">
        <v>28</v>
      </c>
      <c r="J1539" t="s">
        <v>41</v>
      </c>
      <c r="K1539" t="s">
        <v>191</v>
      </c>
      <c r="L1539" t="s">
        <v>121</v>
      </c>
      <c r="M1539" t="s">
        <v>2515</v>
      </c>
      <c r="N1539">
        <v>0.62</v>
      </c>
      <c r="O1539" t="s">
        <v>33</v>
      </c>
      <c r="P1539" t="s">
        <v>34</v>
      </c>
      <c r="Q1539" t="s">
        <v>378</v>
      </c>
      <c r="R1539" t="s">
        <v>2516</v>
      </c>
      <c r="S1539">
        <v>85224</v>
      </c>
      <c r="T1539" s="1">
        <v>42081</v>
      </c>
      <c r="U1539" s="1">
        <v>42082</v>
      </c>
      <c r="V1539">
        <v>1049.03</v>
      </c>
      <c r="W1539">
        <v>11</v>
      </c>
      <c r="X1539">
        <v>2591.09</v>
      </c>
      <c r="Y1539">
        <v>86184</v>
      </c>
      <c r="Z1539" t="str">
        <f>TEXT(Orders[[#This Row],[Order Date]],"MMM")</f>
        <v>Mar</v>
      </c>
    </row>
    <row r="1540" spans="1:26" x14ac:dyDescent="0.3">
      <c r="A1540">
        <v>4949</v>
      </c>
      <c r="B1540" t="s">
        <v>56</v>
      </c>
      <c r="C1540">
        <v>0.08</v>
      </c>
      <c r="D1540">
        <v>9.98</v>
      </c>
      <c r="E1540">
        <v>12.52</v>
      </c>
      <c r="F1540">
        <v>2747</v>
      </c>
      <c r="G1540" t="s">
        <v>2517</v>
      </c>
      <c r="H1540" t="s">
        <v>49</v>
      </c>
      <c r="I1540" t="s">
        <v>28</v>
      </c>
      <c r="J1540" t="s">
        <v>41</v>
      </c>
      <c r="K1540" t="s">
        <v>50</v>
      </c>
      <c r="L1540" t="s">
        <v>59</v>
      </c>
      <c r="M1540" t="s">
        <v>2518</v>
      </c>
      <c r="N1540">
        <v>0.56999999999999995</v>
      </c>
      <c r="O1540" t="s">
        <v>33</v>
      </c>
      <c r="P1540" t="s">
        <v>53</v>
      </c>
      <c r="Q1540" t="s">
        <v>71</v>
      </c>
      <c r="R1540" t="s">
        <v>90</v>
      </c>
      <c r="S1540">
        <v>10115</v>
      </c>
      <c r="T1540" s="1">
        <v>42040</v>
      </c>
      <c r="U1540" s="1">
        <v>42042</v>
      </c>
      <c r="V1540">
        <v>-102.93</v>
      </c>
      <c r="W1540">
        <v>15</v>
      </c>
      <c r="X1540">
        <v>150.24</v>
      </c>
      <c r="Y1540">
        <v>35200</v>
      </c>
      <c r="Z1540" t="str">
        <f>TEXT(Orders[[#This Row],[Order Date]],"MMM")</f>
        <v>Feb</v>
      </c>
    </row>
    <row r="1541" spans="1:26" x14ac:dyDescent="0.3">
      <c r="A1541">
        <v>3323</v>
      </c>
      <c r="B1541" t="s">
        <v>56</v>
      </c>
      <c r="C1541">
        <v>0.01</v>
      </c>
      <c r="D1541">
        <v>220.98</v>
      </c>
      <c r="E1541">
        <v>64.66</v>
      </c>
      <c r="F1541">
        <v>2747</v>
      </c>
      <c r="G1541" t="s">
        <v>2517</v>
      </c>
      <c r="H1541" t="s">
        <v>39</v>
      </c>
      <c r="I1541" t="s">
        <v>28</v>
      </c>
      <c r="J1541" t="s">
        <v>41</v>
      </c>
      <c r="K1541" t="s">
        <v>191</v>
      </c>
      <c r="L1541" t="s">
        <v>121</v>
      </c>
      <c r="M1541" t="s">
        <v>2515</v>
      </c>
      <c r="N1541">
        <v>0.62</v>
      </c>
      <c r="O1541" t="s">
        <v>33</v>
      </c>
      <c r="P1541" t="s">
        <v>53</v>
      </c>
      <c r="Q1541" t="s">
        <v>71</v>
      </c>
      <c r="R1541" t="s">
        <v>90</v>
      </c>
      <c r="S1541">
        <v>10115</v>
      </c>
      <c r="T1541" s="1">
        <v>42081</v>
      </c>
      <c r="U1541" s="1">
        <v>42082</v>
      </c>
      <c r="V1541">
        <v>1049.03</v>
      </c>
      <c r="W1541">
        <v>44</v>
      </c>
      <c r="X1541">
        <v>10364.36</v>
      </c>
      <c r="Y1541">
        <v>23751</v>
      </c>
      <c r="Z1541" t="str">
        <f>TEXT(Orders[[#This Row],[Order Date]],"MMM")</f>
        <v>Mar</v>
      </c>
    </row>
    <row r="1542" spans="1:26" x14ac:dyDescent="0.3">
      <c r="A1542">
        <v>23271</v>
      </c>
      <c r="B1542" t="s">
        <v>47</v>
      </c>
      <c r="C1542">
        <v>0.02</v>
      </c>
      <c r="D1542">
        <v>161.55000000000001</v>
      </c>
      <c r="E1542">
        <v>19.989999999999998</v>
      </c>
      <c r="F1542">
        <v>2750</v>
      </c>
      <c r="G1542" t="s">
        <v>2519</v>
      </c>
      <c r="H1542" t="s">
        <v>49</v>
      </c>
      <c r="I1542" t="s">
        <v>58</v>
      </c>
      <c r="J1542" t="s">
        <v>29</v>
      </c>
      <c r="K1542" t="s">
        <v>141</v>
      </c>
      <c r="L1542" t="s">
        <v>59</v>
      </c>
      <c r="M1542" t="s">
        <v>161</v>
      </c>
      <c r="N1542">
        <v>0.66</v>
      </c>
      <c r="O1542" t="s">
        <v>33</v>
      </c>
      <c r="P1542" t="s">
        <v>136</v>
      </c>
      <c r="Q1542" t="s">
        <v>137</v>
      </c>
      <c r="R1542" t="s">
        <v>2520</v>
      </c>
      <c r="S1542">
        <v>22980</v>
      </c>
      <c r="T1542" s="1">
        <v>42071</v>
      </c>
      <c r="U1542" s="1">
        <v>42071</v>
      </c>
      <c r="V1542">
        <v>664.51800000000003</v>
      </c>
      <c r="W1542">
        <v>4</v>
      </c>
      <c r="X1542">
        <v>657.61</v>
      </c>
      <c r="Y1542">
        <v>91424</v>
      </c>
      <c r="Z1542" t="str">
        <f>TEXT(Orders[[#This Row],[Order Date]],"MMM")</f>
        <v>Mar</v>
      </c>
    </row>
    <row r="1543" spans="1:26" x14ac:dyDescent="0.3">
      <c r="A1543">
        <v>21630</v>
      </c>
      <c r="B1543" t="s">
        <v>56</v>
      </c>
      <c r="C1543">
        <v>0.08</v>
      </c>
      <c r="D1543">
        <v>22.01</v>
      </c>
      <c r="E1543">
        <v>5.53</v>
      </c>
      <c r="F1543">
        <v>2760</v>
      </c>
      <c r="G1543" t="s">
        <v>2521</v>
      </c>
      <c r="H1543" t="s">
        <v>49</v>
      </c>
      <c r="I1543" t="s">
        <v>28</v>
      </c>
      <c r="J1543" t="s">
        <v>29</v>
      </c>
      <c r="K1543" t="s">
        <v>30</v>
      </c>
      <c r="L1543" t="s">
        <v>51</v>
      </c>
      <c r="M1543" t="s">
        <v>2045</v>
      </c>
      <c r="N1543">
        <v>0.59</v>
      </c>
      <c r="O1543" t="s">
        <v>33</v>
      </c>
      <c r="P1543" t="s">
        <v>53</v>
      </c>
      <c r="Q1543" t="s">
        <v>228</v>
      </c>
      <c r="R1543" t="s">
        <v>2522</v>
      </c>
      <c r="S1543">
        <v>6708</v>
      </c>
      <c r="T1543" s="1">
        <v>42116</v>
      </c>
      <c r="U1543" s="1">
        <v>42118</v>
      </c>
      <c r="V1543">
        <v>105.7</v>
      </c>
      <c r="W1543">
        <v>11</v>
      </c>
      <c r="X1543">
        <v>241.97</v>
      </c>
      <c r="Y1543">
        <v>90724</v>
      </c>
      <c r="Z1543" t="str">
        <f>TEXT(Orders[[#This Row],[Order Date]],"MMM")</f>
        <v>Apr</v>
      </c>
    </row>
    <row r="1544" spans="1:26" x14ac:dyDescent="0.3">
      <c r="A1544">
        <v>21629</v>
      </c>
      <c r="B1544" t="s">
        <v>56</v>
      </c>
      <c r="C1544">
        <v>0.02</v>
      </c>
      <c r="D1544">
        <v>29.74</v>
      </c>
      <c r="E1544">
        <v>6.64</v>
      </c>
      <c r="F1544">
        <v>2764</v>
      </c>
      <c r="G1544" t="s">
        <v>2523</v>
      </c>
      <c r="H1544" t="s">
        <v>49</v>
      </c>
      <c r="I1544" t="s">
        <v>28</v>
      </c>
      <c r="J1544" t="s">
        <v>29</v>
      </c>
      <c r="K1544" t="s">
        <v>141</v>
      </c>
      <c r="L1544" t="s">
        <v>59</v>
      </c>
      <c r="M1544" t="s">
        <v>2524</v>
      </c>
      <c r="N1544">
        <v>0.7</v>
      </c>
      <c r="O1544" t="s">
        <v>33</v>
      </c>
      <c r="P1544" t="s">
        <v>53</v>
      </c>
      <c r="Q1544" t="s">
        <v>54</v>
      </c>
      <c r="R1544" t="s">
        <v>2417</v>
      </c>
      <c r="S1544">
        <v>7601</v>
      </c>
      <c r="T1544" s="1">
        <v>42116</v>
      </c>
      <c r="U1544" s="1">
        <v>42116</v>
      </c>
      <c r="V1544">
        <v>-21.06</v>
      </c>
      <c r="W1544">
        <v>4</v>
      </c>
      <c r="X1544">
        <v>120.81</v>
      </c>
      <c r="Y1544">
        <v>90724</v>
      </c>
      <c r="Z1544" t="str">
        <f>TEXT(Orders[[#This Row],[Order Date]],"MMM")</f>
        <v>Apr</v>
      </c>
    </row>
    <row r="1545" spans="1:26" x14ac:dyDescent="0.3">
      <c r="A1545">
        <v>26156</v>
      </c>
      <c r="B1545" t="s">
        <v>106</v>
      </c>
      <c r="C1545">
        <v>0.03</v>
      </c>
      <c r="D1545">
        <v>5.85</v>
      </c>
      <c r="E1545">
        <v>2.27</v>
      </c>
      <c r="F1545">
        <v>2765</v>
      </c>
      <c r="G1545" t="s">
        <v>2525</v>
      </c>
      <c r="H1545" t="s">
        <v>49</v>
      </c>
      <c r="I1545" t="s">
        <v>28</v>
      </c>
      <c r="J1545" t="s">
        <v>29</v>
      </c>
      <c r="K1545" t="s">
        <v>30</v>
      </c>
      <c r="L1545" t="s">
        <v>31</v>
      </c>
      <c r="M1545" t="s">
        <v>2526</v>
      </c>
      <c r="N1545">
        <v>0.56000000000000005</v>
      </c>
      <c r="O1545" t="s">
        <v>33</v>
      </c>
      <c r="P1545" t="s">
        <v>53</v>
      </c>
      <c r="Q1545" t="s">
        <v>54</v>
      </c>
      <c r="R1545" t="s">
        <v>2527</v>
      </c>
      <c r="S1545">
        <v>8021</v>
      </c>
      <c r="T1545" s="1">
        <v>42152</v>
      </c>
      <c r="U1545" s="1">
        <v>42154</v>
      </c>
      <c r="V1545">
        <v>-5.08</v>
      </c>
      <c r="W1545">
        <v>7</v>
      </c>
      <c r="X1545">
        <v>41.4</v>
      </c>
      <c r="Y1545">
        <v>90725</v>
      </c>
      <c r="Z1545" t="str">
        <f>TEXT(Orders[[#This Row],[Order Date]],"MMM")</f>
        <v>May</v>
      </c>
    </row>
    <row r="1546" spans="1:26" x14ac:dyDescent="0.3">
      <c r="A1546">
        <v>23342</v>
      </c>
      <c r="B1546" t="s">
        <v>47</v>
      </c>
      <c r="C1546">
        <v>0.02</v>
      </c>
      <c r="D1546">
        <v>11.55</v>
      </c>
      <c r="E1546">
        <v>2.36</v>
      </c>
      <c r="F1546">
        <v>2770</v>
      </c>
      <c r="G1546" t="s">
        <v>2528</v>
      </c>
      <c r="H1546" t="s">
        <v>49</v>
      </c>
      <c r="I1546" t="s">
        <v>28</v>
      </c>
      <c r="J1546" t="s">
        <v>29</v>
      </c>
      <c r="K1546" t="s">
        <v>30</v>
      </c>
      <c r="L1546" t="s">
        <v>31</v>
      </c>
      <c r="M1546" t="s">
        <v>312</v>
      </c>
      <c r="N1546">
        <v>0.55000000000000004</v>
      </c>
      <c r="O1546" t="s">
        <v>33</v>
      </c>
      <c r="P1546" t="s">
        <v>136</v>
      </c>
      <c r="Q1546" t="s">
        <v>387</v>
      </c>
      <c r="R1546" t="s">
        <v>2529</v>
      </c>
      <c r="S1546">
        <v>30338</v>
      </c>
      <c r="T1546" s="1">
        <v>42071</v>
      </c>
      <c r="U1546" s="1">
        <v>42073</v>
      </c>
      <c r="V1546">
        <v>1289.3819999999998</v>
      </c>
      <c r="W1546">
        <v>14</v>
      </c>
      <c r="X1546">
        <v>159.53</v>
      </c>
      <c r="Y1546">
        <v>88975</v>
      </c>
      <c r="Z1546" t="str">
        <f>TEXT(Orders[[#This Row],[Order Date]],"MMM")</f>
        <v>Mar</v>
      </c>
    </row>
    <row r="1547" spans="1:26" x14ac:dyDescent="0.3">
      <c r="A1547">
        <v>26157</v>
      </c>
      <c r="B1547" t="s">
        <v>25</v>
      </c>
      <c r="C1547">
        <v>7.0000000000000007E-2</v>
      </c>
      <c r="D1547">
        <v>177.98</v>
      </c>
      <c r="E1547">
        <v>0.99</v>
      </c>
      <c r="F1547">
        <v>2771</v>
      </c>
      <c r="G1547" t="s">
        <v>2530</v>
      </c>
      <c r="H1547" t="s">
        <v>49</v>
      </c>
      <c r="I1547" t="s">
        <v>28</v>
      </c>
      <c r="J1547" t="s">
        <v>29</v>
      </c>
      <c r="K1547" t="s">
        <v>257</v>
      </c>
      <c r="L1547" t="s">
        <v>59</v>
      </c>
      <c r="M1547" t="s">
        <v>1492</v>
      </c>
      <c r="N1547">
        <v>0.56000000000000005</v>
      </c>
      <c r="O1547" t="s">
        <v>33</v>
      </c>
      <c r="P1547" t="s">
        <v>136</v>
      </c>
      <c r="Q1547" t="s">
        <v>387</v>
      </c>
      <c r="R1547" t="s">
        <v>2531</v>
      </c>
      <c r="S1547">
        <v>30344</v>
      </c>
      <c r="T1547" s="1">
        <v>42168</v>
      </c>
      <c r="U1547" s="1">
        <v>42168</v>
      </c>
      <c r="V1547">
        <v>-191.548</v>
      </c>
      <c r="W1547">
        <v>3</v>
      </c>
      <c r="X1547">
        <v>536.29</v>
      </c>
      <c r="Y1547">
        <v>88974</v>
      </c>
      <c r="Z1547" t="str">
        <f>TEXT(Orders[[#This Row],[Order Date]],"MMM")</f>
        <v>Jun</v>
      </c>
    </row>
    <row r="1548" spans="1:26" x14ac:dyDescent="0.3">
      <c r="A1548">
        <v>24523</v>
      </c>
      <c r="B1548" t="s">
        <v>37</v>
      </c>
      <c r="C1548">
        <v>0.1</v>
      </c>
      <c r="D1548">
        <v>5.18</v>
      </c>
      <c r="E1548">
        <v>5.74</v>
      </c>
      <c r="F1548">
        <v>2773</v>
      </c>
      <c r="G1548" t="s">
        <v>2532</v>
      </c>
      <c r="H1548" t="s">
        <v>49</v>
      </c>
      <c r="I1548" t="s">
        <v>28</v>
      </c>
      <c r="J1548" t="s">
        <v>29</v>
      </c>
      <c r="K1548" t="s">
        <v>109</v>
      </c>
      <c r="L1548" t="s">
        <v>59</v>
      </c>
      <c r="M1548" t="s">
        <v>873</v>
      </c>
      <c r="N1548">
        <v>0.36</v>
      </c>
      <c r="O1548" t="s">
        <v>33</v>
      </c>
      <c r="P1548" t="s">
        <v>34</v>
      </c>
      <c r="Q1548" t="s">
        <v>45</v>
      </c>
      <c r="R1548" t="s">
        <v>1149</v>
      </c>
      <c r="S1548">
        <v>94568</v>
      </c>
      <c r="T1548" s="1">
        <v>42089</v>
      </c>
      <c r="U1548" s="1">
        <v>42091</v>
      </c>
      <c r="V1548">
        <v>-29.003</v>
      </c>
      <c r="W1548">
        <v>2</v>
      </c>
      <c r="X1548">
        <v>10.96</v>
      </c>
      <c r="Y1548">
        <v>91584</v>
      </c>
      <c r="Z1548" t="str">
        <f>TEXT(Orders[[#This Row],[Order Date]],"MMM")</f>
        <v>Mar</v>
      </c>
    </row>
    <row r="1549" spans="1:26" x14ac:dyDescent="0.3">
      <c r="A1549">
        <v>20956</v>
      </c>
      <c r="B1549" t="s">
        <v>106</v>
      </c>
      <c r="C1549">
        <v>7.0000000000000007E-2</v>
      </c>
      <c r="D1549">
        <v>574.74</v>
      </c>
      <c r="E1549">
        <v>24.49</v>
      </c>
      <c r="F1549">
        <v>2775</v>
      </c>
      <c r="G1549" t="s">
        <v>2533</v>
      </c>
      <c r="H1549" t="s">
        <v>49</v>
      </c>
      <c r="I1549" t="s">
        <v>114</v>
      </c>
      <c r="J1549" t="s">
        <v>77</v>
      </c>
      <c r="K1549" t="s">
        <v>85</v>
      </c>
      <c r="L1549" t="s">
        <v>236</v>
      </c>
      <c r="M1549" t="s">
        <v>269</v>
      </c>
      <c r="N1549">
        <v>0.37</v>
      </c>
      <c r="O1549" t="s">
        <v>33</v>
      </c>
      <c r="P1549" t="s">
        <v>61</v>
      </c>
      <c r="Q1549" t="s">
        <v>178</v>
      </c>
      <c r="R1549" t="s">
        <v>2534</v>
      </c>
      <c r="S1549">
        <v>60131</v>
      </c>
      <c r="T1549" s="1">
        <v>42034</v>
      </c>
      <c r="U1549" s="1">
        <v>42039</v>
      </c>
      <c r="V1549">
        <v>2860.9331999999995</v>
      </c>
      <c r="W1549">
        <v>8</v>
      </c>
      <c r="X1549">
        <v>4146.28</v>
      </c>
      <c r="Y1549">
        <v>91229</v>
      </c>
      <c r="Z1549" t="str">
        <f>TEXT(Orders[[#This Row],[Order Date]],"MMM")</f>
        <v>Jan</v>
      </c>
    </row>
    <row r="1550" spans="1:26" x14ac:dyDescent="0.3">
      <c r="A1550">
        <v>24122</v>
      </c>
      <c r="B1550" t="s">
        <v>47</v>
      </c>
      <c r="C1550">
        <v>0.03</v>
      </c>
      <c r="D1550">
        <v>350.98</v>
      </c>
      <c r="E1550">
        <v>30</v>
      </c>
      <c r="F1550">
        <v>2776</v>
      </c>
      <c r="G1550" t="s">
        <v>2535</v>
      </c>
      <c r="H1550" t="s">
        <v>39</v>
      </c>
      <c r="I1550" t="s">
        <v>114</v>
      </c>
      <c r="J1550" t="s">
        <v>41</v>
      </c>
      <c r="K1550" t="s">
        <v>42</v>
      </c>
      <c r="L1550" t="s">
        <v>43</v>
      </c>
      <c r="M1550" t="s">
        <v>860</v>
      </c>
      <c r="N1550">
        <v>0.61</v>
      </c>
      <c r="O1550" t="s">
        <v>33</v>
      </c>
      <c r="P1550" t="s">
        <v>53</v>
      </c>
      <c r="Q1550" t="s">
        <v>415</v>
      </c>
      <c r="R1550" t="s">
        <v>2536</v>
      </c>
      <c r="S1550">
        <v>20877</v>
      </c>
      <c r="T1550" s="1">
        <v>42016</v>
      </c>
      <c r="U1550" s="1">
        <v>42019</v>
      </c>
      <c r="V1550">
        <v>2692.4420999999998</v>
      </c>
      <c r="W1550">
        <v>11</v>
      </c>
      <c r="X1550">
        <v>3902.09</v>
      </c>
      <c r="Y1550">
        <v>91228</v>
      </c>
      <c r="Z1550" t="str">
        <f>TEXT(Orders[[#This Row],[Order Date]],"MMM")</f>
        <v>Jan</v>
      </c>
    </row>
    <row r="1551" spans="1:26" x14ac:dyDescent="0.3">
      <c r="A1551">
        <v>24123</v>
      </c>
      <c r="B1551" t="s">
        <v>47</v>
      </c>
      <c r="C1551">
        <v>0.04</v>
      </c>
      <c r="D1551">
        <v>1.68</v>
      </c>
      <c r="E1551">
        <v>1</v>
      </c>
      <c r="F1551">
        <v>2776</v>
      </c>
      <c r="G1551" t="s">
        <v>2535</v>
      </c>
      <c r="H1551" t="s">
        <v>49</v>
      </c>
      <c r="I1551" t="s">
        <v>114</v>
      </c>
      <c r="J1551" t="s">
        <v>29</v>
      </c>
      <c r="K1551" t="s">
        <v>30</v>
      </c>
      <c r="L1551" t="s">
        <v>31</v>
      </c>
      <c r="M1551" t="s">
        <v>2537</v>
      </c>
      <c r="N1551">
        <v>0.35</v>
      </c>
      <c r="O1551" t="s">
        <v>33</v>
      </c>
      <c r="P1551" t="s">
        <v>53</v>
      </c>
      <c r="Q1551" t="s">
        <v>415</v>
      </c>
      <c r="R1551" t="s">
        <v>2536</v>
      </c>
      <c r="S1551">
        <v>20877</v>
      </c>
      <c r="T1551" s="1">
        <v>42016</v>
      </c>
      <c r="U1551" s="1">
        <v>42018</v>
      </c>
      <c r="V1551">
        <v>2.0672000000000001</v>
      </c>
      <c r="W1551">
        <v>8</v>
      </c>
      <c r="X1551">
        <v>14.18</v>
      </c>
      <c r="Y1551">
        <v>91228</v>
      </c>
      <c r="Z1551" t="str">
        <f>TEXT(Orders[[#This Row],[Order Date]],"MMM")</f>
        <v>Jan</v>
      </c>
    </row>
    <row r="1552" spans="1:26" x14ac:dyDescent="0.3">
      <c r="A1552">
        <v>20097</v>
      </c>
      <c r="B1552" t="s">
        <v>25</v>
      </c>
      <c r="C1552">
        <v>0.05</v>
      </c>
      <c r="D1552">
        <v>205.99</v>
      </c>
      <c r="E1552">
        <v>8.99</v>
      </c>
      <c r="F1552">
        <v>2778</v>
      </c>
      <c r="G1552" t="s">
        <v>2538</v>
      </c>
      <c r="H1552" t="s">
        <v>27</v>
      </c>
      <c r="I1552" t="s">
        <v>114</v>
      </c>
      <c r="J1552" t="s">
        <v>77</v>
      </c>
      <c r="K1552" t="s">
        <v>78</v>
      </c>
      <c r="L1552" t="s">
        <v>59</v>
      </c>
      <c r="M1552" t="s">
        <v>2539</v>
      </c>
      <c r="N1552">
        <v>0.57999999999999996</v>
      </c>
      <c r="O1552" t="s">
        <v>33</v>
      </c>
      <c r="P1552" t="s">
        <v>136</v>
      </c>
      <c r="Q1552" t="s">
        <v>322</v>
      </c>
      <c r="R1552" t="s">
        <v>1018</v>
      </c>
      <c r="S1552">
        <v>28403</v>
      </c>
      <c r="T1552" s="1">
        <v>42046</v>
      </c>
      <c r="U1552" s="1">
        <v>42047</v>
      </c>
      <c r="V1552">
        <v>111.05249999999999</v>
      </c>
      <c r="W1552">
        <v>12</v>
      </c>
      <c r="X1552">
        <v>2118.9899999999998</v>
      </c>
      <c r="Y1552">
        <v>87160</v>
      </c>
      <c r="Z1552" t="str">
        <f>TEXT(Orders[[#This Row],[Order Date]],"MMM")</f>
        <v>Feb</v>
      </c>
    </row>
    <row r="1553" spans="1:26" x14ac:dyDescent="0.3">
      <c r="A1553">
        <v>20098</v>
      </c>
      <c r="B1553" t="s">
        <v>25</v>
      </c>
      <c r="C1553">
        <v>0.08</v>
      </c>
      <c r="D1553">
        <v>205.99</v>
      </c>
      <c r="E1553">
        <v>8.99</v>
      </c>
      <c r="F1553">
        <v>2778</v>
      </c>
      <c r="G1553" t="s">
        <v>2538</v>
      </c>
      <c r="H1553" t="s">
        <v>49</v>
      </c>
      <c r="I1553" t="s">
        <v>114</v>
      </c>
      <c r="J1553" t="s">
        <v>77</v>
      </c>
      <c r="K1553" t="s">
        <v>78</v>
      </c>
      <c r="L1553" t="s">
        <v>59</v>
      </c>
      <c r="M1553" t="s">
        <v>107</v>
      </c>
      <c r="N1553">
        <v>0.56000000000000005</v>
      </c>
      <c r="O1553" t="s">
        <v>33</v>
      </c>
      <c r="P1553" t="s">
        <v>136</v>
      </c>
      <c r="Q1553" t="s">
        <v>322</v>
      </c>
      <c r="R1553" t="s">
        <v>1018</v>
      </c>
      <c r="S1553">
        <v>28403</v>
      </c>
      <c r="T1553" s="1">
        <v>42046</v>
      </c>
      <c r="U1553" s="1">
        <v>42047</v>
      </c>
      <c r="V1553">
        <v>-1963.752</v>
      </c>
      <c r="W1553">
        <v>5</v>
      </c>
      <c r="X1553">
        <v>837.64</v>
      </c>
      <c r="Y1553">
        <v>87160</v>
      </c>
      <c r="Z1553" t="str">
        <f>TEXT(Orders[[#This Row],[Order Date]],"MMM")</f>
        <v>Feb</v>
      </c>
    </row>
    <row r="1554" spans="1:26" x14ac:dyDescent="0.3">
      <c r="A1554">
        <v>21707</v>
      </c>
      <c r="B1554" t="s">
        <v>47</v>
      </c>
      <c r="C1554">
        <v>0.01</v>
      </c>
      <c r="D1554">
        <v>35.99</v>
      </c>
      <c r="E1554">
        <v>5.99</v>
      </c>
      <c r="F1554">
        <v>2779</v>
      </c>
      <c r="G1554" t="s">
        <v>2540</v>
      </c>
      <c r="H1554" t="s">
        <v>49</v>
      </c>
      <c r="I1554" t="s">
        <v>28</v>
      </c>
      <c r="J1554" t="s">
        <v>77</v>
      </c>
      <c r="K1554" t="s">
        <v>78</v>
      </c>
      <c r="L1554" t="s">
        <v>31</v>
      </c>
      <c r="M1554" t="s">
        <v>979</v>
      </c>
      <c r="N1554">
        <v>0.38</v>
      </c>
      <c r="O1554" t="s">
        <v>33</v>
      </c>
      <c r="P1554" t="s">
        <v>136</v>
      </c>
      <c r="Q1554" t="s">
        <v>322</v>
      </c>
      <c r="R1554" t="s">
        <v>2541</v>
      </c>
      <c r="S1554">
        <v>27893</v>
      </c>
      <c r="T1554" s="1">
        <v>42166</v>
      </c>
      <c r="U1554" s="1">
        <v>42167</v>
      </c>
      <c r="V1554">
        <v>-60.704000000000001</v>
      </c>
      <c r="W1554">
        <v>11</v>
      </c>
      <c r="X1554">
        <v>345.07</v>
      </c>
      <c r="Y1554">
        <v>87161</v>
      </c>
      <c r="Z1554" t="str">
        <f>TEXT(Orders[[#This Row],[Order Date]],"MMM")</f>
        <v>Jun</v>
      </c>
    </row>
    <row r="1555" spans="1:26" x14ac:dyDescent="0.3">
      <c r="A1555">
        <v>22095</v>
      </c>
      <c r="B1555" t="s">
        <v>106</v>
      </c>
      <c r="C1555">
        <v>0.09</v>
      </c>
      <c r="D1555">
        <v>2.16</v>
      </c>
      <c r="E1555">
        <v>6.05</v>
      </c>
      <c r="F1555">
        <v>2781</v>
      </c>
      <c r="G1555" t="s">
        <v>2542</v>
      </c>
      <c r="H1555" t="s">
        <v>49</v>
      </c>
      <c r="I1555" t="s">
        <v>114</v>
      </c>
      <c r="J1555" t="s">
        <v>29</v>
      </c>
      <c r="K1555" t="s">
        <v>109</v>
      </c>
      <c r="L1555" t="s">
        <v>59</v>
      </c>
      <c r="M1555" t="s">
        <v>1532</v>
      </c>
      <c r="N1555">
        <v>0.37</v>
      </c>
      <c r="O1555" t="s">
        <v>33</v>
      </c>
      <c r="P1555" t="s">
        <v>34</v>
      </c>
      <c r="Q1555" t="s">
        <v>102</v>
      </c>
      <c r="R1555" t="s">
        <v>2543</v>
      </c>
      <c r="S1555">
        <v>97071</v>
      </c>
      <c r="T1555" s="1">
        <v>42035</v>
      </c>
      <c r="U1555" s="1">
        <v>42039</v>
      </c>
      <c r="V1555">
        <v>-37.789000000000001</v>
      </c>
      <c r="W1555">
        <v>2</v>
      </c>
      <c r="X1555">
        <v>5.48</v>
      </c>
      <c r="Y1555">
        <v>87162</v>
      </c>
      <c r="Z1555" t="str">
        <f>TEXT(Orders[[#This Row],[Order Date]],"MMM")</f>
        <v>Jan</v>
      </c>
    </row>
    <row r="1556" spans="1:26" x14ac:dyDescent="0.3">
      <c r="A1556">
        <v>22096</v>
      </c>
      <c r="B1556" t="s">
        <v>106</v>
      </c>
      <c r="C1556">
        <v>0.03</v>
      </c>
      <c r="D1556">
        <v>808.49</v>
      </c>
      <c r="E1556">
        <v>55.3</v>
      </c>
      <c r="F1556">
        <v>2781</v>
      </c>
      <c r="G1556" t="s">
        <v>2542</v>
      </c>
      <c r="H1556" t="s">
        <v>39</v>
      </c>
      <c r="I1556" t="s">
        <v>114</v>
      </c>
      <c r="J1556" t="s">
        <v>77</v>
      </c>
      <c r="K1556" t="s">
        <v>85</v>
      </c>
      <c r="L1556" t="s">
        <v>43</v>
      </c>
      <c r="M1556" t="s">
        <v>2544</v>
      </c>
      <c r="N1556">
        <v>0.4</v>
      </c>
      <c r="O1556" t="s">
        <v>33</v>
      </c>
      <c r="P1556" t="s">
        <v>34</v>
      </c>
      <c r="Q1556" t="s">
        <v>102</v>
      </c>
      <c r="R1556" t="s">
        <v>2543</v>
      </c>
      <c r="S1556">
        <v>97071</v>
      </c>
      <c r="T1556" s="1">
        <v>42035</v>
      </c>
      <c r="U1556" s="1">
        <v>42042</v>
      </c>
      <c r="V1556">
        <v>7576.11</v>
      </c>
      <c r="W1556">
        <v>11</v>
      </c>
      <c r="X1556">
        <v>8201.33</v>
      </c>
      <c r="Y1556">
        <v>87162</v>
      </c>
      <c r="Z1556" t="str">
        <f>TEXT(Orders[[#This Row],[Order Date]],"MMM")</f>
        <v>Jan</v>
      </c>
    </row>
    <row r="1557" spans="1:26" x14ac:dyDescent="0.3">
      <c r="A1557">
        <v>22097</v>
      </c>
      <c r="B1557" t="s">
        <v>106</v>
      </c>
      <c r="C1557">
        <v>0</v>
      </c>
      <c r="D1557">
        <v>6.48</v>
      </c>
      <c r="E1557">
        <v>8.19</v>
      </c>
      <c r="F1557">
        <v>2781</v>
      </c>
      <c r="G1557" t="s">
        <v>2542</v>
      </c>
      <c r="H1557" t="s">
        <v>49</v>
      </c>
      <c r="I1557" t="s">
        <v>114</v>
      </c>
      <c r="J1557" t="s">
        <v>29</v>
      </c>
      <c r="K1557" t="s">
        <v>93</v>
      </c>
      <c r="L1557" t="s">
        <v>59</v>
      </c>
      <c r="M1557" t="s">
        <v>2545</v>
      </c>
      <c r="N1557">
        <v>0.37</v>
      </c>
      <c r="O1557" t="s">
        <v>33</v>
      </c>
      <c r="P1557" t="s">
        <v>34</v>
      </c>
      <c r="Q1557" t="s">
        <v>102</v>
      </c>
      <c r="R1557" t="s">
        <v>2543</v>
      </c>
      <c r="S1557">
        <v>97071</v>
      </c>
      <c r="T1557" s="1">
        <v>42035</v>
      </c>
      <c r="U1557" s="1">
        <v>42042</v>
      </c>
      <c r="V1557">
        <v>-43.26</v>
      </c>
      <c r="W1557">
        <v>3</v>
      </c>
      <c r="X1557">
        <v>22.67</v>
      </c>
      <c r="Y1557">
        <v>87162</v>
      </c>
      <c r="Z1557" t="str">
        <f>TEXT(Orders[[#This Row],[Order Date]],"MMM")</f>
        <v>Jan</v>
      </c>
    </row>
    <row r="1558" spans="1:26" x14ac:dyDescent="0.3">
      <c r="A1558">
        <v>21587</v>
      </c>
      <c r="B1558" t="s">
        <v>37</v>
      </c>
      <c r="C1558">
        <v>0.01</v>
      </c>
      <c r="D1558">
        <v>47.98</v>
      </c>
      <c r="E1558">
        <v>3.61</v>
      </c>
      <c r="F1558">
        <v>2787</v>
      </c>
      <c r="G1558" t="s">
        <v>2546</v>
      </c>
      <c r="H1558" t="s">
        <v>27</v>
      </c>
      <c r="I1558" t="s">
        <v>114</v>
      </c>
      <c r="J1558" t="s">
        <v>77</v>
      </c>
      <c r="K1558" t="s">
        <v>180</v>
      </c>
      <c r="L1558" t="s">
        <v>51</v>
      </c>
      <c r="M1558" t="s">
        <v>1010</v>
      </c>
      <c r="N1558">
        <v>0.71</v>
      </c>
      <c r="O1558" t="s">
        <v>33</v>
      </c>
      <c r="P1558" t="s">
        <v>136</v>
      </c>
      <c r="Q1558" t="s">
        <v>171</v>
      </c>
      <c r="R1558" t="s">
        <v>2547</v>
      </c>
      <c r="S1558">
        <v>70003</v>
      </c>
      <c r="T1558" s="1">
        <v>42075</v>
      </c>
      <c r="U1558" s="1">
        <v>42076</v>
      </c>
      <c r="V1558">
        <v>-44.436</v>
      </c>
      <c r="W1558">
        <v>8</v>
      </c>
      <c r="X1558">
        <v>393.98</v>
      </c>
      <c r="Y1558">
        <v>91316</v>
      </c>
      <c r="Z1558" t="str">
        <f>TEXT(Orders[[#This Row],[Order Date]],"MMM")</f>
        <v>Mar</v>
      </c>
    </row>
    <row r="1559" spans="1:26" x14ac:dyDescent="0.3">
      <c r="A1559">
        <v>19860</v>
      </c>
      <c r="B1559" t="s">
        <v>47</v>
      </c>
      <c r="C1559">
        <v>0.09</v>
      </c>
      <c r="D1559">
        <v>2.88</v>
      </c>
      <c r="E1559">
        <v>0.7</v>
      </c>
      <c r="F1559">
        <v>2791</v>
      </c>
      <c r="G1559" t="s">
        <v>2548</v>
      </c>
      <c r="H1559" t="s">
        <v>49</v>
      </c>
      <c r="I1559" t="s">
        <v>28</v>
      </c>
      <c r="J1559" t="s">
        <v>29</v>
      </c>
      <c r="K1559" t="s">
        <v>30</v>
      </c>
      <c r="L1559" t="s">
        <v>31</v>
      </c>
      <c r="M1559" t="s">
        <v>2549</v>
      </c>
      <c r="N1559">
        <v>0.56000000000000005</v>
      </c>
      <c r="O1559" t="s">
        <v>33</v>
      </c>
      <c r="P1559" t="s">
        <v>61</v>
      </c>
      <c r="Q1559" t="s">
        <v>300</v>
      </c>
      <c r="R1559" t="s">
        <v>2550</v>
      </c>
      <c r="S1559">
        <v>48071</v>
      </c>
      <c r="T1559" s="1">
        <v>42019</v>
      </c>
      <c r="U1559" s="1">
        <v>42019</v>
      </c>
      <c r="V1559">
        <v>4.8499999999999996</v>
      </c>
      <c r="W1559">
        <v>7</v>
      </c>
      <c r="X1559">
        <v>19.29</v>
      </c>
      <c r="Y1559">
        <v>88758</v>
      </c>
      <c r="Z1559" t="str">
        <f>TEXT(Orders[[#This Row],[Order Date]],"MMM")</f>
        <v>Jan</v>
      </c>
    </row>
    <row r="1560" spans="1:26" x14ac:dyDescent="0.3">
      <c r="A1560">
        <v>18361</v>
      </c>
      <c r="B1560" t="s">
        <v>56</v>
      </c>
      <c r="C1560">
        <v>0.06</v>
      </c>
      <c r="D1560">
        <v>2.61</v>
      </c>
      <c r="E1560">
        <v>0.5</v>
      </c>
      <c r="F1560">
        <v>2794</v>
      </c>
      <c r="G1560" t="s">
        <v>2551</v>
      </c>
      <c r="H1560" t="s">
        <v>49</v>
      </c>
      <c r="I1560" t="s">
        <v>28</v>
      </c>
      <c r="J1560" t="s">
        <v>29</v>
      </c>
      <c r="K1560" t="s">
        <v>134</v>
      </c>
      <c r="L1560" t="s">
        <v>59</v>
      </c>
      <c r="M1560" t="s">
        <v>883</v>
      </c>
      <c r="N1560">
        <v>0.39</v>
      </c>
      <c r="O1560" t="s">
        <v>33</v>
      </c>
      <c r="P1560" t="s">
        <v>61</v>
      </c>
      <c r="Q1560" t="s">
        <v>330</v>
      </c>
      <c r="R1560" t="s">
        <v>2552</v>
      </c>
      <c r="S1560">
        <v>50158</v>
      </c>
      <c r="T1560" s="1">
        <v>42083</v>
      </c>
      <c r="U1560" s="1">
        <v>42085</v>
      </c>
      <c r="V1560">
        <v>3.5948999999999995</v>
      </c>
      <c r="W1560">
        <v>2</v>
      </c>
      <c r="X1560">
        <v>5.21</v>
      </c>
      <c r="Y1560">
        <v>87554</v>
      </c>
      <c r="Z1560" t="str">
        <f>TEXT(Orders[[#This Row],[Order Date]],"MMM")</f>
        <v>Mar</v>
      </c>
    </row>
    <row r="1561" spans="1:26" x14ac:dyDescent="0.3">
      <c r="A1561">
        <v>18895</v>
      </c>
      <c r="B1561" t="s">
        <v>25</v>
      </c>
      <c r="C1561">
        <v>7.0000000000000007E-2</v>
      </c>
      <c r="D1561">
        <v>4.76</v>
      </c>
      <c r="E1561">
        <v>0.88</v>
      </c>
      <c r="F1561">
        <v>2794</v>
      </c>
      <c r="G1561" t="s">
        <v>2551</v>
      </c>
      <c r="H1561" t="s">
        <v>49</v>
      </c>
      <c r="I1561" t="s">
        <v>28</v>
      </c>
      <c r="J1561" t="s">
        <v>29</v>
      </c>
      <c r="K1561" t="s">
        <v>93</v>
      </c>
      <c r="L1561" t="s">
        <v>31</v>
      </c>
      <c r="M1561" t="s">
        <v>2553</v>
      </c>
      <c r="N1561">
        <v>0.39</v>
      </c>
      <c r="O1561" t="s">
        <v>33</v>
      </c>
      <c r="P1561" t="s">
        <v>61</v>
      </c>
      <c r="Q1561" t="s">
        <v>330</v>
      </c>
      <c r="R1561" t="s">
        <v>2552</v>
      </c>
      <c r="S1561">
        <v>50158</v>
      </c>
      <c r="T1561" s="1">
        <v>42162</v>
      </c>
      <c r="U1561" s="1">
        <v>42162</v>
      </c>
      <c r="V1561">
        <v>15.8148</v>
      </c>
      <c r="W1561">
        <v>5</v>
      </c>
      <c r="X1561">
        <v>22.92</v>
      </c>
      <c r="Y1561">
        <v>87555</v>
      </c>
      <c r="Z1561" t="str">
        <f>TEXT(Orders[[#This Row],[Order Date]],"MMM")</f>
        <v>Jun</v>
      </c>
    </row>
    <row r="1562" spans="1:26" x14ac:dyDescent="0.3">
      <c r="A1562">
        <v>19486</v>
      </c>
      <c r="B1562" t="s">
        <v>106</v>
      </c>
      <c r="C1562">
        <v>0.04</v>
      </c>
      <c r="D1562">
        <v>3.57</v>
      </c>
      <c r="E1562">
        <v>4.17</v>
      </c>
      <c r="F1562">
        <v>2795</v>
      </c>
      <c r="G1562" t="s">
        <v>2554</v>
      </c>
      <c r="H1562" t="s">
        <v>49</v>
      </c>
      <c r="I1562" t="s">
        <v>28</v>
      </c>
      <c r="J1562" t="s">
        <v>29</v>
      </c>
      <c r="K1562" t="s">
        <v>30</v>
      </c>
      <c r="L1562" t="s">
        <v>51</v>
      </c>
      <c r="M1562" t="s">
        <v>2555</v>
      </c>
      <c r="N1562">
        <v>0.59</v>
      </c>
      <c r="O1562" t="s">
        <v>33</v>
      </c>
      <c r="P1562" t="s">
        <v>61</v>
      </c>
      <c r="Q1562" t="s">
        <v>330</v>
      </c>
      <c r="R1562" t="s">
        <v>2556</v>
      </c>
      <c r="S1562">
        <v>50401</v>
      </c>
      <c r="T1562" s="1">
        <v>42030</v>
      </c>
      <c r="U1562" s="1">
        <v>42032</v>
      </c>
      <c r="V1562">
        <v>-69.91</v>
      </c>
      <c r="W1562">
        <v>8</v>
      </c>
      <c r="X1562">
        <v>30.9</v>
      </c>
      <c r="Y1562">
        <v>87556</v>
      </c>
      <c r="Z1562" t="str">
        <f>TEXT(Orders[[#This Row],[Order Date]],"MMM")</f>
        <v>Jan</v>
      </c>
    </row>
    <row r="1563" spans="1:26" x14ac:dyDescent="0.3">
      <c r="A1563">
        <v>19487</v>
      </c>
      <c r="B1563" t="s">
        <v>106</v>
      </c>
      <c r="C1563">
        <v>0.05</v>
      </c>
      <c r="D1563">
        <v>200.99</v>
      </c>
      <c r="E1563">
        <v>4.2</v>
      </c>
      <c r="F1563">
        <v>2795</v>
      </c>
      <c r="G1563" t="s">
        <v>2554</v>
      </c>
      <c r="H1563" t="s">
        <v>49</v>
      </c>
      <c r="I1563" t="s">
        <v>28</v>
      </c>
      <c r="J1563" t="s">
        <v>77</v>
      </c>
      <c r="K1563" t="s">
        <v>78</v>
      </c>
      <c r="L1563" t="s">
        <v>59</v>
      </c>
      <c r="M1563" t="s">
        <v>547</v>
      </c>
      <c r="N1563">
        <v>0.59</v>
      </c>
      <c r="O1563" t="s">
        <v>33</v>
      </c>
      <c r="P1563" t="s">
        <v>61</v>
      </c>
      <c r="Q1563" t="s">
        <v>330</v>
      </c>
      <c r="R1563" t="s">
        <v>2556</v>
      </c>
      <c r="S1563">
        <v>50401</v>
      </c>
      <c r="T1563" s="1">
        <v>42030</v>
      </c>
      <c r="U1563" s="1">
        <v>42034</v>
      </c>
      <c r="V1563">
        <v>1630.5251999999998</v>
      </c>
      <c r="W1563">
        <v>14</v>
      </c>
      <c r="X1563">
        <v>2363.08</v>
      </c>
      <c r="Y1563">
        <v>87556</v>
      </c>
      <c r="Z1563" t="str">
        <f>TEXT(Orders[[#This Row],[Order Date]],"MMM")</f>
        <v>Jan</v>
      </c>
    </row>
    <row r="1564" spans="1:26" x14ac:dyDescent="0.3">
      <c r="A1564">
        <v>19488</v>
      </c>
      <c r="B1564" t="s">
        <v>106</v>
      </c>
      <c r="C1564">
        <v>7.0000000000000007E-2</v>
      </c>
      <c r="D1564">
        <v>195.99</v>
      </c>
      <c r="E1564">
        <v>8.99</v>
      </c>
      <c r="F1564">
        <v>2795</v>
      </c>
      <c r="G1564" t="s">
        <v>2554</v>
      </c>
      <c r="H1564" t="s">
        <v>49</v>
      </c>
      <c r="I1564" t="s">
        <v>28</v>
      </c>
      <c r="J1564" t="s">
        <v>77</v>
      </c>
      <c r="K1564" t="s">
        <v>78</v>
      </c>
      <c r="L1564" t="s">
        <v>59</v>
      </c>
      <c r="M1564" t="s">
        <v>2557</v>
      </c>
      <c r="N1564">
        <v>0.57999999999999996</v>
      </c>
      <c r="O1564" t="s">
        <v>33</v>
      </c>
      <c r="P1564" t="s">
        <v>61</v>
      </c>
      <c r="Q1564" t="s">
        <v>330</v>
      </c>
      <c r="R1564" t="s">
        <v>2556</v>
      </c>
      <c r="S1564">
        <v>50401</v>
      </c>
      <c r="T1564" s="1">
        <v>42030</v>
      </c>
      <c r="U1564" s="1">
        <v>42030</v>
      </c>
      <c r="V1564">
        <v>-457.16</v>
      </c>
      <c r="W1564">
        <v>2</v>
      </c>
      <c r="X1564">
        <v>328.45</v>
      </c>
      <c r="Y1564">
        <v>87556</v>
      </c>
      <c r="Z1564" t="str">
        <f>TEXT(Orders[[#This Row],[Order Date]],"MMM")</f>
        <v>Jan</v>
      </c>
    </row>
    <row r="1565" spans="1:26" x14ac:dyDescent="0.3">
      <c r="A1565">
        <v>23351</v>
      </c>
      <c r="B1565" t="s">
        <v>56</v>
      </c>
      <c r="C1565">
        <v>0.02</v>
      </c>
      <c r="D1565">
        <v>30.44</v>
      </c>
      <c r="E1565">
        <v>1.49</v>
      </c>
      <c r="F1565">
        <v>2796</v>
      </c>
      <c r="G1565" t="s">
        <v>2558</v>
      </c>
      <c r="H1565" t="s">
        <v>49</v>
      </c>
      <c r="I1565" t="s">
        <v>28</v>
      </c>
      <c r="J1565" t="s">
        <v>29</v>
      </c>
      <c r="K1565" t="s">
        <v>109</v>
      </c>
      <c r="L1565" t="s">
        <v>59</v>
      </c>
      <c r="M1565" t="s">
        <v>2559</v>
      </c>
      <c r="N1565">
        <v>0.37</v>
      </c>
      <c r="O1565" t="s">
        <v>33</v>
      </c>
      <c r="P1565" t="s">
        <v>61</v>
      </c>
      <c r="Q1565" t="s">
        <v>330</v>
      </c>
      <c r="R1565" t="s">
        <v>2560</v>
      </c>
      <c r="S1565">
        <v>51106</v>
      </c>
      <c r="T1565" s="1">
        <v>42025</v>
      </c>
      <c r="U1565" s="1">
        <v>42027</v>
      </c>
      <c r="V1565">
        <v>266.76089999999999</v>
      </c>
      <c r="W1565">
        <v>12</v>
      </c>
      <c r="X1565">
        <v>386.61</v>
      </c>
      <c r="Y1565">
        <v>87553</v>
      </c>
      <c r="Z1565" t="str">
        <f>TEXT(Orders[[#This Row],[Order Date]],"MMM")</f>
        <v>Jan</v>
      </c>
    </row>
    <row r="1566" spans="1:26" x14ac:dyDescent="0.3">
      <c r="A1566">
        <v>22787</v>
      </c>
      <c r="B1566" t="s">
        <v>56</v>
      </c>
      <c r="C1566">
        <v>0</v>
      </c>
      <c r="D1566">
        <v>5.0199999999999996</v>
      </c>
      <c r="E1566">
        <v>5.14</v>
      </c>
      <c r="F1566">
        <v>2797</v>
      </c>
      <c r="G1566" t="s">
        <v>2561</v>
      </c>
      <c r="H1566" t="s">
        <v>49</v>
      </c>
      <c r="I1566" t="s">
        <v>114</v>
      </c>
      <c r="J1566" t="s">
        <v>77</v>
      </c>
      <c r="K1566" t="s">
        <v>180</v>
      </c>
      <c r="L1566" t="s">
        <v>51</v>
      </c>
      <c r="M1566" t="s">
        <v>838</v>
      </c>
      <c r="N1566">
        <v>0.79</v>
      </c>
      <c r="O1566" t="s">
        <v>33</v>
      </c>
      <c r="P1566" t="s">
        <v>53</v>
      </c>
      <c r="Q1566" t="s">
        <v>234</v>
      </c>
      <c r="R1566" t="s">
        <v>2562</v>
      </c>
      <c r="S1566">
        <v>15122</v>
      </c>
      <c r="T1566" s="1">
        <v>42014</v>
      </c>
      <c r="U1566" s="1">
        <v>42015</v>
      </c>
      <c r="V1566">
        <v>-159.30279999999999</v>
      </c>
      <c r="W1566">
        <v>8</v>
      </c>
      <c r="X1566">
        <v>43.94</v>
      </c>
      <c r="Y1566">
        <v>87552</v>
      </c>
      <c r="Z1566" t="str">
        <f>TEXT(Orders[[#This Row],[Order Date]],"MMM")</f>
        <v>Jan</v>
      </c>
    </row>
    <row r="1567" spans="1:26" x14ac:dyDescent="0.3">
      <c r="A1567">
        <v>23350</v>
      </c>
      <c r="B1567" t="s">
        <v>56</v>
      </c>
      <c r="C1567">
        <v>0.02</v>
      </c>
      <c r="D1567">
        <v>4.91</v>
      </c>
      <c r="E1567">
        <v>0.5</v>
      </c>
      <c r="F1567">
        <v>2797</v>
      </c>
      <c r="G1567" t="s">
        <v>2561</v>
      </c>
      <c r="H1567" t="s">
        <v>49</v>
      </c>
      <c r="I1567" t="s">
        <v>28</v>
      </c>
      <c r="J1567" t="s">
        <v>29</v>
      </c>
      <c r="K1567" t="s">
        <v>134</v>
      </c>
      <c r="L1567" t="s">
        <v>59</v>
      </c>
      <c r="M1567" t="s">
        <v>1557</v>
      </c>
      <c r="N1567">
        <v>0.36</v>
      </c>
      <c r="O1567" t="s">
        <v>33</v>
      </c>
      <c r="P1567" t="s">
        <v>53</v>
      </c>
      <c r="Q1567" t="s">
        <v>234</v>
      </c>
      <c r="R1567" t="s">
        <v>2562</v>
      </c>
      <c r="S1567">
        <v>15122</v>
      </c>
      <c r="T1567" s="1">
        <v>42025</v>
      </c>
      <c r="U1567" s="1">
        <v>42026</v>
      </c>
      <c r="V1567">
        <v>29.883900000000001</v>
      </c>
      <c r="W1567">
        <v>9</v>
      </c>
      <c r="X1567">
        <v>43.31</v>
      </c>
      <c r="Y1567">
        <v>87553</v>
      </c>
      <c r="Z1567" t="str">
        <f>TEXT(Orders[[#This Row],[Order Date]],"MMM")</f>
        <v>Jan</v>
      </c>
    </row>
    <row r="1568" spans="1:26" x14ac:dyDescent="0.3">
      <c r="A1568">
        <v>20618</v>
      </c>
      <c r="B1568" t="s">
        <v>106</v>
      </c>
      <c r="C1568">
        <v>0</v>
      </c>
      <c r="D1568">
        <v>17.52</v>
      </c>
      <c r="E1568">
        <v>8.17</v>
      </c>
      <c r="F1568">
        <v>2801</v>
      </c>
      <c r="G1568" t="s">
        <v>2563</v>
      </c>
      <c r="H1568" t="s">
        <v>49</v>
      </c>
      <c r="I1568" t="s">
        <v>40</v>
      </c>
      <c r="J1568" t="s">
        <v>29</v>
      </c>
      <c r="K1568" t="s">
        <v>257</v>
      </c>
      <c r="L1568" t="s">
        <v>86</v>
      </c>
      <c r="M1568" t="s">
        <v>2564</v>
      </c>
      <c r="N1568">
        <v>0.5</v>
      </c>
      <c r="O1568" t="s">
        <v>33</v>
      </c>
      <c r="P1568" t="s">
        <v>34</v>
      </c>
      <c r="Q1568" t="s">
        <v>378</v>
      </c>
      <c r="R1568" t="s">
        <v>2516</v>
      </c>
      <c r="S1568">
        <v>85224</v>
      </c>
      <c r="T1568" s="1">
        <v>42183</v>
      </c>
      <c r="U1568" s="1">
        <v>42188</v>
      </c>
      <c r="V1568">
        <v>52.763999999999996</v>
      </c>
      <c r="W1568">
        <v>15</v>
      </c>
      <c r="X1568">
        <v>284.33999999999997</v>
      </c>
      <c r="Y1568">
        <v>91049</v>
      </c>
      <c r="Z1568" t="str">
        <f>TEXT(Orders[[#This Row],[Order Date]],"MMM")</f>
        <v>Jun</v>
      </c>
    </row>
    <row r="1569" spans="1:26" x14ac:dyDescent="0.3">
      <c r="A1569">
        <v>18070</v>
      </c>
      <c r="B1569" t="s">
        <v>56</v>
      </c>
      <c r="C1569">
        <v>7.0000000000000007E-2</v>
      </c>
      <c r="D1569">
        <v>500.98</v>
      </c>
      <c r="E1569">
        <v>28.14</v>
      </c>
      <c r="F1569">
        <v>2803</v>
      </c>
      <c r="G1569" t="s">
        <v>2565</v>
      </c>
      <c r="H1569" t="s">
        <v>39</v>
      </c>
      <c r="I1569" t="s">
        <v>58</v>
      </c>
      <c r="J1569" t="s">
        <v>77</v>
      </c>
      <c r="K1569" t="s">
        <v>85</v>
      </c>
      <c r="L1569" t="s">
        <v>43</v>
      </c>
      <c r="M1569" t="s">
        <v>2566</v>
      </c>
      <c r="N1569">
        <v>0.38</v>
      </c>
      <c r="O1569" t="s">
        <v>33</v>
      </c>
      <c r="P1569" t="s">
        <v>34</v>
      </c>
      <c r="Q1569" t="s">
        <v>45</v>
      </c>
      <c r="R1569" t="s">
        <v>2567</v>
      </c>
      <c r="S1569">
        <v>90022</v>
      </c>
      <c r="T1569" s="1">
        <v>42040</v>
      </c>
      <c r="U1569" s="1">
        <v>42041</v>
      </c>
      <c r="V1569">
        <v>2699.9838</v>
      </c>
      <c r="W1569">
        <v>10</v>
      </c>
      <c r="X1569">
        <v>3913.02</v>
      </c>
      <c r="Y1569">
        <v>86227</v>
      </c>
      <c r="Z1569" t="str">
        <f>TEXT(Orders[[#This Row],[Order Date]],"MMM")</f>
        <v>Feb</v>
      </c>
    </row>
    <row r="1570" spans="1:26" x14ac:dyDescent="0.3">
      <c r="A1570">
        <v>18071</v>
      </c>
      <c r="B1570" t="s">
        <v>56</v>
      </c>
      <c r="C1570">
        <v>0.1</v>
      </c>
      <c r="D1570">
        <v>178.47</v>
      </c>
      <c r="E1570">
        <v>19.989999999999998</v>
      </c>
      <c r="F1570">
        <v>2803</v>
      </c>
      <c r="G1570" t="s">
        <v>2565</v>
      </c>
      <c r="H1570" t="s">
        <v>49</v>
      </c>
      <c r="I1570" t="s">
        <v>58</v>
      </c>
      <c r="J1570" t="s">
        <v>29</v>
      </c>
      <c r="K1570" t="s">
        <v>141</v>
      </c>
      <c r="L1570" t="s">
        <v>59</v>
      </c>
      <c r="M1570" t="s">
        <v>527</v>
      </c>
      <c r="N1570">
        <v>0.55000000000000004</v>
      </c>
      <c r="O1570" t="s">
        <v>33</v>
      </c>
      <c r="P1570" t="s">
        <v>34</v>
      </c>
      <c r="Q1570" t="s">
        <v>45</v>
      </c>
      <c r="R1570" t="s">
        <v>2567</v>
      </c>
      <c r="S1570">
        <v>90022</v>
      </c>
      <c r="T1570" s="1">
        <v>42040</v>
      </c>
      <c r="U1570" s="1">
        <v>42042</v>
      </c>
      <c r="V1570">
        <v>-170.98</v>
      </c>
      <c r="W1570">
        <v>1</v>
      </c>
      <c r="X1570">
        <v>180.14</v>
      </c>
      <c r="Y1570">
        <v>86227</v>
      </c>
      <c r="Z1570" t="str">
        <f>TEXT(Orders[[#This Row],[Order Date]],"MMM")</f>
        <v>Feb</v>
      </c>
    </row>
    <row r="1571" spans="1:26" x14ac:dyDescent="0.3">
      <c r="A1571">
        <v>24604</v>
      </c>
      <c r="B1571" t="s">
        <v>56</v>
      </c>
      <c r="C1571">
        <v>7.0000000000000007E-2</v>
      </c>
      <c r="D1571">
        <v>30.56</v>
      </c>
      <c r="E1571">
        <v>2.99</v>
      </c>
      <c r="F1571">
        <v>2813</v>
      </c>
      <c r="G1571" t="s">
        <v>2568</v>
      </c>
      <c r="H1571" t="s">
        <v>49</v>
      </c>
      <c r="I1571" t="s">
        <v>28</v>
      </c>
      <c r="J1571" t="s">
        <v>29</v>
      </c>
      <c r="K1571" t="s">
        <v>109</v>
      </c>
      <c r="L1571" t="s">
        <v>59</v>
      </c>
      <c r="M1571" t="s">
        <v>2569</v>
      </c>
      <c r="N1571">
        <v>0.35</v>
      </c>
      <c r="O1571" t="s">
        <v>33</v>
      </c>
      <c r="P1571" t="s">
        <v>136</v>
      </c>
      <c r="Q1571" t="s">
        <v>244</v>
      </c>
      <c r="R1571" t="s">
        <v>2570</v>
      </c>
      <c r="S1571">
        <v>37311</v>
      </c>
      <c r="T1571" s="1">
        <v>42042</v>
      </c>
      <c r="U1571" s="1">
        <v>42042</v>
      </c>
      <c r="V1571">
        <v>-95.618600000000015</v>
      </c>
      <c r="W1571">
        <v>12</v>
      </c>
      <c r="X1571">
        <v>364.92</v>
      </c>
      <c r="Y1571">
        <v>88819</v>
      </c>
      <c r="Z1571" t="str">
        <f>TEXT(Orders[[#This Row],[Order Date]],"MMM")</f>
        <v>Feb</v>
      </c>
    </row>
    <row r="1572" spans="1:26" x14ac:dyDescent="0.3">
      <c r="A1572">
        <v>24044</v>
      </c>
      <c r="B1572" t="s">
        <v>25</v>
      </c>
      <c r="C1572">
        <v>0.05</v>
      </c>
      <c r="D1572">
        <v>4.71</v>
      </c>
      <c r="E1572">
        <v>0.7</v>
      </c>
      <c r="F1572">
        <v>2817</v>
      </c>
      <c r="G1572" t="s">
        <v>2571</v>
      </c>
      <c r="H1572" t="s">
        <v>27</v>
      </c>
      <c r="I1572" t="s">
        <v>28</v>
      </c>
      <c r="J1572" t="s">
        <v>29</v>
      </c>
      <c r="K1572" t="s">
        <v>66</v>
      </c>
      <c r="L1572" t="s">
        <v>31</v>
      </c>
      <c r="M1572" t="s">
        <v>1229</v>
      </c>
      <c r="N1572">
        <v>0.8</v>
      </c>
      <c r="O1572" t="s">
        <v>33</v>
      </c>
      <c r="P1572" t="s">
        <v>53</v>
      </c>
      <c r="Q1572" t="s">
        <v>154</v>
      </c>
      <c r="R1572" t="s">
        <v>401</v>
      </c>
      <c r="S1572">
        <v>43055</v>
      </c>
      <c r="T1572" s="1">
        <v>42156</v>
      </c>
      <c r="U1572" s="1">
        <v>42157</v>
      </c>
      <c r="V1572">
        <v>-2.3760000000000003</v>
      </c>
      <c r="W1572">
        <v>2</v>
      </c>
      <c r="X1572">
        <v>12.16</v>
      </c>
      <c r="Y1572">
        <v>89743</v>
      </c>
      <c r="Z1572" t="str">
        <f>TEXT(Orders[[#This Row],[Order Date]],"MMM")</f>
        <v>Jun</v>
      </c>
    </row>
    <row r="1573" spans="1:26" x14ac:dyDescent="0.3">
      <c r="A1573">
        <v>24045</v>
      </c>
      <c r="B1573" t="s">
        <v>25</v>
      </c>
      <c r="C1573">
        <v>0.04</v>
      </c>
      <c r="D1573">
        <v>55.99</v>
      </c>
      <c r="E1573">
        <v>1.25</v>
      </c>
      <c r="F1573">
        <v>2817</v>
      </c>
      <c r="G1573" t="s">
        <v>2571</v>
      </c>
      <c r="H1573" t="s">
        <v>27</v>
      </c>
      <c r="I1573" t="s">
        <v>28</v>
      </c>
      <c r="J1573" t="s">
        <v>77</v>
      </c>
      <c r="K1573" t="s">
        <v>78</v>
      </c>
      <c r="L1573" t="s">
        <v>51</v>
      </c>
      <c r="M1573" t="s">
        <v>2572</v>
      </c>
      <c r="N1573">
        <v>0.35</v>
      </c>
      <c r="O1573" t="s">
        <v>33</v>
      </c>
      <c r="P1573" t="s">
        <v>53</v>
      </c>
      <c r="Q1573" t="s">
        <v>154</v>
      </c>
      <c r="R1573" t="s">
        <v>401</v>
      </c>
      <c r="S1573">
        <v>43055</v>
      </c>
      <c r="T1573" s="1">
        <v>42156</v>
      </c>
      <c r="U1573" s="1">
        <v>42157</v>
      </c>
      <c r="V1573">
        <v>-18.3216</v>
      </c>
      <c r="W1573">
        <v>3</v>
      </c>
      <c r="X1573">
        <v>147.56</v>
      </c>
      <c r="Y1573">
        <v>89743</v>
      </c>
      <c r="Z1573" t="str">
        <f>TEXT(Orders[[#This Row],[Order Date]],"MMM")</f>
        <v>Jun</v>
      </c>
    </row>
    <row r="1574" spans="1:26" x14ac:dyDescent="0.3">
      <c r="A1574">
        <v>24373</v>
      </c>
      <c r="B1574" t="s">
        <v>106</v>
      </c>
      <c r="C1574">
        <v>0.08</v>
      </c>
      <c r="D1574">
        <v>6.48</v>
      </c>
      <c r="E1574">
        <v>2.74</v>
      </c>
      <c r="F1574">
        <v>2820</v>
      </c>
      <c r="G1574" t="s">
        <v>2573</v>
      </c>
      <c r="H1574" t="s">
        <v>49</v>
      </c>
      <c r="I1574" t="s">
        <v>40</v>
      </c>
      <c r="J1574" t="s">
        <v>77</v>
      </c>
      <c r="K1574" t="s">
        <v>180</v>
      </c>
      <c r="L1574" t="s">
        <v>51</v>
      </c>
      <c r="M1574" t="s">
        <v>1658</v>
      </c>
      <c r="N1574">
        <v>0.71</v>
      </c>
      <c r="O1574" t="s">
        <v>33</v>
      </c>
      <c r="P1574" t="s">
        <v>61</v>
      </c>
      <c r="Q1574" t="s">
        <v>505</v>
      </c>
      <c r="R1574" t="s">
        <v>2574</v>
      </c>
      <c r="S1574">
        <v>63129</v>
      </c>
      <c r="T1574" s="1">
        <v>42134</v>
      </c>
      <c r="U1574" s="1">
        <v>42136</v>
      </c>
      <c r="V1574">
        <v>-82.64</v>
      </c>
      <c r="W1574">
        <v>18</v>
      </c>
      <c r="X1574">
        <v>113.68</v>
      </c>
      <c r="Y1574">
        <v>87899</v>
      </c>
      <c r="Z1574" t="str">
        <f>TEXT(Orders[[#This Row],[Order Date]],"MMM")</f>
        <v>May</v>
      </c>
    </row>
    <row r="1575" spans="1:26" x14ac:dyDescent="0.3">
      <c r="A1575">
        <v>24746</v>
      </c>
      <c r="B1575" t="s">
        <v>37</v>
      </c>
      <c r="C1575">
        <v>0.1</v>
      </c>
      <c r="D1575">
        <v>22.01</v>
      </c>
      <c r="E1575">
        <v>5.53</v>
      </c>
      <c r="F1575">
        <v>2820</v>
      </c>
      <c r="G1575" t="s">
        <v>2573</v>
      </c>
      <c r="H1575" t="s">
        <v>49</v>
      </c>
      <c r="I1575" t="s">
        <v>40</v>
      </c>
      <c r="J1575" t="s">
        <v>29</v>
      </c>
      <c r="K1575" t="s">
        <v>30</v>
      </c>
      <c r="L1575" t="s">
        <v>51</v>
      </c>
      <c r="M1575" t="s">
        <v>2045</v>
      </c>
      <c r="N1575">
        <v>0.59</v>
      </c>
      <c r="O1575" t="s">
        <v>33</v>
      </c>
      <c r="P1575" t="s">
        <v>61</v>
      </c>
      <c r="Q1575" t="s">
        <v>505</v>
      </c>
      <c r="R1575" t="s">
        <v>2574</v>
      </c>
      <c r="S1575">
        <v>63129</v>
      </c>
      <c r="T1575" s="1">
        <v>42018</v>
      </c>
      <c r="U1575" s="1">
        <v>42019</v>
      </c>
      <c r="V1575">
        <v>31.59</v>
      </c>
      <c r="W1575">
        <v>14</v>
      </c>
      <c r="X1575">
        <v>281.75</v>
      </c>
      <c r="Y1575">
        <v>87900</v>
      </c>
      <c r="Z1575" t="str">
        <f>TEXT(Orders[[#This Row],[Order Date]],"MMM")</f>
        <v>Jan</v>
      </c>
    </row>
    <row r="1576" spans="1:26" x14ac:dyDescent="0.3">
      <c r="A1576">
        <v>23803</v>
      </c>
      <c r="B1576" t="s">
        <v>106</v>
      </c>
      <c r="C1576">
        <v>0.02</v>
      </c>
      <c r="D1576">
        <v>21.98</v>
      </c>
      <c r="E1576">
        <v>2.87</v>
      </c>
      <c r="F1576">
        <v>2823</v>
      </c>
      <c r="G1576" t="s">
        <v>2575</v>
      </c>
      <c r="H1576" t="s">
        <v>49</v>
      </c>
      <c r="I1576" t="s">
        <v>28</v>
      </c>
      <c r="J1576" t="s">
        <v>29</v>
      </c>
      <c r="K1576" t="s">
        <v>30</v>
      </c>
      <c r="L1576" t="s">
        <v>51</v>
      </c>
      <c r="M1576" t="s">
        <v>2576</v>
      </c>
      <c r="N1576">
        <v>0.55000000000000004</v>
      </c>
      <c r="O1576" t="s">
        <v>33</v>
      </c>
      <c r="P1576" t="s">
        <v>34</v>
      </c>
      <c r="Q1576" t="s">
        <v>532</v>
      </c>
      <c r="R1576" t="s">
        <v>2577</v>
      </c>
      <c r="S1576">
        <v>89031</v>
      </c>
      <c r="T1576" s="1">
        <v>42124</v>
      </c>
      <c r="U1576" s="1">
        <v>42126</v>
      </c>
      <c r="V1576">
        <v>165.6345</v>
      </c>
      <c r="W1576">
        <v>11</v>
      </c>
      <c r="X1576">
        <v>240.05</v>
      </c>
      <c r="Y1576">
        <v>87240</v>
      </c>
      <c r="Z1576" t="str">
        <f>TEXT(Orders[[#This Row],[Order Date]],"MMM")</f>
        <v>Apr</v>
      </c>
    </row>
    <row r="1577" spans="1:26" x14ac:dyDescent="0.3">
      <c r="A1577">
        <v>22660</v>
      </c>
      <c r="B1577" t="s">
        <v>106</v>
      </c>
      <c r="C1577">
        <v>0.02</v>
      </c>
      <c r="D1577">
        <v>27.48</v>
      </c>
      <c r="E1577">
        <v>4</v>
      </c>
      <c r="F1577">
        <v>2825</v>
      </c>
      <c r="G1577" t="s">
        <v>2578</v>
      </c>
      <c r="H1577" t="s">
        <v>49</v>
      </c>
      <c r="I1577" t="s">
        <v>114</v>
      </c>
      <c r="J1577" t="s">
        <v>77</v>
      </c>
      <c r="K1577" t="s">
        <v>180</v>
      </c>
      <c r="L1577" t="s">
        <v>59</v>
      </c>
      <c r="M1577" t="s">
        <v>868</v>
      </c>
      <c r="N1577">
        <v>0.75</v>
      </c>
      <c r="O1577" t="s">
        <v>33</v>
      </c>
      <c r="P1577" t="s">
        <v>34</v>
      </c>
      <c r="Q1577" t="s">
        <v>1737</v>
      </c>
      <c r="R1577" t="s">
        <v>2445</v>
      </c>
      <c r="S1577">
        <v>83701</v>
      </c>
      <c r="T1577" s="1">
        <v>42144</v>
      </c>
      <c r="U1577" s="1">
        <v>42151</v>
      </c>
      <c r="V1577">
        <v>19.308000000000021</v>
      </c>
      <c r="W1577">
        <v>3</v>
      </c>
      <c r="X1577">
        <v>87.21</v>
      </c>
      <c r="Y1577">
        <v>89497</v>
      </c>
      <c r="Z1577" t="str">
        <f>TEXT(Orders[[#This Row],[Order Date]],"MMM")</f>
        <v>May</v>
      </c>
    </row>
    <row r="1578" spans="1:26" x14ac:dyDescent="0.3">
      <c r="A1578">
        <v>22661</v>
      </c>
      <c r="B1578" t="s">
        <v>106</v>
      </c>
      <c r="C1578">
        <v>0.08</v>
      </c>
      <c r="D1578">
        <v>10.06</v>
      </c>
      <c r="E1578">
        <v>2.06</v>
      </c>
      <c r="F1578">
        <v>2825</v>
      </c>
      <c r="G1578" t="s">
        <v>2578</v>
      </c>
      <c r="H1578" t="s">
        <v>49</v>
      </c>
      <c r="I1578" t="s">
        <v>114</v>
      </c>
      <c r="J1578" t="s">
        <v>29</v>
      </c>
      <c r="K1578" t="s">
        <v>93</v>
      </c>
      <c r="L1578" t="s">
        <v>31</v>
      </c>
      <c r="M1578" t="s">
        <v>280</v>
      </c>
      <c r="N1578">
        <v>0.39</v>
      </c>
      <c r="O1578" t="s">
        <v>33</v>
      </c>
      <c r="P1578" t="s">
        <v>34</v>
      </c>
      <c r="Q1578" t="s">
        <v>1737</v>
      </c>
      <c r="R1578" t="s">
        <v>2445</v>
      </c>
      <c r="S1578">
        <v>83701</v>
      </c>
      <c r="T1578" s="1">
        <v>42144</v>
      </c>
      <c r="U1578" s="1">
        <v>42148</v>
      </c>
      <c r="V1578">
        <v>0.32999999999999691</v>
      </c>
      <c r="W1578">
        <v>4</v>
      </c>
      <c r="X1578">
        <v>40.15</v>
      </c>
      <c r="Y1578">
        <v>89497</v>
      </c>
      <c r="Z1578" t="str">
        <f>TEXT(Orders[[#This Row],[Order Date]],"MMM")</f>
        <v>May</v>
      </c>
    </row>
    <row r="1579" spans="1:26" x14ac:dyDescent="0.3">
      <c r="A1579">
        <v>24607</v>
      </c>
      <c r="B1579" t="s">
        <v>25</v>
      </c>
      <c r="C1579">
        <v>0.05</v>
      </c>
      <c r="D1579">
        <v>11.29</v>
      </c>
      <c r="E1579">
        <v>5.03</v>
      </c>
      <c r="F1579">
        <v>2828</v>
      </c>
      <c r="G1579" t="s">
        <v>2579</v>
      </c>
      <c r="H1579" t="s">
        <v>49</v>
      </c>
      <c r="I1579" t="s">
        <v>28</v>
      </c>
      <c r="J1579" t="s">
        <v>29</v>
      </c>
      <c r="K1579" t="s">
        <v>141</v>
      </c>
      <c r="L1579" t="s">
        <v>59</v>
      </c>
      <c r="M1579" t="s">
        <v>1449</v>
      </c>
      <c r="N1579">
        <v>0.59</v>
      </c>
      <c r="O1579" t="s">
        <v>33</v>
      </c>
      <c r="P1579" t="s">
        <v>34</v>
      </c>
      <c r="Q1579" t="s">
        <v>45</v>
      </c>
      <c r="R1579" t="s">
        <v>2580</v>
      </c>
      <c r="S1579">
        <v>92243</v>
      </c>
      <c r="T1579" s="1">
        <v>42054</v>
      </c>
      <c r="U1579" s="1">
        <v>42056</v>
      </c>
      <c r="V1579">
        <v>-35.26</v>
      </c>
      <c r="W1579">
        <v>8</v>
      </c>
      <c r="X1579">
        <v>90.46</v>
      </c>
      <c r="Y1579">
        <v>87720</v>
      </c>
      <c r="Z1579" t="str">
        <f>TEXT(Orders[[#This Row],[Order Date]],"MMM")</f>
        <v>Feb</v>
      </c>
    </row>
    <row r="1580" spans="1:26" x14ac:dyDescent="0.3">
      <c r="A1580">
        <v>23431</v>
      </c>
      <c r="B1580" t="s">
        <v>56</v>
      </c>
      <c r="C1580">
        <v>7.0000000000000007E-2</v>
      </c>
      <c r="D1580">
        <v>39.479999999999997</v>
      </c>
      <c r="E1580">
        <v>1.99</v>
      </c>
      <c r="F1580">
        <v>2828</v>
      </c>
      <c r="G1580" t="s">
        <v>2579</v>
      </c>
      <c r="H1580" t="s">
        <v>49</v>
      </c>
      <c r="I1580" t="s">
        <v>28</v>
      </c>
      <c r="J1580" t="s">
        <v>77</v>
      </c>
      <c r="K1580" t="s">
        <v>180</v>
      </c>
      <c r="L1580" t="s">
        <v>51</v>
      </c>
      <c r="M1580" t="s">
        <v>703</v>
      </c>
      <c r="N1580">
        <v>0.54</v>
      </c>
      <c r="O1580" t="s">
        <v>33</v>
      </c>
      <c r="P1580" t="s">
        <v>34</v>
      </c>
      <c r="Q1580" t="s">
        <v>45</v>
      </c>
      <c r="R1580" t="s">
        <v>2580</v>
      </c>
      <c r="S1580">
        <v>92243</v>
      </c>
      <c r="T1580" s="1">
        <v>42156</v>
      </c>
      <c r="U1580" s="1">
        <v>42157</v>
      </c>
      <c r="V1580">
        <v>322.25069999999994</v>
      </c>
      <c r="W1580">
        <v>12</v>
      </c>
      <c r="X1580">
        <v>467.03</v>
      </c>
      <c r="Y1580">
        <v>87721</v>
      </c>
      <c r="Z1580" t="str">
        <f>TEXT(Orders[[#This Row],[Order Date]],"MMM")</f>
        <v>Jun</v>
      </c>
    </row>
    <row r="1581" spans="1:26" x14ac:dyDescent="0.3">
      <c r="A1581">
        <v>20594</v>
      </c>
      <c r="B1581" t="s">
        <v>37</v>
      </c>
      <c r="C1581">
        <v>0.03</v>
      </c>
      <c r="D1581">
        <v>140.97999999999999</v>
      </c>
      <c r="E1581">
        <v>36.090000000000003</v>
      </c>
      <c r="F1581">
        <v>2833</v>
      </c>
      <c r="G1581" t="s">
        <v>2581</v>
      </c>
      <c r="H1581" t="s">
        <v>39</v>
      </c>
      <c r="I1581" t="s">
        <v>58</v>
      </c>
      <c r="J1581" t="s">
        <v>41</v>
      </c>
      <c r="K1581" t="s">
        <v>191</v>
      </c>
      <c r="L1581" t="s">
        <v>121</v>
      </c>
      <c r="M1581" t="s">
        <v>1344</v>
      </c>
      <c r="N1581">
        <v>0.77</v>
      </c>
      <c r="O1581" t="s">
        <v>33</v>
      </c>
      <c r="P1581" t="s">
        <v>61</v>
      </c>
      <c r="Q1581" t="s">
        <v>62</v>
      </c>
      <c r="R1581" t="s">
        <v>2582</v>
      </c>
      <c r="S1581">
        <v>55076</v>
      </c>
      <c r="T1581" s="1">
        <v>42088</v>
      </c>
      <c r="U1581" s="1">
        <v>42090</v>
      </c>
      <c r="V1581">
        <v>-221.5</v>
      </c>
      <c r="W1581">
        <v>4</v>
      </c>
      <c r="X1581">
        <v>608.80999999999995</v>
      </c>
      <c r="Y1581">
        <v>91030</v>
      </c>
      <c r="Z1581" t="str">
        <f>TEXT(Orders[[#This Row],[Order Date]],"MMM")</f>
        <v>Mar</v>
      </c>
    </row>
    <row r="1582" spans="1:26" x14ac:dyDescent="0.3">
      <c r="A1582">
        <v>20595</v>
      </c>
      <c r="B1582" t="s">
        <v>37</v>
      </c>
      <c r="C1582">
        <v>0.08</v>
      </c>
      <c r="D1582">
        <v>65.989999999999995</v>
      </c>
      <c r="E1582">
        <v>8.99</v>
      </c>
      <c r="F1582">
        <v>2833</v>
      </c>
      <c r="G1582" t="s">
        <v>2581</v>
      </c>
      <c r="H1582" t="s">
        <v>49</v>
      </c>
      <c r="I1582" t="s">
        <v>58</v>
      </c>
      <c r="J1582" t="s">
        <v>77</v>
      </c>
      <c r="K1582" t="s">
        <v>78</v>
      </c>
      <c r="L1582" t="s">
        <v>59</v>
      </c>
      <c r="M1582" t="s">
        <v>614</v>
      </c>
      <c r="N1582">
        <v>0.56000000000000005</v>
      </c>
      <c r="O1582" t="s">
        <v>33</v>
      </c>
      <c r="P1582" t="s">
        <v>61</v>
      </c>
      <c r="Q1582" t="s">
        <v>62</v>
      </c>
      <c r="R1582" t="s">
        <v>2582</v>
      </c>
      <c r="S1582">
        <v>55076</v>
      </c>
      <c r="T1582" s="1">
        <v>42088</v>
      </c>
      <c r="U1582" s="1">
        <v>42089</v>
      </c>
      <c r="V1582">
        <v>206.352</v>
      </c>
      <c r="W1582">
        <v>15</v>
      </c>
      <c r="X1582">
        <v>808.61</v>
      </c>
      <c r="Y1582">
        <v>91030</v>
      </c>
      <c r="Z1582" t="str">
        <f>TEXT(Orders[[#This Row],[Order Date]],"MMM")</f>
        <v>Mar</v>
      </c>
    </row>
    <row r="1583" spans="1:26" x14ac:dyDescent="0.3">
      <c r="A1583">
        <v>19191</v>
      </c>
      <c r="B1583" t="s">
        <v>25</v>
      </c>
      <c r="C1583">
        <v>7.0000000000000007E-2</v>
      </c>
      <c r="D1583">
        <v>51.98</v>
      </c>
      <c r="E1583">
        <v>10.17</v>
      </c>
      <c r="F1583">
        <v>2837</v>
      </c>
      <c r="G1583" t="s">
        <v>2583</v>
      </c>
      <c r="H1583" t="s">
        <v>49</v>
      </c>
      <c r="I1583" t="s">
        <v>40</v>
      </c>
      <c r="J1583" t="s">
        <v>77</v>
      </c>
      <c r="K1583" t="s">
        <v>85</v>
      </c>
      <c r="L1583" t="s">
        <v>86</v>
      </c>
      <c r="M1583" t="s">
        <v>1139</v>
      </c>
      <c r="N1583">
        <v>0.37</v>
      </c>
      <c r="O1583" t="s">
        <v>33</v>
      </c>
      <c r="P1583" t="s">
        <v>61</v>
      </c>
      <c r="Q1583" t="s">
        <v>304</v>
      </c>
      <c r="R1583" t="s">
        <v>2584</v>
      </c>
      <c r="S1583">
        <v>74133</v>
      </c>
      <c r="T1583" s="1">
        <v>42071</v>
      </c>
      <c r="U1583" s="1">
        <v>42073</v>
      </c>
      <c r="V1583">
        <v>439.78529999999995</v>
      </c>
      <c r="W1583">
        <v>13</v>
      </c>
      <c r="X1583">
        <v>637.37</v>
      </c>
      <c r="Y1583">
        <v>89801</v>
      </c>
      <c r="Z1583" t="str">
        <f>TEXT(Orders[[#This Row],[Order Date]],"MMM")</f>
        <v>Mar</v>
      </c>
    </row>
    <row r="1584" spans="1:26" x14ac:dyDescent="0.3">
      <c r="A1584">
        <v>19192</v>
      </c>
      <c r="B1584" t="s">
        <v>25</v>
      </c>
      <c r="C1584">
        <v>0.1</v>
      </c>
      <c r="D1584">
        <v>80.97</v>
      </c>
      <c r="E1584">
        <v>33.6</v>
      </c>
      <c r="F1584">
        <v>2837</v>
      </c>
      <c r="G1584" t="s">
        <v>2583</v>
      </c>
      <c r="H1584" t="s">
        <v>39</v>
      </c>
      <c r="I1584" t="s">
        <v>40</v>
      </c>
      <c r="J1584" t="s">
        <v>77</v>
      </c>
      <c r="K1584" t="s">
        <v>85</v>
      </c>
      <c r="L1584" t="s">
        <v>43</v>
      </c>
      <c r="M1584" t="s">
        <v>2026</v>
      </c>
      <c r="N1584">
        <v>0.37</v>
      </c>
      <c r="O1584" t="s">
        <v>33</v>
      </c>
      <c r="P1584" t="s">
        <v>61</v>
      </c>
      <c r="Q1584" t="s">
        <v>304</v>
      </c>
      <c r="R1584" t="s">
        <v>2584</v>
      </c>
      <c r="S1584">
        <v>74133</v>
      </c>
      <c r="T1584" s="1">
        <v>42071</v>
      </c>
      <c r="U1584" s="1">
        <v>42074</v>
      </c>
      <c r="V1584">
        <v>-149.4573</v>
      </c>
      <c r="W1584">
        <v>3</v>
      </c>
      <c r="X1584">
        <v>232.16</v>
      </c>
      <c r="Y1584">
        <v>89801</v>
      </c>
      <c r="Z1584" t="str">
        <f>TEXT(Orders[[#This Row],[Order Date]],"MMM")</f>
        <v>Mar</v>
      </c>
    </row>
    <row r="1585" spans="1:26" x14ac:dyDescent="0.3">
      <c r="A1585">
        <v>18416</v>
      </c>
      <c r="B1585" t="s">
        <v>25</v>
      </c>
      <c r="C1585">
        <v>0</v>
      </c>
      <c r="D1585">
        <v>21.98</v>
      </c>
      <c r="E1585">
        <v>2.87</v>
      </c>
      <c r="F1585">
        <v>2840</v>
      </c>
      <c r="G1585" t="s">
        <v>2585</v>
      </c>
      <c r="H1585" t="s">
        <v>49</v>
      </c>
      <c r="I1585" t="s">
        <v>28</v>
      </c>
      <c r="J1585" t="s">
        <v>29</v>
      </c>
      <c r="K1585" t="s">
        <v>30</v>
      </c>
      <c r="L1585" t="s">
        <v>51</v>
      </c>
      <c r="M1585" t="s">
        <v>2576</v>
      </c>
      <c r="N1585">
        <v>0.55000000000000004</v>
      </c>
      <c r="O1585" t="s">
        <v>33</v>
      </c>
      <c r="P1585" t="s">
        <v>136</v>
      </c>
      <c r="Q1585" t="s">
        <v>362</v>
      </c>
      <c r="R1585" t="s">
        <v>2586</v>
      </c>
      <c r="S1585">
        <v>33161</v>
      </c>
      <c r="T1585" s="1">
        <v>42082</v>
      </c>
      <c r="U1585" s="1">
        <v>42083</v>
      </c>
      <c r="V1585">
        <v>21.095999999999997</v>
      </c>
      <c r="W1585">
        <v>16</v>
      </c>
      <c r="X1585">
        <v>360.03</v>
      </c>
      <c r="Y1585">
        <v>87884</v>
      </c>
      <c r="Z1585" t="str">
        <f>TEXT(Orders[[#This Row],[Order Date]],"MMM")</f>
        <v>Mar</v>
      </c>
    </row>
    <row r="1586" spans="1:26" x14ac:dyDescent="0.3">
      <c r="A1586">
        <v>18419</v>
      </c>
      <c r="B1586" t="s">
        <v>56</v>
      </c>
      <c r="C1586">
        <v>0.05</v>
      </c>
      <c r="D1586">
        <v>15.68</v>
      </c>
      <c r="E1586">
        <v>3.73</v>
      </c>
      <c r="F1586">
        <v>2840</v>
      </c>
      <c r="G1586" t="s">
        <v>2585</v>
      </c>
      <c r="H1586" t="s">
        <v>49</v>
      </c>
      <c r="I1586" t="s">
        <v>28</v>
      </c>
      <c r="J1586" t="s">
        <v>41</v>
      </c>
      <c r="K1586" t="s">
        <v>50</v>
      </c>
      <c r="L1586" t="s">
        <v>51</v>
      </c>
      <c r="M1586" t="s">
        <v>2371</v>
      </c>
      <c r="N1586">
        <v>0.46</v>
      </c>
      <c r="O1586" t="s">
        <v>33</v>
      </c>
      <c r="P1586" t="s">
        <v>136</v>
      </c>
      <c r="Q1586" t="s">
        <v>362</v>
      </c>
      <c r="R1586" t="s">
        <v>2586</v>
      </c>
      <c r="S1586">
        <v>33161</v>
      </c>
      <c r="T1586" s="1">
        <v>42166</v>
      </c>
      <c r="U1586" s="1">
        <v>42168</v>
      </c>
      <c r="V1586">
        <v>1166.6280000000002</v>
      </c>
      <c r="W1586">
        <v>17</v>
      </c>
      <c r="X1586">
        <v>260.01</v>
      </c>
      <c r="Y1586">
        <v>87885</v>
      </c>
      <c r="Z1586" t="str">
        <f>TEXT(Orders[[#This Row],[Order Date]],"MMM")</f>
        <v>Jun</v>
      </c>
    </row>
    <row r="1587" spans="1:26" x14ac:dyDescent="0.3">
      <c r="A1587">
        <v>18420</v>
      </c>
      <c r="B1587" t="s">
        <v>56</v>
      </c>
      <c r="C1587">
        <v>0</v>
      </c>
      <c r="D1587">
        <v>14.98</v>
      </c>
      <c r="E1587">
        <v>8.99</v>
      </c>
      <c r="F1587">
        <v>2840</v>
      </c>
      <c r="G1587" t="s">
        <v>2585</v>
      </c>
      <c r="H1587" t="s">
        <v>49</v>
      </c>
      <c r="I1587" t="s">
        <v>28</v>
      </c>
      <c r="J1587" t="s">
        <v>41</v>
      </c>
      <c r="K1587" t="s">
        <v>50</v>
      </c>
      <c r="L1587" t="s">
        <v>51</v>
      </c>
      <c r="M1587" t="s">
        <v>2587</v>
      </c>
      <c r="N1587">
        <v>0.39</v>
      </c>
      <c r="O1587" t="s">
        <v>33</v>
      </c>
      <c r="P1587" t="s">
        <v>136</v>
      </c>
      <c r="Q1587" t="s">
        <v>362</v>
      </c>
      <c r="R1587" t="s">
        <v>2586</v>
      </c>
      <c r="S1587">
        <v>33161</v>
      </c>
      <c r="T1587" s="1">
        <v>42166</v>
      </c>
      <c r="U1587" s="1">
        <v>42167</v>
      </c>
      <c r="V1587">
        <v>-40.604199999999999</v>
      </c>
      <c r="W1587">
        <v>18</v>
      </c>
      <c r="X1587">
        <v>273.79000000000002</v>
      </c>
      <c r="Y1587">
        <v>87885</v>
      </c>
      <c r="Z1587" t="str">
        <f>TEXT(Orders[[#This Row],[Order Date]],"MMM")</f>
        <v>Jun</v>
      </c>
    </row>
    <row r="1588" spans="1:26" x14ac:dyDescent="0.3">
      <c r="A1588">
        <v>18421</v>
      </c>
      <c r="B1588" t="s">
        <v>56</v>
      </c>
      <c r="C1588">
        <v>0.02</v>
      </c>
      <c r="D1588">
        <v>38.76</v>
      </c>
      <c r="E1588">
        <v>13.26</v>
      </c>
      <c r="F1588">
        <v>2840</v>
      </c>
      <c r="G1588" t="s">
        <v>2585</v>
      </c>
      <c r="H1588" t="s">
        <v>49</v>
      </c>
      <c r="I1588" t="s">
        <v>28</v>
      </c>
      <c r="J1588" t="s">
        <v>29</v>
      </c>
      <c r="K1588" t="s">
        <v>93</v>
      </c>
      <c r="L1588" t="s">
        <v>59</v>
      </c>
      <c r="M1588" t="s">
        <v>2588</v>
      </c>
      <c r="N1588">
        <v>0.36</v>
      </c>
      <c r="O1588" t="s">
        <v>33</v>
      </c>
      <c r="P1588" t="s">
        <v>136</v>
      </c>
      <c r="Q1588" t="s">
        <v>362</v>
      </c>
      <c r="R1588" t="s">
        <v>2586</v>
      </c>
      <c r="S1588">
        <v>33161</v>
      </c>
      <c r="T1588" s="1">
        <v>42166</v>
      </c>
      <c r="U1588" s="1">
        <v>42167</v>
      </c>
      <c r="V1588">
        <v>-294.084</v>
      </c>
      <c r="W1588">
        <v>1</v>
      </c>
      <c r="X1588">
        <v>44.62</v>
      </c>
      <c r="Y1588">
        <v>87885</v>
      </c>
      <c r="Z1588" t="str">
        <f>TEXT(Orders[[#This Row],[Order Date]],"MMM")</f>
        <v>Jun</v>
      </c>
    </row>
    <row r="1589" spans="1:26" x14ac:dyDescent="0.3">
      <c r="A1589">
        <v>21855</v>
      </c>
      <c r="B1589" t="s">
        <v>37</v>
      </c>
      <c r="C1589">
        <v>0.04</v>
      </c>
      <c r="D1589">
        <v>90.48</v>
      </c>
      <c r="E1589">
        <v>19.989999999999998</v>
      </c>
      <c r="F1589">
        <v>2847</v>
      </c>
      <c r="G1589" t="s">
        <v>2589</v>
      </c>
      <c r="H1589" t="s">
        <v>49</v>
      </c>
      <c r="I1589" t="s">
        <v>28</v>
      </c>
      <c r="J1589" t="s">
        <v>29</v>
      </c>
      <c r="K1589" t="s">
        <v>69</v>
      </c>
      <c r="L1589" t="s">
        <v>59</v>
      </c>
      <c r="M1589" t="s">
        <v>1834</v>
      </c>
      <c r="N1589">
        <v>0.4</v>
      </c>
      <c r="O1589" t="s">
        <v>33</v>
      </c>
      <c r="P1589" t="s">
        <v>136</v>
      </c>
      <c r="Q1589" t="s">
        <v>244</v>
      </c>
      <c r="R1589" t="s">
        <v>2590</v>
      </c>
      <c r="S1589">
        <v>38017</v>
      </c>
      <c r="T1589" s="1">
        <v>42103</v>
      </c>
      <c r="U1589" s="1">
        <v>42105</v>
      </c>
      <c r="V1589">
        <v>55.555199999999999</v>
      </c>
      <c r="W1589">
        <v>3</v>
      </c>
      <c r="X1589">
        <v>268.64</v>
      </c>
      <c r="Y1589">
        <v>85928</v>
      </c>
      <c r="Z1589" t="str">
        <f>TEXT(Orders[[#This Row],[Order Date]],"MMM")</f>
        <v>Apr</v>
      </c>
    </row>
    <row r="1590" spans="1:26" x14ac:dyDescent="0.3">
      <c r="A1590">
        <v>21856</v>
      </c>
      <c r="B1590" t="s">
        <v>37</v>
      </c>
      <c r="C1590">
        <v>0.02</v>
      </c>
      <c r="D1590">
        <v>9.77</v>
      </c>
      <c r="E1590">
        <v>6.02</v>
      </c>
      <c r="F1590">
        <v>2847</v>
      </c>
      <c r="G1590" t="s">
        <v>2589</v>
      </c>
      <c r="H1590" t="s">
        <v>49</v>
      </c>
      <c r="I1590" t="s">
        <v>28</v>
      </c>
      <c r="J1590" t="s">
        <v>41</v>
      </c>
      <c r="K1590" t="s">
        <v>50</v>
      </c>
      <c r="L1590" t="s">
        <v>86</v>
      </c>
      <c r="M1590" t="s">
        <v>1598</v>
      </c>
      <c r="N1590">
        <v>0.48</v>
      </c>
      <c r="O1590" t="s">
        <v>33</v>
      </c>
      <c r="P1590" t="s">
        <v>136</v>
      </c>
      <c r="Q1590" t="s">
        <v>244</v>
      </c>
      <c r="R1590" t="s">
        <v>2590</v>
      </c>
      <c r="S1590">
        <v>38017</v>
      </c>
      <c r="T1590" s="1">
        <v>42103</v>
      </c>
      <c r="U1590" s="1">
        <v>42104</v>
      </c>
      <c r="V1590">
        <v>-535.33199999999999</v>
      </c>
      <c r="W1590">
        <v>9</v>
      </c>
      <c r="X1590">
        <v>87.68</v>
      </c>
      <c r="Y1590">
        <v>85928</v>
      </c>
      <c r="Z1590" t="str">
        <f>TEXT(Orders[[#This Row],[Order Date]],"MMM")</f>
        <v>Apr</v>
      </c>
    </row>
    <row r="1591" spans="1:26" x14ac:dyDescent="0.3">
      <c r="A1591">
        <v>21857</v>
      </c>
      <c r="B1591" t="s">
        <v>37</v>
      </c>
      <c r="C1591">
        <v>0.09</v>
      </c>
      <c r="D1591">
        <v>34.99</v>
      </c>
      <c r="E1591">
        <v>7.73</v>
      </c>
      <c r="F1591">
        <v>2847</v>
      </c>
      <c r="G1591" t="s">
        <v>2589</v>
      </c>
      <c r="H1591" t="s">
        <v>49</v>
      </c>
      <c r="I1591" t="s">
        <v>28</v>
      </c>
      <c r="J1591" t="s">
        <v>29</v>
      </c>
      <c r="K1591" t="s">
        <v>30</v>
      </c>
      <c r="L1591" t="s">
        <v>59</v>
      </c>
      <c r="M1591" t="s">
        <v>101</v>
      </c>
      <c r="N1591">
        <v>0.59</v>
      </c>
      <c r="O1591" t="s">
        <v>33</v>
      </c>
      <c r="P1591" t="s">
        <v>136</v>
      </c>
      <c r="Q1591" t="s">
        <v>244</v>
      </c>
      <c r="R1591" t="s">
        <v>2590</v>
      </c>
      <c r="S1591">
        <v>38017</v>
      </c>
      <c r="T1591" s="1">
        <v>42103</v>
      </c>
      <c r="U1591" s="1">
        <v>42105</v>
      </c>
      <c r="V1591">
        <v>-208.72039999999998</v>
      </c>
      <c r="W1591">
        <v>1</v>
      </c>
      <c r="X1591">
        <v>37.619999999999997</v>
      </c>
      <c r="Y1591">
        <v>85928</v>
      </c>
      <c r="Z1591" t="str">
        <f>TEXT(Orders[[#This Row],[Order Date]],"MMM")</f>
        <v>Apr</v>
      </c>
    </row>
    <row r="1592" spans="1:26" x14ac:dyDescent="0.3">
      <c r="A1592">
        <v>24455</v>
      </c>
      <c r="B1592" t="s">
        <v>56</v>
      </c>
      <c r="C1592">
        <v>0</v>
      </c>
      <c r="D1592">
        <v>49.99</v>
      </c>
      <c r="E1592">
        <v>19.989999999999998</v>
      </c>
      <c r="F1592">
        <v>2848</v>
      </c>
      <c r="G1592" t="s">
        <v>2591</v>
      </c>
      <c r="H1592" t="s">
        <v>49</v>
      </c>
      <c r="I1592" t="s">
        <v>28</v>
      </c>
      <c r="J1592" t="s">
        <v>77</v>
      </c>
      <c r="K1592" t="s">
        <v>180</v>
      </c>
      <c r="L1592" t="s">
        <v>59</v>
      </c>
      <c r="M1592" t="s">
        <v>275</v>
      </c>
      <c r="N1592">
        <v>0.41</v>
      </c>
      <c r="O1592" t="s">
        <v>33</v>
      </c>
      <c r="P1592" t="s">
        <v>136</v>
      </c>
      <c r="Q1592" t="s">
        <v>244</v>
      </c>
      <c r="R1592" t="s">
        <v>2592</v>
      </c>
      <c r="S1592">
        <v>38401</v>
      </c>
      <c r="T1592" s="1">
        <v>42161</v>
      </c>
      <c r="U1592" s="1">
        <v>42163</v>
      </c>
      <c r="V1592">
        <v>38.885999999999996</v>
      </c>
      <c r="W1592">
        <v>16</v>
      </c>
      <c r="X1592">
        <v>832.97</v>
      </c>
      <c r="Y1592">
        <v>85929</v>
      </c>
      <c r="Z1592" t="str">
        <f>TEXT(Orders[[#This Row],[Order Date]],"MMM")</f>
        <v>Jun</v>
      </c>
    </row>
    <row r="1593" spans="1:26" x14ac:dyDescent="0.3">
      <c r="A1593">
        <v>23622</v>
      </c>
      <c r="B1593" t="s">
        <v>106</v>
      </c>
      <c r="C1593">
        <v>0.05</v>
      </c>
      <c r="D1593">
        <v>115.99</v>
      </c>
      <c r="E1593">
        <v>8.99</v>
      </c>
      <c r="F1593">
        <v>2851</v>
      </c>
      <c r="G1593" t="s">
        <v>2593</v>
      </c>
      <c r="H1593" t="s">
        <v>49</v>
      </c>
      <c r="I1593" t="s">
        <v>114</v>
      </c>
      <c r="J1593" t="s">
        <v>77</v>
      </c>
      <c r="K1593" t="s">
        <v>78</v>
      </c>
      <c r="L1593" t="s">
        <v>59</v>
      </c>
      <c r="M1593" t="s">
        <v>185</v>
      </c>
      <c r="N1593">
        <v>0.57999999999999996</v>
      </c>
      <c r="O1593" t="s">
        <v>33</v>
      </c>
      <c r="P1593" t="s">
        <v>61</v>
      </c>
      <c r="Q1593" t="s">
        <v>130</v>
      </c>
      <c r="R1593" t="s">
        <v>2594</v>
      </c>
      <c r="S1593">
        <v>79762</v>
      </c>
      <c r="T1593" s="1">
        <v>42103</v>
      </c>
      <c r="U1593" s="1">
        <v>42107</v>
      </c>
      <c r="V1593">
        <v>719.35259999999994</v>
      </c>
      <c r="W1593">
        <v>11</v>
      </c>
      <c r="X1593">
        <v>1042.54</v>
      </c>
      <c r="Y1593">
        <v>86454</v>
      </c>
      <c r="Z1593" t="str">
        <f>TEXT(Orders[[#This Row],[Order Date]],"MMM")</f>
        <v>Apr</v>
      </c>
    </row>
    <row r="1594" spans="1:26" x14ac:dyDescent="0.3">
      <c r="A1594">
        <v>23042</v>
      </c>
      <c r="B1594" t="s">
        <v>56</v>
      </c>
      <c r="C1594">
        <v>0.08</v>
      </c>
      <c r="D1594">
        <v>7.84</v>
      </c>
      <c r="E1594">
        <v>4.71</v>
      </c>
      <c r="F1594">
        <v>2855</v>
      </c>
      <c r="G1594" t="s">
        <v>2595</v>
      </c>
      <c r="H1594" t="s">
        <v>49</v>
      </c>
      <c r="I1594" t="s">
        <v>28</v>
      </c>
      <c r="J1594" t="s">
        <v>29</v>
      </c>
      <c r="K1594" t="s">
        <v>109</v>
      </c>
      <c r="L1594" t="s">
        <v>59</v>
      </c>
      <c r="M1594" t="s">
        <v>2260</v>
      </c>
      <c r="N1594">
        <v>0.35</v>
      </c>
      <c r="O1594" t="s">
        <v>33</v>
      </c>
      <c r="P1594" t="s">
        <v>34</v>
      </c>
      <c r="Q1594" t="s">
        <v>35</v>
      </c>
      <c r="R1594" t="s">
        <v>2596</v>
      </c>
      <c r="S1594">
        <v>98198</v>
      </c>
      <c r="T1594" s="1">
        <v>42025</v>
      </c>
      <c r="U1594" s="1">
        <v>42026</v>
      </c>
      <c r="V1594">
        <v>-12.876779999999998</v>
      </c>
      <c r="W1594">
        <v>10</v>
      </c>
      <c r="X1594">
        <v>76.16</v>
      </c>
      <c r="Y1594">
        <v>87316</v>
      </c>
      <c r="Z1594" t="str">
        <f>TEXT(Orders[[#This Row],[Order Date]],"MMM")</f>
        <v>Jan</v>
      </c>
    </row>
    <row r="1595" spans="1:26" x14ac:dyDescent="0.3">
      <c r="A1595">
        <v>23043</v>
      </c>
      <c r="B1595" t="s">
        <v>56</v>
      </c>
      <c r="C1595">
        <v>0.03</v>
      </c>
      <c r="D1595">
        <v>105.34</v>
      </c>
      <c r="E1595">
        <v>24.49</v>
      </c>
      <c r="F1595">
        <v>2855</v>
      </c>
      <c r="G1595" t="s">
        <v>2595</v>
      </c>
      <c r="H1595" t="s">
        <v>49</v>
      </c>
      <c r="I1595" t="s">
        <v>28</v>
      </c>
      <c r="J1595" t="s">
        <v>41</v>
      </c>
      <c r="K1595" t="s">
        <v>50</v>
      </c>
      <c r="L1595" t="s">
        <v>236</v>
      </c>
      <c r="M1595" t="s">
        <v>2597</v>
      </c>
      <c r="N1595">
        <v>0.61</v>
      </c>
      <c r="O1595" t="s">
        <v>33</v>
      </c>
      <c r="P1595" t="s">
        <v>34</v>
      </c>
      <c r="Q1595" t="s">
        <v>35</v>
      </c>
      <c r="R1595" t="s">
        <v>2596</v>
      </c>
      <c r="S1595">
        <v>98198</v>
      </c>
      <c r="T1595" s="1">
        <v>42025</v>
      </c>
      <c r="U1595" s="1">
        <v>42026</v>
      </c>
      <c r="V1595">
        <v>618.13080000000002</v>
      </c>
      <c r="W1595">
        <v>10</v>
      </c>
      <c r="X1595">
        <v>1038.1400000000001</v>
      </c>
      <c r="Y1595">
        <v>87316</v>
      </c>
      <c r="Z1595" t="str">
        <f>TEXT(Orders[[#This Row],[Order Date]],"MMM")</f>
        <v>Jan</v>
      </c>
    </row>
    <row r="1596" spans="1:26" x14ac:dyDescent="0.3">
      <c r="A1596">
        <v>23213</v>
      </c>
      <c r="B1596" t="s">
        <v>106</v>
      </c>
      <c r="C1596">
        <v>0.09</v>
      </c>
      <c r="D1596">
        <v>6783.02</v>
      </c>
      <c r="E1596">
        <v>24.49</v>
      </c>
      <c r="F1596">
        <v>2855</v>
      </c>
      <c r="G1596" t="s">
        <v>2595</v>
      </c>
      <c r="H1596" t="s">
        <v>49</v>
      </c>
      <c r="I1596" t="s">
        <v>114</v>
      </c>
      <c r="J1596" t="s">
        <v>77</v>
      </c>
      <c r="K1596" t="s">
        <v>85</v>
      </c>
      <c r="L1596" t="s">
        <v>236</v>
      </c>
      <c r="M1596" t="s">
        <v>1274</v>
      </c>
      <c r="N1596">
        <v>0.39</v>
      </c>
      <c r="O1596" t="s">
        <v>33</v>
      </c>
      <c r="P1596" t="s">
        <v>34</v>
      </c>
      <c r="Q1596" t="s">
        <v>35</v>
      </c>
      <c r="R1596" t="s">
        <v>2596</v>
      </c>
      <c r="S1596">
        <v>98198</v>
      </c>
      <c r="T1596" s="1">
        <v>42073</v>
      </c>
      <c r="U1596" s="1">
        <v>42077</v>
      </c>
      <c r="V1596">
        <v>-14140.7016</v>
      </c>
      <c r="W1596">
        <v>1</v>
      </c>
      <c r="X1596">
        <v>6296</v>
      </c>
      <c r="Y1596">
        <v>87317</v>
      </c>
      <c r="Z1596" t="str">
        <f>TEXT(Orders[[#This Row],[Order Date]],"MMM")</f>
        <v>Mar</v>
      </c>
    </row>
    <row r="1597" spans="1:26" x14ac:dyDescent="0.3">
      <c r="A1597">
        <v>18516</v>
      </c>
      <c r="B1597" t="s">
        <v>56</v>
      </c>
      <c r="C1597">
        <v>0.06</v>
      </c>
      <c r="D1597">
        <v>2.94</v>
      </c>
      <c r="E1597">
        <v>0.96</v>
      </c>
      <c r="F1597">
        <v>2858</v>
      </c>
      <c r="G1597" t="s">
        <v>2598</v>
      </c>
      <c r="H1597" t="s">
        <v>49</v>
      </c>
      <c r="I1597" t="s">
        <v>28</v>
      </c>
      <c r="J1597" t="s">
        <v>29</v>
      </c>
      <c r="K1597" t="s">
        <v>30</v>
      </c>
      <c r="L1597" t="s">
        <v>31</v>
      </c>
      <c r="M1597" t="s">
        <v>598</v>
      </c>
      <c r="N1597">
        <v>0.57999999999999996</v>
      </c>
      <c r="O1597" t="s">
        <v>33</v>
      </c>
      <c r="P1597" t="s">
        <v>136</v>
      </c>
      <c r="Q1597" t="s">
        <v>362</v>
      </c>
      <c r="R1597" t="s">
        <v>2224</v>
      </c>
      <c r="S1597">
        <v>32259</v>
      </c>
      <c r="T1597" s="1">
        <v>42141</v>
      </c>
      <c r="U1597" s="1">
        <v>42142</v>
      </c>
      <c r="V1597">
        <v>-8.8759999999999994</v>
      </c>
      <c r="W1597">
        <v>3</v>
      </c>
      <c r="X1597">
        <v>8.7899999999999991</v>
      </c>
      <c r="Y1597">
        <v>88279</v>
      </c>
      <c r="Z1597" t="str">
        <f>TEXT(Orders[[#This Row],[Order Date]],"MMM")</f>
        <v>May</v>
      </c>
    </row>
    <row r="1598" spans="1:26" x14ac:dyDescent="0.3">
      <c r="A1598">
        <v>18506</v>
      </c>
      <c r="B1598" t="s">
        <v>106</v>
      </c>
      <c r="C1598">
        <v>0.04</v>
      </c>
      <c r="D1598">
        <v>67.28</v>
      </c>
      <c r="E1598">
        <v>19.989999999999998</v>
      </c>
      <c r="F1598">
        <v>2858</v>
      </c>
      <c r="G1598" t="s">
        <v>2598</v>
      </c>
      <c r="H1598" t="s">
        <v>49</v>
      </c>
      <c r="I1598" t="s">
        <v>28</v>
      </c>
      <c r="J1598" t="s">
        <v>29</v>
      </c>
      <c r="K1598" t="s">
        <v>109</v>
      </c>
      <c r="L1598" t="s">
        <v>59</v>
      </c>
      <c r="M1598" t="s">
        <v>671</v>
      </c>
      <c r="N1598">
        <v>0.4</v>
      </c>
      <c r="O1598" t="s">
        <v>33</v>
      </c>
      <c r="P1598" t="s">
        <v>136</v>
      </c>
      <c r="Q1598" t="s">
        <v>362</v>
      </c>
      <c r="R1598" t="s">
        <v>2224</v>
      </c>
      <c r="S1598">
        <v>32259</v>
      </c>
      <c r="T1598" s="1">
        <v>42147</v>
      </c>
      <c r="U1598" s="1">
        <v>42152</v>
      </c>
      <c r="V1598">
        <v>14.754</v>
      </c>
      <c r="W1598">
        <v>30</v>
      </c>
      <c r="X1598">
        <v>2051.6799999999998</v>
      </c>
      <c r="Y1598">
        <v>88282</v>
      </c>
      <c r="Z1598" t="str">
        <f>TEXT(Orders[[#This Row],[Order Date]],"MMM")</f>
        <v>May</v>
      </c>
    </row>
    <row r="1599" spans="1:26" x14ac:dyDescent="0.3">
      <c r="A1599">
        <v>18507</v>
      </c>
      <c r="B1599" t="s">
        <v>106</v>
      </c>
      <c r="C1599">
        <v>0.1</v>
      </c>
      <c r="D1599">
        <v>130.97999999999999</v>
      </c>
      <c r="E1599">
        <v>54.74</v>
      </c>
      <c r="F1599">
        <v>2858</v>
      </c>
      <c r="G1599" t="s">
        <v>2598</v>
      </c>
      <c r="H1599" t="s">
        <v>39</v>
      </c>
      <c r="I1599" t="s">
        <v>28</v>
      </c>
      <c r="J1599" t="s">
        <v>41</v>
      </c>
      <c r="K1599" t="s">
        <v>191</v>
      </c>
      <c r="L1599" t="s">
        <v>121</v>
      </c>
      <c r="M1599" t="s">
        <v>405</v>
      </c>
      <c r="N1599">
        <v>0.69</v>
      </c>
      <c r="O1599" t="s">
        <v>33</v>
      </c>
      <c r="P1599" t="s">
        <v>136</v>
      </c>
      <c r="Q1599" t="s">
        <v>362</v>
      </c>
      <c r="R1599" t="s">
        <v>2224</v>
      </c>
      <c r="S1599">
        <v>32259</v>
      </c>
      <c r="T1599" s="1">
        <v>42147</v>
      </c>
      <c r="U1599" s="1">
        <v>42147</v>
      </c>
      <c r="V1599">
        <v>669.61199999999997</v>
      </c>
      <c r="W1599">
        <v>42</v>
      </c>
      <c r="X1599">
        <v>5295.03</v>
      </c>
      <c r="Y1599">
        <v>88282</v>
      </c>
      <c r="Z1599" t="str">
        <f>TEXT(Orders[[#This Row],[Order Date]],"MMM")</f>
        <v>May</v>
      </c>
    </row>
    <row r="1600" spans="1:26" x14ac:dyDescent="0.3">
      <c r="A1600">
        <v>18508</v>
      </c>
      <c r="B1600" t="s">
        <v>106</v>
      </c>
      <c r="C1600">
        <v>0.04</v>
      </c>
      <c r="D1600">
        <v>2.78</v>
      </c>
      <c r="E1600">
        <v>1.25</v>
      </c>
      <c r="F1600">
        <v>2858</v>
      </c>
      <c r="G1600" t="s">
        <v>2598</v>
      </c>
      <c r="H1600" t="s">
        <v>49</v>
      </c>
      <c r="I1600" t="s">
        <v>28</v>
      </c>
      <c r="J1600" t="s">
        <v>29</v>
      </c>
      <c r="K1600" t="s">
        <v>30</v>
      </c>
      <c r="L1600" t="s">
        <v>31</v>
      </c>
      <c r="M1600" t="s">
        <v>2197</v>
      </c>
      <c r="N1600">
        <v>0.59</v>
      </c>
      <c r="O1600" t="s">
        <v>33</v>
      </c>
      <c r="P1600" t="s">
        <v>136</v>
      </c>
      <c r="Q1600" t="s">
        <v>362</v>
      </c>
      <c r="R1600" t="s">
        <v>2224</v>
      </c>
      <c r="S1600">
        <v>32259</v>
      </c>
      <c r="T1600" s="1">
        <v>42147</v>
      </c>
      <c r="U1600" s="1">
        <v>42147</v>
      </c>
      <c r="V1600">
        <v>213</v>
      </c>
      <c r="W1600">
        <v>28</v>
      </c>
      <c r="X1600">
        <v>80.27</v>
      </c>
      <c r="Y1600">
        <v>88282</v>
      </c>
      <c r="Z1600" t="str">
        <f>TEXT(Orders[[#This Row],[Order Date]],"MMM")</f>
        <v>May</v>
      </c>
    </row>
    <row r="1601" spans="1:26" x14ac:dyDescent="0.3">
      <c r="A1601">
        <v>20270</v>
      </c>
      <c r="B1601" t="s">
        <v>37</v>
      </c>
      <c r="C1601">
        <v>0.03</v>
      </c>
      <c r="D1601">
        <v>142.86000000000001</v>
      </c>
      <c r="E1601">
        <v>19.989999999999998</v>
      </c>
      <c r="F1601">
        <v>2859</v>
      </c>
      <c r="G1601" t="s">
        <v>2599</v>
      </c>
      <c r="H1601" t="s">
        <v>49</v>
      </c>
      <c r="I1601" t="s">
        <v>28</v>
      </c>
      <c r="J1601" t="s">
        <v>29</v>
      </c>
      <c r="K1601" t="s">
        <v>141</v>
      </c>
      <c r="L1601" t="s">
        <v>59</v>
      </c>
      <c r="M1601" t="s">
        <v>1669</v>
      </c>
      <c r="N1601">
        <v>0.56000000000000005</v>
      </c>
      <c r="O1601" t="s">
        <v>33</v>
      </c>
      <c r="P1601" t="s">
        <v>136</v>
      </c>
      <c r="Q1601" t="s">
        <v>362</v>
      </c>
      <c r="R1601" t="s">
        <v>281</v>
      </c>
      <c r="S1601">
        <v>32601</v>
      </c>
      <c r="T1601" s="1">
        <v>42095</v>
      </c>
      <c r="U1601" s="1">
        <v>42097</v>
      </c>
      <c r="V1601">
        <v>-8.3881000000000014</v>
      </c>
      <c r="W1601">
        <v>23</v>
      </c>
      <c r="X1601">
        <v>3292.02</v>
      </c>
      <c r="Y1601">
        <v>88281</v>
      </c>
      <c r="Z1601" t="str">
        <f>TEXT(Orders[[#This Row],[Order Date]],"MMM")</f>
        <v>Apr</v>
      </c>
    </row>
    <row r="1602" spans="1:26" x14ac:dyDescent="0.3">
      <c r="A1602">
        <v>23238</v>
      </c>
      <c r="B1602" t="s">
        <v>56</v>
      </c>
      <c r="C1602">
        <v>0.05</v>
      </c>
      <c r="D1602">
        <v>20.99</v>
      </c>
      <c r="E1602">
        <v>4.8099999999999996</v>
      </c>
      <c r="F1602">
        <v>2861</v>
      </c>
      <c r="G1602" t="s">
        <v>2600</v>
      </c>
      <c r="H1602" t="s">
        <v>49</v>
      </c>
      <c r="I1602" t="s">
        <v>28</v>
      </c>
      <c r="J1602" t="s">
        <v>77</v>
      </c>
      <c r="K1602" t="s">
        <v>78</v>
      </c>
      <c r="L1602" t="s">
        <v>86</v>
      </c>
      <c r="M1602" t="s">
        <v>474</v>
      </c>
      <c r="N1602">
        <v>0.57999999999999996</v>
      </c>
      <c r="O1602" t="s">
        <v>33</v>
      </c>
      <c r="P1602" t="s">
        <v>61</v>
      </c>
      <c r="Q1602" t="s">
        <v>183</v>
      </c>
      <c r="R1602" t="s">
        <v>2601</v>
      </c>
      <c r="S1602">
        <v>67601</v>
      </c>
      <c r="T1602" s="1">
        <v>42063</v>
      </c>
      <c r="U1602" s="1">
        <v>42063</v>
      </c>
      <c r="V1602">
        <v>4.9017600000000003</v>
      </c>
      <c r="W1602">
        <v>11</v>
      </c>
      <c r="X1602">
        <v>199.43</v>
      </c>
      <c r="Y1602">
        <v>88280</v>
      </c>
      <c r="Z1602" t="str">
        <f>TEXT(Orders[[#This Row],[Order Date]],"MMM")</f>
        <v>Feb</v>
      </c>
    </row>
    <row r="1603" spans="1:26" x14ac:dyDescent="0.3">
      <c r="A1603">
        <v>25932</v>
      </c>
      <c r="B1603" t="s">
        <v>25</v>
      </c>
      <c r="C1603">
        <v>0</v>
      </c>
      <c r="D1603">
        <v>12.22</v>
      </c>
      <c r="E1603">
        <v>2.85</v>
      </c>
      <c r="F1603">
        <v>2862</v>
      </c>
      <c r="G1603" t="s">
        <v>2602</v>
      </c>
      <c r="H1603" t="s">
        <v>49</v>
      </c>
      <c r="I1603" t="s">
        <v>28</v>
      </c>
      <c r="J1603" t="s">
        <v>41</v>
      </c>
      <c r="K1603" t="s">
        <v>50</v>
      </c>
      <c r="L1603" t="s">
        <v>51</v>
      </c>
      <c r="M1603" t="s">
        <v>2389</v>
      </c>
      <c r="N1603">
        <v>0.55000000000000004</v>
      </c>
      <c r="O1603" t="s">
        <v>33</v>
      </c>
      <c r="P1603" t="s">
        <v>61</v>
      </c>
      <c r="Q1603" t="s">
        <v>495</v>
      </c>
      <c r="R1603" t="s">
        <v>2603</v>
      </c>
      <c r="S1603">
        <v>68128</v>
      </c>
      <c r="T1603" s="1">
        <v>42105</v>
      </c>
      <c r="U1603" s="1">
        <v>42106</v>
      </c>
      <c r="V1603">
        <v>76.389899999999983</v>
      </c>
      <c r="W1603">
        <v>9</v>
      </c>
      <c r="X1603">
        <v>110.71</v>
      </c>
      <c r="Y1603">
        <v>88278</v>
      </c>
      <c r="Z1603" t="str">
        <f>TEXT(Orders[[#This Row],[Order Date]],"MMM")</f>
        <v>Apr</v>
      </c>
    </row>
    <row r="1604" spans="1:26" x14ac:dyDescent="0.3">
      <c r="A1604">
        <v>23136</v>
      </c>
      <c r="B1604" t="s">
        <v>47</v>
      </c>
      <c r="C1604">
        <v>0.01</v>
      </c>
      <c r="D1604">
        <v>13.79</v>
      </c>
      <c r="E1604">
        <v>8.7799999999999994</v>
      </c>
      <c r="F1604">
        <v>2865</v>
      </c>
      <c r="G1604" t="s">
        <v>2604</v>
      </c>
      <c r="H1604" t="s">
        <v>49</v>
      </c>
      <c r="I1604" t="s">
        <v>28</v>
      </c>
      <c r="J1604" t="s">
        <v>41</v>
      </c>
      <c r="K1604" t="s">
        <v>50</v>
      </c>
      <c r="L1604" t="s">
        <v>59</v>
      </c>
      <c r="M1604" t="s">
        <v>700</v>
      </c>
      <c r="N1604">
        <v>0.43</v>
      </c>
      <c r="O1604" t="s">
        <v>33</v>
      </c>
      <c r="P1604" t="s">
        <v>61</v>
      </c>
      <c r="Q1604" t="s">
        <v>130</v>
      </c>
      <c r="R1604" t="s">
        <v>2605</v>
      </c>
      <c r="S1604">
        <v>75460</v>
      </c>
      <c r="T1604" s="1">
        <v>42058</v>
      </c>
      <c r="U1604" s="1">
        <v>42060</v>
      </c>
      <c r="V1604">
        <v>-36.770000000000003</v>
      </c>
      <c r="W1604">
        <v>4</v>
      </c>
      <c r="X1604">
        <v>56.68</v>
      </c>
      <c r="Y1604">
        <v>90871</v>
      </c>
      <c r="Z1604" t="str">
        <f>TEXT(Orders[[#This Row],[Order Date]],"MMM")</f>
        <v>Feb</v>
      </c>
    </row>
    <row r="1605" spans="1:26" x14ac:dyDescent="0.3">
      <c r="A1605">
        <v>23137</v>
      </c>
      <c r="B1605" t="s">
        <v>47</v>
      </c>
      <c r="C1605">
        <v>0.04</v>
      </c>
      <c r="D1605">
        <v>33.29</v>
      </c>
      <c r="E1605">
        <v>8.74</v>
      </c>
      <c r="F1605">
        <v>2865</v>
      </c>
      <c r="G1605" t="s">
        <v>2604</v>
      </c>
      <c r="H1605" t="s">
        <v>49</v>
      </c>
      <c r="I1605" t="s">
        <v>28</v>
      </c>
      <c r="J1605" t="s">
        <v>29</v>
      </c>
      <c r="K1605" t="s">
        <v>141</v>
      </c>
      <c r="L1605" t="s">
        <v>59</v>
      </c>
      <c r="M1605" t="s">
        <v>2606</v>
      </c>
      <c r="N1605">
        <v>0.61</v>
      </c>
      <c r="O1605" t="s">
        <v>33</v>
      </c>
      <c r="P1605" t="s">
        <v>61</v>
      </c>
      <c r="Q1605" t="s">
        <v>130</v>
      </c>
      <c r="R1605" t="s">
        <v>2605</v>
      </c>
      <c r="S1605">
        <v>75460</v>
      </c>
      <c r="T1605" s="1">
        <v>42058</v>
      </c>
      <c r="U1605" s="1">
        <v>42059</v>
      </c>
      <c r="V1605">
        <v>87.03</v>
      </c>
      <c r="W1605">
        <v>8</v>
      </c>
      <c r="X1605">
        <v>273.33999999999997</v>
      </c>
      <c r="Y1605">
        <v>90871</v>
      </c>
      <c r="Z1605" t="str">
        <f>TEXT(Orders[[#This Row],[Order Date]],"MMM")</f>
        <v>Feb</v>
      </c>
    </row>
    <row r="1606" spans="1:26" x14ac:dyDescent="0.3">
      <c r="A1606">
        <v>1529</v>
      </c>
      <c r="B1606" t="s">
        <v>25</v>
      </c>
      <c r="C1606">
        <v>0.01</v>
      </c>
      <c r="D1606">
        <v>125.99</v>
      </c>
      <c r="E1606">
        <v>8.99</v>
      </c>
      <c r="F1606">
        <v>2867</v>
      </c>
      <c r="G1606" t="s">
        <v>2607</v>
      </c>
      <c r="H1606" t="s">
        <v>49</v>
      </c>
      <c r="I1606" t="s">
        <v>28</v>
      </c>
      <c r="J1606" t="s">
        <v>77</v>
      </c>
      <c r="K1606" t="s">
        <v>78</v>
      </c>
      <c r="L1606" t="s">
        <v>59</v>
      </c>
      <c r="M1606" t="s">
        <v>464</v>
      </c>
      <c r="N1606">
        <v>0.59</v>
      </c>
      <c r="O1606" t="s">
        <v>33</v>
      </c>
      <c r="P1606" t="s">
        <v>53</v>
      </c>
      <c r="Q1606" t="s">
        <v>1005</v>
      </c>
      <c r="R1606" t="s">
        <v>35</v>
      </c>
      <c r="S1606">
        <v>20016</v>
      </c>
      <c r="T1606" s="1">
        <v>42111</v>
      </c>
      <c r="U1606" s="1">
        <v>42112</v>
      </c>
      <c r="V1606">
        <v>-582.64799999999991</v>
      </c>
      <c r="W1606">
        <v>2</v>
      </c>
      <c r="X1606">
        <v>226.88</v>
      </c>
      <c r="Y1606">
        <v>11013</v>
      </c>
      <c r="Z1606" t="str">
        <f>TEXT(Orders[[#This Row],[Order Date]],"MMM")</f>
        <v>Apr</v>
      </c>
    </row>
    <row r="1607" spans="1:26" x14ac:dyDescent="0.3">
      <c r="A1607">
        <v>18998</v>
      </c>
      <c r="B1607" t="s">
        <v>25</v>
      </c>
      <c r="C1607">
        <v>0.03</v>
      </c>
      <c r="D1607">
        <v>896.99</v>
      </c>
      <c r="E1607">
        <v>19.989999999999998</v>
      </c>
      <c r="F1607">
        <v>2868</v>
      </c>
      <c r="G1607" t="s">
        <v>2608</v>
      </c>
      <c r="H1607" t="s">
        <v>49</v>
      </c>
      <c r="I1607" t="s">
        <v>28</v>
      </c>
      <c r="J1607" t="s">
        <v>29</v>
      </c>
      <c r="K1607" t="s">
        <v>109</v>
      </c>
      <c r="L1607" t="s">
        <v>59</v>
      </c>
      <c r="M1607" t="s">
        <v>159</v>
      </c>
      <c r="N1607">
        <v>0.38</v>
      </c>
      <c r="O1607" t="s">
        <v>33</v>
      </c>
      <c r="P1607" t="s">
        <v>34</v>
      </c>
      <c r="Q1607" t="s">
        <v>35</v>
      </c>
      <c r="R1607" t="s">
        <v>2609</v>
      </c>
      <c r="S1607">
        <v>98026</v>
      </c>
      <c r="T1607" s="1">
        <v>42012</v>
      </c>
      <c r="U1607" s="1">
        <v>42014</v>
      </c>
      <c r="V1607">
        <v>3602.1311999999994</v>
      </c>
      <c r="W1607">
        <v>6</v>
      </c>
      <c r="X1607">
        <v>5220.4799999999996</v>
      </c>
      <c r="Y1607">
        <v>85826</v>
      </c>
      <c r="Z1607" t="str">
        <f>TEXT(Orders[[#This Row],[Order Date]],"MMM")</f>
        <v>Jan</v>
      </c>
    </row>
    <row r="1608" spans="1:26" x14ac:dyDescent="0.3">
      <c r="A1608">
        <v>19529</v>
      </c>
      <c r="B1608" t="s">
        <v>25</v>
      </c>
      <c r="C1608">
        <v>0.01</v>
      </c>
      <c r="D1608">
        <v>125.99</v>
      </c>
      <c r="E1608">
        <v>8.99</v>
      </c>
      <c r="F1608">
        <v>2868</v>
      </c>
      <c r="G1608" t="s">
        <v>2608</v>
      </c>
      <c r="H1608" t="s">
        <v>49</v>
      </c>
      <c r="I1608" t="s">
        <v>28</v>
      </c>
      <c r="J1608" t="s">
        <v>77</v>
      </c>
      <c r="K1608" t="s">
        <v>78</v>
      </c>
      <c r="L1608" t="s">
        <v>59</v>
      </c>
      <c r="M1608" t="s">
        <v>464</v>
      </c>
      <c r="N1608">
        <v>0.59</v>
      </c>
      <c r="O1608" t="s">
        <v>33</v>
      </c>
      <c r="P1608" t="s">
        <v>34</v>
      </c>
      <c r="Q1608" t="s">
        <v>35</v>
      </c>
      <c r="R1608" t="s">
        <v>2609</v>
      </c>
      <c r="S1608">
        <v>98026</v>
      </c>
      <c r="T1608" s="1">
        <v>42111</v>
      </c>
      <c r="U1608" s="1">
        <v>42112</v>
      </c>
      <c r="V1608">
        <v>-582.64799999999991</v>
      </c>
      <c r="W1608">
        <v>1</v>
      </c>
      <c r="X1608">
        <v>113.44</v>
      </c>
      <c r="Y1608">
        <v>85827</v>
      </c>
      <c r="Z1608" t="str">
        <f>TEXT(Orders[[#This Row],[Order Date]],"MMM")</f>
        <v>Apr</v>
      </c>
    </row>
    <row r="1609" spans="1:26" x14ac:dyDescent="0.3">
      <c r="A1609">
        <v>19293</v>
      </c>
      <c r="B1609" t="s">
        <v>37</v>
      </c>
      <c r="C1609">
        <v>0.08</v>
      </c>
      <c r="D1609">
        <v>15.99</v>
      </c>
      <c r="E1609">
        <v>13.18</v>
      </c>
      <c r="F1609">
        <v>2868</v>
      </c>
      <c r="G1609" t="s">
        <v>2608</v>
      </c>
      <c r="H1609" t="s">
        <v>27</v>
      </c>
      <c r="I1609" t="s">
        <v>28</v>
      </c>
      <c r="J1609" t="s">
        <v>29</v>
      </c>
      <c r="K1609" t="s">
        <v>109</v>
      </c>
      <c r="L1609" t="s">
        <v>59</v>
      </c>
      <c r="M1609" t="s">
        <v>636</v>
      </c>
      <c r="N1609">
        <v>0.37</v>
      </c>
      <c r="O1609" t="s">
        <v>33</v>
      </c>
      <c r="P1609" t="s">
        <v>34</v>
      </c>
      <c r="Q1609" t="s">
        <v>35</v>
      </c>
      <c r="R1609" t="s">
        <v>2609</v>
      </c>
      <c r="S1609">
        <v>98026</v>
      </c>
      <c r="T1609" s="1">
        <v>42149</v>
      </c>
      <c r="U1609" s="1">
        <v>42151</v>
      </c>
      <c r="V1609">
        <v>-66.584999999999994</v>
      </c>
      <c r="W1609">
        <v>4</v>
      </c>
      <c r="X1609">
        <v>66.02</v>
      </c>
      <c r="Y1609">
        <v>85828</v>
      </c>
      <c r="Z1609" t="str">
        <f>TEXT(Orders[[#This Row],[Order Date]],"MMM")</f>
        <v>May</v>
      </c>
    </row>
    <row r="1610" spans="1:26" x14ac:dyDescent="0.3">
      <c r="A1610">
        <v>25724</v>
      </c>
      <c r="B1610" t="s">
        <v>56</v>
      </c>
      <c r="C1610">
        <v>7.0000000000000007E-2</v>
      </c>
      <c r="D1610">
        <v>2.89</v>
      </c>
      <c r="E1610">
        <v>0.5</v>
      </c>
      <c r="F1610">
        <v>2873</v>
      </c>
      <c r="G1610" t="s">
        <v>2610</v>
      </c>
      <c r="H1610" t="s">
        <v>49</v>
      </c>
      <c r="I1610" t="s">
        <v>58</v>
      </c>
      <c r="J1610" t="s">
        <v>29</v>
      </c>
      <c r="K1610" t="s">
        <v>134</v>
      </c>
      <c r="L1610" t="s">
        <v>59</v>
      </c>
      <c r="M1610" t="s">
        <v>787</v>
      </c>
      <c r="N1610">
        <v>0.38</v>
      </c>
      <c r="O1610" t="s">
        <v>33</v>
      </c>
      <c r="P1610" t="s">
        <v>136</v>
      </c>
      <c r="Q1610" t="s">
        <v>362</v>
      </c>
      <c r="R1610" t="s">
        <v>2611</v>
      </c>
      <c r="S1610">
        <v>33012</v>
      </c>
      <c r="T1610" s="1">
        <v>42026</v>
      </c>
      <c r="U1610" s="1">
        <v>42028</v>
      </c>
      <c r="V1610">
        <v>441.59399999999999</v>
      </c>
      <c r="W1610">
        <v>12</v>
      </c>
      <c r="X1610">
        <v>33.020000000000003</v>
      </c>
      <c r="Y1610">
        <v>89872</v>
      </c>
      <c r="Z1610" t="str">
        <f>TEXT(Orders[[#This Row],[Order Date]],"MMM")</f>
        <v>Jan</v>
      </c>
    </row>
    <row r="1611" spans="1:26" x14ac:dyDescent="0.3">
      <c r="A1611">
        <v>25725</v>
      </c>
      <c r="B1611" t="s">
        <v>56</v>
      </c>
      <c r="C1611">
        <v>0</v>
      </c>
      <c r="D1611">
        <v>217.85</v>
      </c>
      <c r="E1611">
        <v>29.1</v>
      </c>
      <c r="F1611">
        <v>2873</v>
      </c>
      <c r="G1611" t="s">
        <v>2610</v>
      </c>
      <c r="H1611" t="s">
        <v>39</v>
      </c>
      <c r="I1611" t="s">
        <v>58</v>
      </c>
      <c r="J1611" t="s">
        <v>41</v>
      </c>
      <c r="K1611" t="s">
        <v>152</v>
      </c>
      <c r="L1611" t="s">
        <v>121</v>
      </c>
      <c r="M1611" t="s">
        <v>2612</v>
      </c>
      <c r="N1611">
        <v>0.68</v>
      </c>
      <c r="O1611" t="s">
        <v>33</v>
      </c>
      <c r="P1611" t="s">
        <v>136</v>
      </c>
      <c r="Q1611" t="s">
        <v>362</v>
      </c>
      <c r="R1611" t="s">
        <v>2611</v>
      </c>
      <c r="S1611">
        <v>33012</v>
      </c>
      <c r="T1611" s="1">
        <v>42026</v>
      </c>
      <c r="U1611" s="1">
        <v>42027</v>
      </c>
      <c r="V1611">
        <v>394.17</v>
      </c>
      <c r="W1611">
        <v>10</v>
      </c>
      <c r="X1611">
        <v>2273.1</v>
      </c>
      <c r="Y1611">
        <v>89872</v>
      </c>
      <c r="Z1611" t="str">
        <f>TEXT(Orders[[#This Row],[Order Date]],"MMM")</f>
        <v>Jan</v>
      </c>
    </row>
    <row r="1612" spans="1:26" x14ac:dyDescent="0.3">
      <c r="A1612">
        <v>21768</v>
      </c>
      <c r="B1612" t="s">
        <v>106</v>
      </c>
      <c r="C1612">
        <v>0.05</v>
      </c>
      <c r="D1612">
        <v>4.84</v>
      </c>
      <c r="E1612">
        <v>0.71</v>
      </c>
      <c r="F1612">
        <v>2874</v>
      </c>
      <c r="G1612" t="s">
        <v>2613</v>
      </c>
      <c r="H1612" t="s">
        <v>49</v>
      </c>
      <c r="I1612" t="s">
        <v>40</v>
      </c>
      <c r="J1612" t="s">
        <v>29</v>
      </c>
      <c r="K1612" t="s">
        <v>30</v>
      </c>
      <c r="L1612" t="s">
        <v>31</v>
      </c>
      <c r="M1612" t="s">
        <v>1472</v>
      </c>
      <c r="N1612">
        <v>0.52</v>
      </c>
      <c r="O1612" t="s">
        <v>33</v>
      </c>
      <c r="P1612" t="s">
        <v>61</v>
      </c>
      <c r="Q1612" t="s">
        <v>495</v>
      </c>
      <c r="R1612" t="s">
        <v>2603</v>
      </c>
      <c r="S1612">
        <v>68128</v>
      </c>
      <c r="T1612" s="1">
        <v>42100</v>
      </c>
      <c r="U1612" s="1">
        <v>42109</v>
      </c>
      <c r="V1612">
        <v>13.448099999999998</v>
      </c>
      <c r="W1612">
        <v>4</v>
      </c>
      <c r="X1612">
        <v>19.489999999999998</v>
      </c>
      <c r="Y1612">
        <v>89873</v>
      </c>
      <c r="Z1612" t="str">
        <f>TEXT(Orders[[#This Row],[Order Date]],"MMM")</f>
        <v>Apr</v>
      </c>
    </row>
    <row r="1613" spans="1:26" x14ac:dyDescent="0.3">
      <c r="A1613">
        <v>19246</v>
      </c>
      <c r="B1613" t="s">
        <v>47</v>
      </c>
      <c r="C1613">
        <v>0.03</v>
      </c>
      <c r="D1613">
        <v>304.99</v>
      </c>
      <c r="E1613">
        <v>19.989999999999998</v>
      </c>
      <c r="F1613">
        <v>2874</v>
      </c>
      <c r="G1613" t="s">
        <v>2613</v>
      </c>
      <c r="H1613" t="s">
        <v>49</v>
      </c>
      <c r="I1613" t="s">
        <v>40</v>
      </c>
      <c r="J1613" t="s">
        <v>29</v>
      </c>
      <c r="K1613" t="s">
        <v>109</v>
      </c>
      <c r="L1613" t="s">
        <v>59</v>
      </c>
      <c r="M1613" t="s">
        <v>2614</v>
      </c>
      <c r="N1613">
        <v>0.4</v>
      </c>
      <c r="O1613" t="s">
        <v>33</v>
      </c>
      <c r="P1613" t="s">
        <v>61</v>
      </c>
      <c r="Q1613" t="s">
        <v>495</v>
      </c>
      <c r="R1613" t="s">
        <v>2603</v>
      </c>
      <c r="S1613">
        <v>68128</v>
      </c>
      <c r="T1613" s="1">
        <v>42177</v>
      </c>
      <c r="U1613" s="1">
        <v>42179</v>
      </c>
      <c r="V1613">
        <v>4033.6089000000002</v>
      </c>
      <c r="W1613">
        <v>19</v>
      </c>
      <c r="X1613">
        <v>5845.81</v>
      </c>
      <c r="Y1613">
        <v>89874</v>
      </c>
      <c r="Z1613" t="str">
        <f>TEXT(Orders[[#This Row],[Order Date]],"MMM")</f>
        <v>Jun</v>
      </c>
    </row>
    <row r="1614" spans="1:26" x14ac:dyDescent="0.3">
      <c r="A1614">
        <v>19247</v>
      </c>
      <c r="B1614" t="s">
        <v>47</v>
      </c>
      <c r="C1614">
        <v>0.09</v>
      </c>
      <c r="D1614">
        <v>65.989999999999995</v>
      </c>
      <c r="E1614">
        <v>8.99</v>
      </c>
      <c r="F1614">
        <v>2874</v>
      </c>
      <c r="G1614" t="s">
        <v>2613</v>
      </c>
      <c r="H1614" t="s">
        <v>49</v>
      </c>
      <c r="I1614" t="s">
        <v>40</v>
      </c>
      <c r="J1614" t="s">
        <v>77</v>
      </c>
      <c r="K1614" t="s">
        <v>78</v>
      </c>
      <c r="L1614" t="s">
        <v>59</v>
      </c>
      <c r="M1614" t="s">
        <v>2615</v>
      </c>
      <c r="N1614">
        <v>0.57999999999999996</v>
      </c>
      <c r="O1614" t="s">
        <v>33</v>
      </c>
      <c r="P1614" t="s">
        <v>61</v>
      </c>
      <c r="Q1614" t="s">
        <v>495</v>
      </c>
      <c r="R1614" t="s">
        <v>2603</v>
      </c>
      <c r="S1614">
        <v>68128</v>
      </c>
      <c r="T1614" s="1">
        <v>42177</v>
      </c>
      <c r="U1614" s="1">
        <v>42179</v>
      </c>
      <c r="V1614">
        <v>141.7824</v>
      </c>
      <c r="W1614">
        <v>12</v>
      </c>
      <c r="X1614">
        <v>633.85</v>
      </c>
      <c r="Y1614">
        <v>89874</v>
      </c>
      <c r="Z1614" t="str">
        <f>TEXT(Orders[[#This Row],[Order Date]],"MMM")</f>
        <v>Jun</v>
      </c>
    </row>
    <row r="1615" spans="1:26" x14ac:dyDescent="0.3">
      <c r="A1615">
        <v>25599</v>
      </c>
      <c r="B1615" t="s">
        <v>37</v>
      </c>
      <c r="C1615">
        <v>0</v>
      </c>
      <c r="D1615">
        <v>8.33</v>
      </c>
      <c r="E1615">
        <v>1.99</v>
      </c>
      <c r="F1615">
        <v>2877</v>
      </c>
      <c r="G1615" t="s">
        <v>2616</v>
      </c>
      <c r="H1615" t="s">
        <v>27</v>
      </c>
      <c r="I1615" t="s">
        <v>114</v>
      </c>
      <c r="J1615" t="s">
        <v>77</v>
      </c>
      <c r="K1615" t="s">
        <v>180</v>
      </c>
      <c r="L1615" t="s">
        <v>51</v>
      </c>
      <c r="M1615" t="s">
        <v>414</v>
      </c>
      <c r="N1615">
        <v>0.52</v>
      </c>
      <c r="O1615" t="s">
        <v>33</v>
      </c>
      <c r="P1615" t="s">
        <v>53</v>
      </c>
      <c r="Q1615" t="s">
        <v>154</v>
      </c>
      <c r="R1615" t="s">
        <v>2617</v>
      </c>
      <c r="S1615">
        <v>44070</v>
      </c>
      <c r="T1615" s="1">
        <v>42065</v>
      </c>
      <c r="U1615" s="1">
        <v>42067</v>
      </c>
      <c r="V1615">
        <v>74.181899999999999</v>
      </c>
      <c r="W1615">
        <v>12</v>
      </c>
      <c r="X1615">
        <v>107.51</v>
      </c>
      <c r="Y1615">
        <v>91492</v>
      </c>
      <c r="Z1615" t="str">
        <f>TEXT(Orders[[#This Row],[Order Date]],"MMM")</f>
        <v>Mar</v>
      </c>
    </row>
    <row r="1616" spans="1:26" x14ac:dyDescent="0.3">
      <c r="A1616">
        <v>7599</v>
      </c>
      <c r="B1616" t="s">
        <v>37</v>
      </c>
      <c r="C1616">
        <v>0</v>
      </c>
      <c r="D1616">
        <v>8.33</v>
      </c>
      <c r="E1616">
        <v>1.99</v>
      </c>
      <c r="F1616">
        <v>2878</v>
      </c>
      <c r="G1616" t="s">
        <v>2618</v>
      </c>
      <c r="H1616" t="s">
        <v>27</v>
      </c>
      <c r="I1616" t="s">
        <v>114</v>
      </c>
      <c r="J1616" t="s">
        <v>77</v>
      </c>
      <c r="K1616" t="s">
        <v>180</v>
      </c>
      <c r="L1616" t="s">
        <v>51</v>
      </c>
      <c r="M1616" t="s">
        <v>414</v>
      </c>
      <c r="N1616">
        <v>0.52</v>
      </c>
      <c r="O1616" t="s">
        <v>33</v>
      </c>
      <c r="P1616" t="s">
        <v>34</v>
      </c>
      <c r="Q1616" t="s">
        <v>35</v>
      </c>
      <c r="R1616" t="s">
        <v>209</v>
      </c>
      <c r="S1616">
        <v>98107</v>
      </c>
      <c r="T1616" s="1">
        <v>42065</v>
      </c>
      <c r="U1616" s="1">
        <v>42067</v>
      </c>
      <c r="V1616">
        <v>82.31</v>
      </c>
      <c r="W1616">
        <v>47</v>
      </c>
      <c r="X1616">
        <v>421.08</v>
      </c>
      <c r="Y1616">
        <v>54369</v>
      </c>
      <c r="Z1616" t="str">
        <f>TEXT(Orders[[#This Row],[Order Date]],"MMM")</f>
        <v>Mar</v>
      </c>
    </row>
    <row r="1617" spans="1:26" x14ac:dyDescent="0.3">
      <c r="A1617">
        <v>18642</v>
      </c>
      <c r="B1617" t="s">
        <v>56</v>
      </c>
      <c r="C1617">
        <v>0.05</v>
      </c>
      <c r="D1617">
        <v>6.68</v>
      </c>
      <c r="E1617">
        <v>6.93</v>
      </c>
      <c r="F1617">
        <v>2880</v>
      </c>
      <c r="G1617" t="s">
        <v>2619</v>
      </c>
      <c r="H1617" t="s">
        <v>49</v>
      </c>
      <c r="I1617" t="s">
        <v>58</v>
      </c>
      <c r="J1617" t="s">
        <v>29</v>
      </c>
      <c r="K1617" t="s">
        <v>93</v>
      </c>
      <c r="L1617" t="s">
        <v>59</v>
      </c>
      <c r="M1617" t="s">
        <v>2126</v>
      </c>
      <c r="N1617">
        <v>0.37</v>
      </c>
      <c r="O1617" t="s">
        <v>33</v>
      </c>
      <c r="P1617" t="s">
        <v>136</v>
      </c>
      <c r="Q1617" t="s">
        <v>362</v>
      </c>
      <c r="R1617" t="s">
        <v>2620</v>
      </c>
      <c r="S1617">
        <v>33160</v>
      </c>
      <c r="T1617" s="1">
        <v>42091</v>
      </c>
      <c r="U1617" s="1">
        <v>42092</v>
      </c>
      <c r="V1617">
        <v>-2.3520000000000096</v>
      </c>
      <c r="W1617">
        <v>11</v>
      </c>
      <c r="X1617">
        <v>77.2</v>
      </c>
      <c r="Y1617">
        <v>88626</v>
      </c>
      <c r="Z1617" t="str">
        <f>TEXT(Orders[[#This Row],[Order Date]],"MMM")</f>
        <v>Mar</v>
      </c>
    </row>
    <row r="1618" spans="1:26" x14ac:dyDescent="0.3">
      <c r="A1618">
        <v>20315</v>
      </c>
      <c r="B1618" t="s">
        <v>106</v>
      </c>
      <c r="C1618">
        <v>0.09</v>
      </c>
      <c r="D1618">
        <v>243.98</v>
      </c>
      <c r="E1618">
        <v>43.32</v>
      </c>
      <c r="F1618">
        <v>2880</v>
      </c>
      <c r="G1618" t="s">
        <v>2619</v>
      </c>
      <c r="H1618" t="s">
        <v>39</v>
      </c>
      <c r="I1618" t="s">
        <v>58</v>
      </c>
      <c r="J1618" t="s">
        <v>41</v>
      </c>
      <c r="K1618" t="s">
        <v>42</v>
      </c>
      <c r="L1618" t="s">
        <v>43</v>
      </c>
      <c r="M1618" t="s">
        <v>2053</v>
      </c>
      <c r="N1618">
        <v>0.55000000000000004</v>
      </c>
      <c r="O1618" t="s">
        <v>33</v>
      </c>
      <c r="P1618" t="s">
        <v>136</v>
      </c>
      <c r="Q1618" t="s">
        <v>362</v>
      </c>
      <c r="R1618" t="s">
        <v>2620</v>
      </c>
      <c r="S1618">
        <v>33160</v>
      </c>
      <c r="T1618" s="1">
        <v>42132</v>
      </c>
      <c r="U1618" s="1">
        <v>42137</v>
      </c>
      <c r="V1618">
        <v>1059.288</v>
      </c>
      <c r="W1618">
        <v>25</v>
      </c>
      <c r="X1618">
        <v>5587.89</v>
      </c>
      <c r="Y1618">
        <v>88627</v>
      </c>
      <c r="Z1618" t="str">
        <f>TEXT(Orders[[#This Row],[Order Date]],"MMM")</f>
        <v>May</v>
      </c>
    </row>
    <row r="1619" spans="1:26" x14ac:dyDescent="0.3">
      <c r="A1619">
        <v>7718</v>
      </c>
      <c r="B1619" t="s">
        <v>25</v>
      </c>
      <c r="C1619">
        <v>0.03</v>
      </c>
      <c r="D1619">
        <v>4.0599999999999996</v>
      </c>
      <c r="E1619">
        <v>6.89</v>
      </c>
      <c r="F1619">
        <v>2882</v>
      </c>
      <c r="G1619" t="s">
        <v>2621</v>
      </c>
      <c r="H1619" t="s">
        <v>49</v>
      </c>
      <c r="I1619" t="s">
        <v>114</v>
      </c>
      <c r="J1619" t="s">
        <v>29</v>
      </c>
      <c r="K1619" t="s">
        <v>257</v>
      </c>
      <c r="L1619" t="s">
        <v>59</v>
      </c>
      <c r="M1619" t="s">
        <v>908</v>
      </c>
      <c r="N1619">
        <v>0.6</v>
      </c>
      <c r="O1619" t="s">
        <v>33</v>
      </c>
      <c r="P1619" t="s">
        <v>136</v>
      </c>
      <c r="Q1619" t="s">
        <v>322</v>
      </c>
      <c r="R1619" t="s">
        <v>390</v>
      </c>
      <c r="S1619">
        <v>28206</v>
      </c>
      <c r="T1619" s="1">
        <v>42055</v>
      </c>
      <c r="U1619" s="1">
        <v>42057</v>
      </c>
      <c r="V1619">
        <v>-246.27609999999999</v>
      </c>
      <c r="W1619">
        <v>37</v>
      </c>
      <c r="X1619">
        <v>159.88999999999999</v>
      </c>
      <c r="Y1619">
        <v>55300</v>
      </c>
      <c r="Z1619" t="str">
        <f>TEXT(Orders[[#This Row],[Order Date]],"MMM")</f>
        <v>Feb</v>
      </c>
    </row>
    <row r="1620" spans="1:26" x14ac:dyDescent="0.3">
      <c r="A1620">
        <v>7719</v>
      </c>
      <c r="B1620" t="s">
        <v>25</v>
      </c>
      <c r="C1620">
        <v>0.01</v>
      </c>
      <c r="D1620">
        <v>3.75</v>
      </c>
      <c r="E1620">
        <v>0.5</v>
      </c>
      <c r="F1620">
        <v>2882</v>
      </c>
      <c r="G1620" t="s">
        <v>2621</v>
      </c>
      <c r="H1620" t="s">
        <v>49</v>
      </c>
      <c r="I1620" t="s">
        <v>114</v>
      </c>
      <c r="J1620" t="s">
        <v>29</v>
      </c>
      <c r="K1620" t="s">
        <v>134</v>
      </c>
      <c r="L1620" t="s">
        <v>59</v>
      </c>
      <c r="M1620" t="s">
        <v>2622</v>
      </c>
      <c r="N1620">
        <v>0.37</v>
      </c>
      <c r="O1620" t="s">
        <v>33</v>
      </c>
      <c r="P1620" t="s">
        <v>136</v>
      </c>
      <c r="Q1620" t="s">
        <v>322</v>
      </c>
      <c r="R1620" t="s">
        <v>390</v>
      </c>
      <c r="S1620">
        <v>28206</v>
      </c>
      <c r="T1620" s="1">
        <v>42055</v>
      </c>
      <c r="U1620" s="1">
        <v>42056</v>
      </c>
      <c r="V1620">
        <v>55.194599999999994</v>
      </c>
      <c r="W1620">
        <v>48</v>
      </c>
      <c r="X1620">
        <v>180.48</v>
      </c>
      <c r="Y1620">
        <v>55300</v>
      </c>
      <c r="Z1620" t="str">
        <f>TEXT(Orders[[#This Row],[Order Date]],"MMM")</f>
        <v>Feb</v>
      </c>
    </row>
    <row r="1621" spans="1:26" x14ac:dyDescent="0.3">
      <c r="A1621">
        <v>7720</v>
      </c>
      <c r="B1621" t="s">
        <v>25</v>
      </c>
      <c r="C1621">
        <v>0.02</v>
      </c>
      <c r="D1621">
        <v>10.68</v>
      </c>
      <c r="E1621">
        <v>13.04</v>
      </c>
      <c r="F1621">
        <v>2882</v>
      </c>
      <c r="G1621" t="s">
        <v>2621</v>
      </c>
      <c r="H1621" t="s">
        <v>49</v>
      </c>
      <c r="I1621" t="s">
        <v>114</v>
      </c>
      <c r="J1621" t="s">
        <v>41</v>
      </c>
      <c r="K1621" t="s">
        <v>50</v>
      </c>
      <c r="L1621" t="s">
        <v>236</v>
      </c>
      <c r="M1621" t="s">
        <v>2623</v>
      </c>
      <c r="N1621">
        <v>0.6</v>
      </c>
      <c r="O1621" t="s">
        <v>33</v>
      </c>
      <c r="P1621" t="s">
        <v>136</v>
      </c>
      <c r="Q1621" t="s">
        <v>322</v>
      </c>
      <c r="R1621" t="s">
        <v>390</v>
      </c>
      <c r="S1621">
        <v>28206</v>
      </c>
      <c r="T1621" s="1">
        <v>42055</v>
      </c>
      <c r="U1621" s="1">
        <v>42057</v>
      </c>
      <c r="V1621">
        <v>-307.29650000000004</v>
      </c>
      <c r="W1621">
        <v>31</v>
      </c>
      <c r="X1621">
        <v>350.48</v>
      </c>
      <c r="Y1621">
        <v>55300</v>
      </c>
      <c r="Z1621" t="str">
        <f>TEXT(Orders[[#This Row],[Order Date]],"MMM")</f>
        <v>Feb</v>
      </c>
    </row>
    <row r="1622" spans="1:26" x14ac:dyDescent="0.3">
      <c r="A1622">
        <v>2314</v>
      </c>
      <c r="B1622" t="s">
        <v>25</v>
      </c>
      <c r="C1622">
        <v>7.0000000000000007E-2</v>
      </c>
      <c r="D1622">
        <v>28.99</v>
      </c>
      <c r="E1622">
        <v>8.59</v>
      </c>
      <c r="F1622">
        <v>2882</v>
      </c>
      <c r="G1622" t="s">
        <v>2621</v>
      </c>
      <c r="H1622" t="s">
        <v>49</v>
      </c>
      <c r="I1622" t="s">
        <v>114</v>
      </c>
      <c r="J1622" t="s">
        <v>77</v>
      </c>
      <c r="K1622" t="s">
        <v>78</v>
      </c>
      <c r="L1622" t="s">
        <v>86</v>
      </c>
      <c r="M1622" t="s">
        <v>2039</v>
      </c>
      <c r="N1622">
        <v>0.56000000000000005</v>
      </c>
      <c r="O1622" t="s">
        <v>33</v>
      </c>
      <c r="P1622" t="s">
        <v>136</v>
      </c>
      <c r="Q1622" t="s">
        <v>322</v>
      </c>
      <c r="R1622" t="s">
        <v>390</v>
      </c>
      <c r="S1622">
        <v>28206</v>
      </c>
      <c r="T1622" s="1">
        <v>42082</v>
      </c>
      <c r="U1622" s="1">
        <v>42082</v>
      </c>
      <c r="V1622">
        <v>-16.063740000000003</v>
      </c>
      <c r="W1622">
        <v>39</v>
      </c>
      <c r="X1622">
        <v>936.8</v>
      </c>
      <c r="Y1622">
        <v>16676</v>
      </c>
      <c r="Z1622" t="str">
        <f>TEXT(Orders[[#This Row],[Order Date]],"MMM")</f>
        <v>Mar</v>
      </c>
    </row>
    <row r="1623" spans="1:26" x14ac:dyDescent="0.3">
      <c r="A1623">
        <v>694</v>
      </c>
      <c r="B1623" t="s">
        <v>47</v>
      </c>
      <c r="C1623">
        <v>0.05</v>
      </c>
      <c r="D1623">
        <v>6.48</v>
      </c>
      <c r="E1623">
        <v>8.73</v>
      </c>
      <c r="F1623">
        <v>2882</v>
      </c>
      <c r="G1623" t="s">
        <v>2621</v>
      </c>
      <c r="H1623" t="s">
        <v>49</v>
      </c>
      <c r="I1623" t="s">
        <v>114</v>
      </c>
      <c r="J1623" t="s">
        <v>29</v>
      </c>
      <c r="K1623" t="s">
        <v>93</v>
      </c>
      <c r="L1623" t="s">
        <v>59</v>
      </c>
      <c r="M1623" t="s">
        <v>2303</v>
      </c>
      <c r="N1623">
        <v>0.37</v>
      </c>
      <c r="O1623" t="s">
        <v>33</v>
      </c>
      <c r="P1623" t="s">
        <v>136</v>
      </c>
      <c r="Q1623" t="s">
        <v>322</v>
      </c>
      <c r="R1623" t="s">
        <v>390</v>
      </c>
      <c r="S1623">
        <v>28206</v>
      </c>
      <c r="T1623" s="1">
        <v>42133</v>
      </c>
      <c r="U1623" s="1">
        <v>42133</v>
      </c>
      <c r="V1623">
        <v>-160.38470000000001</v>
      </c>
      <c r="W1623">
        <v>35</v>
      </c>
      <c r="X1623">
        <v>232.5</v>
      </c>
      <c r="Y1623">
        <v>4839</v>
      </c>
      <c r="Z1623" t="str">
        <f>TEXT(Orders[[#This Row],[Order Date]],"MMM")</f>
        <v>May</v>
      </c>
    </row>
    <row r="1624" spans="1:26" x14ac:dyDescent="0.3">
      <c r="A1624">
        <v>3065</v>
      </c>
      <c r="B1624" t="s">
        <v>25</v>
      </c>
      <c r="C1624">
        <v>0.09</v>
      </c>
      <c r="D1624">
        <v>363.25</v>
      </c>
      <c r="E1624">
        <v>19.989999999999998</v>
      </c>
      <c r="F1624">
        <v>2882</v>
      </c>
      <c r="G1624" t="s">
        <v>2621</v>
      </c>
      <c r="H1624" t="s">
        <v>49</v>
      </c>
      <c r="I1624" t="s">
        <v>114</v>
      </c>
      <c r="J1624" t="s">
        <v>29</v>
      </c>
      <c r="K1624" t="s">
        <v>257</v>
      </c>
      <c r="L1624" t="s">
        <v>59</v>
      </c>
      <c r="M1624" t="s">
        <v>1250</v>
      </c>
      <c r="N1624">
        <v>0.56999999999999995</v>
      </c>
      <c r="O1624" t="s">
        <v>33</v>
      </c>
      <c r="P1624" t="s">
        <v>136</v>
      </c>
      <c r="Q1624" t="s">
        <v>322</v>
      </c>
      <c r="R1624" t="s">
        <v>390</v>
      </c>
      <c r="S1624">
        <v>28206</v>
      </c>
      <c r="T1624" s="1">
        <v>42160</v>
      </c>
      <c r="U1624" s="1">
        <v>42161</v>
      </c>
      <c r="V1624">
        <v>732.26980000000003</v>
      </c>
      <c r="W1624">
        <v>21</v>
      </c>
      <c r="X1624">
        <v>7497.05</v>
      </c>
      <c r="Y1624">
        <v>21958</v>
      </c>
      <c r="Z1624" t="str">
        <f>TEXT(Orders[[#This Row],[Order Date]],"MMM")</f>
        <v>Jun</v>
      </c>
    </row>
    <row r="1625" spans="1:26" x14ac:dyDescent="0.3">
      <c r="A1625">
        <v>5689</v>
      </c>
      <c r="B1625" t="s">
        <v>106</v>
      </c>
      <c r="C1625">
        <v>0.05</v>
      </c>
      <c r="D1625">
        <v>63.94</v>
      </c>
      <c r="E1625">
        <v>14.48</v>
      </c>
      <c r="F1625">
        <v>2882</v>
      </c>
      <c r="G1625" t="s">
        <v>2621</v>
      </c>
      <c r="H1625" t="s">
        <v>27</v>
      </c>
      <c r="I1625" t="s">
        <v>114</v>
      </c>
      <c r="J1625" t="s">
        <v>41</v>
      </c>
      <c r="K1625" t="s">
        <v>50</v>
      </c>
      <c r="L1625" t="s">
        <v>59</v>
      </c>
      <c r="M1625" t="s">
        <v>518</v>
      </c>
      <c r="N1625">
        <v>0.46</v>
      </c>
      <c r="O1625" t="s">
        <v>33</v>
      </c>
      <c r="P1625" t="s">
        <v>136</v>
      </c>
      <c r="Q1625" t="s">
        <v>322</v>
      </c>
      <c r="R1625" t="s">
        <v>390</v>
      </c>
      <c r="S1625">
        <v>28206</v>
      </c>
      <c r="T1625" s="1">
        <v>42185</v>
      </c>
      <c r="U1625" s="1">
        <v>42192</v>
      </c>
      <c r="V1625">
        <v>270.87430000000001</v>
      </c>
      <c r="W1625">
        <v>21</v>
      </c>
      <c r="X1625">
        <v>1336.35</v>
      </c>
      <c r="Y1625">
        <v>40224</v>
      </c>
      <c r="Z1625" t="str">
        <f>TEXT(Orders[[#This Row],[Order Date]],"MMM")</f>
        <v>Jun</v>
      </c>
    </row>
    <row r="1626" spans="1:26" x14ac:dyDescent="0.3">
      <c r="A1626">
        <v>7137</v>
      </c>
      <c r="B1626" t="s">
        <v>106</v>
      </c>
      <c r="C1626">
        <v>0.02</v>
      </c>
      <c r="D1626">
        <v>43.98</v>
      </c>
      <c r="E1626">
        <v>1.99</v>
      </c>
      <c r="F1626">
        <v>2882</v>
      </c>
      <c r="G1626" t="s">
        <v>2621</v>
      </c>
      <c r="H1626" t="s">
        <v>49</v>
      </c>
      <c r="I1626" t="s">
        <v>114</v>
      </c>
      <c r="J1626" t="s">
        <v>77</v>
      </c>
      <c r="K1626" t="s">
        <v>180</v>
      </c>
      <c r="L1626" t="s">
        <v>51</v>
      </c>
      <c r="M1626" t="s">
        <v>2624</v>
      </c>
      <c r="N1626">
        <v>0.44</v>
      </c>
      <c r="O1626" t="s">
        <v>33</v>
      </c>
      <c r="P1626" t="s">
        <v>136</v>
      </c>
      <c r="Q1626" t="s">
        <v>322</v>
      </c>
      <c r="R1626" t="s">
        <v>390</v>
      </c>
      <c r="S1626">
        <v>28206</v>
      </c>
      <c r="T1626" s="1">
        <v>42025</v>
      </c>
      <c r="U1626" s="1">
        <v>42029</v>
      </c>
      <c r="V1626">
        <v>333.76049999999998</v>
      </c>
      <c r="W1626">
        <v>40</v>
      </c>
      <c r="X1626">
        <v>1724.01</v>
      </c>
      <c r="Y1626">
        <v>50917</v>
      </c>
      <c r="Z1626" t="str">
        <f>TEXT(Orders[[#This Row],[Order Date]],"MMM")</f>
        <v>Jan</v>
      </c>
    </row>
    <row r="1627" spans="1:26" x14ac:dyDescent="0.3">
      <c r="A1627">
        <v>18694</v>
      </c>
      <c r="B1627" t="s">
        <v>47</v>
      </c>
      <c r="C1627">
        <v>0.05</v>
      </c>
      <c r="D1627">
        <v>6.48</v>
      </c>
      <c r="E1627">
        <v>8.73</v>
      </c>
      <c r="F1627">
        <v>2883</v>
      </c>
      <c r="G1627" t="s">
        <v>2625</v>
      </c>
      <c r="H1627" t="s">
        <v>49</v>
      </c>
      <c r="I1627" t="s">
        <v>114</v>
      </c>
      <c r="J1627" t="s">
        <v>29</v>
      </c>
      <c r="K1627" t="s">
        <v>93</v>
      </c>
      <c r="L1627" t="s">
        <v>59</v>
      </c>
      <c r="M1627" t="s">
        <v>2303</v>
      </c>
      <c r="N1627">
        <v>0.37</v>
      </c>
      <c r="O1627" t="s">
        <v>33</v>
      </c>
      <c r="P1627" t="s">
        <v>53</v>
      </c>
      <c r="Q1627" t="s">
        <v>154</v>
      </c>
      <c r="R1627" t="s">
        <v>2617</v>
      </c>
      <c r="S1627">
        <v>44070</v>
      </c>
      <c r="T1627" s="1">
        <v>42133</v>
      </c>
      <c r="U1627" s="1">
        <v>42133</v>
      </c>
      <c r="V1627">
        <v>-120.59</v>
      </c>
      <c r="W1627">
        <v>9</v>
      </c>
      <c r="X1627">
        <v>59.79</v>
      </c>
      <c r="Y1627">
        <v>87632</v>
      </c>
      <c r="Z1627" t="str">
        <f>TEXT(Orders[[#This Row],[Order Date]],"MMM")</f>
        <v>May</v>
      </c>
    </row>
    <row r="1628" spans="1:26" x14ac:dyDescent="0.3">
      <c r="A1628">
        <v>20314</v>
      </c>
      <c r="B1628" t="s">
        <v>25</v>
      </c>
      <c r="C1628">
        <v>7.0000000000000007E-2</v>
      </c>
      <c r="D1628">
        <v>28.99</v>
      </c>
      <c r="E1628">
        <v>8.59</v>
      </c>
      <c r="F1628">
        <v>2884</v>
      </c>
      <c r="G1628" t="s">
        <v>2626</v>
      </c>
      <c r="H1628" t="s">
        <v>49</v>
      </c>
      <c r="I1628" t="s">
        <v>114</v>
      </c>
      <c r="J1628" t="s">
        <v>77</v>
      </c>
      <c r="K1628" t="s">
        <v>78</v>
      </c>
      <c r="L1628" t="s">
        <v>86</v>
      </c>
      <c r="M1628" t="s">
        <v>2039</v>
      </c>
      <c r="N1628">
        <v>0.56000000000000005</v>
      </c>
      <c r="O1628" t="s">
        <v>33</v>
      </c>
      <c r="P1628" t="s">
        <v>53</v>
      </c>
      <c r="Q1628" t="s">
        <v>154</v>
      </c>
      <c r="R1628" t="s">
        <v>2627</v>
      </c>
      <c r="S1628">
        <v>44039</v>
      </c>
      <c r="T1628" s="1">
        <v>42082</v>
      </c>
      <c r="U1628" s="1">
        <v>42082</v>
      </c>
      <c r="V1628">
        <v>-12.078000000000001</v>
      </c>
      <c r="W1628">
        <v>10</v>
      </c>
      <c r="X1628">
        <v>240.21</v>
      </c>
      <c r="Y1628">
        <v>87631</v>
      </c>
      <c r="Z1628" t="str">
        <f>TEXT(Orders[[#This Row],[Order Date]],"MMM")</f>
        <v>Mar</v>
      </c>
    </row>
    <row r="1629" spans="1:26" x14ac:dyDescent="0.3">
      <c r="A1629">
        <v>21065</v>
      </c>
      <c r="B1629" t="s">
        <v>25</v>
      </c>
      <c r="C1629">
        <v>0.09</v>
      </c>
      <c r="D1629">
        <v>363.25</v>
      </c>
      <c r="E1629">
        <v>19.989999999999998</v>
      </c>
      <c r="F1629">
        <v>2884</v>
      </c>
      <c r="G1629" t="s">
        <v>2626</v>
      </c>
      <c r="H1629" t="s">
        <v>49</v>
      </c>
      <c r="I1629" t="s">
        <v>114</v>
      </c>
      <c r="J1629" t="s">
        <v>29</v>
      </c>
      <c r="K1629" t="s">
        <v>257</v>
      </c>
      <c r="L1629" t="s">
        <v>59</v>
      </c>
      <c r="M1629" t="s">
        <v>1250</v>
      </c>
      <c r="N1629">
        <v>0.56999999999999995</v>
      </c>
      <c r="O1629" t="s">
        <v>33</v>
      </c>
      <c r="P1629" t="s">
        <v>53</v>
      </c>
      <c r="Q1629" t="s">
        <v>154</v>
      </c>
      <c r="R1629" t="s">
        <v>2627</v>
      </c>
      <c r="S1629">
        <v>44039</v>
      </c>
      <c r="T1629" s="1">
        <v>42160</v>
      </c>
      <c r="U1629" s="1">
        <v>42161</v>
      </c>
      <c r="V1629">
        <v>1231.6569</v>
      </c>
      <c r="W1629">
        <v>5</v>
      </c>
      <c r="X1629">
        <v>1785.01</v>
      </c>
      <c r="Y1629">
        <v>87633</v>
      </c>
      <c r="Z1629" t="str">
        <f>TEXT(Orders[[#This Row],[Order Date]],"MMM")</f>
        <v>Jun</v>
      </c>
    </row>
    <row r="1630" spans="1:26" x14ac:dyDescent="0.3">
      <c r="A1630">
        <v>23689</v>
      </c>
      <c r="B1630" t="s">
        <v>106</v>
      </c>
      <c r="C1630">
        <v>0.05</v>
      </c>
      <c r="D1630">
        <v>63.94</v>
      </c>
      <c r="E1630">
        <v>14.48</v>
      </c>
      <c r="F1630">
        <v>2885</v>
      </c>
      <c r="G1630" t="s">
        <v>2628</v>
      </c>
      <c r="H1630" t="s">
        <v>27</v>
      </c>
      <c r="I1630" t="s">
        <v>114</v>
      </c>
      <c r="J1630" t="s">
        <v>41</v>
      </c>
      <c r="K1630" t="s">
        <v>50</v>
      </c>
      <c r="L1630" t="s">
        <v>59</v>
      </c>
      <c r="M1630" t="s">
        <v>518</v>
      </c>
      <c r="N1630">
        <v>0.46</v>
      </c>
      <c r="O1630" t="s">
        <v>33</v>
      </c>
      <c r="P1630" t="s">
        <v>53</v>
      </c>
      <c r="Q1630" t="s">
        <v>154</v>
      </c>
      <c r="R1630" t="s">
        <v>2629</v>
      </c>
      <c r="S1630">
        <v>44133</v>
      </c>
      <c r="T1630" s="1">
        <v>42185</v>
      </c>
      <c r="U1630" s="1">
        <v>42192</v>
      </c>
      <c r="V1630">
        <v>219.54419999999999</v>
      </c>
      <c r="W1630">
        <v>5</v>
      </c>
      <c r="X1630">
        <v>318.18</v>
      </c>
      <c r="Y1630">
        <v>87634</v>
      </c>
      <c r="Z1630" t="str">
        <f>TEXT(Orders[[#This Row],[Order Date]],"MMM")</f>
        <v>Jun</v>
      </c>
    </row>
    <row r="1631" spans="1:26" x14ac:dyDescent="0.3">
      <c r="A1631">
        <v>25718</v>
      </c>
      <c r="B1631" t="s">
        <v>25</v>
      </c>
      <c r="C1631">
        <v>0.03</v>
      </c>
      <c r="D1631">
        <v>4.0599999999999996</v>
      </c>
      <c r="E1631">
        <v>6.89</v>
      </c>
      <c r="F1631">
        <v>2886</v>
      </c>
      <c r="G1631" t="s">
        <v>2630</v>
      </c>
      <c r="H1631" t="s">
        <v>49</v>
      </c>
      <c r="I1631" t="s">
        <v>114</v>
      </c>
      <c r="J1631" t="s">
        <v>29</v>
      </c>
      <c r="K1631" t="s">
        <v>257</v>
      </c>
      <c r="L1631" t="s">
        <v>59</v>
      </c>
      <c r="M1631" t="s">
        <v>908</v>
      </c>
      <c r="N1631">
        <v>0.6</v>
      </c>
      <c r="O1631" t="s">
        <v>33</v>
      </c>
      <c r="P1631" t="s">
        <v>53</v>
      </c>
      <c r="Q1631" t="s">
        <v>154</v>
      </c>
      <c r="R1631" t="s">
        <v>2631</v>
      </c>
      <c r="S1631">
        <v>44134</v>
      </c>
      <c r="T1631" s="1">
        <v>42055</v>
      </c>
      <c r="U1631" s="1">
        <v>42057</v>
      </c>
      <c r="V1631">
        <v>-185.17</v>
      </c>
      <c r="W1631">
        <v>9</v>
      </c>
      <c r="X1631">
        <v>38.89</v>
      </c>
      <c r="Y1631">
        <v>87630</v>
      </c>
      <c r="Z1631" t="str">
        <f>TEXT(Orders[[#This Row],[Order Date]],"MMM")</f>
        <v>Feb</v>
      </c>
    </row>
    <row r="1632" spans="1:26" x14ac:dyDescent="0.3">
      <c r="A1632">
        <v>25719</v>
      </c>
      <c r="B1632" t="s">
        <v>25</v>
      </c>
      <c r="C1632">
        <v>0.01</v>
      </c>
      <c r="D1632">
        <v>3.75</v>
      </c>
      <c r="E1632">
        <v>0.5</v>
      </c>
      <c r="F1632">
        <v>2886</v>
      </c>
      <c r="G1632" t="s">
        <v>2630</v>
      </c>
      <c r="H1632" t="s">
        <v>49</v>
      </c>
      <c r="I1632" t="s">
        <v>114</v>
      </c>
      <c r="J1632" t="s">
        <v>29</v>
      </c>
      <c r="K1632" t="s">
        <v>134</v>
      </c>
      <c r="L1632" t="s">
        <v>59</v>
      </c>
      <c r="M1632" t="s">
        <v>2622</v>
      </c>
      <c r="N1632">
        <v>0.37</v>
      </c>
      <c r="O1632" t="s">
        <v>33</v>
      </c>
      <c r="P1632" t="s">
        <v>53</v>
      </c>
      <c r="Q1632" t="s">
        <v>154</v>
      </c>
      <c r="R1632" t="s">
        <v>2631</v>
      </c>
      <c r="S1632">
        <v>44134</v>
      </c>
      <c r="T1632" s="1">
        <v>42055</v>
      </c>
      <c r="U1632" s="1">
        <v>42056</v>
      </c>
      <c r="V1632">
        <v>31.132799999999996</v>
      </c>
      <c r="W1632">
        <v>12</v>
      </c>
      <c r="X1632">
        <v>45.12</v>
      </c>
      <c r="Y1632">
        <v>87630</v>
      </c>
      <c r="Z1632" t="str">
        <f>TEXT(Orders[[#This Row],[Order Date]],"MMM")</f>
        <v>Feb</v>
      </c>
    </row>
    <row r="1633" spans="1:26" x14ac:dyDescent="0.3">
      <c r="A1633">
        <v>25720</v>
      </c>
      <c r="B1633" t="s">
        <v>25</v>
      </c>
      <c r="C1633">
        <v>0.02</v>
      </c>
      <c r="D1633">
        <v>10.68</v>
      </c>
      <c r="E1633">
        <v>13.04</v>
      </c>
      <c r="F1633">
        <v>2886</v>
      </c>
      <c r="G1633" t="s">
        <v>2630</v>
      </c>
      <c r="H1633" t="s">
        <v>49</v>
      </c>
      <c r="I1633" t="s">
        <v>114</v>
      </c>
      <c r="J1633" t="s">
        <v>41</v>
      </c>
      <c r="K1633" t="s">
        <v>50</v>
      </c>
      <c r="L1633" t="s">
        <v>236</v>
      </c>
      <c r="M1633" t="s">
        <v>2623</v>
      </c>
      <c r="N1633">
        <v>0.6</v>
      </c>
      <c r="O1633" t="s">
        <v>33</v>
      </c>
      <c r="P1633" t="s">
        <v>53</v>
      </c>
      <c r="Q1633" t="s">
        <v>154</v>
      </c>
      <c r="R1633" t="s">
        <v>2631</v>
      </c>
      <c r="S1633">
        <v>44134</v>
      </c>
      <c r="T1633" s="1">
        <v>42055</v>
      </c>
      <c r="U1633" s="1">
        <v>42057</v>
      </c>
      <c r="V1633">
        <v>-231.05</v>
      </c>
      <c r="W1633">
        <v>8</v>
      </c>
      <c r="X1633">
        <v>90.45</v>
      </c>
      <c r="Y1633">
        <v>87630</v>
      </c>
      <c r="Z1633" t="str">
        <f>TEXT(Orders[[#This Row],[Order Date]],"MMM")</f>
        <v>Feb</v>
      </c>
    </row>
    <row r="1634" spans="1:26" x14ac:dyDescent="0.3">
      <c r="A1634">
        <v>21514</v>
      </c>
      <c r="B1634" t="s">
        <v>25</v>
      </c>
      <c r="C1634">
        <v>0.1</v>
      </c>
      <c r="D1634">
        <v>209.37</v>
      </c>
      <c r="E1634">
        <v>69</v>
      </c>
      <c r="F1634">
        <v>2892</v>
      </c>
      <c r="G1634" t="s">
        <v>2632</v>
      </c>
      <c r="H1634" t="s">
        <v>49</v>
      </c>
      <c r="I1634" t="s">
        <v>114</v>
      </c>
      <c r="J1634" t="s">
        <v>41</v>
      </c>
      <c r="K1634" t="s">
        <v>152</v>
      </c>
      <c r="L1634" t="s">
        <v>236</v>
      </c>
      <c r="M1634" t="s">
        <v>1629</v>
      </c>
      <c r="N1634">
        <v>0.79</v>
      </c>
      <c r="O1634" t="s">
        <v>33</v>
      </c>
      <c r="P1634" t="s">
        <v>61</v>
      </c>
      <c r="Q1634" t="s">
        <v>300</v>
      </c>
      <c r="R1634" t="s">
        <v>2633</v>
      </c>
      <c r="S1634">
        <v>48154</v>
      </c>
      <c r="T1634" s="1">
        <v>42058</v>
      </c>
      <c r="U1634" s="1">
        <v>42060</v>
      </c>
      <c r="V1634">
        <v>-165.59492040000003</v>
      </c>
      <c r="W1634">
        <v>11</v>
      </c>
      <c r="X1634">
        <v>2125.12</v>
      </c>
      <c r="Y1634">
        <v>90011</v>
      </c>
      <c r="Z1634" t="str">
        <f>TEXT(Orders[[#This Row],[Order Date]],"MMM")</f>
        <v>Feb</v>
      </c>
    </row>
    <row r="1635" spans="1:26" x14ac:dyDescent="0.3">
      <c r="A1635">
        <v>21515</v>
      </c>
      <c r="B1635" t="s">
        <v>25</v>
      </c>
      <c r="C1635">
        <v>7.0000000000000007E-2</v>
      </c>
      <c r="D1635">
        <v>4.9800000000000004</v>
      </c>
      <c r="E1635">
        <v>4.7</v>
      </c>
      <c r="F1635">
        <v>2893</v>
      </c>
      <c r="G1635" t="s">
        <v>2634</v>
      </c>
      <c r="H1635" t="s">
        <v>49</v>
      </c>
      <c r="I1635" t="s">
        <v>114</v>
      </c>
      <c r="J1635" t="s">
        <v>29</v>
      </c>
      <c r="K1635" t="s">
        <v>93</v>
      </c>
      <c r="L1635" t="s">
        <v>59</v>
      </c>
      <c r="M1635" t="s">
        <v>1682</v>
      </c>
      <c r="N1635">
        <v>0.38</v>
      </c>
      <c r="O1635" t="s">
        <v>33</v>
      </c>
      <c r="P1635" t="s">
        <v>61</v>
      </c>
      <c r="Q1635" t="s">
        <v>300</v>
      </c>
      <c r="R1635" t="s">
        <v>2550</v>
      </c>
      <c r="S1635">
        <v>48071</v>
      </c>
      <c r="T1635" s="1">
        <v>42058</v>
      </c>
      <c r="U1635" s="1">
        <v>42059</v>
      </c>
      <c r="V1635">
        <v>-21.684000000000001</v>
      </c>
      <c r="W1635">
        <v>9</v>
      </c>
      <c r="X1635">
        <v>45.05</v>
      </c>
      <c r="Y1635">
        <v>90011</v>
      </c>
      <c r="Z1635" t="str">
        <f>TEXT(Orders[[#This Row],[Order Date]],"MMM")</f>
        <v>Feb</v>
      </c>
    </row>
    <row r="1636" spans="1:26" x14ac:dyDescent="0.3">
      <c r="A1636">
        <v>19909</v>
      </c>
      <c r="B1636" t="s">
        <v>106</v>
      </c>
      <c r="C1636">
        <v>0.02</v>
      </c>
      <c r="D1636">
        <v>880.98</v>
      </c>
      <c r="E1636">
        <v>44.55</v>
      </c>
      <c r="F1636">
        <v>2896</v>
      </c>
      <c r="G1636" t="s">
        <v>2635</v>
      </c>
      <c r="H1636" t="s">
        <v>39</v>
      </c>
      <c r="I1636" t="s">
        <v>40</v>
      </c>
      <c r="J1636" t="s">
        <v>41</v>
      </c>
      <c r="K1636" t="s">
        <v>191</v>
      </c>
      <c r="L1636" t="s">
        <v>121</v>
      </c>
      <c r="M1636" t="s">
        <v>767</v>
      </c>
      <c r="N1636">
        <v>0.62</v>
      </c>
      <c r="O1636" t="s">
        <v>33</v>
      </c>
      <c r="P1636" t="s">
        <v>61</v>
      </c>
      <c r="Q1636" t="s">
        <v>62</v>
      </c>
      <c r="R1636" t="s">
        <v>2636</v>
      </c>
      <c r="S1636">
        <v>56001</v>
      </c>
      <c r="T1636" s="1">
        <v>42026</v>
      </c>
      <c r="U1636" s="1">
        <v>42030</v>
      </c>
      <c r="V1636">
        <v>4861.0637999999999</v>
      </c>
      <c r="W1636">
        <v>8</v>
      </c>
      <c r="X1636">
        <v>7045.02</v>
      </c>
      <c r="Y1636">
        <v>86925</v>
      </c>
      <c r="Z1636" t="str">
        <f>TEXT(Orders[[#This Row],[Order Date]],"MMM")</f>
        <v>Jan</v>
      </c>
    </row>
    <row r="1637" spans="1:26" x14ac:dyDescent="0.3">
      <c r="A1637">
        <v>18198</v>
      </c>
      <c r="B1637" t="s">
        <v>47</v>
      </c>
      <c r="C1637">
        <v>0</v>
      </c>
      <c r="D1637">
        <v>22.84</v>
      </c>
      <c r="E1637">
        <v>16.920000000000002</v>
      </c>
      <c r="F1637">
        <v>2896</v>
      </c>
      <c r="G1637" t="s">
        <v>2635</v>
      </c>
      <c r="H1637" t="s">
        <v>49</v>
      </c>
      <c r="I1637" t="s">
        <v>40</v>
      </c>
      <c r="J1637" t="s">
        <v>29</v>
      </c>
      <c r="K1637" t="s">
        <v>93</v>
      </c>
      <c r="L1637" t="s">
        <v>59</v>
      </c>
      <c r="M1637" t="s">
        <v>2637</v>
      </c>
      <c r="N1637">
        <v>0.39</v>
      </c>
      <c r="O1637" t="s">
        <v>33</v>
      </c>
      <c r="P1637" t="s">
        <v>61</v>
      </c>
      <c r="Q1637" t="s">
        <v>62</v>
      </c>
      <c r="R1637" t="s">
        <v>2636</v>
      </c>
      <c r="S1637">
        <v>56001</v>
      </c>
      <c r="T1637" s="1">
        <v>42075</v>
      </c>
      <c r="U1637" s="1">
        <v>42077</v>
      </c>
      <c r="V1637">
        <v>-83.75</v>
      </c>
      <c r="W1637">
        <v>15</v>
      </c>
      <c r="X1637">
        <v>370.62</v>
      </c>
      <c r="Y1637">
        <v>86927</v>
      </c>
      <c r="Z1637" t="str">
        <f>TEXT(Orders[[#This Row],[Order Date]],"MMM")</f>
        <v>Mar</v>
      </c>
    </row>
    <row r="1638" spans="1:26" x14ac:dyDescent="0.3">
      <c r="A1638">
        <v>20304</v>
      </c>
      <c r="B1638" t="s">
        <v>25</v>
      </c>
      <c r="C1638">
        <v>0.05</v>
      </c>
      <c r="D1638">
        <v>80.97</v>
      </c>
      <c r="E1638">
        <v>30.06</v>
      </c>
      <c r="F1638">
        <v>2897</v>
      </c>
      <c r="G1638" t="s">
        <v>2638</v>
      </c>
      <c r="H1638" t="s">
        <v>39</v>
      </c>
      <c r="I1638" t="s">
        <v>40</v>
      </c>
      <c r="J1638" t="s">
        <v>77</v>
      </c>
      <c r="K1638" t="s">
        <v>85</v>
      </c>
      <c r="L1638" t="s">
        <v>121</v>
      </c>
      <c r="M1638" t="s">
        <v>386</v>
      </c>
      <c r="N1638">
        <v>0.4</v>
      </c>
      <c r="O1638" t="s">
        <v>33</v>
      </c>
      <c r="P1638" t="s">
        <v>61</v>
      </c>
      <c r="Q1638" t="s">
        <v>62</v>
      </c>
      <c r="R1638" t="s">
        <v>2639</v>
      </c>
      <c r="S1638">
        <v>55369</v>
      </c>
      <c r="T1638" s="1">
        <v>42048</v>
      </c>
      <c r="U1638" s="1">
        <v>42049</v>
      </c>
      <c r="V1638">
        <v>565.17999999999995</v>
      </c>
      <c r="W1638">
        <v>11</v>
      </c>
      <c r="X1638">
        <v>904.25</v>
      </c>
      <c r="Y1638">
        <v>86926</v>
      </c>
      <c r="Z1638" t="str">
        <f>TEXT(Orders[[#This Row],[Order Date]],"MMM")</f>
        <v>Feb</v>
      </c>
    </row>
    <row r="1639" spans="1:26" x14ac:dyDescent="0.3">
      <c r="A1639">
        <v>20305</v>
      </c>
      <c r="B1639" t="s">
        <v>25</v>
      </c>
      <c r="C1639">
        <v>0</v>
      </c>
      <c r="D1639">
        <v>6.48</v>
      </c>
      <c r="E1639">
        <v>10.050000000000001</v>
      </c>
      <c r="F1639">
        <v>2897</v>
      </c>
      <c r="G1639" t="s">
        <v>2638</v>
      </c>
      <c r="H1639" t="s">
        <v>49</v>
      </c>
      <c r="I1639" t="s">
        <v>40</v>
      </c>
      <c r="J1639" t="s">
        <v>29</v>
      </c>
      <c r="K1639" t="s">
        <v>93</v>
      </c>
      <c r="L1639" t="s">
        <v>59</v>
      </c>
      <c r="M1639" t="s">
        <v>2640</v>
      </c>
      <c r="N1639">
        <v>0.37</v>
      </c>
      <c r="O1639" t="s">
        <v>33</v>
      </c>
      <c r="P1639" t="s">
        <v>61</v>
      </c>
      <c r="Q1639" t="s">
        <v>62</v>
      </c>
      <c r="R1639" t="s">
        <v>2639</v>
      </c>
      <c r="S1639">
        <v>55369</v>
      </c>
      <c r="T1639" s="1">
        <v>42048</v>
      </c>
      <c r="U1639" s="1">
        <v>42050</v>
      </c>
      <c r="V1639">
        <v>-38.72</v>
      </c>
      <c r="W1639">
        <v>2</v>
      </c>
      <c r="X1639">
        <v>16.309999999999999</v>
      </c>
      <c r="Y1639">
        <v>86926</v>
      </c>
      <c r="Z1639" t="str">
        <f>TEXT(Orders[[#This Row],[Order Date]],"MMM")</f>
        <v>Feb</v>
      </c>
    </row>
    <row r="1640" spans="1:26" x14ac:dyDescent="0.3">
      <c r="A1640">
        <v>23151</v>
      </c>
      <c r="B1640" t="s">
        <v>37</v>
      </c>
      <c r="C1640">
        <v>0.06</v>
      </c>
      <c r="D1640">
        <v>70.89</v>
      </c>
      <c r="E1640">
        <v>89.3</v>
      </c>
      <c r="F1640">
        <v>2903</v>
      </c>
      <c r="G1640" t="s">
        <v>2641</v>
      </c>
      <c r="H1640" t="s">
        <v>39</v>
      </c>
      <c r="I1640" t="s">
        <v>58</v>
      </c>
      <c r="J1640" t="s">
        <v>41</v>
      </c>
      <c r="K1640" t="s">
        <v>152</v>
      </c>
      <c r="L1640" t="s">
        <v>121</v>
      </c>
      <c r="M1640" t="s">
        <v>2642</v>
      </c>
      <c r="N1640">
        <v>0.72</v>
      </c>
      <c r="O1640" t="s">
        <v>33</v>
      </c>
      <c r="P1640" t="s">
        <v>53</v>
      </c>
      <c r="Q1640" t="s">
        <v>154</v>
      </c>
      <c r="R1640" t="s">
        <v>2643</v>
      </c>
      <c r="S1640">
        <v>43068</v>
      </c>
      <c r="T1640" s="1">
        <v>42180</v>
      </c>
      <c r="U1640" s="1">
        <v>42180</v>
      </c>
      <c r="V1640">
        <v>65.077020000000005</v>
      </c>
      <c r="W1640">
        <v>6</v>
      </c>
      <c r="X1640">
        <v>364.26</v>
      </c>
      <c r="Y1640">
        <v>87374</v>
      </c>
      <c r="Z1640" t="str">
        <f>TEXT(Orders[[#This Row],[Order Date]],"MMM")</f>
        <v>Jun</v>
      </c>
    </row>
    <row r="1641" spans="1:26" x14ac:dyDescent="0.3">
      <c r="A1641">
        <v>18611</v>
      </c>
      <c r="B1641" t="s">
        <v>25</v>
      </c>
      <c r="C1641">
        <v>7.0000000000000007E-2</v>
      </c>
      <c r="D1641">
        <v>4.13</v>
      </c>
      <c r="E1641">
        <v>0.99</v>
      </c>
      <c r="F1641">
        <v>2908</v>
      </c>
      <c r="G1641" t="s">
        <v>2644</v>
      </c>
      <c r="H1641" t="s">
        <v>49</v>
      </c>
      <c r="I1641" t="s">
        <v>40</v>
      </c>
      <c r="J1641" t="s">
        <v>29</v>
      </c>
      <c r="K1641" t="s">
        <v>134</v>
      </c>
      <c r="L1641" t="s">
        <v>59</v>
      </c>
      <c r="M1641" t="s">
        <v>1416</v>
      </c>
      <c r="N1641">
        <v>0.39</v>
      </c>
      <c r="O1641" t="s">
        <v>33</v>
      </c>
      <c r="P1641" t="s">
        <v>53</v>
      </c>
      <c r="Q1641" t="s">
        <v>154</v>
      </c>
      <c r="R1641" t="s">
        <v>2645</v>
      </c>
      <c r="S1641">
        <v>44125</v>
      </c>
      <c r="T1641" s="1">
        <v>42012</v>
      </c>
      <c r="U1641" s="1">
        <v>42012</v>
      </c>
      <c r="V1641">
        <v>10.959199999999999</v>
      </c>
      <c r="W1641">
        <v>4</v>
      </c>
      <c r="X1641">
        <v>16.07</v>
      </c>
      <c r="Y1641">
        <v>88156</v>
      </c>
      <c r="Z1641" t="str">
        <f>TEXT(Orders[[#This Row],[Order Date]],"MMM")</f>
        <v>Jan</v>
      </c>
    </row>
    <row r="1642" spans="1:26" x14ac:dyDescent="0.3">
      <c r="A1642">
        <v>18612</v>
      </c>
      <c r="B1642" t="s">
        <v>25</v>
      </c>
      <c r="C1642">
        <v>0.03</v>
      </c>
      <c r="D1642">
        <v>22.72</v>
      </c>
      <c r="E1642">
        <v>8.99</v>
      </c>
      <c r="F1642">
        <v>2908</v>
      </c>
      <c r="G1642" t="s">
        <v>2644</v>
      </c>
      <c r="H1642" t="s">
        <v>49</v>
      </c>
      <c r="I1642" t="s">
        <v>40</v>
      </c>
      <c r="J1642" t="s">
        <v>41</v>
      </c>
      <c r="K1642" t="s">
        <v>50</v>
      </c>
      <c r="L1642" t="s">
        <v>51</v>
      </c>
      <c r="M1642" t="s">
        <v>780</v>
      </c>
      <c r="N1642">
        <v>0.44</v>
      </c>
      <c r="O1642" t="s">
        <v>33</v>
      </c>
      <c r="P1642" t="s">
        <v>53</v>
      </c>
      <c r="Q1642" t="s">
        <v>154</v>
      </c>
      <c r="R1642" t="s">
        <v>2645</v>
      </c>
      <c r="S1642">
        <v>44125</v>
      </c>
      <c r="T1642" s="1">
        <v>42012</v>
      </c>
      <c r="U1642" s="1">
        <v>42012</v>
      </c>
      <c r="V1642">
        <v>17.429400000000001</v>
      </c>
      <c r="W1642">
        <v>1</v>
      </c>
      <c r="X1642">
        <v>25.26</v>
      </c>
      <c r="Y1642">
        <v>88156</v>
      </c>
      <c r="Z1642" t="str">
        <f>TEXT(Orders[[#This Row],[Order Date]],"MMM")</f>
        <v>Jan</v>
      </c>
    </row>
    <row r="1643" spans="1:26" x14ac:dyDescent="0.3">
      <c r="A1643">
        <v>20827</v>
      </c>
      <c r="B1643" t="s">
        <v>37</v>
      </c>
      <c r="C1643">
        <v>0.05</v>
      </c>
      <c r="D1643">
        <v>34.979999999999997</v>
      </c>
      <c r="E1643">
        <v>7.53</v>
      </c>
      <c r="F1643">
        <v>2908</v>
      </c>
      <c r="G1643" t="s">
        <v>2644</v>
      </c>
      <c r="H1643" t="s">
        <v>27</v>
      </c>
      <c r="I1643" t="s">
        <v>40</v>
      </c>
      <c r="J1643" t="s">
        <v>77</v>
      </c>
      <c r="K1643" t="s">
        <v>180</v>
      </c>
      <c r="L1643" t="s">
        <v>59</v>
      </c>
      <c r="M1643" t="s">
        <v>504</v>
      </c>
      <c r="N1643">
        <v>0.76</v>
      </c>
      <c r="O1643" t="s">
        <v>33</v>
      </c>
      <c r="P1643" t="s">
        <v>53</v>
      </c>
      <c r="Q1643" t="s">
        <v>154</v>
      </c>
      <c r="R1643" t="s">
        <v>2645</v>
      </c>
      <c r="S1643">
        <v>44125</v>
      </c>
      <c r="T1643" s="1">
        <v>42063</v>
      </c>
      <c r="U1643" s="1">
        <v>42066</v>
      </c>
      <c r="V1643">
        <v>-32.666400000000003</v>
      </c>
      <c r="W1643">
        <v>16</v>
      </c>
      <c r="X1643">
        <v>581.08000000000004</v>
      </c>
      <c r="Y1643">
        <v>88157</v>
      </c>
      <c r="Z1643" t="str">
        <f>TEXT(Orders[[#This Row],[Order Date]],"MMM")</f>
        <v>Feb</v>
      </c>
    </row>
    <row r="1644" spans="1:26" x14ac:dyDescent="0.3">
      <c r="A1644">
        <v>20828</v>
      </c>
      <c r="B1644" t="s">
        <v>37</v>
      </c>
      <c r="C1644">
        <v>0</v>
      </c>
      <c r="D1644">
        <v>3.14</v>
      </c>
      <c r="E1644">
        <v>1.92</v>
      </c>
      <c r="F1644">
        <v>2908</v>
      </c>
      <c r="G1644" t="s">
        <v>2644</v>
      </c>
      <c r="H1644" t="s">
        <v>49</v>
      </c>
      <c r="I1644" t="s">
        <v>40</v>
      </c>
      <c r="J1644" t="s">
        <v>29</v>
      </c>
      <c r="K1644" t="s">
        <v>174</v>
      </c>
      <c r="L1644" t="s">
        <v>31</v>
      </c>
      <c r="M1644" t="s">
        <v>2646</v>
      </c>
      <c r="N1644">
        <v>0.84</v>
      </c>
      <c r="O1644" t="s">
        <v>33</v>
      </c>
      <c r="P1644" t="s">
        <v>53</v>
      </c>
      <c r="Q1644" t="s">
        <v>154</v>
      </c>
      <c r="R1644" t="s">
        <v>2645</v>
      </c>
      <c r="S1644">
        <v>44125</v>
      </c>
      <c r="T1644" s="1">
        <v>42063</v>
      </c>
      <c r="U1644" s="1">
        <v>42065</v>
      </c>
      <c r="V1644">
        <v>-13.135200000000001</v>
      </c>
      <c r="W1644">
        <v>8</v>
      </c>
      <c r="X1644">
        <v>27.53</v>
      </c>
      <c r="Y1644">
        <v>88157</v>
      </c>
      <c r="Z1644" t="str">
        <f>TEXT(Orders[[#This Row],[Order Date]],"MMM")</f>
        <v>Feb</v>
      </c>
    </row>
    <row r="1645" spans="1:26" x14ac:dyDescent="0.3">
      <c r="A1645">
        <v>21290</v>
      </c>
      <c r="B1645" t="s">
        <v>25</v>
      </c>
      <c r="C1645">
        <v>0.04</v>
      </c>
      <c r="D1645">
        <v>4.13</v>
      </c>
      <c r="E1645">
        <v>0.99</v>
      </c>
      <c r="F1645">
        <v>2912</v>
      </c>
      <c r="G1645" t="s">
        <v>2647</v>
      </c>
      <c r="H1645" t="s">
        <v>27</v>
      </c>
      <c r="I1645" t="s">
        <v>40</v>
      </c>
      <c r="J1645" t="s">
        <v>29</v>
      </c>
      <c r="K1645" t="s">
        <v>134</v>
      </c>
      <c r="L1645" t="s">
        <v>59</v>
      </c>
      <c r="M1645" t="s">
        <v>1416</v>
      </c>
      <c r="N1645">
        <v>0.39</v>
      </c>
      <c r="O1645" t="s">
        <v>33</v>
      </c>
      <c r="P1645" t="s">
        <v>61</v>
      </c>
      <c r="Q1645" t="s">
        <v>2648</v>
      </c>
      <c r="R1645" t="s">
        <v>2649</v>
      </c>
      <c r="S1645">
        <v>58201</v>
      </c>
      <c r="T1645" s="1">
        <v>42122</v>
      </c>
      <c r="U1645" s="1">
        <v>42124</v>
      </c>
      <c r="V1645">
        <v>22.307699999999997</v>
      </c>
      <c r="W1645">
        <v>7</v>
      </c>
      <c r="X1645">
        <v>32.33</v>
      </c>
      <c r="Y1645">
        <v>87396</v>
      </c>
      <c r="Z1645" t="str">
        <f>TEXT(Orders[[#This Row],[Order Date]],"MMM")</f>
        <v>Apr</v>
      </c>
    </row>
    <row r="1646" spans="1:26" x14ac:dyDescent="0.3">
      <c r="A1646">
        <v>21291</v>
      </c>
      <c r="B1646" t="s">
        <v>25</v>
      </c>
      <c r="C1646">
        <v>0.06</v>
      </c>
      <c r="D1646">
        <v>55.48</v>
      </c>
      <c r="E1646">
        <v>14.3</v>
      </c>
      <c r="F1646">
        <v>2912</v>
      </c>
      <c r="G1646" t="s">
        <v>2647</v>
      </c>
      <c r="H1646" t="s">
        <v>49</v>
      </c>
      <c r="I1646" t="s">
        <v>40</v>
      </c>
      <c r="J1646" t="s">
        <v>29</v>
      </c>
      <c r="K1646" t="s">
        <v>93</v>
      </c>
      <c r="L1646" t="s">
        <v>59</v>
      </c>
      <c r="M1646" t="s">
        <v>94</v>
      </c>
      <c r="N1646">
        <v>0.37</v>
      </c>
      <c r="O1646" t="s">
        <v>33</v>
      </c>
      <c r="P1646" t="s">
        <v>61</v>
      </c>
      <c r="Q1646" t="s">
        <v>2648</v>
      </c>
      <c r="R1646" t="s">
        <v>2649</v>
      </c>
      <c r="S1646">
        <v>58201</v>
      </c>
      <c r="T1646" s="1">
        <v>42122</v>
      </c>
      <c r="U1646" s="1">
        <v>42124</v>
      </c>
      <c r="V1646">
        <v>443.02139999999991</v>
      </c>
      <c r="W1646">
        <v>12</v>
      </c>
      <c r="X1646">
        <v>642.05999999999995</v>
      </c>
      <c r="Y1646">
        <v>87396</v>
      </c>
      <c r="Z1646" t="str">
        <f>TEXT(Orders[[#This Row],[Order Date]],"MMM")</f>
        <v>Apr</v>
      </c>
    </row>
    <row r="1647" spans="1:26" x14ac:dyDescent="0.3">
      <c r="A1647">
        <v>8310</v>
      </c>
      <c r="B1647" t="s">
        <v>56</v>
      </c>
      <c r="C1647">
        <v>0.05</v>
      </c>
      <c r="D1647">
        <v>535.64</v>
      </c>
      <c r="E1647">
        <v>14.7</v>
      </c>
      <c r="F1647">
        <v>2920</v>
      </c>
      <c r="G1647" t="s">
        <v>2650</v>
      </c>
      <c r="H1647" t="s">
        <v>39</v>
      </c>
      <c r="I1647" t="s">
        <v>40</v>
      </c>
      <c r="J1647" t="s">
        <v>77</v>
      </c>
      <c r="K1647" t="s">
        <v>85</v>
      </c>
      <c r="L1647" t="s">
        <v>43</v>
      </c>
      <c r="M1647" t="s">
        <v>1842</v>
      </c>
      <c r="N1647">
        <v>0.59</v>
      </c>
      <c r="O1647" t="s">
        <v>33</v>
      </c>
      <c r="P1647" t="s">
        <v>61</v>
      </c>
      <c r="Q1647" t="s">
        <v>178</v>
      </c>
      <c r="R1647" t="s">
        <v>179</v>
      </c>
      <c r="S1647">
        <v>60603</v>
      </c>
      <c r="T1647" s="1">
        <v>42162</v>
      </c>
      <c r="U1647" s="1">
        <v>42164</v>
      </c>
      <c r="V1647">
        <v>-1220.9144999999999</v>
      </c>
      <c r="W1647">
        <v>2</v>
      </c>
      <c r="X1647">
        <v>1068.5999999999999</v>
      </c>
      <c r="Y1647">
        <v>59365</v>
      </c>
      <c r="Z1647" t="str">
        <f>TEXT(Orders[[#This Row],[Order Date]],"MMM")</f>
        <v>Jun</v>
      </c>
    </row>
    <row r="1648" spans="1:26" x14ac:dyDescent="0.3">
      <c r="A1648">
        <v>18166</v>
      </c>
      <c r="B1648" t="s">
        <v>56</v>
      </c>
      <c r="C1648">
        <v>0</v>
      </c>
      <c r="D1648">
        <v>6.37</v>
      </c>
      <c r="E1648">
        <v>5.19</v>
      </c>
      <c r="F1648">
        <v>2923</v>
      </c>
      <c r="G1648" t="s">
        <v>2651</v>
      </c>
      <c r="H1648" t="s">
        <v>49</v>
      </c>
      <c r="I1648" t="s">
        <v>114</v>
      </c>
      <c r="J1648" t="s">
        <v>29</v>
      </c>
      <c r="K1648" t="s">
        <v>109</v>
      </c>
      <c r="L1648" t="s">
        <v>59</v>
      </c>
      <c r="M1648" t="s">
        <v>621</v>
      </c>
      <c r="N1648">
        <v>0.38</v>
      </c>
      <c r="O1648" t="s">
        <v>33</v>
      </c>
      <c r="P1648" t="s">
        <v>53</v>
      </c>
      <c r="Q1648" t="s">
        <v>415</v>
      </c>
      <c r="R1648" t="s">
        <v>2652</v>
      </c>
      <c r="S1648">
        <v>21740</v>
      </c>
      <c r="T1648" s="1">
        <v>42063</v>
      </c>
      <c r="U1648" s="1">
        <v>42065</v>
      </c>
      <c r="V1648">
        <v>-27.1492</v>
      </c>
      <c r="W1648">
        <v>15</v>
      </c>
      <c r="X1648">
        <v>99.75</v>
      </c>
      <c r="Y1648">
        <v>86592</v>
      </c>
      <c r="Z1648" t="str">
        <f>TEXT(Orders[[#This Row],[Order Date]],"MMM")</f>
        <v>Feb</v>
      </c>
    </row>
    <row r="1649" spans="1:26" x14ac:dyDescent="0.3">
      <c r="A1649">
        <v>18345</v>
      </c>
      <c r="B1649" t="s">
        <v>47</v>
      </c>
      <c r="C1649">
        <v>0.02</v>
      </c>
      <c r="D1649">
        <v>110.98</v>
      </c>
      <c r="E1649">
        <v>13.99</v>
      </c>
      <c r="F1649">
        <v>2924</v>
      </c>
      <c r="G1649" t="s">
        <v>2653</v>
      </c>
      <c r="H1649" t="s">
        <v>49</v>
      </c>
      <c r="I1649" t="s">
        <v>114</v>
      </c>
      <c r="J1649" t="s">
        <v>41</v>
      </c>
      <c r="K1649" t="s">
        <v>50</v>
      </c>
      <c r="L1649" t="s">
        <v>86</v>
      </c>
      <c r="M1649" t="s">
        <v>1885</v>
      </c>
      <c r="N1649">
        <v>0.69</v>
      </c>
      <c r="O1649" t="s">
        <v>33</v>
      </c>
      <c r="P1649" t="s">
        <v>53</v>
      </c>
      <c r="Q1649" t="s">
        <v>415</v>
      </c>
      <c r="R1649" t="s">
        <v>2654</v>
      </c>
      <c r="S1649">
        <v>20707</v>
      </c>
      <c r="T1649" s="1">
        <v>42020</v>
      </c>
      <c r="U1649" s="1">
        <v>42022</v>
      </c>
      <c r="V1649">
        <v>-106.3424</v>
      </c>
      <c r="W1649">
        <v>2</v>
      </c>
      <c r="X1649">
        <v>226.53</v>
      </c>
      <c r="Y1649">
        <v>86591</v>
      </c>
      <c r="Z1649" t="str">
        <f>TEXT(Orders[[#This Row],[Order Date]],"MMM")</f>
        <v>Jan</v>
      </c>
    </row>
    <row r="1650" spans="1:26" x14ac:dyDescent="0.3">
      <c r="A1650">
        <v>18346</v>
      </c>
      <c r="B1650" t="s">
        <v>47</v>
      </c>
      <c r="C1650">
        <v>0.01</v>
      </c>
      <c r="D1650">
        <v>8.01</v>
      </c>
      <c r="E1650">
        <v>2.87</v>
      </c>
      <c r="F1650">
        <v>2924</v>
      </c>
      <c r="G1650" t="s">
        <v>2653</v>
      </c>
      <c r="H1650" t="s">
        <v>49</v>
      </c>
      <c r="I1650" t="s">
        <v>114</v>
      </c>
      <c r="J1650" t="s">
        <v>29</v>
      </c>
      <c r="K1650" t="s">
        <v>93</v>
      </c>
      <c r="L1650" t="s">
        <v>31</v>
      </c>
      <c r="M1650" t="s">
        <v>2655</v>
      </c>
      <c r="N1650">
        <v>0.4</v>
      </c>
      <c r="O1650" t="s">
        <v>33</v>
      </c>
      <c r="P1650" t="s">
        <v>53</v>
      </c>
      <c r="Q1650" t="s">
        <v>415</v>
      </c>
      <c r="R1650" t="s">
        <v>2654</v>
      </c>
      <c r="S1650">
        <v>20707</v>
      </c>
      <c r="T1650" s="1">
        <v>42020</v>
      </c>
      <c r="U1650" s="1">
        <v>42022</v>
      </c>
      <c r="V1650">
        <v>44.976799999999997</v>
      </c>
      <c r="W1650">
        <v>8</v>
      </c>
      <c r="X1650">
        <v>68.650000000000006</v>
      </c>
      <c r="Y1650">
        <v>86591</v>
      </c>
      <c r="Z1650" t="str">
        <f>TEXT(Orders[[#This Row],[Order Date]],"MMM")</f>
        <v>Jan</v>
      </c>
    </row>
    <row r="1651" spans="1:26" x14ac:dyDescent="0.3">
      <c r="A1651">
        <v>25817</v>
      </c>
      <c r="B1651" t="s">
        <v>47</v>
      </c>
      <c r="C1651">
        <v>0.02</v>
      </c>
      <c r="D1651">
        <v>5.58</v>
      </c>
      <c r="E1651">
        <v>2.99</v>
      </c>
      <c r="F1651">
        <v>2928</v>
      </c>
      <c r="G1651" t="s">
        <v>2656</v>
      </c>
      <c r="H1651" t="s">
        <v>49</v>
      </c>
      <c r="I1651" t="s">
        <v>114</v>
      </c>
      <c r="J1651" t="s">
        <v>29</v>
      </c>
      <c r="K1651" t="s">
        <v>109</v>
      </c>
      <c r="L1651" t="s">
        <v>59</v>
      </c>
      <c r="M1651" t="s">
        <v>2657</v>
      </c>
      <c r="N1651">
        <v>0.37</v>
      </c>
      <c r="O1651" t="s">
        <v>33</v>
      </c>
      <c r="P1651" t="s">
        <v>136</v>
      </c>
      <c r="Q1651" t="s">
        <v>930</v>
      </c>
      <c r="R1651" t="s">
        <v>2658</v>
      </c>
      <c r="S1651">
        <v>29418</v>
      </c>
      <c r="T1651" s="1">
        <v>42150</v>
      </c>
      <c r="U1651" s="1">
        <v>42152</v>
      </c>
      <c r="V1651">
        <v>689.32799999999997</v>
      </c>
      <c r="W1651">
        <v>42</v>
      </c>
      <c r="X1651">
        <v>236.83</v>
      </c>
      <c r="Y1651">
        <v>90218</v>
      </c>
      <c r="Z1651" t="str">
        <f>TEXT(Orders[[#This Row],[Order Date]],"MMM")</f>
        <v>May</v>
      </c>
    </row>
    <row r="1652" spans="1:26" x14ac:dyDescent="0.3">
      <c r="A1652">
        <v>25819</v>
      </c>
      <c r="B1652" t="s">
        <v>47</v>
      </c>
      <c r="C1652">
        <v>0.02</v>
      </c>
      <c r="D1652">
        <v>54.1</v>
      </c>
      <c r="E1652">
        <v>19.989999999999998</v>
      </c>
      <c r="F1652">
        <v>2928</v>
      </c>
      <c r="G1652" t="s">
        <v>2656</v>
      </c>
      <c r="H1652" t="s">
        <v>49</v>
      </c>
      <c r="I1652" t="s">
        <v>114</v>
      </c>
      <c r="J1652" t="s">
        <v>29</v>
      </c>
      <c r="K1652" t="s">
        <v>141</v>
      </c>
      <c r="L1652" t="s">
        <v>59</v>
      </c>
      <c r="M1652" t="s">
        <v>2172</v>
      </c>
      <c r="N1652">
        <v>0.59</v>
      </c>
      <c r="O1652" t="s">
        <v>33</v>
      </c>
      <c r="P1652" t="s">
        <v>136</v>
      </c>
      <c r="Q1652" t="s">
        <v>930</v>
      </c>
      <c r="R1652" t="s">
        <v>2658</v>
      </c>
      <c r="S1652">
        <v>29418</v>
      </c>
      <c r="T1652" s="1">
        <v>42150</v>
      </c>
      <c r="U1652" s="1">
        <v>42151</v>
      </c>
      <c r="V1652">
        <v>-33.585999999999999</v>
      </c>
      <c r="W1652">
        <v>36</v>
      </c>
      <c r="X1652">
        <v>1944.87</v>
      </c>
      <c r="Y1652">
        <v>90218</v>
      </c>
      <c r="Z1652" t="str">
        <f>TEXT(Orders[[#This Row],[Order Date]],"MMM")</f>
        <v>May</v>
      </c>
    </row>
    <row r="1653" spans="1:26" x14ac:dyDescent="0.3">
      <c r="A1653">
        <v>21313</v>
      </c>
      <c r="B1653" t="s">
        <v>37</v>
      </c>
      <c r="C1653">
        <v>0.1</v>
      </c>
      <c r="D1653">
        <v>11.55</v>
      </c>
      <c r="E1653">
        <v>2.36</v>
      </c>
      <c r="F1653">
        <v>2931</v>
      </c>
      <c r="G1653" t="s">
        <v>2659</v>
      </c>
      <c r="H1653" t="s">
        <v>49</v>
      </c>
      <c r="I1653" t="s">
        <v>58</v>
      </c>
      <c r="J1653" t="s">
        <v>29</v>
      </c>
      <c r="K1653" t="s">
        <v>30</v>
      </c>
      <c r="L1653" t="s">
        <v>31</v>
      </c>
      <c r="M1653" t="s">
        <v>312</v>
      </c>
      <c r="N1653">
        <v>0.55000000000000004</v>
      </c>
      <c r="O1653" t="s">
        <v>33</v>
      </c>
      <c r="P1653" t="s">
        <v>34</v>
      </c>
      <c r="Q1653" t="s">
        <v>45</v>
      </c>
      <c r="R1653" t="s">
        <v>2660</v>
      </c>
      <c r="S1653">
        <v>95630</v>
      </c>
      <c r="T1653" s="1">
        <v>42063</v>
      </c>
      <c r="U1653" s="1">
        <v>42063</v>
      </c>
      <c r="V1653">
        <v>69.767200000000003</v>
      </c>
      <c r="W1653">
        <v>12</v>
      </c>
      <c r="X1653">
        <v>135.77000000000001</v>
      </c>
      <c r="Y1653">
        <v>87619</v>
      </c>
      <c r="Z1653" t="str">
        <f>TEXT(Orders[[#This Row],[Order Date]],"MMM")</f>
        <v>Feb</v>
      </c>
    </row>
    <row r="1654" spans="1:26" x14ac:dyDescent="0.3">
      <c r="A1654">
        <v>24866</v>
      </c>
      <c r="B1654" t="s">
        <v>25</v>
      </c>
      <c r="C1654">
        <v>0.01</v>
      </c>
      <c r="D1654">
        <v>35.44</v>
      </c>
      <c r="E1654">
        <v>19.989999999999998</v>
      </c>
      <c r="F1654">
        <v>2932</v>
      </c>
      <c r="G1654" t="s">
        <v>2661</v>
      </c>
      <c r="H1654" t="s">
        <v>49</v>
      </c>
      <c r="I1654" t="s">
        <v>58</v>
      </c>
      <c r="J1654" t="s">
        <v>29</v>
      </c>
      <c r="K1654" t="s">
        <v>93</v>
      </c>
      <c r="L1654" t="s">
        <v>59</v>
      </c>
      <c r="M1654" t="s">
        <v>1750</v>
      </c>
      <c r="N1654">
        <v>0.38</v>
      </c>
      <c r="O1654" t="s">
        <v>33</v>
      </c>
      <c r="P1654" t="s">
        <v>53</v>
      </c>
      <c r="Q1654" t="s">
        <v>228</v>
      </c>
      <c r="R1654" t="s">
        <v>855</v>
      </c>
      <c r="S1654">
        <v>6614</v>
      </c>
      <c r="T1654" s="1">
        <v>42116</v>
      </c>
      <c r="U1654" s="1">
        <v>42117</v>
      </c>
      <c r="V1654">
        <v>-52.822799999999994</v>
      </c>
      <c r="W1654">
        <v>1</v>
      </c>
      <c r="X1654">
        <v>55.43</v>
      </c>
      <c r="Y1654">
        <v>87620</v>
      </c>
      <c r="Z1654" t="str">
        <f>TEXT(Orders[[#This Row],[Order Date]],"MMM")</f>
        <v>Apr</v>
      </c>
    </row>
    <row r="1655" spans="1:26" x14ac:dyDescent="0.3">
      <c r="A1655">
        <v>24995</v>
      </c>
      <c r="B1655" t="s">
        <v>106</v>
      </c>
      <c r="C1655">
        <v>0.02</v>
      </c>
      <c r="D1655">
        <v>3.8</v>
      </c>
      <c r="E1655">
        <v>1.49</v>
      </c>
      <c r="F1655">
        <v>2935</v>
      </c>
      <c r="G1655" t="s">
        <v>2662</v>
      </c>
      <c r="H1655" t="s">
        <v>49</v>
      </c>
      <c r="I1655" t="s">
        <v>58</v>
      </c>
      <c r="J1655" t="s">
        <v>29</v>
      </c>
      <c r="K1655" t="s">
        <v>109</v>
      </c>
      <c r="L1655" t="s">
        <v>59</v>
      </c>
      <c r="M1655" t="s">
        <v>125</v>
      </c>
      <c r="N1655">
        <v>0.38</v>
      </c>
      <c r="O1655" t="s">
        <v>33</v>
      </c>
      <c r="P1655" t="s">
        <v>53</v>
      </c>
      <c r="Q1655" t="s">
        <v>193</v>
      </c>
      <c r="R1655" t="s">
        <v>194</v>
      </c>
      <c r="S1655">
        <v>2215</v>
      </c>
      <c r="T1655" s="1">
        <v>42135</v>
      </c>
      <c r="U1655" s="1">
        <v>42139</v>
      </c>
      <c r="V1655">
        <v>7.31</v>
      </c>
      <c r="W1655">
        <v>5</v>
      </c>
      <c r="X1655">
        <v>20.46</v>
      </c>
      <c r="Y1655">
        <v>87617</v>
      </c>
      <c r="Z1655" t="str">
        <f>TEXT(Orders[[#This Row],[Order Date]],"MMM")</f>
        <v>May</v>
      </c>
    </row>
    <row r="1656" spans="1:26" x14ac:dyDescent="0.3">
      <c r="A1656">
        <v>24865</v>
      </c>
      <c r="B1656" t="s">
        <v>25</v>
      </c>
      <c r="C1656">
        <v>0.03</v>
      </c>
      <c r="D1656">
        <v>47.9</v>
      </c>
      <c r="E1656">
        <v>5.86</v>
      </c>
      <c r="F1656">
        <v>2938</v>
      </c>
      <c r="G1656" t="s">
        <v>2663</v>
      </c>
      <c r="H1656" t="s">
        <v>49</v>
      </c>
      <c r="I1656" t="s">
        <v>58</v>
      </c>
      <c r="J1656" t="s">
        <v>29</v>
      </c>
      <c r="K1656" t="s">
        <v>93</v>
      </c>
      <c r="L1656" t="s">
        <v>59</v>
      </c>
      <c r="M1656" t="s">
        <v>1931</v>
      </c>
      <c r="N1656">
        <v>0.37</v>
      </c>
      <c r="O1656" t="s">
        <v>33</v>
      </c>
      <c r="P1656" t="s">
        <v>53</v>
      </c>
      <c r="Q1656" t="s">
        <v>193</v>
      </c>
      <c r="R1656" t="s">
        <v>2664</v>
      </c>
      <c r="S1656">
        <v>2180</v>
      </c>
      <c r="T1656" s="1">
        <v>42116</v>
      </c>
      <c r="U1656" s="1">
        <v>42119</v>
      </c>
      <c r="V1656">
        <v>642.99029999999993</v>
      </c>
      <c r="W1656">
        <v>20</v>
      </c>
      <c r="X1656">
        <v>931.87</v>
      </c>
      <c r="Y1656">
        <v>87620</v>
      </c>
      <c r="Z1656" t="str">
        <f>TEXT(Orders[[#This Row],[Order Date]],"MMM")</f>
        <v>Apr</v>
      </c>
    </row>
    <row r="1657" spans="1:26" x14ac:dyDescent="0.3">
      <c r="A1657">
        <v>23567</v>
      </c>
      <c r="B1657" t="s">
        <v>47</v>
      </c>
      <c r="C1657">
        <v>0.05</v>
      </c>
      <c r="D1657">
        <v>2.62</v>
      </c>
      <c r="E1657">
        <v>0.8</v>
      </c>
      <c r="F1657">
        <v>2941</v>
      </c>
      <c r="G1657" t="s">
        <v>2665</v>
      </c>
      <c r="H1657" t="s">
        <v>49</v>
      </c>
      <c r="I1657" t="s">
        <v>58</v>
      </c>
      <c r="J1657" t="s">
        <v>29</v>
      </c>
      <c r="K1657" t="s">
        <v>66</v>
      </c>
      <c r="L1657" t="s">
        <v>31</v>
      </c>
      <c r="M1657" t="s">
        <v>1405</v>
      </c>
      <c r="N1657">
        <v>0.39</v>
      </c>
      <c r="O1657" t="s">
        <v>33</v>
      </c>
      <c r="P1657" t="s">
        <v>53</v>
      </c>
      <c r="Q1657" t="s">
        <v>54</v>
      </c>
      <c r="R1657" t="s">
        <v>483</v>
      </c>
      <c r="S1657">
        <v>7960</v>
      </c>
      <c r="T1657" s="1">
        <v>42150</v>
      </c>
      <c r="U1657" s="1">
        <v>42151</v>
      </c>
      <c r="V1657">
        <v>12.71</v>
      </c>
      <c r="W1657">
        <v>8</v>
      </c>
      <c r="X1657">
        <v>21.41</v>
      </c>
      <c r="Y1657">
        <v>87618</v>
      </c>
      <c r="Z1657" t="str">
        <f>TEXT(Orders[[#This Row],[Order Date]],"MMM")</f>
        <v>May</v>
      </c>
    </row>
    <row r="1658" spans="1:26" x14ac:dyDescent="0.3">
      <c r="A1658">
        <v>19575</v>
      </c>
      <c r="B1658" t="s">
        <v>106</v>
      </c>
      <c r="C1658">
        <v>0.04</v>
      </c>
      <c r="D1658">
        <v>4.55</v>
      </c>
      <c r="E1658">
        <v>1.49</v>
      </c>
      <c r="F1658">
        <v>2944</v>
      </c>
      <c r="G1658" t="s">
        <v>2666</v>
      </c>
      <c r="H1658" t="s">
        <v>49</v>
      </c>
      <c r="I1658" t="s">
        <v>28</v>
      </c>
      <c r="J1658" t="s">
        <v>29</v>
      </c>
      <c r="K1658" t="s">
        <v>109</v>
      </c>
      <c r="L1658" t="s">
        <v>59</v>
      </c>
      <c r="M1658" t="s">
        <v>1437</v>
      </c>
      <c r="N1658">
        <v>0.35</v>
      </c>
      <c r="O1658" t="s">
        <v>33</v>
      </c>
      <c r="P1658" t="s">
        <v>61</v>
      </c>
      <c r="Q1658" t="s">
        <v>300</v>
      </c>
      <c r="R1658" t="s">
        <v>1923</v>
      </c>
      <c r="S1658">
        <v>48640</v>
      </c>
      <c r="T1658" s="1">
        <v>42068</v>
      </c>
      <c r="U1658" s="1">
        <v>42070</v>
      </c>
      <c r="V1658">
        <v>28.288</v>
      </c>
      <c r="W1658">
        <v>13</v>
      </c>
      <c r="X1658">
        <v>59.75</v>
      </c>
      <c r="Y1658">
        <v>90309</v>
      </c>
      <c r="Z1658" t="str">
        <f>TEXT(Orders[[#This Row],[Order Date]],"MMM")</f>
        <v>Mar</v>
      </c>
    </row>
    <row r="1659" spans="1:26" x14ac:dyDescent="0.3">
      <c r="A1659">
        <v>26054</v>
      </c>
      <c r="B1659" t="s">
        <v>37</v>
      </c>
      <c r="C1659">
        <v>0.01</v>
      </c>
      <c r="D1659">
        <v>7.64</v>
      </c>
      <c r="E1659">
        <v>1.39</v>
      </c>
      <c r="F1659">
        <v>2947</v>
      </c>
      <c r="G1659" t="s">
        <v>2667</v>
      </c>
      <c r="H1659" t="s">
        <v>49</v>
      </c>
      <c r="I1659" t="s">
        <v>114</v>
      </c>
      <c r="J1659" t="s">
        <v>29</v>
      </c>
      <c r="K1659" t="s">
        <v>69</v>
      </c>
      <c r="L1659" t="s">
        <v>59</v>
      </c>
      <c r="M1659" t="s">
        <v>2429</v>
      </c>
      <c r="N1659">
        <v>0.36</v>
      </c>
      <c r="O1659" t="s">
        <v>33</v>
      </c>
      <c r="P1659" t="s">
        <v>53</v>
      </c>
      <c r="Q1659" t="s">
        <v>71</v>
      </c>
      <c r="R1659" t="s">
        <v>2668</v>
      </c>
      <c r="S1659">
        <v>14043</v>
      </c>
      <c r="T1659" s="1">
        <v>42039</v>
      </c>
      <c r="U1659" s="1">
        <v>42042</v>
      </c>
      <c r="V1659">
        <v>112.1181</v>
      </c>
      <c r="W1659">
        <v>20</v>
      </c>
      <c r="X1659">
        <v>162.49</v>
      </c>
      <c r="Y1659">
        <v>87511</v>
      </c>
      <c r="Z1659" t="str">
        <f>TEXT(Orders[[#This Row],[Order Date]],"MMM")</f>
        <v>Feb</v>
      </c>
    </row>
    <row r="1660" spans="1:26" x14ac:dyDescent="0.3">
      <c r="A1660">
        <v>25051</v>
      </c>
      <c r="B1660" t="s">
        <v>56</v>
      </c>
      <c r="C1660">
        <v>7.0000000000000007E-2</v>
      </c>
      <c r="D1660">
        <v>42.98</v>
      </c>
      <c r="E1660">
        <v>4.62</v>
      </c>
      <c r="F1660">
        <v>2951</v>
      </c>
      <c r="G1660" t="s">
        <v>2669</v>
      </c>
      <c r="H1660" t="s">
        <v>27</v>
      </c>
      <c r="I1660" t="s">
        <v>28</v>
      </c>
      <c r="J1660" t="s">
        <v>29</v>
      </c>
      <c r="K1660" t="s">
        <v>257</v>
      </c>
      <c r="L1660" t="s">
        <v>59</v>
      </c>
      <c r="M1660" t="s">
        <v>1882</v>
      </c>
      <c r="N1660">
        <v>0.56000000000000005</v>
      </c>
      <c r="O1660" t="s">
        <v>33</v>
      </c>
      <c r="P1660" t="s">
        <v>61</v>
      </c>
      <c r="Q1660" t="s">
        <v>183</v>
      </c>
      <c r="R1660" t="s">
        <v>2601</v>
      </c>
      <c r="S1660">
        <v>67601</v>
      </c>
      <c r="T1660" s="1">
        <v>42050</v>
      </c>
      <c r="U1660" s="1">
        <v>42052</v>
      </c>
      <c r="V1660">
        <v>565.38599999999997</v>
      </c>
      <c r="W1660">
        <v>19</v>
      </c>
      <c r="X1660">
        <v>819.4</v>
      </c>
      <c r="Y1660">
        <v>91397</v>
      </c>
      <c r="Z1660" t="str">
        <f>TEXT(Orders[[#This Row],[Order Date]],"MMM")</f>
        <v>Feb</v>
      </c>
    </row>
    <row r="1661" spans="1:26" x14ac:dyDescent="0.3">
      <c r="A1661">
        <v>25052</v>
      </c>
      <c r="B1661" t="s">
        <v>56</v>
      </c>
      <c r="C1661">
        <v>0.03</v>
      </c>
      <c r="D1661">
        <v>89.99</v>
      </c>
      <c r="E1661">
        <v>42</v>
      </c>
      <c r="F1661">
        <v>2951</v>
      </c>
      <c r="G1661" t="s">
        <v>2669</v>
      </c>
      <c r="H1661" t="s">
        <v>39</v>
      </c>
      <c r="I1661" t="s">
        <v>28</v>
      </c>
      <c r="J1661" t="s">
        <v>41</v>
      </c>
      <c r="K1661" t="s">
        <v>42</v>
      </c>
      <c r="L1661" t="s">
        <v>43</v>
      </c>
      <c r="M1661" t="s">
        <v>2457</v>
      </c>
      <c r="N1661">
        <v>0.66</v>
      </c>
      <c r="O1661" t="s">
        <v>33</v>
      </c>
      <c r="P1661" t="s">
        <v>61</v>
      </c>
      <c r="Q1661" t="s">
        <v>183</v>
      </c>
      <c r="R1661" t="s">
        <v>2601</v>
      </c>
      <c r="S1661">
        <v>67601</v>
      </c>
      <c r="T1661" s="1">
        <v>42050</v>
      </c>
      <c r="U1661" s="1">
        <v>42053</v>
      </c>
      <c r="V1661">
        <v>-230.9528</v>
      </c>
      <c r="W1661">
        <v>19</v>
      </c>
      <c r="X1661">
        <v>1809.75</v>
      </c>
      <c r="Y1661">
        <v>91397</v>
      </c>
      <c r="Z1661" t="str">
        <f>TEXT(Orders[[#This Row],[Order Date]],"MMM")</f>
        <v>Feb</v>
      </c>
    </row>
    <row r="1662" spans="1:26" x14ac:dyDescent="0.3">
      <c r="A1662">
        <v>25970</v>
      </c>
      <c r="B1662" t="s">
        <v>56</v>
      </c>
      <c r="C1662">
        <v>0.08</v>
      </c>
      <c r="D1662">
        <v>5.74</v>
      </c>
      <c r="E1662">
        <v>5.01</v>
      </c>
      <c r="F1662">
        <v>2952</v>
      </c>
      <c r="G1662" t="s">
        <v>2670</v>
      </c>
      <c r="H1662" t="s">
        <v>27</v>
      </c>
      <c r="I1662" t="s">
        <v>28</v>
      </c>
      <c r="J1662" t="s">
        <v>29</v>
      </c>
      <c r="K1662" t="s">
        <v>109</v>
      </c>
      <c r="L1662" t="s">
        <v>59</v>
      </c>
      <c r="M1662" t="s">
        <v>2055</v>
      </c>
      <c r="N1662">
        <v>0.39</v>
      </c>
      <c r="O1662" t="s">
        <v>33</v>
      </c>
      <c r="P1662" t="s">
        <v>53</v>
      </c>
      <c r="Q1662" t="s">
        <v>154</v>
      </c>
      <c r="R1662" t="s">
        <v>2671</v>
      </c>
      <c r="S1662">
        <v>43123</v>
      </c>
      <c r="T1662" s="1">
        <v>42109</v>
      </c>
      <c r="U1662" s="1">
        <v>42111</v>
      </c>
      <c r="V1662">
        <v>-61.628039999999999</v>
      </c>
      <c r="W1662">
        <v>12</v>
      </c>
      <c r="X1662">
        <v>70.03</v>
      </c>
      <c r="Y1662">
        <v>91398</v>
      </c>
      <c r="Z1662" t="str">
        <f>TEXT(Orders[[#This Row],[Order Date]],"MMM")</f>
        <v>Apr</v>
      </c>
    </row>
    <row r="1663" spans="1:26" x14ac:dyDescent="0.3">
      <c r="A1663">
        <v>21200</v>
      </c>
      <c r="B1663" t="s">
        <v>106</v>
      </c>
      <c r="C1663">
        <v>0.09</v>
      </c>
      <c r="D1663">
        <v>12.22</v>
      </c>
      <c r="E1663">
        <v>2.85</v>
      </c>
      <c r="F1663">
        <v>2954</v>
      </c>
      <c r="G1663" t="s">
        <v>2672</v>
      </c>
      <c r="H1663" t="s">
        <v>49</v>
      </c>
      <c r="I1663" t="s">
        <v>114</v>
      </c>
      <c r="J1663" t="s">
        <v>41</v>
      </c>
      <c r="K1663" t="s">
        <v>50</v>
      </c>
      <c r="L1663" t="s">
        <v>51</v>
      </c>
      <c r="M1663" t="s">
        <v>2389</v>
      </c>
      <c r="N1663">
        <v>0.55000000000000004</v>
      </c>
      <c r="O1663" t="s">
        <v>33</v>
      </c>
      <c r="P1663" t="s">
        <v>61</v>
      </c>
      <c r="Q1663" t="s">
        <v>62</v>
      </c>
      <c r="R1663" t="s">
        <v>2673</v>
      </c>
      <c r="S1663">
        <v>55119</v>
      </c>
      <c r="T1663" s="1">
        <v>42173</v>
      </c>
      <c r="U1663" s="1">
        <v>42180</v>
      </c>
      <c r="V1663">
        <v>70.676699999999997</v>
      </c>
      <c r="W1663">
        <v>9</v>
      </c>
      <c r="X1663">
        <v>102.43</v>
      </c>
      <c r="Y1663">
        <v>86427</v>
      </c>
      <c r="Z1663" t="str">
        <f>TEXT(Orders[[#This Row],[Order Date]],"MMM")</f>
        <v>Jun</v>
      </c>
    </row>
    <row r="1664" spans="1:26" x14ac:dyDescent="0.3">
      <c r="A1664">
        <v>24817</v>
      </c>
      <c r="B1664" t="s">
        <v>56</v>
      </c>
      <c r="C1664">
        <v>0.1</v>
      </c>
      <c r="D1664">
        <v>37.94</v>
      </c>
      <c r="E1664">
        <v>5.08</v>
      </c>
      <c r="F1664">
        <v>2957</v>
      </c>
      <c r="G1664" t="s">
        <v>2674</v>
      </c>
      <c r="H1664" t="s">
        <v>27</v>
      </c>
      <c r="I1664" t="s">
        <v>28</v>
      </c>
      <c r="J1664" t="s">
        <v>29</v>
      </c>
      <c r="K1664" t="s">
        <v>93</v>
      </c>
      <c r="L1664" t="s">
        <v>31</v>
      </c>
      <c r="M1664" t="s">
        <v>890</v>
      </c>
      <c r="N1664">
        <v>0.38</v>
      </c>
      <c r="O1664" t="s">
        <v>33</v>
      </c>
      <c r="P1664" t="s">
        <v>61</v>
      </c>
      <c r="Q1664" t="s">
        <v>1852</v>
      </c>
      <c r="R1664" t="s">
        <v>2675</v>
      </c>
      <c r="S1664">
        <v>53209</v>
      </c>
      <c r="T1664" s="1">
        <v>42096</v>
      </c>
      <c r="U1664" s="1">
        <v>42098</v>
      </c>
      <c r="V1664">
        <v>95.054399999999987</v>
      </c>
      <c r="W1664">
        <v>4</v>
      </c>
      <c r="X1664">
        <v>137.76</v>
      </c>
      <c r="Y1664">
        <v>90264</v>
      </c>
      <c r="Z1664" t="str">
        <f>TEXT(Orders[[#This Row],[Order Date]],"MMM")</f>
        <v>Apr</v>
      </c>
    </row>
    <row r="1665" spans="1:26" x14ac:dyDescent="0.3">
      <c r="A1665">
        <v>25709</v>
      </c>
      <c r="B1665" t="s">
        <v>106</v>
      </c>
      <c r="C1665">
        <v>0.06</v>
      </c>
      <c r="D1665">
        <v>20.99</v>
      </c>
      <c r="E1665">
        <v>0.99</v>
      </c>
      <c r="F1665">
        <v>2958</v>
      </c>
      <c r="G1665" t="s">
        <v>2676</v>
      </c>
      <c r="H1665" t="s">
        <v>49</v>
      </c>
      <c r="I1665" t="s">
        <v>28</v>
      </c>
      <c r="J1665" t="s">
        <v>77</v>
      </c>
      <c r="K1665" t="s">
        <v>78</v>
      </c>
      <c r="L1665" t="s">
        <v>31</v>
      </c>
      <c r="M1665" t="s">
        <v>2677</v>
      </c>
      <c r="N1665">
        <v>0.37</v>
      </c>
      <c r="O1665" t="s">
        <v>33</v>
      </c>
      <c r="P1665" t="s">
        <v>61</v>
      </c>
      <c r="Q1665" t="s">
        <v>1852</v>
      </c>
      <c r="R1665" t="s">
        <v>2678</v>
      </c>
      <c r="S1665">
        <v>54956</v>
      </c>
      <c r="T1665" s="1">
        <v>42086</v>
      </c>
      <c r="U1665" s="1">
        <v>42091</v>
      </c>
      <c r="V1665">
        <v>224.96069999999997</v>
      </c>
      <c r="W1665">
        <v>18</v>
      </c>
      <c r="X1665">
        <v>326.02999999999997</v>
      </c>
      <c r="Y1665">
        <v>90265</v>
      </c>
      <c r="Z1665" t="str">
        <f>TEXT(Orders[[#This Row],[Order Date]],"MMM")</f>
        <v>Mar</v>
      </c>
    </row>
    <row r="1666" spans="1:26" x14ac:dyDescent="0.3">
      <c r="A1666">
        <v>19923</v>
      </c>
      <c r="B1666" t="s">
        <v>37</v>
      </c>
      <c r="C1666">
        <v>0.1</v>
      </c>
      <c r="D1666">
        <v>36.549999999999997</v>
      </c>
      <c r="E1666">
        <v>13.89</v>
      </c>
      <c r="F1666">
        <v>2960</v>
      </c>
      <c r="G1666" t="s">
        <v>2679</v>
      </c>
      <c r="H1666" t="s">
        <v>49</v>
      </c>
      <c r="I1666" t="s">
        <v>28</v>
      </c>
      <c r="J1666" t="s">
        <v>29</v>
      </c>
      <c r="K1666" t="s">
        <v>30</v>
      </c>
      <c r="L1666" t="s">
        <v>31</v>
      </c>
      <c r="M1666" t="s">
        <v>1287</v>
      </c>
      <c r="N1666">
        <v>0.41</v>
      </c>
      <c r="O1666" t="s">
        <v>33</v>
      </c>
      <c r="P1666" t="s">
        <v>136</v>
      </c>
      <c r="Q1666" t="s">
        <v>956</v>
      </c>
      <c r="R1666" t="s">
        <v>2680</v>
      </c>
      <c r="S1666">
        <v>72956</v>
      </c>
      <c r="T1666" s="1">
        <v>42099</v>
      </c>
      <c r="U1666" s="1">
        <v>42101</v>
      </c>
      <c r="V1666">
        <v>-89.572000000000003</v>
      </c>
      <c r="W1666">
        <v>11</v>
      </c>
      <c r="X1666">
        <v>379.72</v>
      </c>
      <c r="Y1666">
        <v>90646</v>
      </c>
      <c r="Z1666" t="str">
        <f>TEXT(Orders[[#This Row],[Order Date]],"MMM")</f>
        <v>Apr</v>
      </c>
    </row>
    <row r="1667" spans="1:26" x14ac:dyDescent="0.3">
      <c r="A1667">
        <v>20390</v>
      </c>
      <c r="B1667" t="s">
        <v>25</v>
      </c>
      <c r="C1667">
        <v>7.0000000000000007E-2</v>
      </c>
      <c r="D1667">
        <v>4.76</v>
      </c>
      <c r="E1667">
        <v>0.88</v>
      </c>
      <c r="F1667">
        <v>2962</v>
      </c>
      <c r="G1667" t="s">
        <v>2681</v>
      </c>
      <c r="H1667" t="s">
        <v>27</v>
      </c>
      <c r="I1667" t="s">
        <v>114</v>
      </c>
      <c r="J1667" t="s">
        <v>29</v>
      </c>
      <c r="K1667" t="s">
        <v>93</v>
      </c>
      <c r="L1667" t="s">
        <v>31</v>
      </c>
      <c r="M1667" t="s">
        <v>2553</v>
      </c>
      <c r="N1667">
        <v>0.39</v>
      </c>
      <c r="O1667" t="s">
        <v>33</v>
      </c>
      <c r="P1667" t="s">
        <v>34</v>
      </c>
      <c r="Q1667" t="s">
        <v>255</v>
      </c>
      <c r="R1667" t="s">
        <v>337</v>
      </c>
      <c r="S1667">
        <v>80027</v>
      </c>
      <c r="T1667" s="1">
        <v>42131</v>
      </c>
      <c r="U1667" s="1">
        <v>42133</v>
      </c>
      <c r="V1667">
        <v>33.347699999999996</v>
      </c>
      <c r="W1667">
        <v>10</v>
      </c>
      <c r="X1667">
        <v>48.33</v>
      </c>
      <c r="Y1667">
        <v>88611</v>
      </c>
      <c r="Z1667" t="str">
        <f>TEXT(Orders[[#This Row],[Order Date]],"MMM")</f>
        <v>May</v>
      </c>
    </row>
    <row r="1668" spans="1:26" x14ac:dyDescent="0.3">
      <c r="A1668">
        <v>22175</v>
      </c>
      <c r="B1668" t="s">
        <v>47</v>
      </c>
      <c r="C1668">
        <v>0.01</v>
      </c>
      <c r="D1668">
        <v>7.98</v>
      </c>
      <c r="E1668">
        <v>6.5</v>
      </c>
      <c r="F1668">
        <v>2963</v>
      </c>
      <c r="G1668" t="s">
        <v>2682</v>
      </c>
      <c r="H1668" t="s">
        <v>49</v>
      </c>
      <c r="I1668" t="s">
        <v>114</v>
      </c>
      <c r="J1668" t="s">
        <v>29</v>
      </c>
      <c r="K1668" t="s">
        <v>141</v>
      </c>
      <c r="L1668" t="s">
        <v>86</v>
      </c>
      <c r="M1668" t="s">
        <v>2683</v>
      </c>
      <c r="N1668">
        <v>0.59</v>
      </c>
      <c r="O1668" t="s">
        <v>33</v>
      </c>
      <c r="P1668" t="s">
        <v>53</v>
      </c>
      <c r="Q1668" t="s">
        <v>415</v>
      </c>
      <c r="R1668" t="s">
        <v>2684</v>
      </c>
      <c r="S1668">
        <v>21220</v>
      </c>
      <c r="T1668" s="1">
        <v>42177</v>
      </c>
      <c r="U1668" s="1">
        <v>42178</v>
      </c>
      <c r="V1668">
        <v>-34.591999999999999</v>
      </c>
      <c r="W1668">
        <v>4</v>
      </c>
      <c r="X1668">
        <v>34.909999999999997</v>
      </c>
      <c r="Y1668">
        <v>88612</v>
      </c>
      <c r="Z1668" t="str">
        <f>TEXT(Orders[[#This Row],[Order Date]],"MMM")</f>
        <v>Jun</v>
      </c>
    </row>
    <row r="1669" spans="1:26" x14ac:dyDescent="0.3">
      <c r="A1669">
        <v>25953</v>
      </c>
      <c r="B1669" t="s">
        <v>25</v>
      </c>
      <c r="C1669">
        <v>0.06</v>
      </c>
      <c r="D1669">
        <v>42.98</v>
      </c>
      <c r="E1669">
        <v>4.62</v>
      </c>
      <c r="F1669">
        <v>2964</v>
      </c>
      <c r="G1669" t="s">
        <v>2685</v>
      </c>
      <c r="H1669" t="s">
        <v>49</v>
      </c>
      <c r="I1669" t="s">
        <v>114</v>
      </c>
      <c r="J1669" t="s">
        <v>29</v>
      </c>
      <c r="K1669" t="s">
        <v>257</v>
      </c>
      <c r="L1669" t="s">
        <v>59</v>
      </c>
      <c r="M1669" t="s">
        <v>1882</v>
      </c>
      <c r="N1669">
        <v>0.56000000000000005</v>
      </c>
      <c r="O1669" t="s">
        <v>33</v>
      </c>
      <c r="P1669" t="s">
        <v>53</v>
      </c>
      <c r="Q1669" t="s">
        <v>154</v>
      </c>
      <c r="R1669" t="s">
        <v>1955</v>
      </c>
      <c r="S1669">
        <v>43050</v>
      </c>
      <c r="T1669" s="1">
        <v>42115</v>
      </c>
      <c r="U1669" s="1">
        <v>42117</v>
      </c>
      <c r="V1669">
        <v>-24.63</v>
      </c>
      <c r="W1669">
        <v>1</v>
      </c>
      <c r="X1669">
        <v>47.04</v>
      </c>
      <c r="Y1669">
        <v>88610</v>
      </c>
      <c r="Z1669" t="str">
        <f>TEXT(Orders[[#This Row],[Order Date]],"MMM")</f>
        <v>Apr</v>
      </c>
    </row>
    <row r="1670" spans="1:26" x14ac:dyDescent="0.3">
      <c r="A1670">
        <v>21390</v>
      </c>
      <c r="B1670" t="s">
        <v>37</v>
      </c>
      <c r="C1670">
        <v>0.08</v>
      </c>
      <c r="D1670">
        <v>9.68</v>
      </c>
      <c r="E1670">
        <v>2.0299999999999998</v>
      </c>
      <c r="F1670">
        <v>2968</v>
      </c>
      <c r="G1670" t="s">
        <v>2686</v>
      </c>
      <c r="H1670" t="s">
        <v>49</v>
      </c>
      <c r="I1670" t="s">
        <v>58</v>
      </c>
      <c r="J1670" t="s">
        <v>29</v>
      </c>
      <c r="K1670" t="s">
        <v>93</v>
      </c>
      <c r="L1670" t="s">
        <v>31</v>
      </c>
      <c r="M1670" t="s">
        <v>2687</v>
      </c>
      <c r="N1670">
        <v>0.37</v>
      </c>
      <c r="O1670" t="s">
        <v>33</v>
      </c>
      <c r="P1670" t="s">
        <v>136</v>
      </c>
      <c r="Q1670" t="s">
        <v>362</v>
      </c>
      <c r="R1670" t="s">
        <v>2688</v>
      </c>
      <c r="S1670">
        <v>33021</v>
      </c>
      <c r="T1670" s="1">
        <v>42057</v>
      </c>
      <c r="U1670" s="1">
        <v>42059</v>
      </c>
      <c r="V1670">
        <v>-536.24199999999996</v>
      </c>
      <c r="W1670">
        <v>1</v>
      </c>
      <c r="X1670">
        <v>10.94</v>
      </c>
      <c r="Y1670">
        <v>86085</v>
      </c>
      <c r="Z1670" t="str">
        <f>TEXT(Orders[[#This Row],[Order Date]],"MMM")</f>
        <v>Feb</v>
      </c>
    </row>
    <row r="1671" spans="1:26" x14ac:dyDescent="0.3">
      <c r="A1671">
        <v>21391</v>
      </c>
      <c r="B1671" t="s">
        <v>37</v>
      </c>
      <c r="C1671">
        <v>0.04</v>
      </c>
      <c r="D1671">
        <v>150.97999999999999</v>
      </c>
      <c r="E1671">
        <v>16.010000000000002</v>
      </c>
      <c r="F1671">
        <v>2968</v>
      </c>
      <c r="G1671" t="s">
        <v>2686</v>
      </c>
      <c r="H1671" t="s">
        <v>39</v>
      </c>
      <c r="I1671" t="s">
        <v>58</v>
      </c>
      <c r="J1671" t="s">
        <v>41</v>
      </c>
      <c r="K1671" t="s">
        <v>152</v>
      </c>
      <c r="L1671" t="s">
        <v>121</v>
      </c>
      <c r="M1671" t="s">
        <v>2689</v>
      </c>
      <c r="N1671">
        <v>0.7</v>
      </c>
      <c r="O1671" t="s">
        <v>33</v>
      </c>
      <c r="P1671" t="s">
        <v>136</v>
      </c>
      <c r="Q1671" t="s">
        <v>362</v>
      </c>
      <c r="R1671" t="s">
        <v>2688</v>
      </c>
      <c r="S1671">
        <v>33021</v>
      </c>
      <c r="T1671" s="1">
        <v>42057</v>
      </c>
      <c r="U1671" s="1">
        <v>42058</v>
      </c>
      <c r="V1671">
        <v>-125.86000000000001</v>
      </c>
      <c r="W1671">
        <v>5</v>
      </c>
      <c r="X1671">
        <v>731.38</v>
      </c>
      <c r="Y1671">
        <v>86085</v>
      </c>
      <c r="Z1671" t="str">
        <f>TEXT(Orders[[#This Row],[Order Date]],"MMM")</f>
        <v>Feb</v>
      </c>
    </row>
    <row r="1672" spans="1:26" x14ac:dyDescent="0.3">
      <c r="A1672">
        <v>18041</v>
      </c>
      <c r="B1672" t="s">
        <v>25</v>
      </c>
      <c r="C1672">
        <v>0.06</v>
      </c>
      <c r="D1672">
        <v>363.25</v>
      </c>
      <c r="E1672">
        <v>19.989999999999998</v>
      </c>
      <c r="F1672">
        <v>2968</v>
      </c>
      <c r="G1672" t="s">
        <v>2686</v>
      </c>
      <c r="H1672" t="s">
        <v>49</v>
      </c>
      <c r="I1672" t="s">
        <v>58</v>
      </c>
      <c r="J1672" t="s">
        <v>29</v>
      </c>
      <c r="K1672" t="s">
        <v>257</v>
      </c>
      <c r="L1672" t="s">
        <v>59</v>
      </c>
      <c r="M1672" t="s">
        <v>1250</v>
      </c>
      <c r="N1672">
        <v>0.56999999999999995</v>
      </c>
      <c r="O1672" t="s">
        <v>33</v>
      </c>
      <c r="P1672" t="s">
        <v>136</v>
      </c>
      <c r="Q1672" t="s">
        <v>362</v>
      </c>
      <c r="R1672" t="s">
        <v>2688</v>
      </c>
      <c r="S1672">
        <v>33021</v>
      </c>
      <c r="T1672" s="1">
        <v>42091</v>
      </c>
      <c r="U1672" s="1">
        <v>42093</v>
      </c>
      <c r="V1672">
        <v>36.164099999999998</v>
      </c>
      <c r="W1672">
        <v>1</v>
      </c>
      <c r="X1672">
        <v>344.87</v>
      </c>
      <c r="Y1672">
        <v>86086</v>
      </c>
      <c r="Z1672" t="str">
        <f>TEXT(Orders[[#This Row],[Order Date]],"MMM")</f>
        <v>Mar</v>
      </c>
    </row>
    <row r="1673" spans="1:26" x14ac:dyDescent="0.3">
      <c r="A1673">
        <v>21096</v>
      </c>
      <c r="B1673" t="s">
        <v>25</v>
      </c>
      <c r="C1673">
        <v>0.01</v>
      </c>
      <c r="D1673">
        <v>30.97</v>
      </c>
      <c r="E1673">
        <v>4</v>
      </c>
      <c r="F1673">
        <v>2973</v>
      </c>
      <c r="G1673" t="s">
        <v>2690</v>
      </c>
      <c r="H1673" t="s">
        <v>49</v>
      </c>
      <c r="I1673" t="s">
        <v>40</v>
      </c>
      <c r="J1673" t="s">
        <v>77</v>
      </c>
      <c r="K1673" t="s">
        <v>180</v>
      </c>
      <c r="L1673" t="s">
        <v>59</v>
      </c>
      <c r="M1673" t="s">
        <v>2691</v>
      </c>
      <c r="N1673">
        <v>0.74</v>
      </c>
      <c r="O1673" t="s">
        <v>33</v>
      </c>
      <c r="P1673" t="s">
        <v>61</v>
      </c>
      <c r="Q1673" t="s">
        <v>1852</v>
      </c>
      <c r="R1673" t="s">
        <v>2692</v>
      </c>
      <c r="S1673">
        <v>53151</v>
      </c>
      <c r="T1673" s="1">
        <v>42107</v>
      </c>
      <c r="U1673" s="1">
        <v>42109</v>
      </c>
      <c r="V1673">
        <v>17.102799999999998</v>
      </c>
      <c r="W1673">
        <v>17</v>
      </c>
      <c r="X1673">
        <v>523.05999999999995</v>
      </c>
      <c r="Y1673">
        <v>87186</v>
      </c>
      <c r="Z1673" t="str">
        <f>TEXT(Orders[[#This Row],[Order Date]],"MMM")</f>
        <v>Apr</v>
      </c>
    </row>
    <row r="1674" spans="1:26" x14ac:dyDescent="0.3">
      <c r="A1674">
        <v>21097</v>
      </c>
      <c r="B1674" t="s">
        <v>25</v>
      </c>
      <c r="C1674">
        <v>0.08</v>
      </c>
      <c r="D1674">
        <v>125.99</v>
      </c>
      <c r="E1674">
        <v>7.69</v>
      </c>
      <c r="F1674">
        <v>2973</v>
      </c>
      <c r="G1674" t="s">
        <v>2690</v>
      </c>
      <c r="H1674" t="s">
        <v>49</v>
      </c>
      <c r="I1674" t="s">
        <v>40</v>
      </c>
      <c r="J1674" t="s">
        <v>77</v>
      </c>
      <c r="K1674" t="s">
        <v>78</v>
      </c>
      <c r="L1674" t="s">
        <v>59</v>
      </c>
      <c r="M1674" t="s">
        <v>1222</v>
      </c>
      <c r="N1674">
        <v>0.57999999999999996</v>
      </c>
      <c r="O1674" t="s">
        <v>33</v>
      </c>
      <c r="P1674" t="s">
        <v>61</v>
      </c>
      <c r="Q1674" t="s">
        <v>1852</v>
      </c>
      <c r="R1674" t="s">
        <v>2692</v>
      </c>
      <c r="S1674">
        <v>53151</v>
      </c>
      <c r="T1674" s="1">
        <v>42107</v>
      </c>
      <c r="U1674" s="1">
        <v>42109</v>
      </c>
      <c r="V1674">
        <v>1269.3819599999999</v>
      </c>
      <c r="W1674">
        <v>23</v>
      </c>
      <c r="X1674">
        <v>2424.6799999999998</v>
      </c>
      <c r="Y1674">
        <v>87186</v>
      </c>
      <c r="Z1674" t="str">
        <f>TEXT(Orders[[#This Row],[Order Date]],"MMM")</f>
        <v>Apr</v>
      </c>
    </row>
    <row r="1675" spans="1:26" x14ac:dyDescent="0.3">
      <c r="A1675">
        <v>24770</v>
      </c>
      <c r="B1675" t="s">
        <v>47</v>
      </c>
      <c r="C1675">
        <v>0.1</v>
      </c>
      <c r="D1675">
        <v>442.14</v>
      </c>
      <c r="E1675">
        <v>14.7</v>
      </c>
      <c r="F1675">
        <v>2973</v>
      </c>
      <c r="G1675" t="s">
        <v>2690</v>
      </c>
      <c r="H1675" t="s">
        <v>39</v>
      </c>
      <c r="I1675" t="s">
        <v>40</v>
      </c>
      <c r="J1675" t="s">
        <v>77</v>
      </c>
      <c r="K1675" t="s">
        <v>85</v>
      </c>
      <c r="L1675" t="s">
        <v>43</v>
      </c>
      <c r="M1675" t="s">
        <v>336</v>
      </c>
      <c r="N1675">
        <v>0.56000000000000005</v>
      </c>
      <c r="O1675" t="s">
        <v>33</v>
      </c>
      <c r="P1675" t="s">
        <v>61</v>
      </c>
      <c r="Q1675" t="s">
        <v>1852</v>
      </c>
      <c r="R1675" t="s">
        <v>2692</v>
      </c>
      <c r="S1675">
        <v>53151</v>
      </c>
      <c r="T1675" s="1">
        <v>42144</v>
      </c>
      <c r="U1675" s="1">
        <v>42145</v>
      </c>
      <c r="V1675">
        <v>137.68794000000014</v>
      </c>
      <c r="W1675">
        <v>6</v>
      </c>
      <c r="X1675">
        <v>2411.4299999999998</v>
      </c>
      <c r="Y1675">
        <v>87187</v>
      </c>
      <c r="Z1675" t="str">
        <f>TEXT(Orders[[#This Row],[Order Date]],"MMM")</f>
        <v>May</v>
      </c>
    </row>
    <row r="1676" spans="1:26" x14ac:dyDescent="0.3">
      <c r="A1676">
        <v>19599</v>
      </c>
      <c r="B1676" t="s">
        <v>56</v>
      </c>
      <c r="C1676">
        <v>0.01</v>
      </c>
      <c r="D1676">
        <v>35.99</v>
      </c>
      <c r="E1676">
        <v>0.99</v>
      </c>
      <c r="F1676">
        <v>2976</v>
      </c>
      <c r="G1676" t="s">
        <v>2693</v>
      </c>
      <c r="H1676" t="s">
        <v>49</v>
      </c>
      <c r="I1676" t="s">
        <v>58</v>
      </c>
      <c r="J1676" t="s">
        <v>77</v>
      </c>
      <c r="K1676" t="s">
        <v>78</v>
      </c>
      <c r="L1676" t="s">
        <v>51</v>
      </c>
      <c r="M1676" t="s">
        <v>2376</v>
      </c>
      <c r="N1676">
        <v>0.35</v>
      </c>
      <c r="O1676" t="s">
        <v>33</v>
      </c>
      <c r="P1676" t="s">
        <v>61</v>
      </c>
      <c r="Q1676" t="s">
        <v>1852</v>
      </c>
      <c r="R1676" t="s">
        <v>2694</v>
      </c>
      <c r="S1676">
        <v>53154</v>
      </c>
      <c r="T1676" s="1">
        <v>42146</v>
      </c>
      <c r="U1676" s="1">
        <v>42147</v>
      </c>
      <c r="V1676">
        <v>882.48239999999998</v>
      </c>
      <c r="W1676">
        <v>41</v>
      </c>
      <c r="X1676">
        <v>1278.96</v>
      </c>
      <c r="Y1676">
        <v>89047</v>
      </c>
      <c r="Z1676" t="str">
        <f>TEXT(Orders[[#This Row],[Order Date]],"MMM")</f>
        <v>May</v>
      </c>
    </row>
    <row r="1677" spans="1:26" x14ac:dyDescent="0.3">
      <c r="A1677">
        <v>20182</v>
      </c>
      <c r="B1677" t="s">
        <v>47</v>
      </c>
      <c r="C1677">
        <v>0.09</v>
      </c>
      <c r="D1677">
        <v>2.94</v>
      </c>
      <c r="E1677">
        <v>0.7</v>
      </c>
      <c r="F1677">
        <v>2979</v>
      </c>
      <c r="G1677" t="s">
        <v>2695</v>
      </c>
      <c r="H1677" t="s">
        <v>49</v>
      </c>
      <c r="I1677" t="s">
        <v>28</v>
      </c>
      <c r="J1677" t="s">
        <v>29</v>
      </c>
      <c r="K1677" t="s">
        <v>30</v>
      </c>
      <c r="L1677" t="s">
        <v>31</v>
      </c>
      <c r="M1677" t="s">
        <v>112</v>
      </c>
      <c r="N1677">
        <v>0.57999999999999996</v>
      </c>
      <c r="O1677" t="s">
        <v>33</v>
      </c>
      <c r="P1677" t="s">
        <v>61</v>
      </c>
      <c r="Q1677" t="s">
        <v>2648</v>
      </c>
      <c r="R1677" t="s">
        <v>2696</v>
      </c>
      <c r="S1677">
        <v>58601</v>
      </c>
      <c r="T1677" s="1">
        <v>42031</v>
      </c>
      <c r="U1677" s="1">
        <v>42032</v>
      </c>
      <c r="V1677">
        <v>6.3840000000000003</v>
      </c>
      <c r="W1677">
        <v>9</v>
      </c>
      <c r="X1677">
        <v>25.22</v>
      </c>
      <c r="Y1677">
        <v>86544</v>
      </c>
      <c r="Z1677" t="str">
        <f>TEXT(Orders[[#This Row],[Order Date]],"MMM")</f>
        <v>Jan</v>
      </c>
    </row>
    <row r="1678" spans="1:26" x14ac:dyDescent="0.3">
      <c r="A1678">
        <v>18169</v>
      </c>
      <c r="B1678" t="s">
        <v>47</v>
      </c>
      <c r="C1678">
        <v>0.02</v>
      </c>
      <c r="D1678">
        <v>5.34</v>
      </c>
      <c r="E1678">
        <v>2.99</v>
      </c>
      <c r="F1678">
        <v>2979</v>
      </c>
      <c r="G1678" t="s">
        <v>2695</v>
      </c>
      <c r="H1678" t="s">
        <v>49</v>
      </c>
      <c r="I1678" t="s">
        <v>28</v>
      </c>
      <c r="J1678" t="s">
        <v>29</v>
      </c>
      <c r="K1678" t="s">
        <v>109</v>
      </c>
      <c r="L1678" t="s">
        <v>59</v>
      </c>
      <c r="M1678" t="s">
        <v>820</v>
      </c>
      <c r="N1678">
        <v>0.38</v>
      </c>
      <c r="O1678" t="s">
        <v>33</v>
      </c>
      <c r="P1678" t="s">
        <v>61</v>
      </c>
      <c r="Q1678" t="s">
        <v>2648</v>
      </c>
      <c r="R1678" t="s">
        <v>2696</v>
      </c>
      <c r="S1678">
        <v>58601</v>
      </c>
      <c r="T1678" s="1">
        <v>42061</v>
      </c>
      <c r="U1678" s="1">
        <v>42063</v>
      </c>
      <c r="V1678">
        <v>5.2955000000000005</v>
      </c>
      <c r="W1678">
        <v>6</v>
      </c>
      <c r="X1678">
        <v>34.729999999999997</v>
      </c>
      <c r="Y1678">
        <v>86545</v>
      </c>
      <c r="Z1678" t="str">
        <f>TEXT(Orders[[#This Row],[Order Date]],"MMM")</f>
        <v>Feb</v>
      </c>
    </row>
    <row r="1679" spans="1:26" x14ac:dyDescent="0.3">
      <c r="A1679">
        <v>18170</v>
      </c>
      <c r="B1679" t="s">
        <v>47</v>
      </c>
      <c r="C1679">
        <v>0.03</v>
      </c>
      <c r="D1679">
        <v>40.98</v>
      </c>
      <c r="E1679">
        <v>7.47</v>
      </c>
      <c r="F1679">
        <v>2979</v>
      </c>
      <c r="G1679" t="s">
        <v>2695</v>
      </c>
      <c r="H1679" t="s">
        <v>49</v>
      </c>
      <c r="I1679" t="s">
        <v>28</v>
      </c>
      <c r="J1679" t="s">
        <v>29</v>
      </c>
      <c r="K1679" t="s">
        <v>109</v>
      </c>
      <c r="L1679" t="s">
        <v>59</v>
      </c>
      <c r="M1679" t="s">
        <v>1370</v>
      </c>
      <c r="N1679">
        <v>0.37</v>
      </c>
      <c r="O1679" t="s">
        <v>33</v>
      </c>
      <c r="P1679" t="s">
        <v>61</v>
      </c>
      <c r="Q1679" t="s">
        <v>2648</v>
      </c>
      <c r="R1679" t="s">
        <v>2696</v>
      </c>
      <c r="S1679">
        <v>58601</v>
      </c>
      <c r="T1679" s="1">
        <v>42061</v>
      </c>
      <c r="U1679" s="1">
        <v>42062</v>
      </c>
      <c r="V1679">
        <v>170.79569999999998</v>
      </c>
      <c r="W1679">
        <v>6</v>
      </c>
      <c r="X1679">
        <v>247.53</v>
      </c>
      <c r="Y1679">
        <v>86545</v>
      </c>
      <c r="Z1679" t="str">
        <f>TEXT(Orders[[#This Row],[Order Date]],"MMM")</f>
        <v>Feb</v>
      </c>
    </row>
    <row r="1680" spans="1:26" x14ac:dyDescent="0.3">
      <c r="A1680">
        <v>18133</v>
      </c>
      <c r="B1680" t="s">
        <v>37</v>
      </c>
      <c r="C1680">
        <v>0.01</v>
      </c>
      <c r="D1680">
        <v>5.84</v>
      </c>
      <c r="E1680">
        <v>0.83</v>
      </c>
      <c r="F1680">
        <v>2979</v>
      </c>
      <c r="G1680" t="s">
        <v>2695</v>
      </c>
      <c r="H1680" t="s">
        <v>49</v>
      </c>
      <c r="I1680" t="s">
        <v>28</v>
      </c>
      <c r="J1680" t="s">
        <v>29</v>
      </c>
      <c r="K1680" t="s">
        <v>30</v>
      </c>
      <c r="L1680" t="s">
        <v>31</v>
      </c>
      <c r="M1680" t="s">
        <v>942</v>
      </c>
      <c r="N1680">
        <v>0.49</v>
      </c>
      <c r="O1680" t="s">
        <v>33</v>
      </c>
      <c r="P1680" t="s">
        <v>61</v>
      </c>
      <c r="Q1680" t="s">
        <v>2648</v>
      </c>
      <c r="R1680" t="s">
        <v>2696</v>
      </c>
      <c r="S1680">
        <v>58601</v>
      </c>
      <c r="T1680" s="1">
        <v>42169</v>
      </c>
      <c r="U1680" s="1">
        <v>42171</v>
      </c>
      <c r="V1680">
        <v>16.091999999999999</v>
      </c>
      <c r="W1680">
        <v>4</v>
      </c>
      <c r="X1680">
        <v>23.89</v>
      </c>
      <c r="Y1680">
        <v>86546</v>
      </c>
      <c r="Z1680" t="str">
        <f>TEXT(Orders[[#This Row],[Order Date]],"MMM")</f>
        <v>Jun</v>
      </c>
    </row>
    <row r="1681" spans="1:26" x14ac:dyDescent="0.3">
      <c r="A1681">
        <v>20183</v>
      </c>
      <c r="B1681" t="s">
        <v>47</v>
      </c>
      <c r="C1681">
        <v>0.03</v>
      </c>
      <c r="D1681">
        <v>43.98</v>
      </c>
      <c r="E1681">
        <v>8.99</v>
      </c>
      <c r="F1681">
        <v>2980</v>
      </c>
      <c r="G1681" t="s">
        <v>2697</v>
      </c>
      <c r="H1681" t="s">
        <v>49</v>
      </c>
      <c r="I1681" t="s">
        <v>28</v>
      </c>
      <c r="J1681" t="s">
        <v>29</v>
      </c>
      <c r="K1681" t="s">
        <v>30</v>
      </c>
      <c r="L1681" t="s">
        <v>51</v>
      </c>
      <c r="M1681" t="s">
        <v>1115</v>
      </c>
      <c r="N1681">
        <v>0.57999999999999996</v>
      </c>
      <c r="O1681" t="s">
        <v>33</v>
      </c>
      <c r="P1681" t="s">
        <v>53</v>
      </c>
      <c r="Q1681" t="s">
        <v>154</v>
      </c>
      <c r="R1681" t="s">
        <v>2698</v>
      </c>
      <c r="S1681">
        <v>44870</v>
      </c>
      <c r="T1681" s="1">
        <v>42031</v>
      </c>
      <c r="U1681" s="1">
        <v>42033</v>
      </c>
      <c r="V1681">
        <v>274.0788</v>
      </c>
      <c r="W1681">
        <v>10</v>
      </c>
      <c r="X1681">
        <v>454.4</v>
      </c>
      <c r="Y1681">
        <v>86544</v>
      </c>
      <c r="Z1681" t="str">
        <f>TEXT(Orders[[#This Row],[Order Date]],"MMM")</f>
        <v>Jan</v>
      </c>
    </row>
    <row r="1682" spans="1:26" x14ac:dyDescent="0.3">
      <c r="A1682">
        <v>20184</v>
      </c>
      <c r="B1682" t="s">
        <v>47</v>
      </c>
      <c r="C1682">
        <v>0.06</v>
      </c>
      <c r="D1682">
        <v>1.1399999999999999</v>
      </c>
      <c r="E1682">
        <v>0.7</v>
      </c>
      <c r="F1682">
        <v>2980</v>
      </c>
      <c r="G1682" t="s">
        <v>2697</v>
      </c>
      <c r="H1682" t="s">
        <v>49</v>
      </c>
      <c r="I1682" t="s">
        <v>28</v>
      </c>
      <c r="J1682" t="s">
        <v>29</v>
      </c>
      <c r="K1682" t="s">
        <v>66</v>
      </c>
      <c r="L1682" t="s">
        <v>31</v>
      </c>
      <c r="M1682" t="s">
        <v>1007</v>
      </c>
      <c r="N1682">
        <v>0.38</v>
      </c>
      <c r="O1682" t="s">
        <v>33</v>
      </c>
      <c r="P1682" t="s">
        <v>53</v>
      </c>
      <c r="Q1682" t="s">
        <v>154</v>
      </c>
      <c r="R1682" t="s">
        <v>2698</v>
      </c>
      <c r="S1682">
        <v>44870</v>
      </c>
      <c r="T1682" s="1">
        <v>42031</v>
      </c>
      <c r="U1682" s="1">
        <v>42034</v>
      </c>
      <c r="V1682">
        <v>-3.782</v>
      </c>
      <c r="W1682">
        <v>13</v>
      </c>
      <c r="X1682">
        <v>14.53</v>
      </c>
      <c r="Y1682">
        <v>86544</v>
      </c>
      <c r="Z1682" t="str">
        <f>TEXT(Orders[[#This Row],[Order Date]],"MMM")</f>
        <v>Jan</v>
      </c>
    </row>
    <row r="1683" spans="1:26" x14ac:dyDescent="0.3">
      <c r="A1683">
        <v>20435</v>
      </c>
      <c r="B1683" t="s">
        <v>56</v>
      </c>
      <c r="C1683">
        <v>7.0000000000000007E-2</v>
      </c>
      <c r="D1683">
        <v>2.61</v>
      </c>
      <c r="E1683">
        <v>0.5</v>
      </c>
      <c r="F1683">
        <v>2980</v>
      </c>
      <c r="G1683" t="s">
        <v>2697</v>
      </c>
      <c r="H1683" t="s">
        <v>49</v>
      </c>
      <c r="I1683" t="s">
        <v>28</v>
      </c>
      <c r="J1683" t="s">
        <v>29</v>
      </c>
      <c r="K1683" t="s">
        <v>134</v>
      </c>
      <c r="L1683" t="s">
        <v>59</v>
      </c>
      <c r="M1683" t="s">
        <v>1135</v>
      </c>
      <c r="N1683">
        <v>0.39</v>
      </c>
      <c r="O1683" t="s">
        <v>33</v>
      </c>
      <c r="P1683" t="s">
        <v>53</v>
      </c>
      <c r="Q1683" t="s">
        <v>154</v>
      </c>
      <c r="R1683" t="s">
        <v>2698</v>
      </c>
      <c r="S1683">
        <v>44870</v>
      </c>
      <c r="T1683" s="1">
        <v>42060</v>
      </c>
      <c r="U1683" s="1">
        <v>42062</v>
      </c>
      <c r="V1683">
        <v>10.798499999999999</v>
      </c>
      <c r="W1683">
        <v>6</v>
      </c>
      <c r="X1683">
        <v>15.65</v>
      </c>
      <c r="Y1683">
        <v>86547</v>
      </c>
      <c r="Z1683" t="str">
        <f>TEXT(Orders[[#This Row],[Order Date]],"MMM")</f>
        <v>Feb</v>
      </c>
    </row>
    <row r="1684" spans="1:26" x14ac:dyDescent="0.3">
      <c r="A1684">
        <v>23110</v>
      </c>
      <c r="B1684" t="s">
        <v>106</v>
      </c>
      <c r="C1684">
        <v>0.04</v>
      </c>
      <c r="D1684">
        <v>2.88</v>
      </c>
      <c r="E1684">
        <v>1.01</v>
      </c>
      <c r="F1684">
        <v>2980</v>
      </c>
      <c r="G1684" t="s">
        <v>2697</v>
      </c>
      <c r="H1684" t="s">
        <v>49</v>
      </c>
      <c r="I1684" t="s">
        <v>28</v>
      </c>
      <c r="J1684" t="s">
        <v>29</v>
      </c>
      <c r="K1684" t="s">
        <v>30</v>
      </c>
      <c r="L1684" t="s">
        <v>31</v>
      </c>
      <c r="M1684" t="s">
        <v>792</v>
      </c>
      <c r="N1684">
        <v>0.55000000000000004</v>
      </c>
      <c r="O1684" t="s">
        <v>33</v>
      </c>
      <c r="P1684" t="s">
        <v>53</v>
      </c>
      <c r="Q1684" t="s">
        <v>154</v>
      </c>
      <c r="R1684" t="s">
        <v>2698</v>
      </c>
      <c r="S1684">
        <v>44870</v>
      </c>
      <c r="T1684" s="1">
        <v>42154</v>
      </c>
      <c r="U1684" s="1">
        <v>42159</v>
      </c>
      <c r="V1684">
        <v>15.246</v>
      </c>
      <c r="W1684">
        <v>39</v>
      </c>
      <c r="X1684">
        <v>111.92</v>
      </c>
      <c r="Y1684">
        <v>86548</v>
      </c>
      <c r="Z1684" t="str">
        <f>TEXT(Orders[[#This Row],[Order Date]],"MMM")</f>
        <v>May</v>
      </c>
    </row>
    <row r="1685" spans="1:26" x14ac:dyDescent="0.3">
      <c r="A1685">
        <v>20816</v>
      </c>
      <c r="B1685" t="s">
        <v>47</v>
      </c>
      <c r="C1685">
        <v>0.09</v>
      </c>
      <c r="D1685">
        <v>100.98</v>
      </c>
      <c r="E1685">
        <v>35.840000000000003</v>
      </c>
      <c r="F1685">
        <v>2987</v>
      </c>
      <c r="G1685" t="s">
        <v>2699</v>
      </c>
      <c r="H1685" t="s">
        <v>39</v>
      </c>
      <c r="I1685" t="s">
        <v>40</v>
      </c>
      <c r="J1685" t="s">
        <v>41</v>
      </c>
      <c r="K1685" t="s">
        <v>191</v>
      </c>
      <c r="L1685" t="s">
        <v>121</v>
      </c>
      <c r="M1685" t="s">
        <v>260</v>
      </c>
      <c r="N1685">
        <v>0.62</v>
      </c>
      <c r="O1685" t="s">
        <v>33</v>
      </c>
      <c r="P1685" t="s">
        <v>61</v>
      </c>
      <c r="Q1685" t="s">
        <v>330</v>
      </c>
      <c r="R1685" t="s">
        <v>2700</v>
      </c>
      <c r="S1685">
        <v>50265</v>
      </c>
      <c r="T1685" s="1">
        <v>42183</v>
      </c>
      <c r="U1685" s="1">
        <v>42183</v>
      </c>
      <c r="V1685">
        <v>-103.624</v>
      </c>
      <c r="W1685">
        <v>17</v>
      </c>
      <c r="X1685">
        <v>1700.38</v>
      </c>
      <c r="Y1685">
        <v>91180</v>
      </c>
      <c r="Z1685" t="str">
        <f>TEXT(Orders[[#This Row],[Order Date]],"MMM")</f>
        <v>Jun</v>
      </c>
    </row>
    <row r="1686" spans="1:26" x14ac:dyDescent="0.3">
      <c r="A1686">
        <v>20817</v>
      </c>
      <c r="B1686" t="s">
        <v>47</v>
      </c>
      <c r="C1686">
        <v>0.1</v>
      </c>
      <c r="D1686">
        <v>5.78</v>
      </c>
      <c r="E1686">
        <v>7.96</v>
      </c>
      <c r="F1686">
        <v>2987</v>
      </c>
      <c r="G1686" t="s">
        <v>2699</v>
      </c>
      <c r="H1686" t="s">
        <v>49</v>
      </c>
      <c r="I1686" t="s">
        <v>40</v>
      </c>
      <c r="J1686" t="s">
        <v>29</v>
      </c>
      <c r="K1686" t="s">
        <v>93</v>
      </c>
      <c r="L1686" t="s">
        <v>59</v>
      </c>
      <c r="M1686" t="s">
        <v>2701</v>
      </c>
      <c r="N1686">
        <v>0.36</v>
      </c>
      <c r="O1686" t="s">
        <v>33</v>
      </c>
      <c r="P1686" t="s">
        <v>61</v>
      </c>
      <c r="Q1686" t="s">
        <v>330</v>
      </c>
      <c r="R1686" t="s">
        <v>2700</v>
      </c>
      <c r="S1686">
        <v>50265</v>
      </c>
      <c r="T1686" s="1">
        <v>42183</v>
      </c>
      <c r="U1686" s="1">
        <v>42183</v>
      </c>
      <c r="V1686">
        <v>-57.823999999999998</v>
      </c>
      <c r="W1686">
        <v>6</v>
      </c>
      <c r="X1686">
        <v>35.96</v>
      </c>
      <c r="Y1686">
        <v>91180</v>
      </c>
      <c r="Z1686" t="str">
        <f>TEXT(Orders[[#This Row],[Order Date]],"MMM")</f>
        <v>Jun</v>
      </c>
    </row>
    <row r="1687" spans="1:26" x14ac:dyDescent="0.3">
      <c r="A1687">
        <v>22473</v>
      </c>
      <c r="B1687" t="s">
        <v>106</v>
      </c>
      <c r="C1687">
        <v>0.05</v>
      </c>
      <c r="D1687">
        <v>70.97</v>
      </c>
      <c r="E1687">
        <v>3.5</v>
      </c>
      <c r="F1687">
        <v>2991</v>
      </c>
      <c r="G1687" t="s">
        <v>2702</v>
      </c>
      <c r="H1687" t="s">
        <v>49</v>
      </c>
      <c r="I1687" t="s">
        <v>40</v>
      </c>
      <c r="J1687" t="s">
        <v>29</v>
      </c>
      <c r="K1687" t="s">
        <v>257</v>
      </c>
      <c r="L1687" t="s">
        <v>59</v>
      </c>
      <c r="M1687" t="s">
        <v>670</v>
      </c>
      <c r="N1687">
        <v>0.59</v>
      </c>
      <c r="O1687" t="s">
        <v>33</v>
      </c>
      <c r="P1687" t="s">
        <v>61</v>
      </c>
      <c r="Q1687" t="s">
        <v>1852</v>
      </c>
      <c r="R1687" t="s">
        <v>2703</v>
      </c>
      <c r="S1687">
        <v>53402</v>
      </c>
      <c r="T1687" s="1">
        <v>42132</v>
      </c>
      <c r="U1687" s="1">
        <v>42137</v>
      </c>
      <c r="V1687">
        <v>18.218000000000018</v>
      </c>
      <c r="W1687">
        <v>2</v>
      </c>
      <c r="X1687">
        <v>141.59</v>
      </c>
      <c r="Y1687">
        <v>91466</v>
      </c>
      <c r="Z1687" t="str">
        <f>TEXT(Orders[[#This Row],[Order Date]],"MMM")</f>
        <v>May</v>
      </c>
    </row>
    <row r="1688" spans="1:26" x14ac:dyDescent="0.3">
      <c r="A1688">
        <v>22476</v>
      </c>
      <c r="B1688" t="s">
        <v>106</v>
      </c>
      <c r="C1688">
        <v>0</v>
      </c>
      <c r="D1688">
        <v>5.28</v>
      </c>
      <c r="E1688">
        <v>6.26</v>
      </c>
      <c r="F1688">
        <v>2992</v>
      </c>
      <c r="G1688" t="s">
        <v>2704</v>
      </c>
      <c r="H1688" t="s">
        <v>49</v>
      </c>
      <c r="I1688" t="s">
        <v>40</v>
      </c>
      <c r="J1688" t="s">
        <v>29</v>
      </c>
      <c r="K1688" t="s">
        <v>93</v>
      </c>
      <c r="L1688" t="s">
        <v>59</v>
      </c>
      <c r="M1688" t="s">
        <v>1360</v>
      </c>
      <c r="N1688">
        <v>0.4</v>
      </c>
      <c r="O1688" t="s">
        <v>33</v>
      </c>
      <c r="P1688" t="s">
        <v>61</v>
      </c>
      <c r="Q1688" t="s">
        <v>1852</v>
      </c>
      <c r="R1688" t="s">
        <v>2705</v>
      </c>
      <c r="S1688">
        <v>53081</v>
      </c>
      <c r="T1688" s="1">
        <v>42132</v>
      </c>
      <c r="U1688" s="1">
        <v>42139</v>
      </c>
      <c r="V1688">
        <v>25.058000000000035</v>
      </c>
      <c r="W1688">
        <v>36</v>
      </c>
      <c r="X1688">
        <v>203.05</v>
      </c>
      <c r="Y1688">
        <v>91466</v>
      </c>
      <c r="Z1688" t="str">
        <f>TEXT(Orders[[#This Row],[Order Date]],"MMM")</f>
        <v>May</v>
      </c>
    </row>
    <row r="1689" spans="1:26" x14ac:dyDescent="0.3">
      <c r="A1689">
        <v>20891</v>
      </c>
      <c r="B1689" t="s">
        <v>37</v>
      </c>
      <c r="C1689">
        <v>0.03</v>
      </c>
      <c r="D1689">
        <v>10.98</v>
      </c>
      <c r="E1689">
        <v>3.37</v>
      </c>
      <c r="F1689">
        <v>2999</v>
      </c>
      <c r="G1689" t="s">
        <v>2706</v>
      </c>
      <c r="H1689" t="s">
        <v>49</v>
      </c>
      <c r="I1689" t="s">
        <v>114</v>
      </c>
      <c r="J1689" t="s">
        <v>29</v>
      </c>
      <c r="K1689" t="s">
        <v>174</v>
      </c>
      <c r="L1689" t="s">
        <v>51</v>
      </c>
      <c r="M1689" t="s">
        <v>225</v>
      </c>
      <c r="N1689">
        <v>0.56999999999999995</v>
      </c>
      <c r="O1689" t="s">
        <v>33</v>
      </c>
      <c r="P1689" t="s">
        <v>61</v>
      </c>
      <c r="Q1689" t="s">
        <v>300</v>
      </c>
      <c r="R1689" t="s">
        <v>2707</v>
      </c>
      <c r="S1689">
        <v>48237</v>
      </c>
      <c r="T1689" s="1">
        <v>42104</v>
      </c>
      <c r="U1689" s="1">
        <v>42105</v>
      </c>
      <c r="V1689">
        <v>11.82</v>
      </c>
      <c r="W1689">
        <v>5</v>
      </c>
      <c r="X1689">
        <v>56.19</v>
      </c>
      <c r="Y1689">
        <v>87041</v>
      </c>
      <c r="Z1689" t="str">
        <f>TEXT(Orders[[#This Row],[Order Date]],"MMM")</f>
        <v>Apr</v>
      </c>
    </row>
    <row r="1690" spans="1:26" x14ac:dyDescent="0.3">
      <c r="A1690">
        <v>21499</v>
      </c>
      <c r="B1690" t="s">
        <v>106</v>
      </c>
      <c r="C1690">
        <v>0.01</v>
      </c>
      <c r="D1690">
        <v>10.14</v>
      </c>
      <c r="E1690">
        <v>2.27</v>
      </c>
      <c r="F1690">
        <v>3000</v>
      </c>
      <c r="G1690" t="s">
        <v>2708</v>
      </c>
      <c r="H1690" t="s">
        <v>49</v>
      </c>
      <c r="I1690" t="s">
        <v>114</v>
      </c>
      <c r="J1690" t="s">
        <v>29</v>
      </c>
      <c r="K1690" t="s">
        <v>93</v>
      </c>
      <c r="L1690" t="s">
        <v>31</v>
      </c>
      <c r="M1690" t="s">
        <v>270</v>
      </c>
      <c r="N1690">
        <v>0.36</v>
      </c>
      <c r="O1690" t="s">
        <v>33</v>
      </c>
      <c r="P1690" t="s">
        <v>61</v>
      </c>
      <c r="Q1690" t="s">
        <v>300</v>
      </c>
      <c r="R1690" t="s">
        <v>2709</v>
      </c>
      <c r="S1690">
        <v>48342</v>
      </c>
      <c r="T1690" s="1">
        <v>42030</v>
      </c>
      <c r="U1690" s="1">
        <v>42032</v>
      </c>
      <c r="V1690">
        <v>28.151999999999997</v>
      </c>
      <c r="W1690">
        <v>4</v>
      </c>
      <c r="X1690">
        <v>40.799999999999997</v>
      </c>
      <c r="Y1690">
        <v>87042</v>
      </c>
      <c r="Z1690" t="str">
        <f>TEXT(Orders[[#This Row],[Order Date]],"MMM")</f>
        <v>Jan</v>
      </c>
    </row>
    <row r="1691" spans="1:26" x14ac:dyDescent="0.3">
      <c r="A1691">
        <v>23836</v>
      </c>
      <c r="B1691" t="s">
        <v>37</v>
      </c>
      <c r="C1691">
        <v>0.03</v>
      </c>
      <c r="D1691">
        <v>5.4</v>
      </c>
      <c r="E1691">
        <v>7.78</v>
      </c>
      <c r="F1691">
        <v>3001</v>
      </c>
      <c r="G1691" t="s">
        <v>2710</v>
      </c>
      <c r="H1691" t="s">
        <v>49</v>
      </c>
      <c r="I1691" t="s">
        <v>114</v>
      </c>
      <c r="J1691" t="s">
        <v>29</v>
      </c>
      <c r="K1691" t="s">
        <v>109</v>
      </c>
      <c r="L1691" t="s">
        <v>59</v>
      </c>
      <c r="M1691" t="s">
        <v>310</v>
      </c>
      <c r="N1691">
        <v>0.37</v>
      </c>
      <c r="O1691" t="s">
        <v>33</v>
      </c>
      <c r="P1691" t="s">
        <v>61</v>
      </c>
      <c r="Q1691" t="s">
        <v>300</v>
      </c>
      <c r="R1691" t="s">
        <v>2711</v>
      </c>
      <c r="S1691">
        <v>48060</v>
      </c>
      <c r="T1691" s="1">
        <v>42080</v>
      </c>
      <c r="U1691" s="1">
        <v>42082</v>
      </c>
      <c r="V1691">
        <v>-237.54400000000001</v>
      </c>
      <c r="W1691">
        <v>21</v>
      </c>
      <c r="X1691">
        <v>117.87</v>
      </c>
      <c r="Y1691">
        <v>87043</v>
      </c>
      <c r="Z1691" t="str">
        <f>TEXT(Orders[[#This Row],[Order Date]],"MMM")</f>
        <v>Mar</v>
      </c>
    </row>
    <row r="1692" spans="1:26" x14ac:dyDescent="0.3">
      <c r="A1692">
        <v>25282</v>
      </c>
      <c r="B1692" t="s">
        <v>56</v>
      </c>
      <c r="C1692">
        <v>0.03</v>
      </c>
      <c r="D1692">
        <v>85.99</v>
      </c>
      <c r="E1692">
        <v>0.99</v>
      </c>
      <c r="F1692">
        <v>3003</v>
      </c>
      <c r="G1692" t="s">
        <v>2712</v>
      </c>
      <c r="H1692" t="s">
        <v>49</v>
      </c>
      <c r="I1692" t="s">
        <v>40</v>
      </c>
      <c r="J1692" t="s">
        <v>77</v>
      </c>
      <c r="K1692" t="s">
        <v>78</v>
      </c>
      <c r="L1692" t="s">
        <v>31</v>
      </c>
      <c r="M1692" t="s">
        <v>417</v>
      </c>
      <c r="N1692">
        <v>0.55000000000000004</v>
      </c>
      <c r="O1692" t="s">
        <v>33</v>
      </c>
      <c r="P1692" t="s">
        <v>34</v>
      </c>
      <c r="Q1692" t="s">
        <v>1737</v>
      </c>
      <c r="R1692" t="s">
        <v>2713</v>
      </c>
      <c r="S1692">
        <v>83814</v>
      </c>
      <c r="T1692" s="1">
        <v>42068</v>
      </c>
      <c r="U1692" s="1">
        <v>42069</v>
      </c>
      <c r="V1692">
        <v>1037.1044999999999</v>
      </c>
      <c r="W1692">
        <v>20</v>
      </c>
      <c r="X1692">
        <v>1503.05</v>
      </c>
      <c r="Y1692">
        <v>91586</v>
      </c>
      <c r="Z1692" t="str">
        <f>TEXT(Orders[[#This Row],[Order Date]],"MMM")</f>
        <v>Mar</v>
      </c>
    </row>
    <row r="1693" spans="1:26" x14ac:dyDescent="0.3">
      <c r="A1693">
        <v>7664</v>
      </c>
      <c r="B1693" t="s">
        <v>106</v>
      </c>
      <c r="C1693">
        <v>0.08</v>
      </c>
      <c r="D1693">
        <v>6.48</v>
      </c>
      <c r="E1693">
        <v>6.81</v>
      </c>
      <c r="F1693">
        <v>3004</v>
      </c>
      <c r="G1693" t="s">
        <v>2714</v>
      </c>
      <c r="H1693" t="s">
        <v>49</v>
      </c>
      <c r="I1693" t="s">
        <v>28</v>
      </c>
      <c r="J1693" t="s">
        <v>29</v>
      </c>
      <c r="K1693" t="s">
        <v>93</v>
      </c>
      <c r="L1693" t="s">
        <v>59</v>
      </c>
      <c r="M1693" t="s">
        <v>2715</v>
      </c>
      <c r="N1693">
        <v>0.36</v>
      </c>
      <c r="O1693" t="s">
        <v>33</v>
      </c>
      <c r="P1693" t="s">
        <v>34</v>
      </c>
      <c r="Q1693" t="s">
        <v>45</v>
      </c>
      <c r="R1693" t="s">
        <v>661</v>
      </c>
      <c r="S1693">
        <v>90049</v>
      </c>
      <c r="T1693" s="1">
        <v>42045</v>
      </c>
      <c r="U1693" s="1">
        <v>42050</v>
      </c>
      <c r="V1693">
        <v>-94.59</v>
      </c>
      <c r="W1693">
        <v>58</v>
      </c>
      <c r="X1693">
        <v>382.33</v>
      </c>
      <c r="Y1693">
        <v>54949</v>
      </c>
      <c r="Z1693" t="str">
        <f>TEXT(Orders[[#This Row],[Order Date]],"MMM")</f>
        <v>Feb</v>
      </c>
    </row>
    <row r="1694" spans="1:26" x14ac:dyDescent="0.3">
      <c r="A1694">
        <v>7665</v>
      </c>
      <c r="B1694" t="s">
        <v>106</v>
      </c>
      <c r="C1694">
        <v>0.09</v>
      </c>
      <c r="D1694">
        <v>20.98</v>
      </c>
      <c r="E1694">
        <v>53.03</v>
      </c>
      <c r="F1694">
        <v>3004</v>
      </c>
      <c r="G1694" t="s">
        <v>2714</v>
      </c>
      <c r="H1694" t="s">
        <v>39</v>
      </c>
      <c r="I1694" t="s">
        <v>28</v>
      </c>
      <c r="J1694" t="s">
        <v>29</v>
      </c>
      <c r="K1694" t="s">
        <v>141</v>
      </c>
      <c r="L1694" t="s">
        <v>43</v>
      </c>
      <c r="M1694" t="s">
        <v>616</v>
      </c>
      <c r="N1694">
        <v>0.78</v>
      </c>
      <c r="O1694" t="s">
        <v>33</v>
      </c>
      <c r="P1694" t="s">
        <v>34</v>
      </c>
      <c r="Q1694" t="s">
        <v>45</v>
      </c>
      <c r="R1694" t="s">
        <v>661</v>
      </c>
      <c r="S1694">
        <v>90049</v>
      </c>
      <c r="T1694" s="1">
        <v>42045</v>
      </c>
      <c r="U1694" s="1">
        <v>42052</v>
      </c>
      <c r="V1694">
        <v>-293.74</v>
      </c>
      <c r="W1694">
        <v>13</v>
      </c>
      <c r="X1694">
        <v>356.61</v>
      </c>
      <c r="Y1694">
        <v>54949</v>
      </c>
      <c r="Z1694" t="str">
        <f>TEXT(Orders[[#This Row],[Order Date]],"MMM")</f>
        <v>Feb</v>
      </c>
    </row>
    <row r="1695" spans="1:26" x14ac:dyDescent="0.3">
      <c r="A1695">
        <v>23295</v>
      </c>
      <c r="B1695" t="s">
        <v>47</v>
      </c>
      <c r="C1695">
        <v>0.05</v>
      </c>
      <c r="D1695">
        <v>122.99</v>
      </c>
      <c r="E1695">
        <v>19.989999999999998</v>
      </c>
      <c r="F1695">
        <v>3005</v>
      </c>
      <c r="G1695" t="s">
        <v>2716</v>
      </c>
      <c r="H1695" t="s">
        <v>27</v>
      </c>
      <c r="I1695" t="s">
        <v>28</v>
      </c>
      <c r="J1695" t="s">
        <v>29</v>
      </c>
      <c r="K1695" t="s">
        <v>109</v>
      </c>
      <c r="L1695" t="s">
        <v>59</v>
      </c>
      <c r="M1695" t="s">
        <v>2234</v>
      </c>
      <c r="N1695">
        <v>0.37</v>
      </c>
      <c r="O1695" t="s">
        <v>33</v>
      </c>
      <c r="P1695" t="s">
        <v>34</v>
      </c>
      <c r="Q1695" t="s">
        <v>1737</v>
      </c>
      <c r="R1695" t="s">
        <v>2713</v>
      </c>
      <c r="S1695">
        <v>83814</v>
      </c>
      <c r="T1695" s="1">
        <v>42163</v>
      </c>
      <c r="U1695" s="1">
        <v>42166</v>
      </c>
      <c r="V1695">
        <v>1039.7540999999999</v>
      </c>
      <c r="W1695">
        <v>12</v>
      </c>
      <c r="X1695">
        <v>1506.89</v>
      </c>
      <c r="Y1695">
        <v>91389</v>
      </c>
      <c r="Z1695" t="str">
        <f>TEXT(Orders[[#This Row],[Order Date]],"MMM")</f>
        <v>Jun</v>
      </c>
    </row>
    <row r="1696" spans="1:26" x14ac:dyDescent="0.3">
      <c r="A1696">
        <v>25664</v>
      </c>
      <c r="B1696" t="s">
        <v>106</v>
      </c>
      <c r="C1696">
        <v>0.08</v>
      </c>
      <c r="D1696">
        <v>6.48</v>
      </c>
      <c r="E1696">
        <v>6.81</v>
      </c>
      <c r="F1696">
        <v>3006</v>
      </c>
      <c r="G1696" t="s">
        <v>2717</v>
      </c>
      <c r="H1696" t="s">
        <v>49</v>
      </c>
      <c r="I1696" t="s">
        <v>28</v>
      </c>
      <c r="J1696" t="s">
        <v>29</v>
      </c>
      <c r="K1696" t="s">
        <v>93</v>
      </c>
      <c r="L1696" t="s">
        <v>59</v>
      </c>
      <c r="M1696" t="s">
        <v>2715</v>
      </c>
      <c r="N1696">
        <v>0.36</v>
      </c>
      <c r="O1696" t="s">
        <v>33</v>
      </c>
      <c r="P1696" t="s">
        <v>34</v>
      </c>
      <c r="Q1696" t="s">
        <v>1737</v>
      </c>
      <c r="R1696" t="s">
        <v>2718</v>
      </c>
      <c r="S1696">
        <v>83402</v>
      </c>
      <c r="T1696" s="1">
        <v>42045</v>
      </c>
      <c r="U1696" s="1">
        <v>42050</v>
      </c>
      <c r="V1696">
        <v>-49.186800000000005</v>
      </c>
      <c r="W1696">
        <v>14</v>
      </c>
      <c r="X1696">
        <v>92.29</v>
      </c>
      <c r="Y1696">
        <v>91388</v>
      </c>
      <c r="Z1696" t="str">
        <f>TEXT(Orders[[#This Row],[Order Date]],"MMM")</f>
        <v>Feb</v>
      </c>
    </row>
    <row r="1697" spans="1:26" x14ac:dyDescent="0.3">
      <c r="A1697">
        <v>25665</v>
      </c>
      <c r="B1697" t="s">
        <v>106</v>
      </c>
      <c r="C1697">
        <v>0.09</v>
      </c>
      <c r="D1697">
        <v>20.98</v>
      </c>
      <c r="E1697">
        <v>53.03</v>
      </c>
      <c r="F1697">
        <v>3006</v>
      </c>
      <c r="G1697" t="s">
        <v>2717</v>
      </c>
      <c r="H1697" t="s">
        <v>39</v>
      </c>
      <c r="I1697" t="s">
        <v>28</v>
      </c>
      <c r="J1697" t="s">
        <v>29</v>
      </c>
      <c r="K1697" t="s">
        <v>141</v>
      </c>
      <c r="L1697" t="s">
        <v>43</v>
      </c>
      <c r="M1697" t="s">
        <v>616</v>
      </c>
      <c r="N1697">
        <v>0.78</v>
      </c>
      <c r="O1697" t="s">
        <v>33</v>
      </c>
      <c r="P1697" t="s">
        <v>34</v>
      </c>
      <c r="Q1697" t="s">
        <v>1737</v>
      </c>
      <c r="R1697" t="s">
        <v>2718</v>
      </c>
      <c r="S1697">
        <v>83402</v>
      </c>
      <c r="T1697" s="1">
        <v>42045</v>
      </c>
      <c r="U1697" s="1">
        <v>42052</v>
      </c>
      <c r="V1697">
        <v>-152.7448</v>
      </c>
      <c r="W1697">
        <v>3</v>
      </c>
      <c r="X1697">
        <v>82.29</v>
      </c>
      <c r="Y1697">
        <v>91388</v>
      </c>
      <c r="Z1697" t="str">
        <f>TEXT(Orders[[#This Row],[Order Date]],"MMM")</f>
        <v>Feb</v>
      </c>
    </row>
    <row r="1698" spans="1:26" x14ac:dyDescent="0.3">
      <c r="A1698">
        <v>23627</v>
      </c>
      <c r="B1698" t="s">
        <v>47</v>
      </c>
      <c r="C1698">
        <v>0.05</v>
      </c>
      <c r="D1698">
        <v>9.99</v>
      </c>
      <c r="E1698">
        <v>4.78</v>
      </c>
      <c r="F1698">
        <v>3008</v>
      </c>
      <c r="G1698" t="s">
        <v>2719</v>
      </c>
      <c r="H1698" t="s">
        <v>49</v>
      </c>
      <c r="I1698" t="s">
        <v>40</v>
      </c>
      <c r="J1698" t="s">
        <v>29</v>
      </c>
      <c r="K1698" t="s">
        <v>93</v>
      </c>
      <c r="L1698" t="s">
        <v>59</v>
      </c>
      <c r="M1698" t="s">
        <v>1805</v>
      </c>
      <c r="N1698">
        <v>0.4</v>
      </c>
      <c r="O1698" t="s">
        <v>33</v>
      </c>
      <c r="P1698" t="s">
        <v>61</v>
      </c>
      <c r="Q1698" t="s">
        <v>62</v>
      </c>
      <c r="R1698" t="s">
        <v>2720</v>
      </c>
      <c r="S1698">
        <v>55343</v>
      </c>
      <c r="T1698" s="1">
        <v>42069</v>
      </c>
      <c r="U1698" s="1">
        <v>42070</v>
      </c>
      <c r="V1698">
        <v>41.3</v>
      </c>
      <c r="W1698">
        <v>20</v>
      </c>
      <c r="X1698">
        <v>203.37</v>
      </c>
      <c r="Y1698">
        <v>89414</v>
      </c>
      <c r="Z1698" t="str">
        <f>TEXT(Orders[[#This Row],[Order Date]],"MMM")</f>
        <v>Mar</v>
      </c>
    </row>
    <row r="1699" spans="1:26" x14ac:dyDescent="0.3">
      <c r="A1699">
        <v>24908</v>
      </c>
      <c r="B1699" t="s">
        <v>25</v>
      </c>
      <c r="C1699">
        <v>0.01</v>
      </c>
      <c r="D1699">
        <v>12.28</v>
      </c>
      <c r="E1699">
        <v>6.47</v>
      </c>
      <c r="F1699">
        <v>3008</v>
      </c>
      <c r="G1699" t="s">
        <v>2719</v>
      </c>
      <c r="H1699" t="s">
        <v>49</v>
      </c>
      <c r="I1699" t="s">
        <v>40</v>
      </c>
      <c r="J1699" t="s">
        <v>29</v>
      </c>
      <c r="K1699" t="s">
        <v>93</v>
      </c>
      <c r="L1699" t="s">
        <v>59</v>
      </c>
      <c r="M1699" t="s">
        <v>2721</v>
      </c>
      <c r="N1699">
        <v>0.38</v>
      </c>
      <c r="O1699" t="s">
        <v>33</v>
      </c>
      <c r="P1699" t="s">
        <v>61</v>
      </c>
      <c r="Q1699" t="s">
        <v>62</v>
      </c>
      <c r="R1699" t="s">
        <v>2720</v>
      </c>
      <c r="S1699">
        <v>55343</v>
      </c>
      <c r="T1699" s="1">
        <v>42166</v>
      </c>
      <c r="U1699" s="1">
        <v>42167</v>
      </c>
      <c r="V1699">
        <v>47.61</v>
      </c>
      <c r="W1699">
        <v>12</v>
      </c>
      <c r="X1699">
        <v>160.66</v>
      </c>
      <c r="Y1699">
        <v>89415</v>
      </c>
      <c r="Z1699" t="str">
        <f>TEXT(Orders[[#This Row],[Order Date]],"MMM")</f>
        <v>Jun</v>
      </c>
    </row>
    <row r="1700" spans="1:26" x14ac:dyDescent="0.3">
      <c r="A1700">
        <v>7898</v>
      </c>
      <c r="B1700" t="s">
        <v>47</v>
      </c>
      <c r="C1700">
        <v>0.03</v>
      </c>
      <c r="D1700">
        <v>5.98</v>
      </c>
      <c r="E1700">
        <v>5.35</v>
      </c>
      <c r="F1700">
        <v>3011</v>
      </c>
      <c r="G1700" t="s">
        <v>2722</v>
      </c>
      <c r="H1700" t="s">
        <v>49</v>
      </c>
      <c r="I1700" t="s">
        <v>28</v>
      </c>
      <c r="J1700" t="s">
        <v>29</v>
      </c>
      <c r="K1700" t="s">
        <v>93</v>
      </c>
      <c r="L1700" t="s">
        <v>59</v>
      </c>
      <c r="M1700" t="s">
        <v>1433</v>
      </c>
      <c r="N1700">
        <v>0.4</v>
      </c>
      <c r="O1700" t="s">
        <v>33</v>
      </c>
      <c r="P1700" t="s">
        <v>53</v>
      </c>
      <c r="Q1700" t="s">
        <v>193</v>
      </c>
      <c r="R1700" t="s">
        <v>194</v>
      </c>
      <c r="S1700">
        <v>2113</v>
      </c>
      <c r="T1700" s="1">
        <v>42152</v>
      </c>
      <c r="U1700" s="1">
        <v>42153</v>
      </c>
      <c r="V1700">
        <v>-23.5</v>
      </c>
      <c r="W1700">
        <v>16</v>
      </c>
      <c r="X1700">
        <v>107.08</v>
      </c>
      <c r="Y1700">
        <v>56486</v>
      </c>
      <c r="Z1700" t="str">
        <f>TEXT(Orders[[#This Row],[Order Date]],"MMM")</f>
        <v>May</v>
      </c>
    </row>
    <row r="1701" spans="1:26" x14ac:dyDescent="0.3">
      <c r="A1701">
        <v>1041</v>
      </c>
      <c r="B1701" t="s">
        <v>47</v>
      </c>
      <c r="C1701">
        <v>0.03</v>
      </c>
      <c r="D1701">
        <v>300.64999999999998</v>
      </c>
      <c r="E1701">
        <v>24.49</v>
      </c>
      <c r="F1701">
        <v>3011</v>
      </c>
      <c r="G1701" t="s">
        <v>2722</v>
      </c>
      <c r="H1701" t="s">
        <v>49</v>
      </c>
      <c r="I1701" t="s">
        <v>28</v>
      </c>
      <c r="J1701" t="s">
        <v>29</v>
      </c>
      <c r="K1701" t="s">
        <v>257</v>
      </c>
      <c r="L1701" t="s">
        <v>236</v>
      </c>
      <c r="M1701" t="s">
        <v>2723</v>
      </c>
      <c r="N1701">
        <v>0.52</v>
      </c>
      <c r="O1701" t="s">
        <v>33</v>
      </c>
      <c r="P1701" t="s">
        <v>53</v>
      </c>
      <c r="Q1701" t="s">
        <v>193</v>
      </c>
      <c r="R1701" t="s">
        <v>194</v>
      </c>
      <c r="S1701">
        <v>2113</v>
      </c>
      <c r="T1701" s="1">
        <v>42122</v>
      </c>
      <c r="U1701" s="1">
        <v>42124</v>
      </c>
      <c r="V1701">
        <v>1282.4959999999999</v>
      </c>
      <c r="W1701">
        <v>32</v>
      </c>
      <c r="X1701">
        <v>9705.4599999999991</v>
      </c>
      <c r="Y1701">
        <v>7623</v>
      </c>
      <c r="Z1701" t="str">
        <f>TEXT(Orders[[#This Row],[Order Date]],"MMM")</f>
        <v>Apr</v>
      </c>
    </row>
    <row r="1702" spans="1:26" x14ac:dyDescent="0.3">
      <c r="A1702">
        <v>1042</v>
      </c>
      <c r="B1702" t="s">
        <v>47</v>
      </c>
      <c r="C1702">
        <v>0.06</v>
      </c>
      <c r="D1702">
        <v>49.99</v>
      </c>
      <c r="E1702">
        <v>19.989999999999998</v>
      </c>
      <c r="F1702">
        <v>3011</v>
      </c>
      <c r="G1702" t="s">
        <v>2722</v>
      </c>
      <c r="H1702" t="s">
        <v>49</v>
      </c>
      <c r="I1702" t="s">
        <v>28</v>
      </c>
      <c r="J1702" t="s">
        <v>77</v>
      </c>
      <c r="K1702" t="s">
        <v>180</v>
      </c>
      <c r="L1702" t="s">
        <v>59</v>
      </c>
      <c r="M1702" t="s">
        <v>1727</v>
      </c>
      <c r="N1702">
        <v>0.45</v>
      </c>
      <c r="O1702" t="s">
        <v>33</v>
      </c>
      <c r="P1702" t="s">
        <v>53</v>
      </c>
      <c r="Q1702" t="s">
        <v>193</v>
      </c>
      <c r="R1702" t="s">
        <v>194</v>
      </c>
      <c r="S1702">
        <v>2113</v>
      </c>
      <c r="T1702" s="1">
        <v>42122</v>
      </c>
      <c r="U1702" s="1">
        <v>42124</v>
      </c>
      <c r="V1702">
        <v>17.2</v>
      </c>
      <c r="W1702">
        <v>67</v>
      </c>
      <c r="X1702">
        <v>3247.54</v>
      </c>
      <c r="Y1702">
        <v>7623</v>
      </c>
      <c r="Z1702" t="str">
        <f>TEXT(Orders[[#This Row],[Order Date]],"MMM")</f>
        <v>Apr</v>
      </c>
    </row>
    <row r="1703" spans="1:26" x14ac:dyDescent="0.3">
      <c r="A1703">
        <v>1043</v>
      </c>
      <c r="B1703" t="s">
        <v>47</v>
      </c>
      <c r="C1703">
        <v>0.1</v>
      </c>
      <c r="D1703">
        <v>104.85</v>
      </c>
      <c r="E1703">
        <v>4.6500000000000004</v>
      </c>
      <c r="F1703">
        <v>3011</v>
      </c>
      <c r="G1703" t="s">
        <v>2722</v>
      </c>
      <c r="H1703" t="s">
        <v>49</v>
      </c>
      <c r="I1703" t="s">
        <v>28</v>
      </c>
      <c r="J1703" t="s">
        <v>29</v>
      </c>
      <c r="K1703" t="s">
        <v>93</v>
      </c>
      <c r="L1703" t="s">
        <v>59</v>
      </c>
      <c r="M1703" t="s">
        <v>2724</v>
      </c>
      <c r="N1703">
        <v>0.37</v>
      </c>
      <c r="O1703" t="s">
        <v>33</v>
      </c>
      <c r="P1703" t="s">
        <v>53</v>
      </c>
      <c r="Q1703" t="s">
        <v>193</v>
      </c>
      <c r="R1703" t="s">
        <v>194</v>
      </c>
      <c r="S1703">
        <v>2113</v>
      </c>
      <c r="T1703" s="1">
        <v>42122</v>
      </c>
      <c r="U1703" s="1">
        <v>42123</v>
      </c>
      <c r="V1703">
        <v>1184.1200000000001</v>
      </c>
      <c r="W1703">
        <v>58</v>
      </c>
      <c r="X1703">
        <v>5582.63</v>
      </c>
      <c r="Y1703">
        <v>7623</v>
      </c>
      <c r="Z1703" t="str">
        <f>TEXT(Orders[[#This Row],[Order Date]],"MMM")</f>
        <v>Apr</v>
      </c>
    </row>
    <row r="1704" spans="1:26" x14ac:dyDescent="0.3">
      <c r="A1704">
        <v>19041</v>
      </c>
      <c r="B1704" t="s">
        <v>47</v>
      </c>
      <c r="C1704">
        <v>0.03</v>
      </c>
      <c r="D1704">
        <v>300.64999999999998</v>
      </c>
      <c r="E1704">
        <v>24.49</v>
      </c>
      <c r="F1704">
        <v>3012</v>
      </c>
      <c r="G1704" t="s">
        <v>2725</v>
      </c>
      <c r="H1704" t="s">
        <v>49</v>
      </c>
      <c r="I1704" t="s">
        <v>28</v>
      </c>
      <c r="J1704" t="s">
        <v>29</v>
      </c>
      <c r="K1704" t="s">
        <v>257</v>
      </c>
      <c r="L1704" t="s">
        <v>236</v>
      </c>
      <c r="M1704" t="s">
        <v>2723</v>
      </c>
      <c r="N1704">
        <v>0.52</v>
      </c>
      <c r="O1704" t="s">
        <v>33</v>
      </c>
      <c r="P1704" t="s">
        <v>53</v>
      </c>
      <c r="Q1704" t="s">
        <v>71</v>
      </c>
      <c r="R1704" t="s">
        <v>2726</v>
      </c>
      <c r="S1704">
        <v>14609</v>
      </c>
      <c r="T1704" s="1">
        <v>42122</v>
      </c>
      <c r="U1704" s="1">
        <v>42124</v>
      </c>
      <c r="V1704">
        <v>1474.8703999999998</v>
      </c>
      <c r="W1704">
        <v>8</v>
      </c>
      <c r="X1704">
        <v>2426.36</v>
      </c>
      <c r="Y1704">
        <v>86346</v>
      </c>
      <c r="Z1704" t="str">
        <f>TEXT(Orders[[#This Row],[Order Date]],"MMM")</f>
        <v>Apr</v>
      </c>
    </row>
    <row r="1705" spans="1:26" x14ac:dyDescent="0.3">
      <c r="A1705">
        <v>19042</v>
      </c>
      <c r="B1705" t="s">
        <v>47</v>
      </c>
      <c r="C1705">
        <v>0.06</v>
      </c>
      <c r="D1705">
        <v>49.99</v>
      </c>
      <c r="E1705">
        <v>19.989999999999998</v>
      </c>
      <c r="F1705">
        <v>3012</v>
      </c>
      <c r="G1705" t="s">
        <v>2725</v>
      </c>
      <c r="H1705" t="s">
        <v>49</v>
      </c>
      <c r="I1705" t="s">
        <v>28</v>
      </c>
      <c r="J1705" t="s">
        <v>77</v>
      </c>
      <c r="K1705" t="s">
        <v>180</v>
      </c>
      <c r="L1705" t="s">
        <v>59</v>
      </c>
      <c r="M1705" t="s">
        <v>1727</v>
      </c>
      <c r="N1705">
        <v>0.45</v>
      </c>
      <c r="O1705" t="s">
        <v>33</v>
      </c>
      <c r="P1705" t="s">
        <v>53</v>
      </c>
      <c r="Q1705" t="s">
        <v>71</v>
      </c>
      <c r="R1705" t="s">
        <v>2726</v>
      </c>
      <c r="S1705">
        <v>14609</v>
      </c>
      <c r="T1705" s="1">
        <v>42122</v>
      </c>
      <c r="U1705" s="1">
        <v>42124</v>
      </c>
      <c r="V1705">
        <v>19.78</v>
      </c>
      <c r="W1705">
        <v>17</v>
      </c>
      <c r="X1705">
        <v>824</v>
      </c>
      <c r="Y1705">
        <v>86346</v>
      </c>
      <c r="Z1705" t="str">
        <f>TEXT(Orders[[#This Row],[Order Date]],"MMM")</f>
        <v>Apr</v>
      </c>
    </row>
    <row r="1706" spans="1:26" x14ac:dyDescent="0.3">
      <c r="A1706">
        <v>19043</v>
      </c>
      <c r="B1706" t="s">
        <v>47</v>
      </c>
      <c r="C1706">
        <v>0.1</v>
      </c>
      <c r="D1706">
        <v>104.85</v>
      </c>
      <c r="E1706">
        <v>4.6500000000000004</v>
      </c>
      <c r="F1706">
        <v>3012</v>
      </c>
      <c r="G1706" t="s">
        <v>2725</v>
      </c>
      <c r="H1706" t="s">
        <v>49</v>
      </c>
      <c r="I1706" t="s">
        <v>28</v>
      </c>
      <c r="J1706" t="s">
        <v>29</v>
      </c>
      <c r="K1706" t="s">
        <v>93</v>
      </c>
      <c r="L1706" t="s">
        <v>59</v>
      </c>
      <c r="M1706" t="s">
        <v>2724</v>
      </c>
      <c r="N1706">
        <v>0.37</v>
      </c>
      <c r="O1706" t="s">
        <v>33</v>
      </c>
      <c r="P1706" t="s">
        <v>53</v>
      </c>
      <c r="Q1706" t="s">
        <v>71</v>
      </c>
      <c r="R1706" t="s">
        <v>2726</v>
      </c>
      <c r="S1706">
        <v>14609</v>
      </c>
      <c r="T1706" s="1">
        <v>42122</v>
      </c>
      <c r="U1706" s="1">
        <v>42123</v>
      </c>
      <c r="V1706">
        <v>929.7956999999999</v>
      </c>
      <c r="W1706">
        <v>14</v>
      </c>
      <c r="X1706">
        <v>1347.53</v>
      </c>
      <c r="Y1706">
        <v>86346</v>
      </c>
      <c r="Z1706" t="str">
        <f>TEXT(Orders[[#This Row],[Order Date]],"MMM")</f>
        <v>Apr</v>
      </c>
    </row>
    <row r="1707" spans="1:26" x14ac:dyDescent="0.3">
      <c r="A1707">
        <v>22064</v>
      </c>
      <c r="B1707" t="s">
        <v>47</v>
      </c>
      <c r="C1707">
        <v>0.01</v>
      </c>
      <c r="D1707">
        <v>5.58</v>
      </c>
      <c r="E1707">
        <v>5.3</v>
      </c>
      <c r="F1707">
        <v>3017</v>
      </c>
      <c r="G1707" t="s">
        <v>2727</v>
      </c>
      <c r="H1707" t="s">
        <v>49</v>
      </c>
      <c r="I1707" t="s">
        <v>28</v>
      </c>
      <c r="J1707" t="s">
        <v>29</v>
      </c>
      <c r="K1707" t="s">
        <v>69</v>
      </c>
      <c r="L1707" t="s">
        <v>59</v>
      </c>
      <c r="M1707" t="s">
        <v>377</v>
      </c>
      <c r="N1707">
        <v>0.35</v>
      </c>
      <c r="O1707" t="s">
        <v>33</v>
      </c>
      <c r="P1707" t="s">
        <v>34</v>
      </c>
      <c r="Q1707" t="s">
        <v>45</v>
      </c>
      <c r="R1707" t="s">
        <v>2728</v>
      </c>
      <c r="S1707">
        <v>92024</v>
      </c>
      <c r="T1707" s="1">
        <v>42013</v>
      </c>
      <c r="U1707" s="1">
        <v>42014</v>
      </c>
      <c r="V1707">
        <v>-7.25</v>
      </c>
      <c r="W1707">
        <v>1</v>
      </c>
      <c r="X1707">
        <v>11.16</v>
      </c>
      <c r="Y1707">
        <v>89071</v>
      </c>
      <c r="Z1707" t="str">
        <f>TEXT(Orders[[#This Row],[Order Date]],"MMM")</f>
        <v>Jan</v>
      </c>
    </row>
    <row r="1708" spans="1:26" x14ac:dyDescent="0.3">
      <c r="A1708">
        <v>22065</v>
      </c>
      <c r="B1708" t="s">
        <v>47</v>
      </c>
      <c r="C1708">
        <v>0.03</v>
      </c>
      <c r="D1708">
        <v>3.98</v>
      </c>
      <c r="E1708">
        <v>0.7</v>
      </c>
      <c r="F1708">
        <v>3017</v>
      </c>
      <c r="G1708" t="s">
        <v>2727</v>
      </c>
      <c r="H1708" t="s">
        <v>49</v>
      </c>
      <c r="I1708" t="s">
        <v>28</v>
      </c>
      <c r="J1708" t="s">
        <v>29</v>
      </c>
      <c r="K1708" t="s">
        <v>30</v>
      </c>
      <c r="L1708" t="s">
        <v>31</v>
      </c>
      <c r="M1708" t="s">
        <v>2729</v>
      </c>
      <c r="N1708">
        <v>0.52</v>
      </c>
      <c r="O1708" t="s">
        <v>33</v>
      </c>
      <c r="P1708" t="s">
        <v>34</v>
      </c>
      <c r="Q1708" t="s">
        <v>45</v>
      </c>
      <c r="R1708" t="s">
        <v>2728</v>
      </c>
      <c r="S1708">
        <v>92024</v>
      </c>
      <c r="T1708" s="1">
        <v>42013</v>
      </c>
      <c r="U1708" s="1">
        <v>42014</v>
      </c>
      <c r="V1708">
        <v>31.201799999999995</v>
      </c>
      <c r="W1708">
        <v>11</v>
      </c>
      <c r="X1708">
        <v>45.22</v>
      </c>
      <c r="Y1708">
        <v>89071</v>
      </c>
      <c r="Z1708" t="str">
        <f>TEXT(Orders[[#This Row],[Order Date]],"MMM")</f>
        <v>Jan</v>
      </c>
    </row>
    <row r="1709" spans="1:26" x14ac:dyDescent="0.3">
      <c r="A1709">
        <v>18950</v>
      </c>
      <c r="B1709" t="s">
        <v>106</v>
      </c>
      <c r="C1709">
        <v>0.01</v>
      </c>
      <c r="D1709">
        <v>4.9800000000000004</v>
      </c>
      <c r="E1709">
        <v>4.75</v>
      </c>
      <c r="F1709">
        <v>3035</v>
      </c>
      <c r="G1709" t="s">
        <v>2730</v>
      </c>
      <c r="H1709" t="s">
        <v>49</v>
      </c>
      <c r="I1709" t="s">
        <v>40</v>
      </c>
      <c r="J1709" t="s">
        <v>29</v>
      </c>
      <c r="K1709" t="s">
        <v>93</v>
      </c>
      <c r="L1709" t="s">
        <v>59</v>
      </c>
      <c r="M1709" t="s">
        <v>2731</v>
      </c>
      <c r="N1709">
        <v>0.36</v>
      </c>
      <c r="O1709" t="s">
        <v>33</v>
      </c>
      <c r="P1709" t="s">
        <v>61</v>
      </c>
      <c r="Q1709" t="s">
        <v>178</v>
      </c>
      <c r="R1709" t="s">
        <v>2732</v>
      </c>
      <c r="S1709">
        <v>60148</v>
      </c>
      <c r="T1709" s="1">
        <v>42019</v>
      </c>
      <c r="U1709" s="1">
        <v>42024</v>
      </c>
      <c r="V1709">
        <v>-75.900400000000005</v>
      </c>
      <c r="W1709">
        <v>10</v>
      </c>
      <c r="X1709">
        <v>52.93</v>
      </c>
      <c r="Y1709">
        <v>89128</v>
      </c>
      <c r="Z1709" t="str">
        <f>TEXT(Orders[[#This Row],[Order Date]],"MMM")</f>
        <v>Jan</v>
      </c>
    </row>
    <row r="1710" spans="1:26" x14ac:dyDescent="0.3">
      <c r="A1710">
        <v>18951</v>
      </c>
      <c r="B1710" t="s">
        <v>106</v>
      </c>
      <c r="C1710">
        <v>0.04</v>
      </c>
      <c r="D1710">
        <v>6.35</v>
      </c>
      <c r="E1710">
        <v>1.02</v>
      </c>
      <c r="F1710">
        <v>3035</v>
      </c>
      <c r="G1710" t="s">
        <v>2730</v>
      </c>
      <c r="H1710" t="s">
        <v>49</v>
      </c>
      <c r="I1710" t="s">
        <v>40</v>
      </c>
      <c r="J1710" t="s">
        <v>29</v>
      </c>
      <c r="K1710" t="s">
        <v>93</v>
      </c>
      <c r="L1710" t="s">
        <v>31</v>
      </c>
      <c r="M1710" t="s">
        <v>885</v>
      </c>
      <c r="N1710">
        <v>0.39</v>
      </c>
      <c r="O1710" t="s">
        <v>33</v>
      </c>
      <c r="P1710" t="s">
        <v>61</v>
      </c>
      <c r="Q1710" t="s">
        <v>178</v>
      </c>
      <c r="R1710" t="s">
        <v>2732</v>
      </c>
      <c r="S1710">
        <v>60148</v>
      </c>
      <c r="T1710" s="1">
        <v>42019</v>
      </c>
      <c r="U1710" s="1">
        <v>42024</v>
      </c>
      <c r="V1710">
        <v>52.170899999999996</v>
      </c>
      <c r="W1710">
        <v>12</v>
      </c>
      <c r="X1710">
        <v>75.61</v>
      </c>
      <c r="Y1710">
        <v>89128</v>
      </c>
      <c r="Z1710" t="str">
        <f>TEXT(Orders[[#This Row],[Order Date]],"MMM")</f>
        <v>Jan</v>
      </c>
    </row>
    <row r="1711" spans="1:26" x14ac:dyDescent="0.3">
      <c r="A1711">
        <v>19849</v>
      </c>
      <c r="B1711" t="s">
        <v>37</v>
      </c>
      <c r="C1711">
        <v>0.02</v>
      </c>
      <c r="D1711">
        <v>12.99</v>
      </c>
      <c r="E1711">
        <v>14.37</v>
      </c>
      <c r="F1711">
        <v>3036</v>
      </c>
      <c r="G1711" t="s">
        <v>2733</v>
      </c>
      <c r="H1711" t="s">
        <v>49</v>
      </c>
      <c r="I1711" t="s">
        <v>40</v>
      </c>
      <c r="J1711" t="s">
        <v>41</v>
      </c>
      <c r="K1711" t="s">
        <v>50</v>
      </c>
      <c r="L1711" t="s">
        <v>236</v>
      </c>
      <c r="M1711" t="s">
        <v>567</v>
      </c>
      <c r="N1711">
        <v>0.73</v>
      </c>
      <c r="O1711" t="s">
        <v>33</v>
      </c>
      <c r="P1711" t="s">
        <v>61</v>
      </c>
      <c r="Q1711" t="s">
        <v>2648</v>
      </c>
      <c r="R1711" t="s">
        <v>2734</v>
      </c>
      <c r="S1711">
        <v>58554</v>
      </c>
      <c r="T1711" s="1">
        <v>42020</v>
      </c>
      <c r="U1711" s="1">
        <v>42022</v>
      </c>
      <c r="V1711">
        <v>-159.86000000000001</v>
      </c>
      <c r="W1711">
        <v>5</v>
      </c>
      <c r="X1711">
        <v>67.64</v>
      </c>
      <c r="Y1711">
        <v>89129</v>
      </c>
      <c r="Z1711" t="str">
        <f>TEXT(Orders[[#This Row],[Order Date]],"MMM")</f>
        <v>Jan</v>
      </c>
    </row>
    <row r="1712" spans="1:26" x14ac:dyDescent="0.3">
      <c r="A1712">
        <v>19850</v>
      </c>
      <c r="B1712" t="s">
        <v>37</v>
      </c>
      <c r="C1712">
        <v>0.05</v>
      </c>
      <c r="D1712">
        <v>35.44</v>
      </c>
      <c r="E1712">
        <v>7.5</v>
      </c>
      <c r="F1712">
        <v>3036</v>
      </c>
      <c r="G1712" t="s">
        <v>2733</v>
      </c>
      <c r="H1712" t="s">
        <v>49</v>
      </c>
      <c r="I1712" t="s">
        <v>40</v>
      </c>
      <c r="J1712" t="s">
        <v>29</v>
      </c>
      <c r="K1712" t="s">
        <v>93</v>
      </c>
      <c r="L1712" t="s">
        <v>59</v>
      </c>
      <c r="M1712" t="s">
        <v>2735</v>
      </c>
      <c r="N1712">
        <v>0.38</v>
      </c>
      <c r="O1712" t="s">
        <v>33</v>
      </c>
      <c r="P1712" t="s">
        <v>61</v>
      </c>
      <c r="Q1712" t="s">
        <v>2648</v>
      </c>
      <c r="R1712" t="s">
        <v>2734</v>
      </c>
      <c r="S1712">
        <v>58554</v>
      </c>
      <c r="T1712" s="1">
        <v>42020</v>
      </c>
      <c r="U1712" s="1">
        <v>42022</v>
      </c>
      <c r="V1712">
        <v>165.88979999999998</v>
      </c>
      <c r="W1712">
        <v>7</v>
      </c>
      <c r="X1712">
        <v>240.42</v>
      </c>
      <c r="Y1712">
        <v>89129</v>
      </c>
      <c r="Z1712" t="str">
        <f>TEXT(Orders[[#This Row],[Order Date]],"MMM")</f>
        <v>Jan</v>
      </c>
    </row>
    <row r="1713" spans="1:26" x14ac:dyDescent="0.3">
      <c r="A1713">
        <v>19851</v>
      </c>
      <c r="B1713" t="s">
        <v>37</v>
      </c>
      <c r="C1713">
        <v>0.02</v>
      </c>
      <c r="D1713">
        <v>12.98</v>
      </c>
      <c r="E1713">
        <v>3.14</v>
      </c>
      <c r="F1713">
        <v>3036</v>
      </c>
      <c r="G1713" t="s">
        <v>2733</v>
      </c>
      <c r="H1713" t="s">
        <v>49</v>
      </c>
      <c r="I1713" t="s">
        <v>40</v>
      </c>
      <c r="J1713" t="s">
        <v>29</v>
      </c>
      <c r="K1713" t="s">
        <v>174</v>
      </c>
      <c r="L1713" t="s">
        <v>51</v>
      </c>
      <c r="M1713" t="s">
        <v>175</v>
      </c>
      <c r="N1713">
        <v>0.6</v>
      </c>
      <c r="O1713" t="s">
        <v>33</v>
      </c>
      <c r="P1713" t="s">
        <v>61</v>
      </c>
      <c r="Q1713" t="s">
        <v>2648</v>
      </c>
      <c r="R1713" t="s">
        <v>2734</v>
      </c>
      <c r="S1713">
        <v>58554</v>
      </c>
      <c r="T1713" s="1">
        <v>42020</v>
      </c>
      <c r="U1713" s="1">
        <v>42023</v>
      </c>
      <c r="V1713">
        <v>75.010000000000005</v>
      </c>
      <c r="W1713">
        <v>14</v>
      </c>
      <c r="X1713">
        <v>184.4</v>
      </c>
      <c r="Y1713">
        <v>89129</v>
      </c>
      <c r="Z1713" t="str">
        <f>TEXT(Orders[[#This Row],[Order Date]],"MMM")</f>
        <v>Jan</v>
      </c>
    </row>
    <row r="1714" spans="1:26" x14ac:dyDescent="0.3">
      <c r="A1714">
        <v>22201</v>
      </c>
      <c r="B1714" t="s">
        <v>47</v>
      </c>
      <c r="C1714">
        <v>0.08</v>
      </c>
      <c r="D1714">
        <v>178.47</v>
      </c>
      <c r="E1714">
        <v>19.989999999999998</v>
      </c>
      <c r="F1714">
        <v>3036</v>
      </c>
      <c r="G1714" t="s">
        <v>2733</v>
      </c>
      <c r="H1714" t="s">
        <v>49</v>
      </c>
      <c r="I1714" t="s">
        <v>40</v>
      </c>
      <c r="J1714" t="s">
        <v>29</v>
      </c>
      <c r="K1714" t="s">
        <v>141</v>
      </c>
      <c r="L1714" t="s">
        <v>59</v>
      </c>
      <c r="M1714" t="s">
        <v>527</v>
      </c>
      <c r="N1714">
        <v>0.55000000000000004</v>
      </c>
      <c r="O1714" t="s">
        <v>33</v>
      </c>
      <c r="P1714" t="s">
        <v>61</v>
      </c>
      <c r="Q1714" t="s">
        <v>2648</v>
      </c>
      <c r="R1714" t="s">
        <v>2734</v>
      </c>
      <c r="S1714">
        <v>58554</v>
      </c>
      <c r="T1714" s="1">
        <v>42076</v>
      </c>
      <c r="U1714" s="1">
        <v>42079</v>
      </c>
      <c r="V1714">
        <v>2267.2199999999998</v>
      </c>
      <c r="W1714">
        <v>22</v>
      </c>
      <c r="X1714">
        <v>3802.01</v>
      </c>
      <c r="Y1714">
        <v>89130</v>
      </c>
      <c r="Z1714" t="str">
        <f>TEXT(Orders[[#This Row],[Order Date]],"MMM")</f>
        <v>Mar</v>
      </c>
    </row>
    <row r="1715" spans="1:26" x14ac:dyDescent="0.3">
      <c r="A1715">
        <v>19381</v>
      </c>
      <c r="B1715" t="s">
        <v>37</v>
      </c>
      <c r="C1715">
        <v>0.08</v>
      </c>
      <c r="D1715">
        <v>73.98</v>
      </c>
      <c r="E1715">
        <v>4</v>
      </c>
      <c r="F1715">
        <v>3041</v>
      </c>
      <c r="G1715" t="s">
        <v>2736</v>
      </c>
      <c r="H1715" t="s">
        <v>49</v>
      </c>
      <c r="I1715" t="s">
        <v>28</v>
      </c>
      <c r="J1715" t="s">
        <v>77</v>
      </c>
      <c r="K1715" t="s">
        <v>180</v>
      </c>
      <c r="L1715" t="s">
        <v>59</v>
      </c>
      <c r="M1715" t="s">
        <v>372</v>
      </c>
      <c r="N1715">
        <v>0.77</v>
      </c>
      <c r="O1715" t="s">
        <v>33</v>
      </c>
      <c r="P1715" t="s">
        <v>61</v>
      </c>
      <c r="Q1715" t="s">
        <v>183</v>
      </c>
      <c r="R1715" t="s">
        <v>1995</v>
      </c>
      <c r="S1715">
        <v>67846</v>
      </c>
      <c r="T1715" s="1">
        <v>42139</v>
      </c>
      <c r="U1715" s="1">
        <v>42142</v>
      </c>
      <c r="V1715">
        <v>97.159999999999926</v>
      </c>
      <c r="W1715">
        <v>17</v>
      </c>
      <c r="X1715">
        <v>1181.67</v>
      </c>
      <c r="Y1715">
        <v>86102</v>
      </c>
      <c r="Z1715" t="str">
        <f>TEXT(Orders[[#This Row],[Order Date]],"MMM")</f>
        <v>May</v>
      </c>
    </row>
    <row r="1716" spans="1:26" x14ac:dyDescent="0.3">
      <c r="A1716">
        <v>19382</v>
      </c>
      <c r="B1716" t="s">
        <v>37</v>
      </c>
      <c r="C1716">
        <v>0.02</v>
      </c>
      <c r="D1716">
        <v>3.68</v>
      </c>
      <c r="E1716">
        <v>1.32</v>
      </c>
      <c r="F1716">
        <v>3041</v>
      </c>
      <c r="G1716" t="s">
        <v>2736</v>
      </c>
      <c r="H1716" t="s">
        <v>49</v>
      </c>
      <c r="I1716" t="s">
        <v>28</v>
      </c>
      <c r="J1716" t="s">
        <v>29</v>
      </c>
      <c r="K1716" t="s">
        <v>174</v>
      </c>
      <c r="L1716" t="s">
        <v>31</v>
      </c>
      <c r="M1716" t="s">
        <v>837</v>
      </c>
      <c r="N1716">
        <v>0.83</v>
      </c>
      <c r="O1716" t="s">
        <v>33</v>
      </c>
      <c r="P1716" t="s">
        <v>61</v>
      </c>
      <c r="Q1716" t="s">
        <v>183</v>
      </c>
      <c r="R1716" t="s">
        <v>1995</v>
      </c>
      <c r="S1716">
        <v>67846</v>
      </c>
      <c r="T1716" s="1">
        <v>42139</v>
      </c>
      <c r="U1716" s="1">
        <v>42141</v>
      </c>
      <c r="V1716">
        <v>-20.65</v>
      </c>
      <c r="W1716">
        <v>8</v>
      </c>
      <c r="X1716">
        <v>29.93</v>
      </c>
      <c r="Y1716">
        <v>86102</v>
      </c>
      <c r="Z1716" t="str">
        <f>TEXT(Orders[[#This Row],[Order Date]],"MMM")</f>
        <v>May</v>
      </c>
    </row>
    <row r="1717" spans="1:26" x14ac:dyDescent="0.3">
      <c r="A1717">
        <v>20049</v>
      </c>
      <c r="B1717" t="s">
        <v>56</v>
      </c>
      <c r="C1717">
        <v>7.0000000000000007E-2</v>
      </c>
      <c r="D1717">
        <v>14.48</v>
      </c>
      <c r="E1717">
        <v>6.46</v>
      </c>
      <c r="F1717">
        <v>3042</v>
      </c>
      <c r="G1717" t="s">
        <v>2737</v>
      </c>
      <c r="H1717" t="s">
        <v>49</v>
      </c>
      <c r="I1717" t="s">
        <v>58</v>
      </c>
      <c r="J1717" t="s">
        <v>29</v>
      </c>
      <c r="K1717" t="s">
        <v>109</v>
      </c>
      <c r="L1717" t="s">
        <v>59</v>
      </c>
      <c r="M1717" t="s">
        <v>2738</v>
      </c>
      <c r="N1717">
        <v>0.38</v>
      </c>
      <c r="O1717" t="s">
        <v>33</v>
      </c>
      <c r="P1717" t="s">
        <v>61</v>
      </c>
      <c r="Q1717" t="s">
        <v>183</v>
      </c>
      <c r="R1717" t="s">
        <v>2739</v>
      </c>
      <c r="S1717">
        <v>67501</v>
      </c>
      <c r="T1717" s="1">
        <v>42039</v>
      </c>
      <c r="U1717" s="1">
        <v>42040</v>
      </c>
      <c r="V1717">
        <v>67.864000000000004</v>
      </c>
      <c r="W1717">
        <v>12</v>
      </c>
      <c r="X1717">
        <v>171.33</v>
      </c>
      <c r="Y1717">
        <v>86101</v>
      </c>
      <c r="Z1717" t="str">
        <f>TEXT(Orders[[#This Row],[Order Date]],"MMM")</f>
        <v>Feb</v>
      </c>
    </row>
    <row r="1718" spans="1:26" x14ac:dyDescent="0.3">
      <c r="A1718">
        <v>21475</v>
      </c>
      <c r="B1718" t="s">
        <v>25</v>
      </c>
      <c r="C1718">
        <v>0</v>
      </c>
      <c r="D1718">
        <v>6.48</v>
      </c>
      <c r="E1718">
        <v>5.19</v>
      </c>
      <c r="F1718">
        <v>3045</v>
      </c>
      <c r="G1718" t="s">
        <v>2740</v>
      </c>
      <c r="H1718" t="s">
        <v>49</v>
      </c>
      <c r="I1718" t="s">
        <v>58</v>
      </c>
      <c r="J1718" t="s">
        <v>29</v>
      </c>
      <c r="K1718" t="s">
        <v>93</v>
      </c>
      <c r="L1718" t="s">
        <v>59</v>
      </c>
      <c r="M1718" t="s">
        <v>2741</v>
      </c>
      <c r="N1718">
        <v>0.37</v>
      </c>
      <c r="O1718" t="s">
        <v>33</v>
      </c>
      <c r="P1718" t="s">
        <v>61</v>
      </c>
      <c r="Q1718" t="s">
        <v>183</v>
      </c>
      <c r="R1718" t="s">
        <v>2742</v>
      </c>
      <c r="S1718">
        <v>66048</v>
      </c>
      <c r="T1718" s="1">
        <v>42161</v>
      </c>
      <c r="U1718" s="1">
        <v>42162</v>
      </c>
      <c r="V1718">
        <v>-14.074999999999999</v>
      </c>
      <c r="W1718">
        <v>12</v>
      </c>
      <c r="X1718">
        <v>84.04</v>
      </c>
      <c r="Y1718">
        <v>86104</v>
      </c>
      <c r="Z1718" t="str">
        <f>TEXT(Orders[[#This Row],[Order Date]],"MMM")</f>
        <v>Jun</v>
      </c>
    </row>
    <row r="1719" spans="1:26" x14ac:dyDescent="0.3">
      <c r="A1719">
        <v>24415</v>
      </c>
      <c r="B1719" t="s">
        <v>25</v>
      </c>
      <c r="C1719">
        <v>0.05</v>
      </c>
      <c r="D1719">
        <v>120.98</v>
      </c>
      <c r="E1719">
        <v>30</v>
      </c>
      <c r="F1719">
        <v>3046</v>
      </c>
      <c r="G1719" t="s">
        <v>2743</v>
      </c>
      <c r="H1719" t="s">
        <v>39</v>
      </c>
      <c r="I1719" t="s">
        <v>58</v>
      </c>
      <c r="J1719" t="s">
        <v>41</v>
      </c>
      <c r="K1719" t="s">
        <v>42</v>
      </c>
      <c r="L1719" t="s">
        <v>43</v>
      </c>
      <c r="M1719" t="s">
        <v>1339</v>
      </c>
      <c r="N1719">
        <v>0.64</v>
      </c>
      <c r="O1719" t="s">
        <v>33</v>
      </c>
      <c r="P1719" t="s">
        <v>61</v>
      </c>
      <c r="Q1719" t="s">
        <v>183</v>
      </c>
      <c r="R1719" t="s">
        <v>2744</v>
      </c>
      <c r="S1719">
        <v>66209</v>
      </c>
      <c r="T1719" s="1">
        <v>42047</v>
      </c>
      <c r="U1719" s="1">
        <v>42049</v>
      </c>
      <c r="V1719">
        <v>-78.759200000000007</v>
      </c>
      <c r="W1719">
        <v>2</v>
      </c>
      <c r="X1719">
        <v>251.06</v>
      </c>
      <c r="Y1719">
        <v>86103</v>
      </c>
      <c r="Z1719" t="str">
        <f>TEXT(Orders[[#This Row],[Order Date]],"MMM")</f>
        <v>Feb</v>
      </c>
    </row>
    <row r="1720" spans="1:26" x14ac:dyDescent="0.3">
      <c r="A1720">
        <v>25904</v>
      </c>
      <c r="B1720" t="s">
        <v>56</v>
      </c>
      <c r="C1720">
        <v>0.06</v>
      </c>
      <c r="D1720">
        <v>125.99</v>
      </c>
      <c r="E1720">
        <v>2.5</v>
      </c>
      <c r="F1720">
        <v>3053</v>
      </c>
      <c r="G1720" t="s">
        <v>2745</v>
      </c>
      <c r="H1720" t="s">
        <v>49</v>
      </c>
      <c r="I1720" t="s">
        <v>28</v>
      </c>
      <c r="J1720" t="s">
        <v>77</v>
      </c>
      <c r="K1720" t="s">
        <v>78</v>
      </c>
      <c r="L1720" t="s">
        <v>59</v>
      </c>
      <c r="M1720" t="s">
        <v>1145</v>
      </c>
      <c r="N1720">
        <v>0.6</v>
      </c>
      <c r="O1720" t="s">
        <v>33</v>
      </c>
      <c r="P1720" t="s">
        <v>136</v>
      </c>
      <c r="Q1720" t="s">
        <v>612</v>
      </c>
      <c r="R1720" t="s">
        <v>319</v>
      </c>
      <c r="S1720">
        <v>42071</v>
      </c>
      <c r="T1720" s="1">
        <v>42038</v>
      </c>
      <c r="U1720" s="1">
        <v>42040</v>
      </c>
      <c r="V1720">
        <v>402.06599999999997</v>
      </c>
      <c r="W1720">
        <v>11</v>
      </c>
      <c r="X1720">
        <v>1173.76</v>
      </c>
      <c r="Y1720">
        <v>86662</v>
      </c>
      <c r="Z1720" t="str">
        <f>TEXT(Orders[[#This Row],[Order Date]],"MMM")</f>
        <v>Feb</v>
      </c>
    </row>
    <row r="1721" spans="1:26" x14ac:dyDescent="0.3">
      <c r="A1721">
        <v>20516</v>
      </c>
      <c r="B1721" t="s">
        <v>56</v>
      </c>
      <c r="C1721">
        <v>7.0000000000000007E-2</v>
      </c>
      <c r="D1721">
        <v>8.33</v>
      </c>
      <c r="E1721">
        <v>1.99</v>
      </c>
      <c r="F1721">
        <v>3063</v>
      </c>
      <c r="G1721" t="s">
        <v>2746</v>
      </c>
      <c r="H1721" t="s">
        <v>49</v>
      </c>
      <c r="I1721" t="s">
        <v>114</v>
      </c>
      <c r="J1721" t="s">
        <v>77</v>
      </c>
      <c r="K1721" t="s">
        <v>180</v>
      </c>
      <c r="L1721" t="s">
        <v>51</v>
      </c>
      <c r="M1721" t="s">
        <v>414</v>
      </c>
      <c r="N1721">
        <v>0.52</v>
      </c>
      <c r="O1721" t="s">
        <v>33</v>
      </c>
      <c r="P1721" t="s">
        <v>34</v>
      </c>
      <c r="Q1721" t="s">
        <v>35</v>
      </c>
      <c r="R1721" t="s">
        <v>2747</v>
      </c>
      <c r="S1721">
        <v>98034</v>
      </c>
      <c r="T1721" s="1">
        <v>42061</v>
      </c>
      <c r="U1721" s="1">
        <v>42063</v>
      </c>
      <c r="V1721">
        <v>11.95</v>
      </c>
      <c r="W1721">
        <v>6</v>
      </c>
      <c r="X1721">
        <v>50.28</v>
      </c>
      <c r="Y1721">
        <v>88447</v>
      </c>
      <c r="Z1721" t="str">
        <f>TEXT(Orders[[#This Row],[Order Date]],"MMM")</f>
        <v>Feb</v>
      </c>
    </row>
    <row r="1722" spans="1:26" x14ac:dyDescent="0.3">
      <c r="A1722">
        <v>20517</v>
      </c>
      <c r="B1722" t="s">
        <v>56</v>
      </c>
      <c r="C1722">
        <v>0.03</v>
      </c>
      <c r="D1722">
        <v>499.99</v>
      </c>
      <c r="E1722">
        <v>24.49</v>
      </c>
      <c r="F1722">
        <v>3063</v>
      </c>
      <c r="G1722" t="s">
        <v>2746</v>
      </c>
      <c r="H1722" t="s">
        <v>49</v>
      </c>
      <c r="I1722" t="s">
        <v>114</v>
      </c>
      <c r="J1722" t="s">
        <v>77</v>
      </c>
      <c r="K1722" t="s">
        <v>586</v>
      </c>
      <c r="L1722" t="s">
        <v>236</v>
      </c>
      <c r="M1722" t="s">
        <v>2748</v>
      </c>
      <c r="N1722">
        <v>0.36</v>
      </c>
      <c r="O1722" t="s">
        <v>33</v>
      </c>
      <c r="P1722" t="s">
        <v>34</v>
      </c>
      <c r="Q1722" t="s">
        <v>35</v>
      </c>
      <c r="R1722" t="s">
        <v>2747</v>
      </c>
      <c r="S1722">
        <v>98034</v>
      </c>
      <c r="T1722" s="1">
        <v>42061</v>
      </c>
      <c r="U1722" s="1">
        <v>42062</v>
      </c>
      <c r="V1722">
        <v>1773.6104999999998</v>
      </c>
      <c r="W1722">
        <v>5</v>
      </c>
      <c r="X1722">
        <v>2570.4499999999998</v>
      </c>
      <c r="Y1722">
        <v>88447</v>
      </c>
      <c r="Z1722" t="str">
        <f>TEXT(Orders[[#This Row],[Order Date]],"MMM")</f>
        <v>Feb</v>
      </c>
    </row>
    <row r="1723" spans="1:26" x14ac:dyDescent="0.3">
      <c r="A1723">
        <v>19652</v>
      </c>
      <c r="B1723" t="s">
        <v>37</v>
      </c>
      <c r="C1723">
        <v>0.03</v>
      </c>
      <c r="D1723">
        <v>20.99</v>
      </c>
      <c r="E1723">
        <v>0.99</v>
      </c>
      <c r="F1723">
        <v>3063</v>
      </c>
      <c r="G1723" t="s">
        <v>2746</v>
      </c>
      <c r="H1723" t="s">
        <v>49</v>
      </c>
      <c r="I1723" t="s">
        <v>114</v>
      </c>
      <c r="J1723" t="s">
        <v>77</v>
      </c>
      <c r="K1723" t="s">
        <v>78</v>
      </c>
      <c r="L1723" t="s">
        <v>31</v>
      </c>
      <c r="M1723" t="s">
        <v>595</v>
      </c>
      <c r="N1723">
        <v>0.56999999999999995</v>
      </c>
      <c r="O1723" t="s">
        <v>33</v>
      </c>
      <c r="P1723" t="s">
        <v>34</v>
      </c>
      <c r="Q1723" t="s">
        <v>35</v>
      </c>
      <c r="R1723" t="s">
        <v>2747</v>
      </c>
      <c r="S1723">
        <v>98034</v>
      </c>
      <c r="T1723" s="1">
        <v>42148</v>
      </c>
      <c r="U1723" s="1">
        <v>42150</v>
      </c>
      <c r="V1723">
        <v>4.1822000000000052</v>
      </c>
      <c r="W1723">
        <v>9</v>
      </c>
      <c r="X1723">
        <v>158.87</v>
      </c>
      <c r="Y1723">
        <v>88449</v>
      </c>
      <c r="Z1723" t="str">
        <f>TEXT(Orders[[#This Row],[Order Date]],"MMM")</f>
        <v>May</v>
      </c>
    </row>
    <row r="1724" spans="1:26" x14ac:dyDescent="0.3">
      <c r="A1724">
        <v>23811</v>
      </c>
      <c r="B1724" t="s">
        <v>106</v>
      </c>
      <c r="C1724">
        <v>0.03</v>
      </c>
      <c r="D1724">
        <v>6.45</v>
      </c>
      <c r="E1724">
        <v>1.34</v>
      </c>
      <c r="F1724">
        <v>3064</v>
      </c>
      <c r="G1724" t="s">
        <v>2749</v>
      </c>
      <c r="H1724" t="s">
        <v>49</v>
      </c>
      <c r="I1724" t="s">
        <v>114</v>
      </c>
      <c r="J1724" t="s">
        <v>29</v>
      </c>
      <c r="K1724" t="s">
        <v>93</v>
      </c>
      <c r="L1724" t="s">
        <v>31</v>
      </c>
      <c r="M1724" t="s">
        <v>2750</v>
      </c>
      <c r="N1724">
        <v>0.36</v>
      </c>
      <c r="O1724" t="s">
        <v>33</v>
      </c>
      <c r="P1724" t="s">
        <v>34</v>
      </c>
      <c r="Q1724" t="s">
        <v>35</v>
      </c>
      <c r="R1724" t="s">
        <v>2751</v>
      </c>
      <c r="S1724">
        <v>98503</v>
      </c>
      <c r="T1724" s="1">
        <v>42018</v>
      </c>
      <c r="U1724" s="1">
        <v>42023</v>
      </c>
      <c r="V1724">
        <v>39.129899999999999</v>
      </c>
      <c r="W1724">
        <v>9</v>
      </c>
      <c r="X1724">
        <v>56.71</v>
      </c>
      <c r="Y1724">
        <v>88448</v>
      </c>
      <c r="Z1724" t="str">
        <f>TEXT(Orders[[#This Row],[Order Date]],"MMM")</f>
        <v>Jan</v>
      </c>
    </row>
    <row r="1725" spans="1:26" x14ac:dyDescent="0.3">
      <c r="A1725">
        <v>25239</v>
      </c>
      <c r="B1725" t="s">
        <v>37</v>
      </c>
      <c r="C1725">
        <v>0.06</v>
      </c>
      <c r="D1725">
        <v>355.98</v>
      </c>
      <c r="E1725">
        <v>58.92</v>
      </c>
      <c r="F1725">
        <v>3067</v>
      </c>
      <c r="G1725" t="s">
        <v>2752</v>
      </c>
      <c r="H1725" t="s">
        <v>39</v>
      </c>
      <c r="I1725" t="s">
        <v>114</v>
      </c>
      <c r="J1725" t="s">
        <v>41</v>
      </c>
      <c r="K1725" t="s">
        <v>42</v>
      </c>
      <c r="L1725" t="s">
        <v>43</v>
      </c>
      <c r="M1725" t="s">
        <v>1291</v>
      </c>
      <c r="N1725">
        <v>0.64</v>
      </c>
      <c r="O1725" t="s">
        <v>33</v>
      </c>
      <c r="P1725" t="s">
        <v>53</v>
      </c>
      <c r="Q1725" t="s">
        <v>154</v>
      </c>
      <c r="R1725" t="s">
        <v>2753</v>
      </c>
      <c r="S1725">
        <v>44515</v>
      </c>
      <c r="T1725" s="1">
        <v>42065</v>
      </c>
      <c r="U1725" s="1">
        <v>42066</v>
      </c>
      <c r="V1725">
        <v>1660.92</v>
      </c>
      <c r="W1725">
        <v>14</v>
      </c>
      <c r="X1725">
        <v>5086.08</v>
      </c>
      <c r="Y1725">
        <v>91376</v>
      </c>
      <c r="Z1725" t="str">
        <f>TEXT(Orders[[#This Row],[Order Date]],"MMM")</f>
        <v>Mar</v>
      </c>
    </row>
    <row r="1726" spans="1:26" x14ac:dyDescent="0.3">
      <c r="A1726">
        <v>21027</v>
      </c>
      <c r="B1726" t="s">
        <v>25</v>
      </c>
      <c r="C1726">
        <v>0.03</v>
      </c>
      <c r="D1726">
        <v>120.98</v>
      </c>
      <c r="E1726">
        <v>30</v>
      </c>
      <c r="F1726">
        <v>3069</v>
      </c>
      <c r="G1726" t="s">
        <v>2754</v>
      </c>
      <c r="H1726" t="s">
        <v>39</v>
      </c>
      <c r="I1726" t="s">
        <v>114</v>
      </c>
      <c r="J1726" t="s">
        <v>41</v>
      </c>
      <c r="K1726" t="s">
        <v>42</v>
      </c>
      <c r="L1726" t="s">
        <v>43</v>
      </c>
      <c r="M1726" t="s">
        <v>1339</v>
      </c>
      <c r="N1726">
        <v>0.64</v>
      </c>
      <c r="O1726" t="s">
        <v>33</v>
      </c>
      <c r="P1726" t="s">
        <v>61</v>
      </c>
      <c r="Q1726" t="s">
        <v>62</v>
      </c>
      <c r="R1726" t="s">
        <v>2755</v>
      </c>
      <c r="S1726">
        <v>55128</v>
      </c>
      <c r="T1726" s="1">
        <v>42156</v>
      </c>
      <c r="U1726" s="1">
        <v>42158</v>
      </c>
      <c r="V1726">
        <v>638.02800000000002</v>
      </c>
      <c r="W1726">
        <v>15</v>
      </c>
      <c r="X1726">
        <v>1894.45</v>
      </c>
      <c r="Y1726">
        <v>88191</v>
      </c>
      <c r="Z1726" t="str">
        <f>TEXT(Orders[[#This Row],[Order Date]],"MMM")</f>
        <v>Jun</v>
      </c>
    </row>
    <row r="1727" spans="1:26" x14ac:dyDescent="0.3">
      <c r="A1727">
        <v>21028</v>
      </c>
      <c r="B1727" t="s">
        <v>25</v>
      </c>
      <c r="C1727">
        <v>0.01</v>
      </c>
      <c r="D1727">
        <v>15.68</v>
      </c>
      <c r="E1727">
        <v>3.73</v>
      </c>
      <c r="F1727">
        <v>3069</v>
      </c>
      <c r="G1727" t="s">
        <v>2754</v>
      </c>
      <c r="H1727" t="s">
        <v>49</v>
      </c>
      <c r="I1727" t="s">
        <v>114</v>
      </c>
      <c r="J1727" t="s">
        <v>41</v>
      </c>
      <c r="K1727" t="s">
        <v>50</v>
      </c>
      <c r="L1727" t="s">
        <v>51</v>
      </c>
      <c r="M1727" t="s">
        <v>2371</v>
      </c>
      <c r="N1727">
        <v>0.46</v>
      </c>
      <c r="O1727" t="s">
        <v>33</v>
      </c>
      <c r="P1727" t="s">
        <v>61</v>
      </c>
      <c r="Q1727" t="s">
        <v>62</v>
      </c>
      <c r="R1727" t="s">
        <v>2755</v>
      </c>
      <c r="S1727">
        <v>55128</v>
      </c>
      <c r="T1727" s="1">
        <v>42156</v>
      </c>
      <c r="U1727" s="1">
        <v>42158</v>
      </c>
      <c r="V1727">
        <v>138.49679999999998</v>
      </c>
      <c r="W1727">
        <v>12</v>
      </c>
      <c r="X1727">
        <v>200.72</v>
      </c>
      <c r="Y1727">
        <v>88191</v>
      </c>
      <c r="Z1727" t="str">
        <f>TEXT(Orders[[#This Row],[Order Date]],"MMM")</f>
        <v>Jun</v>
      </c>
    </row>
    <row r="1728" spans="1:26" x14ac:dyDescent="0.3">
      <c r="A1728">
        <v>22213</v>
      </c>
      <c r="B1728" t="s">
        <v>47</v>
      </c>
      <c r="C1728">
        <v>0.09</v>
      </c>
      <c r="D1728">
        <v>1.82</v>
      </c>
      <c r="E1728">
        <v>0.83</v>
      </c>
      <c r="F1728">
        <v>3069</v>
      </c>
      <c r="G1728" t="s">
        <v>2754</v>
      </c>
      <c r="H1728" t="s">
        <v>49</v>
      </c>
      <c r="I1728" t="s">
        <v>114</v>
      </c>
      <c r="J1728" t="s">
        <v>29</v>
      </c>
      <c r="K1728" t="s">
        <v>30</v>
      </c>
      <c r="L1728" t="s">
        <v>31</v>
      </c>
      <c r="M1728" t="s">
        <v>2756</v>
      </c>
      <c r="N1728">
        <v>0.56999999999999995</v>
      </c>
      <c r="O1728" t="s">
        <v>33</v>
      </c>
      <c r="P1728" t="s">
        <v>61</v>
      </c>
      <c r="Q1728" t="s">
        <v>62</v>
      </c>
      <c r="R1728" t="s">
        <v>2755</v>
      </c>
      <c r="S1728">
        <v>55128</v>
      </c>
      <c r="T1728" s="1">
        <v>42049</v>
      </c>
      <c r="U1728" s="1">
        <v>42050</v>
      </c>
      <c r="V1728">
        <v>-6.734</v>
      </c>
      <c r="W1728">
        <v>22</v>
      </c>
      <c r="X1728">
        <v>36.82</v>
      </c>
      <c r="Y1728">
        <v>88192</v>
      </c>
      <c r="Z1728" t="str">
        <f>TEXT(Orders[[#This Row],[Order Date]],"MMM")</f>
        <v>Feb</v>
      </c>
    </row>
    <row r="1729" spans="1:26" x14ac:dyDescent="0.3">
      <c r="A1729">
        <v>2063</v>
      </c>
      <c r="B1729" t="s">
        <v>106</v>
      </c>
      <c r="C1729">
        <v>0.06</v>
      </c>
      <c r="D1729">
        <v>19.23</v>
      </c>
      <c r="E1729">
        <v>6.15</v>
      </c>
      <c r="F1729">
        <v>3075</v>
      </c>
      <c r="G1729" t="s">
        <v>2757</v>
      </c>
      <c r="H1729" t="s">
        <v>49</v>
      </c>
      <c r="I1729" t="s">
        <v>28</v>
      </c>
      <c r="J1729" t="s">
        <v>41</v>
      </c>
      <c r="K1729" t="s">
        <v>50</v>
      </c>
      <c r="L1729" t="s">
        <v>51</v>
      </c>
      <c r="M1729" t="s">
        <v>471</v>
      </c>
      <c r="N1729">
        <v>0.44</v>
      </c>
      <c r="O1729" t="s">
        <v>33</v>
      </c>
      <c r="P1729" t="s">
        <v>34</v>
      </c>
      <c r="Q1729" t="s">
        <v>45</v>
      </c>
      <c r="R1729" t="s">
        <v>661</v>
      </c>
      <c r="S1729">
        <v>90061</v>
      </c>
      <c r="T1729" s="1">
        <v>42063</v>
      </c>
      <c r="U1729" s="1">
        <v>42063</v>
      </c>
      <c r="V1729">
        <v>-25.38</v>
      </c>
      <c r="W1729">
        <v>4</v>
      </c>
      <c r="X1729">
        <v>84.6</v>
      </c>
      <c r="Y1729">
        <v>14756</v>
      </c>
      <c r="Z1729" t="str">
        <f>TEXT(Orders[[#This Row],[Order Date]],"MMM")</f>
        <v>Feb</v>
      </c>
    </row>
    <row r="1730" spans="1:26" x14ac:dyDescent="0.3">
      <c r="A1730">
        <v>19739</v>
      </c>
      <c r="B1730" t="s">
        <v>56</v>
      </c>
      <c r="C1730">
        <v>0</v>
      </c>
      <c r="D1730">
        <v>137.47999999999999</v>
      </c>
      <c r="E1730">
        <v>32.18</v>
      </c>
      <c r="F1730">
        <v>3076</v>
      </c>
      <c r="G1730" t="s">
        <v>2758</v>
      </c>
      <c r="H1730" t="s">
        <v>39</v>
      </c>
      <c r="I1730" t="s">
        <v>58</v>
      </c>
      <c r="J1730" t="s">
        <v>41</v>
      </c>
      <c r="K1730" t="s">
        <v>191</v>
      </c>
      <c r="L1730" t="s">
        <v>121</v>
      </c>
      <c r="M1730" t="s">
        <v>2759</v>
      </c>
      <c r="N1730">
        <v>0.78</v>
      </c>
      <c r="O1730" t="s">
        <v>33</v>
      </c>
      <c r="P1730" t="s">
        <v>53</v>
      </c>
      <c r="Q1730" t="s">
        <v>154</v>
      </c>
      <c r="R1730" t="s">
        <v>2760</v>
      </c>
      <c r="S1730">
        <v>44224</v>
      </c>
      <c r="T1730" s="1">
        <v>42011</v>
      </c>
      <c r="U1730" s="1">
        <v>42012</v>
      </c>
      <c r="V1730">
        <v>-203.27</v>
      </c>
      <c r="W1730">
        <v>2</v>
      </c>
      <c r="X1730">
        <v>296.75</v>
      </c>
      <c r="Y1730">
        <v>88241</v>
      </c>
      <c r="Z1730" t="str">
        <f>TEXT(Orders[[#This Row],[Order Date]],"MMM")</f>
        <v>Jan</v>
      </c>
    </row>
    <row r="1731" spans="1:26" x14ac:dyDescent="0.3">
      <c r="A1731">
        <v>23816</v>
      </c>
      <c r="B1731" t="s">
        <v>56</v>
      </c>
      <c r="C1731">
        <v>7.0000000000000007E-2</v>
      </c>
      <c r="D1731">
        <v>300.97000000000003</v>
      </c>
      <c r="E1731">
        <v>7.18</v>
      </c>
      <c r="F1731">
        <v>3077</v>
      </c>
      <c r="G1731" t="s">
        <v>2761</v>
      </c>
      <c r="H1731" t="s">
        <v>49</v>
      </c>
      <c r="I1731" t="s">
        <v>58</v>
      </c>
      <c r="J1731" t="s">
        <v>77</v>
      </c>
      <c r="K1731" t="s">
        <v>180</v>
      </c>
      <c r="L1731" t="s">
        <v>59</v>
      </c>
      <c r="M1731" t="s">
        <v>1086</v>
      </c>
      <c r="N1731">
        <v>0.48</v>
      </c>
      <c r="O1731" t="s">
        <v>33</v>
      </c>
      <c r="P1731" t="s">
        <v>53</v>
      </c>
      <c r="Q1731" t="s">
        <v>154</v>
      </c>
      <c r="R1731" t="s">
        <v>2762</v>
      </c>
      <c r="S1731">
        <v>44136</v>
      </c>
      <c r="T1731" s="1">
        <v>42131</v>
      </c>
      <c r="U1731" s="1">
        <v>42133</v>
      </c>
      <c r="V1731">
        <v>-807.59</v>
      </c>
      <c r="W1731">
        <v>2</v>
      </c>
      <c r="X1731">
        <v>582.20000000000005</v>
      </c>
      <c r="Y1731">
        <v>88239</v>
      </c>
      <c r="Z1731" t="str">
        <f>TEXT(Orders[[#This Row],[Order Date]],"MMM")</f>
        <v>May</v>
      </c>
    </row>
    <row r="1732" spans="1:26" x14ac:dyDescent="0.3">
      <c r="A1732">
        <v>25489</v>
      </c>
      <c r="B1732" t="s">
        <v>37</v>
      </c>
      <c r="C1732">
        <v>0.04</v>
      </c>
      <c r="D1732">
        <v>35.44</v>
      </c>
      <c r="E1732">
        <v>5.09</v>
      </c>
      <c r="F1732">
        <v>3078</v>
      </c>
      <c r="G1732" t="s">
        <v>2763</v>
      </c>
      <c r="H1732" t="s">
        <v>49</v>
      </c>
      <c r="I1732" t="s">
        <v>58</v>
      </c>
      <c r="J1732" t="s">
        <v>29</v>
      </c>
      <c r="K1732" t="s">
        <v>93</v>
      </c>
      <c r="L1732" t="s">
        <v>59</v>
      </c>
      <c r="M1732" t="s">
        <v>2764</v>
      </c>
      <c r="N1732">
        <v>0.38</v>
      </c>
      <c r="O1732" t="s">
        <v>33</v>
      </c>
      <c r="P1732" t="s">
        <v>53</v>
      </c>
      <c r="Q1732" t="s">
        <v>154</v>
      </c>
      <c r="R1732" t="s">
        <v>2765</v>
      </c>
      <c r="S1732">
        <v>43615</v>
      </c>
      <c r="T1732" s="1">
        <v>42166</v>
      </c>
      <c r="U1732" s="1">
        <v>42166</v>
      </c>
      <c r="V1732">
        <v>118.6317</v>
      </c>
      <c r="W1732">
        <v>5</v>
      </c>
      <c r="X1732">
        <v>171.93</v>
      </c>
      <c r="Y1732">
        <v>88240</v>
      </c>
      <c r="Z1732" t="str">
        <f>TEXT(Orders[[#This Row],[Order Date]],"MMM")</f>
        <v>Jun</v>
      </c>
    </row>
    <row r="1733" spans="1:26" x14ac:dyDescent="0.3">
      <c r="A1733">
        <v>25490</v>
      </c>
      <c r="B1733" t="s">
        <v>37</v>
      </c>
      <c r="C1733">
        <v>0.08</v>
      </c>
      <c r="D1733">
        <v>3.98</v>
      </c>
      <c r="E1733">
        <v>0.7</v>
      </c>
      <c r="F1733">
        <v>3078</v>
      </c>
      <c r="G1733" t="s">
        <v>2763</v>
      </c>
      <c r="H1733" t="s">
        <v>49</v>
      </c>
      <c r="I1733" t="s">
        <v>58</v>
      </c>
      <c r="J1733" t="s">
        <v>29</v>
      </c>
      <c r="K1733" t="s">
        <v>30</v>
      </c>
      <c r="L1733" t="s">
        <v>31</v>
      </c>
      <c r="M1733" t="s">
        <v>2729</v>
      </c>
      <c r="N1733">
        <v>0.52</v>
      </c>
      <c r="O1733" t="s">
        <v>33</v>
      </c>
      <c r="P1733" t="s">
        <v>53</v>
      </c>
      <c r="Q1733" t="s">
        <v>154</v>
      </c>
      <c r="R1733" t="s">
        <v>2765</v>
      </c>
      <c r="S1733">
        <v>43615</v>
      </c>
      <c r="T1733" s="1">
        <v>42166</v>
      </c>
      <c r="U1733" s="1">
        <v>42169</v>
      </c>
      <c r="V1733">
        <v>23.304000000000002</v>
      </c>
      <c r="W1733">
        <v>9</v>
      </c>
      <c r="X1733">
        <v>35.19</v>
      </c>
      <c r="Y1733">
        <v>88240</v>
      </c>
      <c r="Z1733" t="str">
        <f>TEXT(Orders[[#This Row],[Order Date]],"MMM")</f>
        <v>Jun</v>
      </c>
    </row>
    <row r="1734" spans="1:26" x14ac:dyDescent="0.3">
      <c r="A1734">
        <v>5816</v>
      </c>
      <c r="B1734" t="s">
        <v>56</v>
      </c>
      <c r="C1734">
        <v>7.0000000000000007E-2</v>
      </c>
      <c r="D1734">
        <v>300.97000000000003</v>
      </c>
      <c r="E1734">
        <v>7.18</v>
      </c>
      <c r="F1734">
        <v>3079</v>
      </c>
      <c r="G1734" t="s">
        <v>2766</v>
      </c>
      <c r="H1734" t="s">
        <v>49</v>
      </c>
      <c r="I1734" t="s">
        <v>58</v>
      </c>
      <c r="J1734" t="s">
        <v>77</v>
      </c>
      <c r="K1734" t="s">
        <v>180</v>
      </c>
      <c r="L1734" t="s">
        <v>59</v>
      </c>
      <c r="M1734" t="s">
        <v>1086</v>
      </c>
      <c r="N1734">
        <v>0.48</v>
      </c>
      <c r="O1734" t="s">
        <v>33</v>
      </c>
      <c r="P1734" t="s">
        <v>53</v>
      </c>
      <c r="Q1734" t="s">
        <v>234</v>
      </c>
      <c r="R1734" t="s">
        <v>1316</v>
      </c>
      <c r="S1734">
        <v>19112</v>
      </c>
      <c r="T1734" s="1">
        <v>42131</v>
      </c>
      <c r="U1734" s="1">
        <v>42133</v>
      </c>
      <c r="V1734">
        <v>-807.59</v>
      </c>
      <c r="W1734">
        <v>7</v>
      </c>
      <c r="X1734">
        <v>2037.69</v>
      </c>
      <c r="Y1734">
        <v>41253</v>
      </c>
      <c r="Z1734" t="str">
        <f>TEXT(Orders[[#This Row],[Order Date]],"MMM")</f>
        <v>May</v>
      </c>
    </row>
    <row r="1735" spans="1:26" x14ac:dyDescent="0.3">
      <c r="A1735">
        <v>7489</v>
      </c>
      <c r="B1735" t="s">
        <v>37</v>
      </c>
      <c r="C1735">
        <v>0.04</v>
      </c>
      <c r="D1735">
        <v>35.44</v>
      </c>
      <c r="E1735">
        <v>5.09</v>
      </c>
      <c r="F1735">
        <v>3079</v>
      </c>
      <c r="G1735" t="s">
        <v>2766</v>
      </c>
      <c r="H1735" t="s">
        <v>49</v>
      </c>
      <c r="I1735" t="s">
        <v>58</v>
      </c>
      <c r="J1735" t="s">
        <v>29</v>
      </c>
      <c r="K1735" t="s">
        <v>93</v>
      </c>
      <c r="L1735" t="s">
        <v>59</v>
      </c>
      <c r="M1735" t="s">
        <v>2764</v>
      </c>
      <c r="N1735">
        <v>0.38</v>
      </c>
      <c r="O1735" t="s">
        <v>33</v>
      </c>
      <c r="P1735" t="s">
        <v>53</v>
      </c>
      <c r="Q1735" t="s">
        <v>234</v>
      </c>
      <c r="R1735" t="s">
        <v>1316</v>
      </c>
      <c r="S1735">
        <v>19112</v>
      </c>
      <c r="T1735" s="1">
        <v>42166</v>
      </c>
      <c r="U1735" s="1">
        <v>42166</v>
      </c>
      <c r="V1735">
        <v>150.72</v>
      </c>
      <c r="W1735">
        <v>21</v>
      </c>
      <c r="X1735">
        <v>722.1</v>
      </c>
      <c r="Y1735">
        <v>53476</v>
      </c>
      <c r="Z1735" t="str">
        <f>TEXT(Orders[[#This Row],[Order Date]],"MMM")</f>
        <v>Jun</v>
      </c>
    </row>
    <row r="1736" spans="1:26" x14ac:dyDescent="0.3">
      <c r="A1736">
        <v>7490</v>
      </c>
      <c r="B1736" t="s">
        <v>37</v>
      </c>
      <c r="C1736">
        <v>0.08</v>
      </c>
      <c r="D1736">
        <v>3.98</v>
      </c>
      <c r="E1736">
        <v>0.7</v>
      </c>
      <c r="F1736">
        <v>3079</v>
      </c>
      <c r="G1736" t="s">
        <v>2766</v>
      </c>
      <c r="H1736" t="s">
        <v>49</v>
      </c>
      <c r="I1736" t="s">
        <v>58</v>
      </c>
      <c r="J1736" t="s">
        <v>29</v>
      </c>
      <c r="K1736" t="s">
        <v>30</v>
      </c>
      <c r="L1736" t="s">
        <v>31</v>
      </c>
      <c r="M1736" t="s">
        <v>2729</v>
      </c>
      <c r="N1736">
        <v>0.52</v>
      </c>
      <c r="O1736" t="s">
        <v>33</v>
      </c>
      <c r="P1736" t="s">
        <v>53</v>
      </c>
      <c r="Q1736" t="s">
        <v>234</v>
      </c>
      <c r="R1736" t="s">
        <v>1316</v>
      </c>
      <c r="S1736">
        <v>19112</v>
      </c>
      <c r="T1736" s="1">
        <v>42166</v>
      </c>
      <c r="U1736" s="1">
        <v>42169</v>
      </c>
      <c r="V1736">
        <v>19.420000000000002</v>
      </c>
      <c r="W1736">
        <v>36</v>
      </c>
      <c r="X1736">
        <v>140.78</v>
      </c>
      <c r="Y1736">
        <v>53476</v>
      </c>
      <c r="Z1736" t="str">
        <f>TEXT(Orders[[#This Row],[Order Date]],"MMM")</f>
        <v>Jun</v>
      </c>
    </row>
    <row r="1737" spans="1:26" x14ac:dyDescent="0.3">
      <c r="A1737">
        <v>7491</v>
      </c>
      <c r="B1737" t="s">
        <v>37</v>
      </c>
      <c r="C1737">
        <v>0.01</v>
      </c>
      <c r="D1737">
        <v>1.76</v>
      </c>
      <c r="E1737">
        <v>0.7</v>
      </c>
      <c r="F1737">
        <v>3079</v>
      </c>
      <c r="G1737" t="s">
        <v>2766</v>
      </c>
      <c r="H1737" t="s">
        <v>49</v>
      </c>
      <c r="I1737" t="s">
        <v>58</v>
      </c>
      <c r="J1737" t="s">
        <v>29</v>
      </c>
      <c r="K1737" t="s">
        <v>30</v>
      </c>
      <c r="L1737" t="s">
        <v>31</v>
      </c>
      <c r="M1737" t="s">
        <v>127</v>
      </c>
      <c r="N1737">
        <v>0.56000000000000005</v>
      </c>
      <c r="O1737" t="s">
        <v>33</v>
      </c>
      <c r="P1737" t="s">
        <v>53</v>
      </c>
      <c r="Q1737" t="s">
        <v>234</v>
      </c>
      <c r="R1737" t="s">
        <v>1316</v>
      </c>
      <c r="S1737">
        <v>19112</v>
      </c>
      <c r="T1737" s="1">
        <v>42166</v>
      </c>
      <c r="U1737" s="1">
        <v>42167</v>
      </c>
      <c r="V1737">
        <v>3.13</v>
      </c>
      <c r="W1737">
        <v>71</v>
      </c>
      <c r="X1737">
        <v>129.72</v>
      </c>
      <c r="Y1737">
        <v>53476</v>
      </c>
      <c r="Z1737" t="str">
        <f>TEXT(Orders[[#This Row],[Order Date]],"MMM")</f>
        <v>Jun</v>
      </c>
    </row>
    <row r="1738" spans="1:26" x14ac:dyDescent="0.3">
      <c r="A1738">
        <v>7492</v>
      </c>
      <c r="B1738" t="s">
        <v>37</v>
      </c>
      <c r="C1738">
        <v>0.01</v>
      </c>
      <c r="D1738">
        <v>193.17</v>
      </c>
      <c r="E1738">
        <v>19.989999999999998</v>
      </c>
      <c r="F1738">
        <v>3079</v>
      </c>
      <c r="G1738" t="s">
        <v>2766</v>
      </c>
      <c r="H1738" t="s">
        <v>27</v>
      </c>
      <c r="I1738" t="s">
        <v>58</v>
      </c>
      <c r="J1738" t="s">
        <v>29</v>
      </c>
      <c r="K1738" t="s">
        <v>141</v>
      </c>
      <c r="L1738" t="s">
        <v>59</v>
      </c>
      <c r="M1738" t="s">
        <v>1519</v>
      </c>
      <c r="N1738">
        <v>0.71</v>
      </c>
      <c r="O1738" t="s">
        <v>33</v>
      </c>
      <c r="P1738" t="s">
        <v>53</v>
      </c>
      <c r="Q1738" t="s">
        <v>234</v>
      </c>
      <c r="R1738" t="s">
        <v>1316</v>
      </c>
      <c r="S1738">
        <v>19112</v>
      </c>
      <c r="T1738" s="1">
        <v>42166</v>
      </c>
      <c r="U1738" s="1">
        <v>42166</v>
      </c>
      <c r="V1738">
        <v>1141.07</v>
      </c>
      <c r="W1738">
        <v>63</v>
      </c>
      <c r="X1738">
        <v>12190.98</v>
      </c>
      <c r="Y1738">
        <v>53476</v>
      </c>
      <c r="Z1738" t="str">
        <f>TEXT(Orders[[#This Row],[Order Date]],"MMM")</f>
        <v>Jun</v>
      </c>
    </row>
    <row r="1739" spans="1:26" x14ac:dyDescent="0.3">
      <c r="A1739">
        <v>1739</v>
      </c>
      <c r="B1739" t="s">
        <v>56</v>
      </c>
      <c r="C1739">
        <v>0</v>
      </c>
      <c r="D1739">
        <v>137.47999999999999</v>
      </c>
      <c r="E1739">
        <v>32.18</v>
      </c>
      <c r="F1739">
        <v>3079</v>
      </c>
      <c r="G1739" t="s">
        <v>2766</v>
      </c>
      <c r="H1739" t="s">
        <v>39</v>
      </c>
      <c r="I1739" t="s">
        <v>58</v>
      </c>
      <c r="J1739" t="s">
        <v>41</v>
      </c>
      <c r="K1739" t="s">
        <v>191</v>
      </c>
      <c r="L1739" t="s">
        <v>121</v>
      </c>
      <c r="M1739" t="s">
        <v>2759</v>
      </c>
      <c r="N1739">
        <v>0.78</v>
      </c>
      <c r="O1739" t="s">
        <v>33</v>
      </c>
      <c r="P1739" t="s">
        <v>53</v>
      </c>
      <c r="Q1739" t="s">
        <v>234</v>
      </c>
      <c r="R1739" t="s">
        <v>1316</v>
      </c>
      <c r="S1739">
        <v>19112</v>
      </c>
      <c r="T1739" s="1">
        <v>42011</v>
      </c>
      <c r="U1739" s="1">
        <v>42012</v>
      </c>
      <c r="V1739">
        <v>-203.27</v>
      </c>
      <c r="W1739">
        <v>10</v>
      </c>
      <c r="X1739">
        <v>1483.76</v>
      </c>
      <c r="Y1739">
        <v>12480</v>
      </c>
      <c r="Z1739" t="str">
        <f>TEXT(Orders[[#This Row],[Order Date]],"MMM")</f>
        <v>Jan</v>
      </c>
    </row>
    <row r="1740" spans="1:26" x14ac:dyDescent="0.3">
      <c r="A1740">
        <v>6807</v>
      </c>
      <c r="B1740" t="s">
        <v>47</v>
      </c>
      <c r="C1740">
        <v>0</v>
      </c>
      <c r="D1740">
        <v>2.21</v>
      </c>
      <c r="E1740">
        <v>1</v>
      </c>
      <c r="F1740">
        <v>3079</v>
      </c>
      <c r="G1740" t="s">
        <v>2766</v>
      </c>
      <c r="H1740" t="s">
        <v>27</v>
      </c>
      <c r="I1740" t="s">
        <v>58</v>
      </c>
      <c r="J1740" t="s">
        <v>29</v>
      </c>
      <c r="K1740" t="s">
        <v>30</v>
      </c>
      <c r="L1740" t="s">
        <v>31</v>
      </c>
      <c r="M1740" t="s">
        <v>2767</v>
      </c>
      <c r="N1740">
        <v>0.38</v>
      </c>
      <c r="O1740" t="s">
        <v>33</v>
      </c>
      <c r="P1740" t="s">
        <v>53</v>
      </c>
      <c r="Q1740" t="s">
        <v>234</v>
      </c>
      <c r="R1740" t="s">
        <v>1316</v>
      </c>
      <c r="S1740">
        <v>19112</v>
      </c>
      <c r="T1740" s="1">
        <v>42165</v>
      </c>
      <c r="U1740" s="1">
        <v>42166</v>
      </c>
      <c r="V1740">
        <v>10.01</v>
      </c>
      <c r="W1740">
        <v>33</v>
      </c>
      <c r="X1740">
        <v>87.18</v>
      </c>
      <c r="Y1740">
        <v>48483</v>
      </c>
      <c r="Z1740" t="str">
        <f>TEXT(Orders[[#This Row],[Order Date]],"MMM")</f>
        <v>Jun</v>
      </c>
    </row>
    <row r="1741" spans="1:26" x14ac:dyDescent="0.3">
      <c r="A1741">
        <v>19756</v>
      </c>
      <c r="B1741" t="s">
        <v>25</v>
      </c>
      <c r="C1741">
        <v>0</v>
      </c>
      <c r="D1741">
        <v>65.989999999999995</v>
      </c>
      <c r="E1741">
        <v>5.99</v>
      </c>
      <c r="F1741">
        <v>3084</v>
      </c>
      <c r="G1741" t="s">
        <v>2768</v>
      </c>
      <c r="H1741" t="s">
        <v>27</v>
      </c>
      <c r="I1741" t="s">
        <v>58</v>
      </c>
      <c r="J1741" t="s">
        <v>77</v>
      </c>
      <c r="K1741" t="s">
        <v>78</v>
      </c>
      <c r="L1741" t="s">
        <v>59</v>
      </c>
      <c r="M1741" t="s">
        <v>2443</v>
      </c>
      <c r="N1741">
        <v>0.57999999999999996</v>
      </c>
      <c r="O1741" t="s">
        <v>33</v>
      </c>
      <c r="P1741" t="s">
        <v>34</v>
      </c>
      <c r="Q1741" t="s">
        <v>35</v>
      </c>
      <c r="R1741" t="s">
        <v>2751</v>
      </c>
      <c r="S1741">
        <v>98503</v>
      </c>
      <c r="T1741" s="1">
        <v>42114</v>
      </c>
      <c r="U1741" s="1">
        <v>42116</v>
      </c>
      <c r="V1741">
        <v>313.81200000000001</v>
      </c>
      <c r="W1741">
        <v>14</v>
      </c>
      <c r="X1741">
        <v>798.89</v>
      </c>
      <c r="Y1741">
        <v>89879</v>
      </c>
      <c r="Z1741" t="str">
        <f>TEXT(Orders[[#This Row],[Order Date]],"MMM")</f>
        <v>Apr</v>
      </c>
    </row>
    <row r="1742" spans="1:26" x14ac:dyDescent="0.3">
      <c r="A1742">
        <v>20589</v>
      </c>
      <c r="B1742" t="s">
        <v>37</v>
      </c>
      <c r="C1742">
        <v>0.01</v>
      </c>
      <c r="D1742">
        <v>7.1</v>
      </c>
      <c r="E1742">
        <v>6.05</v>
      </c>
      <c r="F1742">
        <v>3084</v>
      </c>
      <c r="G1742" t="s">
        <v>2768</v>
      </c>
      <c r="H1742" t="s">
        <v>49</v>
      </c>
      <c r="I1742" t="s">
        <v>58</v>
      </c>
      <c r="J1742" t="s">
        <v>29</v>
      </c>
      <c r="K1742" t="s">
        <v>109</v>
      </c>
      <c r="L1742" t="s">
        <v>59</v>
      </c>
      <c r="M1742" t="s">
        <v>649</v>
      </c>
      <c r="N1742">
        <v>0.39</v>
      </c>
      <c r="O1742" t="s">
        <v>33</v>
      </c>
      <c r="P1742" t="s">
        <v>34</v>
      </c>
      <c r="Q1742" t="s">
        <v>35</v>
      </c>
      <c r="R1742" t="s">
        <v>2751</v>
      </c>
      <c r="S1742">
        <v>98503</v>
      </c>
      <c r="T1742" s="1">
        <v>42179</v>
      </c>
      <c r="U1742" s="1">
        <v>42180</v>
      </c>
      <c r="V1742">
        <v>-39.186250000000001</v>
      </c>
      <c r="W1742">
        <v>18</v>
      </c>
      <c r="X1742">
        <v>133.19</v>
      </c>
      <c r="Y1742">
        <v>89880</v>
      </c>
      <c r="Z1742" t="str">
        <f>TEXT(Orders[[#This Row],[Order Date]],"MMM")</f>
        <v>Jun</v>
      </c>
    </row>
    <row r="1743" spans="1:26" x14ac:dyDescent="0.3">
      <c r="A1743">
        <v>20590</v>
      </c>
      <c r="B1743" t="s">
        <v>37</v>
      </c>
      <c r="C1743">
        <v>0.05</v>
      </c>
      <c r="D1743">
        <v>18.97</v>
      </c>
      <c r="E1743">
        <v>9.0299999999999994</v>
      </c>
      <c r="F1743">
        <v>3084</v>
      </c>
      <c r="G1743" t="s">
        <v>2768</v>
      </c>
      <c r="H1743" t="s">
        <v>49</v>
      </c>
      <c r="I1743" t="s">
        <v>58</v>
      </c>
      <c r="J1743" t="s">
        <v>29</v>
      </c>
      <c r="K1743" t="s">
        <v>93</v>
      </c>
      <c r="L1743" t="s">
        <v>59</v>
      </c>
      <c r="M1743" t="s">
        <v>773</v>
      </c>
      <c r="N1743">
        <v>0.37</v>
      </c>
      <c r="O1743" t="s">
        <v>33</v>
      </c>
      <c r="P1743" t="s">
        <v>34</v>
      </c>
      <c r="Q1743" t="s">
        <v>35</v>
      </c>
      <c r="R1743" t="s">
        <v>2751</v>
      </c>
      <c r="S1743">
        <v>98503</v>
      </c>
      <c r="T1743" s="1">
        <v>42179</v>
      </c>
      <c r="U1743" s="1">
        <v>42180</v>
      </c>
      <c r="V1743">
        <v>-1.89</v>
      </c>
      <c r="W1743">
        <v>5</v>
      </c>
      <c r="X1743">
        <v>97.33</v>
      </c>
      <c r="Y1743">
        <v>89880</v>
      </c>
      <c r="Z1743" t="str">
        <f>TEXT(Orders[[#This Row],[Order Date]],"MMM")</f>
        <v>Jun</v>
      </c>
    </row>
    <row r="1744" spans="1:26" x14ac:dyDescent="0.3">
      <c r="A1744">
        <v>20008</v>
      </c>
      <c r="B1744" t="s">
        <v>25</v>
      </c>
      <c r="C1744">
        <v>0.05</v>
      </c>
      <c r="D1744">
        <v>39.99</v>
      </c>
      <c r="E1744">
        <v>10.25</v>
      </c>
      <c r="F1744">
        <v>3086</v>
      </c>
      <c r="G1744" t="s">
        <v>2769</v>
      </c>
      <c r="H1744" t="s">
        <v>27</v>
      </c>
      <c r="I1744" t="s">
        <v>114</v>
      </c>
      <c r="J1744" t="s">
        <v>77</v>
      </c>
      <c r="K1744" t="s">
        <v>180</v>
      </c>
      <c r="L1744" t="s">
        <v>59</v>
      </c>
      <c r="M1744" t="s">
        <v>2770</v>
      </c>
      <c r="N1744">
        <v>0.55000000000000004</v>
      </c>
      <c r="O1744" t="s">
        <v>33</v>
      </c>
      <c r="P1744" t="s">
        <v>136</v>
      </c>
      <c r="Q1744" t="s">
        <v>362</v>
      </c>
      <c r="R1744" t="s">
        <v>2771</v>
      </c>
      <c r="S1744">
        <v>34287</v>
      </c>
      <c r="T1744" s="1">
        <v>42142</v>
      </c>
      <c r="U1744" s="1">
        <v>42143</v>
      </c>
      <c r="V1744">
        <v>4.29</v>
      </c>
      <c r="W1744">
        <v>3</v>
      </c>
      <c r="X1744">
        <v>130.91</v>
      </c>
      <c r="Y1744">
        <v>88380</v>
      </c>
      <c r="Z1744" t="str">
        <f>TEXT(Orders[[#This Row],[Order Date]],"MMM")</f>
        <v>May</v>
      </c>
    </row>
    <row r="1745" spans="1:26" x14ac:dyDescent="0.3">
      <c r="A1745">
        <v>21085</v>
      </c>
      <c r="B1745" t="s">
        <v>106</v>
      </c>
      <c r="C1745">
        <v>7.0000000000000007E-2</v>
      </c>
      <c r="D1745">
        <v>49.43</v>
      </c>
      <c r="E1745">
        <v>19.989999999999998</v>
      </c>
      <c r="F1745">
        <v>3089</v>
      </c>
      <c r="G1745" t="s">
        <v>2772</v>
      </c>
      <c r="H1745" t="s">
        <v>49</v>
      </c>
      <c r="I1745" t="s">
        <v>28</v>
      </c>
      <c r="J1745" t="s">
        <v>29</v>
      </c>
      <c r="K1745" t="s">
        <v>257</v>
      </c>
      <c r="L1745" t="s">
        <v>59</v>
      </c>
      <c r="M1745" t="s">
        <v>2773</v>
      </c>
      <c r="N1745">
        <v>0.56999999999999995</v>
      </c>
      <c r="O1745" t="s">
        <v>33</v>
      </c>
      <c r="P1745" t="s">
        <v>61</v>
      </c>
      <c r="Q1745" t="s">
        <v>183</v>
      </c>
      <c r="R1745" t="s">
        <v>2744</v>
      </c>
      <c r="S1745">
        <v>66209</v>
      </c>
      <c r="T1745" s="1">
        <v>42028</v>
      </c>
      <c r="U1745" s="1">
        <v>42033</v>
      </c>
      <c r="V1745">
        <v>-122.77</v>
      </c>
      <c r="W1745">
        <v>6</v>
      </c>
      <c r="X1745">
        <v>281.82</v>
      </c>
      <c r="Y1745">
        <v>91219</v>
      </c>
      <c r="Z1745" t="str">
        <f>TEXT(Orders[[#This Row],[Order Date]],"MMM")</f>
        <v>Jan</v>
      </c>
    </row>
    <row r="1746" spans="1:26" x14ac:dyDescent="0.3">
      <c r="A1746">
        <v>20357</v>
      </c>
      <c r="B1746" t="s">
        <v>47</v>
      </c>
      <c r="C1746">
        <v>0.09</v>
      </c>
      <c r="D1746">
        <v>207.48</v>
      </c>
      <c r="E1746">
        <v>0.99</v>
      </c>
      <c r="F1746">
        <v>3095</v>
      </c>
      <c r="G1746" t="s">
        <v>2774</v>
      </c>
      <c r="H1746" t="s">
        <v>49</v>
      </c>
      <c r="I1746" t="s">
        <v>114</v>
      </c>
      <c r="J1746" t="s">
        <v>29</v>
      </c>
      <c r="K1746" t="s">
        <v>257</v>
      </c>
      <c r="L1746" t="s">
        <v>59</v>
      </c>
      <c r="M1746" t="s">
        <v>2134</v>
      </c>
      <c r="N1746">
        <v>0.55000000000000004</v>
      </c>
      <c r="O1746" t="s">
        <v>33</v>
      </c>
      <c r="P1746" t="s">
        <v>53</v>
      </c>
      <c r="Q1746" t="s">
        <v>154</v>
      </c>
      <c r="R1746" t="s">
        <v>2775</v>
      </c>
      <c r="S1746">
        <v>45011</v>
      </c>
      <c r="T1746" s="1">
        <v>42023</v>
      </c>
      <c r="U1746" s="1">
        <v>42025</v>
      </c>
      <c r="V1746">
        <v>683.9556</v>
      </c>
      <c r="W1746">
        <v>5</v>
      </c>
      <c r="X1746">
        <v>991.24</v>
      </c>
      <c r="Y1746">
        <v>86220</v>
      </c>
      <c r="Z1746" t="str">
        <f>TEXT(Orders[[#This Row],[Order Date]],"MMM")</f>
        <v>Jan</v>
      </c>
    </row>
    <row r="1747" spans="1:26" x14ac:dyDescent="0.3">
      <c r="A1747">
        <v>21235</v>
      </c>
      <c r="B1747" t="s">
        <v>25</v>
      </c>
      <c r="C1747">
        <v>0.08</v>
      </c>
      <c r="D1747">
        <v>40.98</v>
      </c>
      <c r="E1747">
        <v>7.2</v>
      </c>
      <c r="F1747">
        <v>3096</v>
      </c>
      <c r="G1747" t="s">
        <v>2776</v>
      </c>
      <c r="H1747" t="s">
        <v>27</v>
      </c>
      <c r="I1747" t="s">
        <v>114</v>
      </c>
      <c r="J1747" t="s">
        <v>29</v>
      </c>
      <c r="K1747" t="s">
        <v>257</v>
      </c>
      <c r="L1747" t="s">
        <v>59</v>
      </c>
      <c r="M1747" t="s">
        <v>2777</v>
      </c>
      <c r="N1747">
        <v>0.6</v>
      </c>
      <c r="O1747" t="s">
        <v>33</v>
      </c>
      <c r="P1747" t="s">
        <v>53</v>
      </c>
      <c r="Q1747" t="s">
        <v>154</v>
      </c>
      <c r="R1747" t="s">
        <v>1730</v>
      </c>
      <c r="S1747">
        <v>43026</v>
      </c>
      <c r="T1747" s="1">
        <v>42148</v>
      </c>
      <c r="U1747" s="1">
        <v>42149</v>
      </c>
      <c r="V1747">
        <v>-16.64</v>
      </c>
      <c r="W1747">
        <v>3</v>
      </c>
      <c r="X1747">
        <v>119.86</v>
      </c>
      <c r="Y1747">
        <v>86221</v>
      </c>
      <c r="Z1747" t="str">
        <f>TEXT(Orders[[#This Row],[Order Date]],"MMM")</f>
        <v>May</v>
      </c>
    </row>
    <row r="1748" spans="1:26" x14ac:dyDescent="0.3">
      <c r="A1748">
        <v>21236</v>
      </c>
      <c r="B1748" t="s">
        <v>25</v>
      </c>
      <c r="C1748">
        <v>0.08</v>
      </c>
      <c r="D1748">
        <v>8.1199999999999992</v>
      </c>
      <c r="E1748">
        <v>2.83</v>
      </c>
      <c r="F1748">
        <v>3096</v>
      </c>
      <c r="G1748" t="s">
        <v>2776</v>
      </c>
      <c r="H1748" t="s">
        <v>27</v>
      </c>
      <c r="I1748" t="s">
        <v>114</v>
      </c>
      <c r="J1748" t="s">
        <v>77</v>
      </c>
      <c r="K1748" t="s">
        <v>180</v>
      </c>
      <c r="L1748" t="s">
        <v>51</v>
      </c>
      <c r="M1748" t="s">
        <v>825</v>
      </c>
      <c r="N1748">
        <v>0.77</v>
      </c>
      <c r="O1748" t="s">
        <v>33</v>
      </c>
      <c r="P1748" t="s">
        <v>53</v>
      </c>
      <c r="Q1748" t="s">
        <v>154</v>
      </c>
      <c r="R1748" t="s">
        <v>1730</v>
      </c>
      <c r="S1748">
        <v>43026</v>
      </c>
      <c r="T1748" s="1">
        <v>42148</v>
      </c>
      <c r="U1748" s="1">
        <v>42149</v>
      </c>
      <c r="V1748">
        <v>-59.73</v>
      </c>
      <c r="W1748">
        <v>12</v>
      </c>
      <c r="X1748">
        <v>98.77</v>
      </c>
      <c r="Y1748">
        <v>86221</v>
      </c>
      <c r="Z1748" t="str">
        <f>TEXT(Orders[[#This Row],[Order Date]],"MMM")</f>
        <v>May</v>
      </c>
    </row>
    <row r="1749" spans="1:26" x14ac:dyDescent="0.3">
      <c r="A1749">
        <v>21237</v>
      </c>
      <c r="B1749" t="s">
        <v>25</v>
      </c>
      <c r="C1749">
        <v>0.02</v>
      </c>
      <c r="D1749">
        <v>262.11</v>
      </c>
      <c r="E1749">
        <v>62.74</v>
      </c>
      <c r="F1749">
        <v>3096</v>
      </c>
      <c r="G1749" t="s">
        <v>2776</v>
      </c>
      <c r="H1749" t="s">
        <v>39</v>
      </c>
      <c r="I1749" t="s">
        <v>114</v>
      </c>
      <c r="J1749" t="s">
        <v>41</v>
      </c>
      <c r="K1749" t="s">
        <v>152</v>
      </c>
      <c r="L1749" t="s">
        <v>121</v>
      </c>
      <c r="M1749" t="s">
        <v>2778</v>
      </c>
      <c r="N1749">
        <v>0.75</v>
      </c>
      <c r="O1749" t="s">
        <v>33</v>
      </c>
      <c r="P1749" t="s">
        <v>53</v>
      </c>
      <c r="Q1749" t="s">
        <v>154</v>
      </c>
      <c r="R1749" t="s">
        <v>1730</v>
      </c>
      <c r="S1749">
        <v>43026</v>
      </c>
      <c r="T1749" s="1">
        <v>42148</v>
      </c>
      <c r="U1749" s="1">
        <v>42149</v>
      </c>
      <c r="V1749">
        <v>-633.44123700000023</v>
      </c>
      <c r="W1749">
        <v>9</v>
      </c>
      <c r="X1749">
        <v>2495.35</v>
      </c>
      <c r="Y1749">
        <v>86221</v>
      </c>
      <c r="Z1749" t="str">
        <f>TEXT(Orders[[#This Row],[Order Date]],"MMM")</f>
        <v>May</v>
      </c>
    </row>
    <row r="1750" spans="1:26" x14ac:dyDescent="0.3">
      <c r="A1750">
        <v>25999</v>
      </c>
      <c r="B1750" t="s">
        <v>47</v>
      </c>
      <c r="C1750">
        <v>0.04</v>
      </c>
      <c r="D1750">
        <v>33.89</v>
      </c>
      <c r="E1750">
        <v>5.0999999999999996</v>
      </c>
      <c r="F1750">
        <v>3096</v>
      </c>
      <c r="G1750" t="s">
        <v>2776</v>
      </c>
      <c r="H1750" t="s">
        <v>27</v>
      </c>
      <c r="I1750" t="s">
        <v>114</v>
      </c>
      <c r="J1750" t="s">
        <v>29</v>
      </c>
      <c r="K1750" t="s">
        <v>141</v>
      </c>
      <c r="L1750" t="s">
        <v>59</v>
      </c>
      <c r="M1750" t="s">
        <v>2779</v>
      </c>
      <c r="N1750">
        <v>0.6</v>
      </c>
      <c r="O1750" t="s">
        <v>33</v>
      </c>
      <c r="P1750" t="s">
        <v>53</v>
      </c>
      <c r="Q1750" t="s">
        <v>154</v>
      </c>
      <c r="R1750" t="s">
        <v>1730</v>
      </c>
      <c r="S1750">
        <v>43026</v>
      </c>
      <c r="T1750" s="1">
        <v>42172</v>
      </c>
      <c r="U1750" s="1">
        <v>42173</v>
      </c>
      <c r="V1750">
        <v>72.984000000000009</v>
      </c>
      <c r="W1750">
        <v>6</v>
      </c>
      <c r="X1750">
        <v>200.83</v>
      </c>
      <c r="Y1750">
        <v>86222</v>
      </c>
      <c r="Z1750" t="str">
        <f>TEXT(Orders[[#This Row],[Order Date]],"MMM")</f>
        <v>Jun</v>
      </c>
    </row>
    <row r="1751" spans="1:26" x14ac:dyDescent="0.3">
      <c r="A1751">
        <v>19816</v>
      </c>
      <c r="B1751" t="s">
        <v>47</v>
      </c>
      <c r="C1751">
        <v>0.05</v>
      </c>
      <c r="D1751">
        <v>35.44</v>
      </c>
      <c r="E1751">
        <v>5.09</v>
      </c>
      <c r="F1751">
        <v>3098</v>
      </c>
      <c r="G1751" t="s">
        <v>2780</v>
      </c>
      <c r="H1751" t="s">
        <v>49</v>
      </c>
      <c r="I1751" t="s">
        <v>114</v>
      </c>
      <c r="J1751" t="s">
        <v>29</v>
      </c>
      <c r="K1751" t="s">
        <v>93</v>
      </c>
      <c r="L1751" t="s">
        <v>59</v>
      </c>
      <c r="M1751" t="s">
        <v>2764</v>
      </c>
      <c r="N1751">
        <v>0.38</v>
      </c>
      <c r="O1751" t="s">
        <v>33</v>
      </c>
      <c r="P1751" t="s">
        <v>53</v>
      </c>
      <c r="Q1751" t="s">
        <v>71</v>
      </c>
      <c r="R1751" t="s">
        <v>2781</v>
      </c>
      <c r="S1751">
        <v>11967</v>
      </c>
      <c r="T1751" s="1">
        <v>42102</v>
      </c>
      <c r="U1751" s="1">
        <v>42103</v>
      </c>
      <c r="V1751">
        <v>240.17519999999996</v>
      </c>
      <c r="W1751">
        <v>10</v>
      </c>
      <c r="X1751">
        <v>348.08</v>
      </c>
      <c r="Y1751">
        <v>89314</v>
      </c>
      <c r="Z1751" t="str">
        <f>TEXT(Orders[[#This Row],[Order Date]],"MMM")</f>
        <v>Apr</v>
      </c>
    </row>
    <row r="1752" spans="1:26" x14ac:dyDescent="0.3">
      <c r="A1752">
        <v>22503</v>
      </c>
      <c r="B1752" t="s">
        <v>106</v>
      </c>
      <c r="C1752">
        <v>0</v>
      </c>
      <c r="D1752">
        <v>11.7</v>
      </c>
      <c r="E1752">
        <v>6.96</v>
      </c>
      <c r="F1752">
        <v>3098</v>
      </c>
      <c r="G1752" t="s">
        <v>2780</v>
      </c>
      <c r="H1752" t="s">
        <v>27</v>
      </c>
      <c r="I1752" t="s">
        <v>114</v>
      </c>
      <c r="J1752" t="s">
        <v>29</v>
      </c>
      <c r="K1752" t="s">
        <v>257</v>
      </c>
      <c r="L1752" t="s">
        <v>86</v>
      </c>
      <c r="M1752" t="s">
        <v>1277</v>
      </c>
      <c r="N1752">
        <v>0.5</v>
      </c>
      <c r="O1752" t="s">
        <v>33</v>
      </c>
      <c r="P1752" t="s">
        <v>53</v>
      </c>
      <c r="Q1752" t="s">
        <v>71</v>
      </c>
      <c r="R1752" t="s">
        <v>2781</v>
      </c>
      <c r="S1752">
        <v>11967</v>
      </c>
      <c r="T1752" s="1">
        <v>42172</v>
      </c>
      <c r="U1752" s="1">
        <v>42174</v>
      </c>
      <c r="V1752">
        <v>-11.248000000000001</v>
      </c>
      <c r="W1752">
        <v>10</v>
      </c>
      <c r="X1752">
        <v>131.69</v>
      </c>
      <c r="Y1752">
        <v>89315</v>
      </c>
      <c r="Z1752" t="str">
        <f>TEXT(Orders[[#This Row],[Order Date]],"MMM")</f>
        <v>Jun</v>
      </c>
    </row>
    <row r="1753" spans="1:26" x14ac:dyDescent="0.3">
      <c r="A1753">
        <v>18930</v>
      </c>
      <c r="B1753" t="s">
        <v>106</v>
      </c>
      <c r="C1753">
        <v>0.06</v>
      </c>
      <c r="D1753">
        <v>2.89</v>
      </c>
      <c r="E1753">
        <v>0.5</v>
      </c>
      <c r="F1753">
        <v>3098</v>
      </c>
      <c r="G1753" t="s">
        <v>2780</v>
      </c>
      <c r="H1753" t="s">
        <v>49</v>
      </c>
      <c r="I1753" t="s">
        <v>114</v>
      </c>
      <c r="J1753" t="s">
        <v>29</v>
      </c>
      <c r="K1753" t="s">
        <v>134</v>
      </c>
      <c r="L1753" t="s">
        <v>59</v>
      </c>
      <c r="M1753" t="s">
        <v>787</v>
      </c>
      <c r="N1753">
        <v>0.38</v>
      </c>
      <c r="O1753" t="s">
        <v>33</v>
      </c>
      <c r="P1753" t="s">
        <v>53</v>
      </c>
      <c r="Q1753" t="s">
        <v>71</v>
      </c>
      <c r="R1753" t="s">
        <v>2781</v>
      </c>
      <c r="S1753">
        <v>11967</v>
      </c>
      <c r="T1753" s="1">
        <v>42063</v>
      </c>
      <c r="U1753" s="1">
        <v>42063</v>
      </c>
      <c r="V1753">
        <v>9.611699999999999</v>
      </c>
      <c r="W1753">
        <v>5</v>
      </c>
      <c r="X1753">
        <v>13.93</v>
      </c>
      <c r="Y1753">
        <v>89316</v>
      </c>
      <c r="Z1753" t="str">
        <f>TEXT(Orders[[#This Row],[Order Date]],"MMM")</f>
        <v>Feb</v>
      </c>
    </row>
    <row r="1754" spans="1:26" x14ac:dyDescent="0.3">
      <c r="A1754">
        <v>19805</v>
      </c>
      <c r="B1754" t="s">
        <v>47</v>
      </c>
      <c r="C1754">
        <v>7.0000000000000007E-2</v>
      </c>
      <c r="D1754">
        <v>35.99</v>
      </c>
      <c r="E1754">
        <v>5</v>
      </c>
      <c r="F1754">
        <v>3100</v>
      </c>
      <c r="G1754" t="s">
        <v>2782</v>
      </c>
      <c r="H1754" t="s">
        <v>49</v>
      </c>
      <c r="I1754" t="s">
        <v>114</v>
      </c>
      <c r="J1754" t="s">
        <v>77</v>
      </c>
      <c r="K1754" t="s">
        <v>78</v>
      </c>
      <c r="L1754" t="s">
        <v>31</v>
      </c>
      <c r="M1754" t="s">
        <v>1756</v>
      </c>
      <c r="N1754">
        <v>0.82</v>
      </c>
      <c r="O1754" t="s">
        <v>33</v>
      </c>
      <c r="P1754" t="s">
        <v>136</v>
      </c>
      <c r="Q1754" t="s">
        <v>362</v>
      </c>
      <c r="R1754" t="s">
        <v>2783</v>
      </c>
      <c r="S1754">
        <v>33334</v>
      </c>
      <c r="T1754" s="1">
        <v>42088</v>
      </c>
      <c r="U1754" s="1">
        <v>42090</v>
      </c>
      <c r="V1754">
        <v>-299.81420000000003</v>
      </c>
      <c r="W1754">
        <v>1</v>
      </c>
      <c r="X1754">
        <v>31.71</v>
      </c>
      <c r="Y1754">
        <v>89988</v>
      </c>
      <c r="Z1754" t="str">
        <f>TEXT(Orders[[#This Row],[Order Date]],"MMM")</f>
        <v>Mar</v>
      </c>
    </row>
    <row r="1755" spans="1:26" x14ac:dyDescent="0.3">
      <c r="A1755">
        <v>18087</v>
      </c>
      <c r="B1755" t="s">
        <v>47</v>
      </c>
      <c r="C1755">
        <v>0.04</v>
      </c>
      <c r="D1755">
        <v>3.08</v>
      </c>
      <c r="E1755">
        <v>0.99</v>
      </c>
      <c r="F1755">
        <v>3105</v>
      </c>
      <c r="G1755" t="s">
        <v>2784</v>
      </c>
      <c r="H1755" t="s">
        <v>49</v>
      </c>
      <c r="I1755" t="s">
        <v>40</v>
      </c>
      <c r="J1755" t="s">
        <v>29</v>
      </c>
      <c r="K1755" t="s">
        <v>134</v>
      </c>
      <c r="L1755" t="s">
        <v>59</v>
      </c>
      <c r="M1755" t="s">
        <v>1988</v>
      </c>
      <c r="N1755">
        <v>0.37</v>
      </c>
      <c r="O1755" t="s">
        <v>33</v>
      </c>
      <c r="P1755" t="s">
        <v>136</v>
      </c>
      <c r="Q1755" t="s">
        <v>612</v>
      </c>
      <c r="R1755" t="s">
        <v>319</v>
      </c>
      <c r="S1755">
        <v>42071</v>
      </c>
      <c r="T1755" s="1">
        <v>42083</v>
      </c>
      <c r="U1755" s="1">
        <v>42084</v>
      </c>
      <c r="V1755">
        <v>13.799999999999999</v>
      </c>
      <c r="W1755">
        <v>19</v>
      </c>
      <c r="X1755">
        <v>60.01</v>
      </c>
      <c r="Y1755">
        <v>86327</v>
      </c>
      <c r="Z1755" t="str">
        <f>TEXT(Orders[[#This Row],[Order Date]],"MMM")</f>
        <v>Mar</v>
      </c>
    </row>
    <row r="1756" spans="1:26" x14ac:dyDescent="0.3">
      <c r="A1756">
        <v>18088</v>
      </c>
      <c r="B1756" t="s">
        <v>47</v>
      </c>
      <c r="C1756">
        <v>0.02</v>
      </c>
      <c r="D1756">
        <v>6.48</v>
      </c>
      <c r="E1756">
        <v>5.9</v>
      </c>
      <c r="F1756">
        <v>3105</v>
      </c>
      <c r="G1756" t="s">
        <v>2784</v>
      </c>
      <c r="H1756" t="s">
        <v>49</v>
      </c>
      <c r="I1756" t="s">
        <v>40</v>
      </c>
      <c r="J1756" t="s">
        <v>29</v>
      </c>
      <c r="K1756" t="s">
        <v>93</v>
      </c>
      <c r="L1756" t="s">
        <v>59</v>
      </c>
      <c r="M1756" t="s">
        <v>710</v>
      </c>
      <c r="N1756">
        <v>0.37</v>
      </c>
      <c r="O1756" t="s">
        <v>33</v>
      </c>
      <c r="P1756" t="s">
        <v>136</v>
      </c>
      <c r="Q1756" t="s">
        <v>612</v>
      </c>
      <c r="R1756" t="s">
        <v>319</v>
      </c>
      <c r="S1756">
        <v>42071</v>
      </c>
      <c r="T1756" s="1">
        <v>42083</v>
      </c>
      <c r="U1756" s="1">
        <v>42084</v>
      </c>
      <c r="V1756">
        <v>4.3919999999999995</v>
      </c>
      <c r="W1756">
        <v>13</v>
      </c>
      <c r="X1756">
        <v>90.98</v>
      </c>
      <c r="Y1756">
        <v>86327</v>
      </c>
      <c r="Z1756" t="str">
        <f>TEXT(Orders[[#This Row],[Order Date]],"MMM")</f>
        <v>Mar</v>
      </c>
    </row>
    <row r="1757" spans="1:26" x14ac:dyDescent="0.3">
      <c r="A1757">
        <v>18089</v>
      </c>
      <c r="B1757" t="s">
        <v>47</v>
      </c>
      <c r="C1757">
        <v>0.04</v>
      </c>
      <c r="D1757">
        <v>125.99</v>
      </c>
      <c r="E1757">
        <v>4.2</v>
      </c>
      <c r="F1757">
        <v>3105</v>
      </c>
      <c r="G1757" t="s">
        <v>2784</v>
      </c>
      <c r="H1757" t="s">
        <v>49</v>
      </c>
      <c r="I1757" t="s">
        <v>40</v>
      </c>
      <c r="J1757" t="s">
        <v>77</v>
      </c>
      <c r="K1757" t="s">
        <v>78</v>
      </c>
      <c r="L1757" t="s">
        <v>59</v>
      </c>
      <c r="M1757" t="s">
        <v>2785</v>
      </c>
      <c r="N1757">
        <v>0.59</v>
      </c>
      <c r="O1757" t="s">
        <v>33</v>
      </c>
      <c r="P1757" t="s">
        <v>136</v>
      </c>
      <c r="Q1757" t="s">
        <v>612</v>
      </c>
      <c r="R1757" t="s">
        <v>319</v>
      </c>
      <c r="S1757">
        <v>42071</v>
      </c>
      <c r="T1757" s="1">
        <v>42083</v>
      </c>
      <c r="U1757" s="1">
        <v>42085</v>
      </c>
      <c r="V1757">
        <v>-236.25</v>
      </c>
      <c r="W1757">
        <v>12</v>
      </c>
      <c r="X1757">
        <v>1270.7</v>
      </c>
      <c r="Y1757">
        <v>86327</v>
      </c>
      <c r="Z1757" t="str">
        <f>TEXT(Orders[[#This Row],[Order Date]],"MMM")</f>
        <v>Mar</v>
      </c>
    </row>
    <row r="1758" spans="1:26" x14ac:dyDescent="0.3">
      <c r="A1758">
        <v>87</v>
      </c>
      <c r="B1758" t="s">
        <v>47</v>
      </c>
      <c r="C1758">
        <v>0.04</v>
      </c>
      <c r="D1758">
        <v>3.08</v>
      </c>
      <c r="E1758">
        <v>0.99</v>
      </c>
      <c r="F1758">
        <v>3106</v>
      </c>
      <c r="G1758" t="s">
        <v>2786</v>
      </c>
      <c r="H1758" t="s">
        <v>49</v>
      </c>
      <c r="I1758" t="s">
        <v>40</v>
      </c>
      <c r="J1758" t="s">
        <v>29</v>
      </c>
      <c r="K1758" t="s">
        <v>134</v>
      </c>
      <c r="L1758" t="s">
        <v>59</v>
      </c>
      <c r="M1758" t="s">
        <v>1988</v>
      </c>
      <c r="N1758">
        <v>0.37</v>
      </c>
      <c r="O1758" t="s">
        <v>33</v>
      </c>
      <c r="P1758" t="s">
        <v>61</v>
      </c>
      <c r="Q1758" t="s">
        <v>130</v>
      </c>
      <c r="R1758" t="s">
        <v>2155</v>
      </c>
      <c r="S1758">
        <v>77041</v>
      </c>
      <c r="T1758" s="1">
        <v>42083</v>
      </c>
      <c r="U1758" s="1">
        <v>42084</v>
      </c>
      <c r="V1758">
        <v>36.020000000000003</v>
      </c>
      <c r="W1758">
        <v>75</v>
      </c>
      <c r="X1758">
        <v>236.87</v>
      </c>
      <c r="Y1758">
        <v>548</v>
      </c>
      <c r="Z1758" t="str">
        <f>TEXT(Orders[[#This Row],[Order Date]],"MMM")</f>
        <v>Mar</v>
      </c>
    </row>
    <row r="1759" spans="1:26" x14ac:dyDescent="0.3">
      <c r="A1759">
        <v>88</v>
      </c>
      <c r="B1759" t="s">
        <v>47</v>
      </c>
      <c r="C1759">
        <v>0.02</v>
      </c>
      <c r="D1759">
        <v>6.48</v>
      </c>
      <c r="E1759">
        <v>5.9</v>
      </c>
      <c r="F1759">
        <v>3106</v>
      </c>
      <c r="G1759" t="s">
        <v>2786</v>
      </c>
      <c r="H1759" t="s">
        <v>49</v>
      </c>
      <c r="I1759" t="s">
        <v>40</v>
      </c>
      <c r="J1759" t="s">
        <v>29</v>
      </c>
      <c r="K1759" t="s">
        <v>93</v>
      </c>
      <c r="L1759" t="s">
        <v>59</v>
      </c>
      <c r="M1759" t="s">
        <v>710</v>
      </c>
      <c r="N1759">
        <v>0.37</v>
      </c>
      <c r="O1759" t="s">
        <v>33</v>
      </c>
      <c r="P1759" t="s">
        <v>61</v>
      </c>
      <c r="Q1759" t="s">
        <v>130</v>
      </c>
      <c r="R1759" t="s">
        <v>2155</v>
      </c>
      <c r="S1759">
        <v>77041</v>
      </c>
      <c r="T1759" s="1">
        <v>42083</v>
      </c>
      <c r="U1759" s="1">
        <v>42084</v>
      </c>
      <c r="V1759">
        <v>-50.64</v>
      </c>
      <c r="W1759">
        <v>53</v>
      </c>
      <c r="X1759">
        <v>370.91</v>
      </c>
      <c r="Y1759">
        <v>548</v>
      </c>
      <c r="Z1759" t="str">
        <f>TEXT(Orders[[#This Row],[Order Date]],"MMM")</f>
        <v>Mar</v>
      </c>
    </row>
    <row r="1760" spans="1:26" x14ac:dyDescent="0.3">
      <c r="A1760">
        <v>89</v>
      </c>
      <c r="B1760" t="s">
        <v>47</v>
      </c>
      <c r="C1760">
        <v>0.04</v>
      </c>
      <c r="D1760">
        <v>125.99</v>
      </c>
      <c r="E1760">
        <v>4.2</v>
      </c>
      <c r="F1760">
        <v>3106</v>
      </c>
      <c r="G1760" t="s">
        <v>2786</v>
      </c>
      <c r="H1760" t="s">
        <v>49</v>
      </c>
      <c r="I1760" t="s">
        <v>40</v>
      </c>
      <c r="J1760" t="s">
        <v>77</v>
      </c>
      <c r="K1760" t="s">
        <v>78</v>
      </c>
      <c r="L1760" t="s">
        <v>59</v>
      </c>
      <c r="M1760" t="s">
        <v>2785</v>
      </c>
      <c r="N1760">
        <v>0.59</v>
      </c>
      <c r="O1760" t="s">
        <v>33</v>
      </c>
      <c r="P1760" t="s">
        <v>61</v>
      </c>
      <c r="Q1760" t="s">
        <v>130</v>
      </c>
      <c r="R1760" t="s">
        <v>2155</v>
      </c>
      <c r="S1760">
        <v>77041</v>
      </c>
      <c r="T1760" s="1">
        <v>42083</v>
      </c>
      <c r="U1760" s="1">
        <v>42085</v>
      </c>
      <c r="V1760">
        <v>510.48900000000003</v>
      </c>
      <c r="W1760">
        <v>47</v>
      </c>
      <c r="X1760">
        <v>4976.92</v>
      </c>
      <c r="Y1760">
        <v>548</v>
      </c>
      <c r="Z1760" t="str">
        <f>TEXT(Orders[[#This Row],[Order Date]],"MMM")</f>
        <v>Mar</v>
      </c>
    </row>
    <row r="1761" spans="1:26" x14ac:dyDescent="0.3">
      <c r="A1761">
        <v>21120</v>
      </c>
      <c r="B1761" t="s">
        <v>37</v>
      </c>
      <c r="C1761">
        <v>7.0000000000000007E-2</v>
      </c>
      <c r="D1761">
        <v>34.54</v>
      </c>
      <c r="E1761">
        <v>14.72</v>
      </c>
      <c r="F1761">
        <v>3113</v>
      </c>
      <c r="G1761" t="s">
        <v>2787</v>
      </c>
      <c r="H1761" t="s">
        <v>49</v>
      </c>
      <c r="I1761" t="s">
        <v>28</v>
      </c>
      <c r="J1761" t="s">
        <v>29</v>
      </c>
      <c r="K1761" t="s">
        <v>109</v>
      </c>
      <c r="L1761" t="s">
        <v>59</v>
      </c>
      <c r="M1761" t="s">
        <v>2788</v>
      </c>
      <c r="N1761">
        <v>0.37</v>
      </c>
      <c r="O1761" t="s">
        <v>33</v>
      </c>
      <c r="P1761" t="s">
        <v>136</v>
      </c>
      <c r="Q1761" t="s">
        <v>171</v>
      </c>
      <c r="R1761" t="s">
        <v>2789</v>
      </c>
      <c r="S1761">
        <v>70560</v>
      </c>
      <c r="T1761" s="1">
        <v>42141</v>
      </c>
      <c r="U1761" s="1">
        <v>42142</v>
      </c>
      <c r="V1761">
        <v>-20.182259999999999</v>
      </c>
      <c r="W1761">
        <v>17</v>
      </c>
      <c r="X1761">
        <v>574.97</v>
      </c>
      <c r="Y1761">
        <v>86860</v>
      </c>
      <c r="Z1761" t="str">
        <f>TEXT(Orders[[#This Row],[Order Date]],"MMM")</f>
        <v>May</v>
      </c>
    </row>
    <row r="1762" spans="1:26" x14ac:dyDescent="0.3">
      <c r="A1762">
        <v>21121</v>
      </c>
      <c r="B1762" t="s">
        <v>37</v>
      </c>
      <c r="C1762">
        <v>0.02</v>
      </c>
      <c r="D1762">
        <v>12.28</v>
      </c>
      <c r="E1762">
        <v>6.47</v>
      </c>
      <c r="F1762">
        <v>3113</v>
      </c>
      <c r="G1762" t="s">
        <v>2787</v>
      </c>
      <c r="H1762" t="s">
        <v>49</v>
      </c>
      <c r="I1762" t="s">
        <v>28</v>
      </c>
      <c r="J1762" t="s">
        <v>29</v>
      </c>
      <c r="K1762" t="s">
        <v>93</v>
      </c>
      <c r="L1762" t="s">
        <v>59</v>
      </c>
      <c r="M1762" t="s">
        <v>2721</v>
      </c>
      <c r="N1762">
        <v>0.38</v>
      </c>
      <c r="O1762" t="s">
        <v>33</v>
      </c>
      <c r="P1762" t="s">
        <v>136</v>
      </c>
      <c r="Q1762" t="s">
        <v>171</v>
      </c>
      <c r="R1762" t="s">
        <v>2789</v>
      </c>
      <c r="S1762">
        <v>70560</v>
      </c>
      <c r="T1762" s="1">
        <v>42141</v>
      </c>
      <c r="U1762" s="1">
        <v>42141</v>
      </c>
      <c r="V1762">
        <v>-156.97220000000002</v>
      </c>
      <c r="W1762">
        <v>9</v>
      </c>
      <c r="X1762">
        <v>115.22</v>
      </c>
      <c r="Y1762">
        <v>86860</v>
      </c>
      <c r="Z1762" t="str">
        <f>TEXT(Orders[[#This Row],[Order Date]],"MMM")</f>
        <v>May</v>
      </c>
    </row>
    <row r="1763" spans="1:26" x14ac:dyDescent="0.3">
      <c r="A1763">
        <v>21122</v>
      </c>
      <c r="B1763" t="s">
        <v>37</v>
      </c>
      <c r="C1763">
        <v>0.06</v>
      </c>
      <c r="D1763">
        <v>34.58</v>
      </c>
      <c r="E1763">
        <v>8.99</v>
      </c>
      <c r="F1763">
        <v>3113</v>
      </c>
      <c r="G1763" t="s">
        <v>2787</v>
      </c>
      <c r="H1763" t="s">
        <v>27</v>
      </c>
      <c r="I1763" t="s">
        <v>28</v>
      </c>
      <c r="J1763" t="s">
        <v>29</v>
      </c>
      <c r="K1763" t="s">
        <v>30</v>
      </c>
      <c r="L1763" t="s">
        <v>51</v>
      </c>
      <c r="M1763" t="s">
        <v>2790</v>
      </c>
      <c r="N1763">
        <v>0.56000000000000005</v>
      </c>
      <c r="O1763" t="s">
        <v>33</v>
      </c>
      <c r="P1763" t="s">
        <v>136</v>
      </c>
      <c r="Q1763" t="s">
        <v>171</v>
      </c>
      <c r="R1763" t="s">
        <v>2789</v>
      </c>
      <c r="S1763">
        <v>70560</v>
      </c>
      <c r="T1763" s="1">
        <v>42141</v>
      </c>
      <c r="U1763" s="1">
        <v>42143</v>
      </c>
      <c r="V1763">
        <v>384.5043</v>
      </c>
      <c r="W1763">
        <v>13</v>
      </c>
      <c r="X1763">
        <v>456.58</v>
      </c>
      <c r="Y1763">
        <v>86860</v>
      </c>
      <c r="Z1763" t="str">
        <f>TEXT(Orders[[#This Row],[Order Date]],"MMM")</f>
        <v>May</v>
      </c>
    </row>
    <row r="1764" spans="1:26" x14ac:dyDescent="0.3">
      <c r="A1764">
        <v>25473</v>
      </c>
      <c r="B1764" t="s">
        <v>37</v>
      </c>
      <c r="C1764">
        <v>0.08</v>
      </c>
      <c r="D1764">
        <v>315.98</v>
      </c>
      <c r="E1764">
        <v>19.989999999999998</v>
      </c>
      <c r="F1764">
        <v>3120</v>
      </c>
      <c r="G1764" t="s">
        <v>2791</v>
      </c>
      <c r="H1764" t="s">
        <v>49</v>
      </c>
      <c r="I1764" t="s">
        <v>40</v>
      </c>
      <c r="J1764" t="s">
        <v>29</v>
      </c>
      <c r="K1764" t="s">
        <v>109</v>
      </c>
      <c r="L1764" t="s">
        <v>59</v>
      </c>
      <c r="M1764" t="s">
        <v>2792</v>
      </c>
      <c r="N1764">
        <v>0.38</v>
      </c>
      <c r="O1764" t="s">
        <v>33</v>
      </c>
      <c r="P1764" t="s">
        <v>136</v>
      </c>
      <c r="Q1764" t="s">
        <v>171</v>
      </c>
      <c r="R1764" t="s">
        <v>2793</v>
      </c>
      <c r="S1764">
        <v>70117</v>
      </c>
      <c r="T1764" s="1">
        <v>42169</v>
      </c>
      <c r="U1764" s="1">
        <v>42169</v>
      </c>
      <c r="V1764">
        <v>44.519999999999996</v>
      </c>
      <c r="W1764">
        <v>9</v>
      </c>
      <c r="X1764">
        <v>2642.48</v>
      </c>
      <c r="Y1764">
        <v>90160</v>
      </c>
      <c r="Z1764" t="str">
        <f>TEXT(Orders[[#This Row],[Order Date]],"MMM")</f>
        <v>Jun</v>
      </c>
    </row>
    <row r="1765" spans="1:26" x14ac:dyDescent="0.3">
      <c r="A1765">
        <v>23764</v>
      </c>
      <c r="B1765" t="s">
        <v>106</v>
      </c>
      <c r="C1765">
        <v>0.02</v>
      </c>
      <c r="D1765">
        <v>7.1</v>
      </c>
      <c r="E1765">
        <v>6.05</v>
      </c>
      <c r="F1765">
        <v>3123</v>
      </c>
      <c r="G1765" t="s">
        <v>2794</v>
      </c>
      <c r="H1765" t="s">
        <v>49</v>
      </c>
      <c r="I1765" t="s">
        <v>40</v>
      </c>
      <c r="J1765" t="s">
        <v>29</v>
      </c>
      <c r="K1765" t="s">
        <v>109</v>
      </c>
      <c r="L1765" t="s">
        <v>59</v>
      </c>
      <c r="M1765" t="s">
        <v>649</v>
      </c>
      <c r="N1765">
        <v>0.39</v>
      </c>
      <c r="O1765" t="s">
        <v>33</v>
      </c>
      <c r="P1765" t="s">
        <v>61</v>
      </c>
      <c r="Q1765" t="s">
        <v>178</v>
      </c>
      <c r="R1765" t="s">
        <v>2795</v>
      </c>
      <c r="S1765">
        <v>60160</v>
      </c>
      <c r="T1765" s="1">
        <v>42011</v>
      </c>
      <c r="U1765" s="1">
        <v>42013</v>
      </c>
      <c r="V1765">
        <v>-48.875</v>
      </c>
      <c r="W1765">
        <v>8</v>
      </c>
      <c r="X1765">
        <v>61.5</v>
      </c>
      <c r="Y1765">
        <v>87287</v>
      </c>
      <c r="Z1765" t="str">
        <f>TEXT(Orders[[#This Row],[Order Date]],"MMM")</f>
        <v>Jan</v>
      </c>
    </row>
    <row r="1766" spans="1:26" x14ac:dyDescent="0.3">
      <c r="A1766">
        <v>25060</v>
      </c>
      <c r="B1766" t="s">
        <v>37</v>
      </c>
      <c r="C1766">
        <v>0.05</v>
      </c>
      <c r="D1766">
        <v>120.98</v>
      </c>
      <c r="E1766">
        <v>9.07</v>
      </c>
      <c r="F1766">
        <v>3124</v>
      </c>
      <c r="G1766" t="s">
        <v>2796</v>
      </c>
      <c r="H1766" t="s">
        <v>49</v>
      </c>
      <c r="I1766" t="s">
        <v>40</v>
      </c>
      <c r="J1766" t="s">
        <v>29</v>
      </c>
      <c r="K1766" t="s">
        <v>109</v>
      </c>
      <c r="L1766" t="s">
        <v>59</v>
      </c>
      <c r="M1766" t="s">
        <v>1320</v>
      </c>
      <c r="N1766">
        <v>0.35</v>
      </c>
      <c r="O1766" t="s">
        <v>33</v>
      </c>
      <c r="P1766" t="s">
        <v>61</v>
      </c>
      <c r="Q1766" t="s">
        <v>178</v>
      </c>
      <c r="R1766" t="s">
        <v>2797</v>
      </c>
      <c r="S1766">
        <v>61265</v>
      </c>
      <c r="T1766" s="1">
        <v>42154</v>
      </c>
      <c r="U1766" s="1">
        <v>42155</v>
      </c>
      <c r="V1766">
        <v>881.04719999999998</v>
      </c>
      <c r="W1766">
        <v>11</v>
      </c>
      <c r="X1766">
        <v>1276.8800000000001</v>
      </c>
      <c r="Y1766">
        <v>87286</v>
      </c>
      <c r="Z1766" t="str">
        <f>TEXT(Orders[[#This Row],[Order Date]],"MMM")</f>
        <v>May</v>
      </c>
    </row>
    <row r="1767" spans="1:26" x14ac:dyDescent="0.3">
      <c r="A1767">
        <v>25352</v>
      </c>
      <c r="B1767" t="s">
        <v>25</v>
      </c>
      <c r="C1767">
        <v>0.08</v>
      </c>
      <c r="D1767">
        <v>120.97</v>
      </c>
      <c r="E1767">
        <v>26.3</v>
      </c>
      <c r="F1767">
        <v>3125</v>
      </c>
      <c r="G1767" t="s">
        <v>2798</v>
      </c>
      <c r="H1767" t="s">
        <v>39</v>
      </c>
      <c r="I1767" t="s">
        <v>40</v>
      </c>
      <c r="J1767" t="s">
        <v>77</v>
      </c>
      <c r="K1767" t="s">
        <v>85</v>
      </c>
      <c r="L1767" t="s">
        <v>43</v>
      </c>
      <c r="M1767" t="s">
        <v>2799</v>
      </c>
      <c r="N1767">
        <v>0.38</v>
      </c>
      <c r="O1767" t="s">
        <v>33</v>
      </c>
      <c r="P1767" t="s">
        <v>61</v>
      </c>
      <c r="Q1767" t="s">
        <v>178</v>
      </c>
      <c r="R1767" t="s">
        <v>2800</v>
      </c>
      <c r="S1767">
        <v>60056</v>
      </c>
      <c r="T1767" s="1">
        <v>42009</v>
      </c>
      <c r="U1767" s="1">
        <v>42011</v>
      </c>
      <c r="V1767">
        <v>-233.840688</v>
      </c>
      <c r="W1767">
        <v>2</v>
      </c>
      <c r="X1767">
        <v>233.58</v>
      </c>
      <c r="Y1767">
        <v>87285</v>
      </c>
      <c r="Z1767" t="str">
        <f>TEXT(Orders[[#This Row],[Order Date]],"MMM")</f>
        <v>Jan</v>
      </c>
    </row>
    <row r="1768" spans="1:26" x14ac:dyDescent="0.3">
      <c r="A1768">
        <v>24457</v>
      </c>
      <c r="B1768" t="s">
        <v>106</v>
      </c>
      <c r="C1768">
        <v>0.08</v>
      </c>
      <c r="D1768">
        <v>3.69</v>
      </c>
      <c r="E1768">
        <v>2.5</v>
      </c>
      <c r="F1768">
        <v>3128</v>
      </c>
      <c r="G1768" t="s">
        <v>2801</v>
      </c>
      <c r="H1768" t="s">
        <v>49</v>
      </c>
      <c r="I1768" t="s">
        <v>58</v>
      </c>
      <c r="J1768" t="s">
        <v>29</v>
      </c>
      <c r="K1768" t="s">
        <v>69</v>
      </c>
      <c r="L1768" t="s">
        <v>59</v>
      </c>
      <c r="M1768" t="s">
        <v>1355</v>
      </c>
      <c r="N1768">
        <v>0.39</v>
      </c>
      <c r="O1768" t="s">
        <v>33</v>
      </c>
      <c r="P1768" t="s">
        <v>136</v>
      </c>
      <c r="Q1768" t="s">
        <v>171</v>
      </c>
      <c r="R1768" t="s">
        <v>2802</v>
      </c>
      <c r="S1768">
        <v>71109</v>
      </c>
      <c r="T1768" s="1">
        <v>42180</v>
      </c>
      <c r="U1768" s="1">
        <v>42185</v>
      </c>
      <c r="V1768">
        <v>-139.07600000000002</v>
      </c>
      <c r="W1768">
        <v>9</v>
      </c>
      <c r="X1768">
        <v>31.98</v>
      </c>
      <c r="Y1768">
        <v>89810</v>
      </c>
      <c r="Z1768" t="str">
        <f>TEXT(Orders[[#This Row],[Order Date]],"MMM")</f>
        <v>Jun</v>
      </c>
    </row>
    <row r="1769" spans="1:26" x14ac:dyDescent="0.3">
      <c r="A1769">
        <v>20483</v>
      </c>
      <c r="B1769" t="s">
        <v>25</v>
      </c>
      <c r="C1769">
        <v>0.1</v>
      </c>
      <c r="D1769">
        <v>180.98</v>
      </c>
      <c r="E1769">
        <v>26.2</v>
      </c>
      <c r="F1769">
        <v>3132</v>
      </c>
      <c r="G1769" t="s">
        <v>2803</v>
      </c>
      <c r="H1769" t="s">
        <v>39</v>
      </c>
      <c r="I1769" t="s">
        <v>28</v>
      </c>
      <c r="J1769" t="s">
        <v>41</v>
      </c>
      <c r="K1769" t="s">
        <v>42</v>
      </c>
      <c r="L1769" t="s">
        <v>43</v>
      </c>
      <c r="M1769" t="s">
        <v>241</v>
      </c>
      <c r="N1769">
        <v>0.59</v>
      </c>
      <c r="O1769" t="s">
        <v>33</v>
      </c>
      <c r="P1769" t="s">
        <v>61</v>
      </c>
      <c r="Q1769" t="s">
        <v>178</v>
      </c>
      <c r="R1769" t="s">
        <v>2804</v>
      </c>
      <c r="S1769">
        <v>60060</v>
      </c>
      <c r="T1769" s="1">
        <v>42177</v>
      </c>
      <c r="U1769" s="1">
        <v>42178</v>
      </c>
      <c r="V1769">
        <v>-64.664000000000001</v>
      </c>
      <c r="W1769">
        <v>3</v>
      </c>
      <c r="X1769">
        <v>519.41999999999996</v>
      </c>
      <c r="Y1769">
        <v>86790</v>
      </c>
      <c r="Z1769" t="str">
        <f>TEXT(Orders[[#This Row],[Order Date]],"MMM")</f>
        <v>Jun</v>
      </c>
    </row>
    <row r="1770" spans="1:26" x14ac:dyDescent="0.3">
      <c r="A1770">
        <v>19258</v>
      </c>
      <c r="B1770" t="s">
        <v>56</v>
      </c>
      <c r="C1770">
        <v>0.04</v>
      </c>
      <c r="D1770">
        <v>62.05</v>
      </c>
      <c r="E1770">
        <v>3.99</v>
      </c>
      <c r="F1770">
        <v>3132</v>
      </c>
      <c r="G1770" t="s">
        <v>2803</v>
      </c>
      <c r="H1770" t="s">
        <v>49</v>
      </c>
      <c r="I1770" t="s">
        <v>28</v>
      </c>
      <c r="J1770" t="s">
        <v>29</v>
      </c>
      <c r="K1770" t="s">
        <v>257</v>
      </c>
      <c r="L1770" t="s">
        <v>59</v>
      </c>
      <c r="M1770" t="s">
        <v>2805</v>
      </c>
      <c r="N1770">
        <v>0.55000000000000004</v>
      </c>
      <c r="O1770" t="s">
        <v>33</v>
      </c>
      <c r="P1770" t="s">
        <v>61</v>
      </c>
      <c r="Q1770" t="s">
        <v>178</v>
      </c>
      <c r="R1770" t="s">
        <v>2804</v>
      </c>
      <c r="S1770">
        <v>60060</v>
      </c>
      <c r="T1770" s="1">
        <v>42141</v>
      </c>
      <c r="U1770" s="1">
        <v>42142</v>
      </c>
      <c r="V1770">
        <v>1644.0767999999998</v>
      </c>
      <c r="W1770">
        <v>40</v>
      </c>
      <c r="X1770">
        <v>2382.7199999999998</v>
      </c>
      <c r="Y1770">
        <v>86794</v>
      </c>
      <c r="Z1770" t="str">
        <f>TEXT(Orders[[#This Row],[Order Date]],"MMM")</f>
        <v>May</v>
      </c>
    </row>
    <row r="1771" spans="1:26" x14ac:dyDescent="0.3">
      <c r="A1771">
        <v>22459</v>
      </c>
      <c r="B1771" t="s">
        <v>56</v>
      </c>
      <c r="C1771">
        <v>0.1</v>
      </c>
      <c r="D1771">
        <v>5.81</v>
      </c>
      <c r="E1771">
        <v>8.49</v>
      </c>
      <c r="F1771">
        <v>3133</v>
      </c>
      <c r="G1771" t="s">
        <v>2806</v>
      </c>
      <c r="H1771" t="s">
        <v>49</v>
      </c>
      <c r="I1771" t="s">
        <v>28</v>
      </c>
      <c r="J1771" t="s">
        <v>29</v>
      </c>
      <c r="K1771" t="s">
        <v>109</v>
      </c>
      <c r="L1771" t="s">
        <v>59</v>
      </c>
      <c r="M1771" t="s">
        <v>325</v>
      </c>
      <c r="N1771">
        <v>0.39</v>
      </c>
      <c r="O1771" t="s">
        <v>33</v>
      </c>
      <c r="P1771" t="s">
        <v>61</v>
      </c>
      <c r="Q1771" t="s">
        <v>178</v>
      </c>
      <c r="R1771" t="s">
        <v>2807</v>
      </c>
      <c r="S1771">
        <v>60540</v>
      </c>
      <c r="T1771" s="1">
        <v>42020</v>
      </c>
      <c r="U1771" s="1">
        <v>42021</v>
      </c>
      <c r="V1771">
        <v>-350.43950000000001</v>
      </c>
      <c r="W1771">
        <v>12</v>
      </c>
      <c r="X1771">
        <v>64.959999999999994</v>
      </c>
      <c r="Y1771">
        <v>86789</v>
      </c>
      <c r="Z1771" t="str">
        <f>TEXT(Orders[[#This Row],[Order Date]],"MMM")</f>
        <v>Jan</v>
      </c>
    </row>
    <row r="1772" spans="1:26" x14ac:dyDescent="0.3">
      <c r="A1772">
        <v>22460</v>
      </c>
      <c r="B1772" t="s">
        <v>56</v>
      </c>
      <c r="C1772">
        <v>0.03</v>
      </c>
      <c r="D1772">
        <v>1.81</v>
      </c>
      <c r="E1772">
        <v>0.75</v>
      </c>
      <c r="F1772">
        <v>3133</v>
      </c>
      <c r="G1772" t="s">
        <v>2806</v>
      </c>
      <c r="H1772" t="s">
        <v>49</v>
      </c>
      <c r="I1772" t="s">
        <v>28</v>
      </c>
      <c r="J1772" t="s">
        <v>29</v>
      </c>
      <c r="K1772" t="s">
        <v>66</v>
      </c>
      <c r="L1772" t="s">
        <v>31</v>
      </c>
      <c r="M1772" t="s">
        <v>2808</v>
      </c>
      <c r="N1772">
        <v>0.52</v>
      </c>
      <c r="O1772" t="s">
        <v>33</v>
      </c>
      <c r="P1772" t="s">
        <v>61</v>
      </c>
      <c r="Q1772" t="s">
        <v>178</v>
      </c>
      <c r="R1772" t="s">
        <v>2807</v>
      </c>
      <c r="S1772">
        <v>60540</v>
      </c>
      <c r="T1772" s="1">
        <v>42020</v>
      </c>
      <c r="U1772" s="1">
        <v>42021</v>
      </c>
      <c r="V1772">
        <v>4.2027999999999999</v>
      </c>
      <c r="W1772">
        <v>10</v>
      </c>
      <c r="X1772">
        <v>19.14</v>
      </c>
      <c r="Y1772">
        <v>86789</v>
      </c>
      <c r="Z1772" t="str">
        <f>TEXT(Orders[[#This Row],[Order Date]],"MMM")</f>
        <v>Jan</v>
      </c>
    </row>
    <row r="1773" spans="1:26" x14ac:dyDescent="0.3">
      <c r="A1773">
        <v>21719</v>
      </c>
      <c r="B1773" t="s">
        <v>47</v>
      </c>
      <c r="C1773">
        <v>0.08</v>
      </c>
      <c r="D1773">
        <v>5.4</v>
      </c>
      <c r="E1773">
        <v>7.78</v>
      </c>
      <c r="F1773">
        <v>3133</v>
      </c>
      <c r="G1773" t="s">
        <v>2806</v>
      </c>
      <c r="H1773" t="s">
        <v>49</v>
      </c>
      <c r="I1773" t="s">
        <v>28</v>
      </c>
      <c r="J1773" t="s">
        <v>29</v>
      </c>
      <c r="K1773" t="s">
        <v>109</v>
      </c>
      <c r="L1773" t="s">
        <v>59</v>
      </c>
      <c r="M1773" t="s">
        <v>310</v>
      </c>
      <c r="N1773">
        <v>0.37</v>
      </c>
      <c r="O1773" t="s">
        <v>33</v>
      </c>
      <c r="P1773" t="s">
        <v>61</v>
      </c>
      <c r="Q1773" t="s">
        <v>178</v>
      </c>
      <c r="R1773" t="s">
        <v>2807</v>
      </c>
      <c r="S1773">
        <v>60540</v>
      </c>
      <c r="T1773" s="1">
        <v>42067</v>
      </c>
      <c r="U1773" s="1">
        <v>42067</v>
      </c>
      <c r="V1773">
        <v>-44.067999999999998</v>
      </c>
      <c r="W1773">
        <v>4</v>
      </c>
      <c r="X1773">
        <v>25.35</v>
      </c>
      <c r="Y1773">
        <v>86792</v>
      </c>
      <c r="Z1773" t="str">
        <f>TEXT(Orders[[#This Row],[Order Date]],"MMM")</f>
        <v>Mar</v>
      </c>
    </row>
    <row r="1774" spans="1:26" x14ac:dyDescent="0.3">
      <c r="A1774">
        <v>21720</v>
      </c>
      <c r="B1774" t="s">
        <v>47</v>
      </c>
      <c r="C1774">
        <v>0.09</v>
      </c>
      <c r="D1774">
        <v>8.4600000000000009</v>
      </c>
      <c r="E1774">
        <v>8.99</v>
      </c>
      <c r="F1774">
        <v>3133</v>
      </c>
      <c r="G1774" t="s">
        <v>2806</v>
      </c>
      <c r="H1774" t="s">
        <v>27</v>
      </c>
      <c r="I1774" t="s">
        <v>28</v>
      </c>
      <c r="J1774" t="s">
        <v>77</v>
      </c>
      <c r="K1774" t="s">
        <v>180</v>
      </c>
      <c r="L1774" t="s">
        <v>51</v>
      </c>
      <c r="M1774" t="s">
        <v>2809</v>
      </c>
      <c r="N1774">
        <v>0.79</v>
      </c>
      <c r="O1774" t="s">
        <v>33</v>
      </c>
      <c r="P1774" t="s">
        <v>61</v>
      </c>
      <c r="Q1774" t="s">
        <v>178</v>
      </c>
      <c r="R1774" t="s">
        <v>2807</v>
      </c>
      <c r="S1774">
        <v>60540</v>
      </c>
      <c r="T1774" s="1">
        <v>42067</v>
      </c>
      <c r="U1774" s="1">
        <v>42070</v>
      </c>
      <c r="V1774">
        <v>-100.51</v>
      </c>
      <c r="W1774">
        <v>5</v>
      </c>
      <c r="X1774">
        <v>45.03</v>
      </c>
      <c r="Y1774">
        <v>86792</v>
      </c>
      <c r="Z1774" t="str">
        <f>TEXT(Orders[[#This Row],[Order Date]],"MMM")</f>
        <v>Mar</v>
      </c>
    </row>
    <row r="1775" spans="1:26" x14ac:dyDescent="0.3">
      <c r="A1775">
        <v>21721</v>
      </c>
      <c r="B1775" t="s">
        <v>47</v>
      </c>
      <c r="C1775">
        <v>0.21</v>
      </c>
      <c r="D1775">
        <v>14.98</v>
      </c>
      <c r="E1775">
        <v>8.99</v>
      </c>
      <c r="F1775">
        <v>3133</v>
      </c>
      <c r="G1775" t="s">
        <v>2806</v>
      </c>
      <c r="H1775" t="s">
        <v>49</v>
      </c>
      <c r="I1775" t="s">
        <v>28</v>
      </c>
      <c r="J1775" t="s">
        <v>41</v>
      </c>
      <c r="K1775" t="s">
        <v>50</v>
      </c>
      <c r="L1775" t="s">
        <v>51</v>
      </c>
      <c r="M1775" t="s">
        <v>2587</v>
      </c>
      <c r="N1775">
        <v>0.39</v>
      </c>
      <c r="O1775" t="s">
        <v>33</v>
      </c>
      <c r="P1775" t="s">
        <v>61</v>
      </c>
      <c r="Q1775" t="s">
        <v>178</v>
      </c>
      <c r="R1775" t="s">
        <v>2807</v>
      </c>
      <c r="S1775">
        <v>60540</v>
      </c>
      <c r="T1775" s="1">
        <v>42067</v>
      </c>
      <c r="U1775" s="1">
        <v>42068</v>
      </c>
      <c r="V1775">
        <v>-17.75</v>
      </c>
      <c r="W1775">
        <v>10</v>
      </c>
      <c r="X1775">
        <v>153.87</v>
      </c>
      <c r="Y1775">
        <v>86792</v>
      </c>
      <c r="Z1775" t="str">
        <f>TEXT(Orders[[#This Row],[Order Date]],"MMM")</f>
        <v>Mar</v>
      </c>
    </row>
    <row r="1776" spans="1:26" x14ac:dyDescent="0.3">
      <c r="A1776">
        <v>21722</v>
      </c>
      <c r="B1776" t="s">
        <v>47</v>
      </c>
      <c r="C1776">
        <v>0.04</v>
      </c>
      <c r="D1776">
        <v>155.99</v>
      </c>
      <c r="E1776">
        <v>8.08</v>
      </c>
      <c r="F1776">
        <v>3133</v>
      </c>
      <c r="G1776" t="s">
        <v>2806</v>
      </c>
      <c r="H1776" t="s">
        <v>49</v>
      </c>
      <c r="I1776" t="s">
        <v>28</v>
      </c>
      <c r="J1776" t="s">
        <v>77</v>
      </c>
      <c r="K1776" t="s">
        <v>78</v>
      </c>
      <c r="L1776" t="s">
        <v>59</v>
      </c>
      <c r="M1776" t="s">
        <v>2810</v>
      </c>
      <c r="N1776">
        <v>0.6</v>
      </c>
      <c r="O1776" t="s">
        <v>33</v>
      </c>
      <c r="P1776" t="s">
        <v>61</v>
      </c>
      <c r="Q1776" t="s">
        <v>178</v>
      </c>
      <c r="R1776" t="s">
        <v>2807</v>
      </c>
      <c r="S1776">
        <v>60540</v>
      </c>
      <c r="T1776" s="1">
        <v>42067</v>
      </c>
      <c r="U1776" s="1">
        <v>42068</v>
      </c>
      <c r="V1776">
        <v>1374.9480000000001</v>
      </c>
      <c r="W1776">
        <v>22</v>
      </c>
      <c r="X1776">
        <v>2800.33</v>
      </c>
      <c r="Y1776">
        <v>86792</v>
      </c>
      <c r="Z1776" t="str">
        <f>TEXT(Orders[[#This Row],[Order Date]],"MMM")</f>
        <v>Mar</v>
      </c>
    </row>
    <row r="1777" spans="1:26" x14ac:dyDescent="0.3">
      <c r="A1777">
        <v>23898</v>
      </c>
      <c r="B1777" t="s">
        <v>47</v>
      </c>
      <c r="C1777">
        <v>0.03</v>
      </c>
      <c r="D1777">
        <v>150.88999999999999</v>
      </c>
      <c r="E1777">
        <v>60.2</v>
      </c>
      <c r="F1777">
        <v>3136</v>
      </c>
      <c r="G1777" t="s">
        <v>2811</v>
      </c>
      <c r="H1777" t="s">
        <v>39</v>
      </c>
      <c r="I1777" t="s">
        <v>114</v>
      </c>
      <c r="J1777" t="s">
        <v>41</v>
      </c>
      <c r="K1777" t="s">
        <v>42</v>
      </c>
      <c r="L1777" t="s">
        <v>43</v>
      </c>
      <c r="M1777" t="s">
        <v>1183</v>
      </c>
      <c r="N1777">
        <v>0.77</v>
      </c>
      <c r="O1777" t="s">
        <v>33</v>
      </c>
      <c r="P1777" t="s">
        <v>53</v>
      </c>
      <c r="Q1777" t="s">
        <v>188</v>
      </c>
      <c r="R1777" t="s">
        <v>433</v>
      </c>
      <c r="S1777">
        <v>4073</v>
      </c>
      <c r="T1777" s="1">
        <v>42057</v>
      </c>
      <c r="U1777" s="1">
        <v>42057</v>
      </c>
      <c r="V1777">
        <v>-677.87199999999996</v>
      </c>
      <c r="W1777">
        <v>23</v>
      </c>
      <c r="X1777">
        <v>3596.03</v>
      </c>
      <c r="Y1777">
        <v>86791</v>
      </c>
      <c r="Z1777" t="str">
        <f>TEXT(Orders[[#This Row],[Order Date]],"MMM")</f>
        <v>Feb</v>
      </c>
    </row>
    <row r="1778" spans="1:26" x14ac:dyDescent="0.3">
      <c r="A1778">
        <v>24691</v>
      </c>
      <c r="B1778" t="s">
        <v>37</v>
      </c>
      <c r="C1778">
        <v>0.09</v>
      </c>
      <c r="D1778">
        <v>304.99</v>
      </c>
      <c r="E1778">
        <v>19.989999999999998</v>
      </c>
      <c r="F1778">
        <v>3137</v>
      </c>
      <c r="G1778" t="s">
        <v>2812</v>
      </c>
      <c r="H1778" t="s">
        <v>49</v>
      </c>
      <c r="I1778" t="s">
        <v>28</v>
      </c>
      <c r="J1778" t="s">
        <v>29</v>
      </c>
      <c r="K1778" t="s">
        <v>109</v>
      </c>
      <c r="L1778" t="s">
        <v>59</v>
      </c>
      <c r="M1778" t="s">
        <v>2614</v>
      </c>
      <c r="N1778">
        <v>0.4</v>
      </c>
      <c r="O1778" t="s">
        <v>33</v>
      </c>
      <c r="P1778" t="s">
        <v>53</v>
      </c>
      <c r="Q1778" t="s">
        <v>197</v>
      </c>
      <c r="R1778" t="s">
        <v>2813</v>
      </c>
      <c r="S1778">
        <v>3246</v>
      </c>
      <c r="T1778" s="1">
        <v>42163</v>
      </c>
      <c r="U1778" s="1">
        <v>42164</v>
      </c>
      <c r="V1778">
        <v>1623.9494999999999</v>
      </c>
      <c r="W1778">
        <v>8</v>
      </c>
      <c r="X1778">
        <v>2353.5500000000002</v>
      </c>
      <c r="Y1778">
        <v>86795</v>
      </c>
      <c r="Z1778" t="str">
        <f>TEXT(Orders[[#This Row],[Order Date]],"MMM")</f>
        <v>Jun</v>
      </c>
    </row>
    <row r="1779" spans="1:26" x14ac:dyDescent="0.3">
      <c r="A1779">
        <v>23706</v>
      </c>
      <c r="B1779" t="s">
        <v>37</v>
      </c>
      <c r="C1779">
        <v>0.05</v>
      </c>
      <c r="D1779">
        <v>4.0599999999999996</v>
      </c>
      <c r="E1779">
        <v>6.89</v>
      </c>
      <c r="F1779">
        <v>3138</v>
      </c>
      <c r="G1779" t="s">
        <v>2814</v>
      </c>
      <c r="H1779" t="s">
        <v>27</v>
      </c>
      <c r="I1779" t="s">
        <v>28</v>
      </c>
      <c r="J1779" t="s">
        <v>29</v>
      </c>
      <c r="K1779" t="s">
        <v>257</v>
      </c>
      <c r="L1779" t="s">
        <v>59</v>
      </c>
      <c r="M1779" t="s">
        <v>908</v>
      </c>
      <c r="N1779">
        <v>0.6</v>
      </c>
      <c r="O1779" t="s">
        <v>33</v>
      </c>
      <c r="P1779" t="s">
        <v>53</v>
      </c>
      <c r="Q1779" t="s">
        <v>197</v>
      </c>
      <c r="R1779" t="s">
        <v>2815</v>
      </c>
      <c r="S1779">
        <v>3053</v>
      </c>
      <c r="T1779" s="1">
        <v>42174</v>
      </c>
      <c r="U1779" s="1">
        <v>42176</v>
      </c>
      <c r="V1779">
        <v>-122.83499999999999</v>
      </c>
      <c r="W1779">
        <v>22</v>
      </c>
      <c r="X1779">
        <v>92.57</v>
      </c>
      <c r="Y1779">
        <v>86796</v>
      </c>
      <c r="Z1779" t="str">
        <f>TEXT(Orders[[#This Row],[Order Date]],"MMM")</f>
        <v>Jun</v>
      </c>
    </row>
    <row r="1780" spans="1:26" x14ac:dyDescent="0.3">
      <c r="A1780">
        <v>23427</v>
      </c>
      <c r="B1780" t="s">
        <v>47</v>
      </c>
      <c r="C1780">
        <v>0.09</v>
      </c>
      <c r="D1780">
        <v>280.98</v>
      </c>
      <c r="E1780">
        <v>57</v>
      </c>
      <c r="F1780">
        <v>3139</v>
      </c>
      <c r="G1780" t="s">
        <v>2816</v>
      </c>
      <c r="H1780" t="s">
        <v>39</v>
      </c>
      <c r="I1780" t="s">
        <v>40</v>
      </c>
      <c r="J1780" t="s">
        <v>41</v>
      </c>
      <c r="K1780" t="s">
        <v>42</v>
      </c>
      <c r="L1780" t="s">
        <v>43</v>
      </c>
      <c r="M1780" t="s">
        <v>668</v>
      </c>
      <c r="N1780">
        <v>0.78</v>
      </c>
      <c r="O1780" t="s">
        <v>33</v>
      </c>
      <c r="P1780" t="s">
        <v>53</v>
      </c>
      <c r="Q1780" t="s">
        <v>54</v>
      </c>
      <c r="R1780" t="s">
        <v>866</v>
      </c>
      <c r="S1780">
        <v>7016</v>
      </c>
      <c r="T1780" s="1">
        <v>42126</v>
      </c>
      <c r="U1780" s="1">
        <v>42129</v>
      </c>
      <c r="V1780">
        <v>252.48800000000028</v>
      </c>
      <c r="W1780">
        <v>31</v>
      </c>
      <c r="X1780">
        <v>7974.21</v>
      </c>
      <c r="Y1780">
        <v>86793</v>
      </c>
      <c r="Z1780" t="str">
        <f>TEXT(Orders[[#This Row],[Order Date]],"MMM")</f>
        <v>May</v>
      </c>
    </row>
    <row r="1781" spans="1:26" x14ac:dyDescent="0.3">
      <c r="A1781">
        <v>18917</v>
      </c>
      <c r="B1781" t="s">
        <v>106</v>
      </c>
      <c r="C1781">
        <v>0.09</v>
      </c>
      <c r="D1781">
        <v>6.84</v>
      </c>
      <c r="E1781">
        <v>8.3699999999999992</v>
      </c>
      <c r="F1781">
        <v>3141</v>
      </c>
      <c r="G1781" t="s">
        <v>2817</v>
      </c>
      <c r="H1781" t="s">
        <v>49</v>
      </c>
      <c r="I1781" t="s">
        <v>114</v>
      </c>
      <c r="J1781" t="s">
        <v>29</v>
      </c>
      <c r="K1781" t="s">
        <v>174</v>
      </c>
      <c r="L1781" t="s">
        <v>51</v>
      </c>
      <c r="M1781" t="s">
        <v>1693</v>
      </c>
      <c r="N1781">
        <v>0.57999999999999996</v>
      </c>
      <c r="O1781" t="s">
        <v>33</v>
      </c>
      <c r="P1781" t="s">
        <v>61</v>
      </c>
      <c r="Q1781" t="s">
        <v>130</v>
      </c>
      <c r="R1781" t="s">
        <v>2067</v>
      </c>
      <c r="S1781">
        <v>77506</v>
      </c>
      <c r="T1781" s="1">
        <v>42156</v>
      </c>
      <c r="U1781" s="1">
        <v>42163</v>
      </c>
      <c r="V1781">
        <v>-88.584999999999994</v>
      </c>
      <c r="W1781">
        <v>13</v>
      </c>
      <c r="X1781">
        <v>87.1</v>
      </c>
      <c r="Y1781">
        <v>86369</v>
      </c>
      <c r="Z1781" t="str">
        <f>TEXT(Orders[[#This Row],[Order Date]],"MMM")</f>
        <v>Jun</v>
      </c>
    </row>
    <row r="1782" spans="1:26" x14ac:dyDescent="0.3">
      <c r="A1782">
        <v>18918</v>
      </c>
      <c r="B1782" t="s">
        <v>106</v>
      </c>
      <c r="C1782">
        <v>7.0000000000000007E-2</v>
      </c>
      <c r="D1782">
        <v>48.91</v>
      </c>
      <c r="E1782">
        <v>35</v>
      </c>
      <c r="F1782">
        <v>3141</v>
      </c>
      <c r="G1782" t="s">
        <v>2817</v>
      </c>
      <c r="H1782" t="s">
        <v>27</v>
      </c>
      <c r="I1782" t="s">
        <v>114</v>
      </c>
      <c r="J1782" t="s">
        <v>29</v>
      </c>
      <c r="K1782" t="s">
        <v>141</v>
      </c>
      <c r="L1782" t="s">
        <v>236</v>
      </c>
      <c r="M1782" t="s">
        <v>1688</v>
      </c>
      <c r="N1782">
        <v>0.83</v>
      </c>
      <c r="O1782" t="s">
        <v>33</v>
      </c>
      <c r="P1782" t="s">
        <v>61</v>
      </c>
      <c r="Q1782" t="s">
        <v>130</v>
      </c>
      <c r="R1782" t="s">
        <v>2067</v>
      </c>
      <c r="S1782">
        <v>77506</v>
      </c>
      <c r="T1782" s="1">
        <v>42156</v>
      </c>
      <c r="U1782" s="1">
        <v>42158</v>
      </c>
      <c r="V1782">
        <v>-485.68</v>
      </c>
      <c r="W1782">
        <v>15</v>
      </c>
      <c r="X1782">
        <v>736.86</v>
      </c>
      <c r="Y1782">
        <v>86369</v>
      </c>
      <c r="Z1782" t="str">
        <f>TEXT(Orders[[#This Row],[Order Date]],"MMM")</f>
        <v>Jun</v>
      </c>
    </row>
    <row r="1783" spans="1:26" x14ac:dyDescent="0.3">
      <c r="A1783">
        <v>26039</v>
      </c>
      <c r="B1783" t="s">
        <v>56</v>
      </c>
      <c r="C1783">
        <v>0.02</v>
      </c>
      <c r="D1783">
        <v>15.42</v>
      </c>
      <c r="E1783">
        <v>5.41</v>
      </c>
      <c r="F1783">
        <v>3143</v>
      </c>
      <c r="G1783" t="s">
        <v>2818</v>
      </c>
      <c r="H1783" t="s">
        <v>49</v>
      </c>
      <c r="I1783" t="s">
        <v>114</v>
      </c>
      <c r="J1783" t="s">
        <v>29</v>
      </c>
      <c r="K1783" t="s">
        <v>141</v>
      </c>
      <c r="L1783" t="s">
        <v>59</v>
      </c>
      <c r="M1783" t="s">
        <v>2819</v>
      </c>
      <c r="N1783">
        <v>0.59</v>
      </c>
      <c r="O1783" t="s">
        <v>33</v>
      </c>
      <c r="P1783" t="s">
        <v>61</v>
      </c>
      <c r="Q1783" t="s">
        <v>130</v>
      </c>
      <c r="R1783" t="s">
        <v>2820</v>
      </c>
      <c r="S1783">
        <v>78660</v>
      </c>
      <c r="T1783" s="1">
        <v>42087</v>
      </c>
      <c r="U1783" s="1">
        <v>42088</v>
      </c>
      <c r="V1783">
        <v>-16.37</v>
      </c>
      <c r="W1783">
        <v>2</v>
      </c>
      <c r="X1783">
        <v>33.840000000000003</v>
      </c>
      <c r="Y1783">
        <v>86368</v>
      </c>
      <c r="Z1783" t="str">
        <f>TEXT(Orders[[#This Row],[Order Date]],"MMM")</f>
        <v>Mar</v>
      </c>
    </row>
    <row r="1784" spans="1:26" x14ac:dyDescent="0.3">
      <c r="A1784">
        <v>19193</v>
      </c>
      <c r="B1784" t="s">
        <v>47</v>
      </c>
      <c r="C1784">
        <v>0.03</v>
      </c>
      <c r="D1784">
        <v>3.36</v>
      </c>
      <c r="E1784">
        <v>6.27</v>
      </c>
      <c r="F1784">
        <v>3146</v>
      </c>
      <c r="G1784" t="s">
        <v>2821</v>
      </c>
      <c r="H1784" t="s">
        <v>49</v>
      </c>
      <c r="I1784" t="s">
        <v>28</v>
      </c>
      <c r="J1784" t="s">
        <v>29</v>
      </c>
      <c r="K1784" t="s">
        <v>109</v>
      </c>
      <c r="L1784" t="s">
        <v>59</v>
      </c>
      <c r="M1784" t="s">
        <v>585</v>
      </c>
      <c r="N1784">
        <v>0.4</v>
      </c>
      <c r="O1784" t="s">
        <v>33</v>
      </c>
      <c r="P1784" t="s">
        <v>61</v>
      </c>
      <c r="Q1784" t="s">
        <v>130</v>
      </c>
      <c r="R1784" t="s">
        <v>2822</v>
      </c>
      <c r="S1784">
        <v>78577</v>
      </c>
      <c r="T1784" s="1">
        <v>42008</v>
      </c>
      <c r="U1784" s="1">
        <v>42009</v>
      </c>
      <c r="V1784">
        <v>-94.258600000000001</v>
      </c>
      <c r="W1784">
        <v>4</v>
      </c>
      <c r="X1784">
        <v>14.9</v>
      </c>
      <c r="Y1784">
        <v>85850</v>
      </c>
      <c r="Z1784" t="str">
        <f>TEXT(Orders[[#This Row],[Order Date]],"MMM")</f>
        <v>Jan</v>
      </c>
    </row>
    <row r="1785" spans="1:26" x14ac:dyDescent="0.3">
      <c r="A1785">
        <v>19194</v>
      </c>
      <c r="B1785" t="s">
        <v>47</v>
      </c>
      <c r="C1785">
        <v>7.0000000000000007E-2</v>
      </c>
      <c r="D1785">
        <v>3.71</v>
      </c>
      <c r="E1785">
        <v>1.93</v>
      </c>
      <c r="F1785">
        <v>3146</v>
      </c>
      <c r="G1785" t="s">
        <v>2821</v>
      </c>
      <c r="H1785" t="s">
        <v>27</v>
      </c>
      <c r="I1785" t="s">
        <v>28</v>
      </c>
      <c r="J1785" t="s">
        <v>29</v>
      </c>
      <c r="K1785" t="s">
        <v>93</v>
      </c>
      <c r="L1785" t="s">
        <v>31</v>
      </c>
      <c r="M1785" t="s">
        <v>2823</v>
      </c>
      <c r="N1785">
        <v>0.35</v>
      </c>
      <c r="O1785" t="s">
        <v>33</v>
      </c>
      <c r="P1785" t="s">
        <v>61</v>
      </c>
      <c r="Q1785" t="s">
        <v>130</v>
      </c>
      <c r="R1785" t="s">
        <v>2822</v>
      </c>
      <c r="S1785">
        <v>78577</v>
      </c>
      <c r="T1785" s="1">
        <v>42008</v>
      </c>
      <c r="U1785" s="1">
        <v>42010</v>
      </c>
      <c r="V1785">
        <v>6.3308</v>
      </c>
      <c r="W1785">
        <v>11</v>
      </c>
      <c r="X1785">
        <v>39.64</v>
      </c>
      <c r="Y1785">
        <v>85850</v>
      </c>
      <c r="Z1785" t="str">
        <f>TEXT(Orders[[#This Row],[Order Date]],"MMM")</f>
        <v>Jan</v>
      </c>
    </row>
    <row r="1786" spans="1:26" x14ac:dyDescent="0.3">
      <c r="A1786">
        <v>24200</v>
      </c>
      <c r="B1786" t="s">
        <v>56</v>
      </c>
      <c r="C1786">
        <v>0.06</v>
      </c>
      <c r="D1786">
        <v>19.989999999999998</v>
      </c>
      <c r="E1786">
        <v>11.17</v>
      </c>
      <c r="F1786">
        <v>3148</v>
      </c>
      <c r="G1786" t="s">
        <v>2824</v>
      </c>
      <c r="H1786" t="s">
        <v>49</v>
      </c>
      <c r="I1786" t="s">
        <v>28</v>
      </c>
      <c r="J1786" t="s">
        <v>41</v>
      </c>
      <c r="K1786" t="s">
        <v>50</v>
      </c>
      <c r="L1786" t="s">
        <v>236</v>
      </c>
      <c r="M1786" t="s">
        <v>507</v>
      </c>
      <c r="N1786">
        <v>0.6</v>
      </c>
      <c r="O1786" t="s">
        <v>33</v>
      </c>
      <c r="P1786" t="s">
        <v>34</v>
      </c>
      <c r="Q1786" t="s">
        <v>1737</v>
      </c>
      <c r="R1786" t="s">
        <v>2825</v>
      </c>
      <c r="S1786">
        <v>83854</v>
      </c>
      <c r="T1786" s="1">
        <v>42018</v>
      </c>
      <c r="U1786" s="1">
        <v>42018</v>
      </c>
      <c r="V1786">
        <v>-66.823599999999999</v>
      </c>
      <c r="W1786">
        <v>7</v>
      </c>
      <c r="X1786">
        <v>139.49</v>
      </c>
      <c r="Y1786">
        <v>89716</v>
      </c>
      <c r="Z1786" t="str">
        <f>TEXT(Orders[[#This Row],[Order Date]],"MMM")</f>
        <v>Jan</v>
      </c>
    </row>
    <row r="1787" spans="1:26" x14ac:dyDescent="0.3">
      <c r="A1787">
        <v>24202</v>
      </c>
      <c r="B1787" t="s">
        <v>56</v>
      </c>
      <c r="C1787">
        <v>0.06</v>
      </c>
      <c r="D1787">
        <v>320.98</v>
      </c>
      <c r="E1787">
        <v>58.95</v>
      </c>
      <c r="F1787">
        <v>3149</v>
      </c>
      <c r="G1787" t="s">
        <v>2826</v>
      </c>
      <c r="H1787" t="s">
        <v>39</v>
      </c>
      <c r="I1787" t="s">
        <v>28</v>
      </c>
      <c r="J1787" t="s">
        <v>41</v>
      </c>
      <c r="K1787" t="s">
        <v>42</v>
      </c>
      <c r="L1787" t="s">
        <v>43</v>
      </c>
      <c r="M1787" t="s">
        <v>2827</v>
      </c>
      <c r="N1787">
        <v>0.56999999999999995</v>
      </c>
      <c r="O1787" t="s">
        <v>33</v>
      </c>
      <c r="P1787" t="s">
        <v>34</v>
      </c>
      <c r="Q1787" t="s">
        <v>1737</v>
      </c>
      <c r="R1787" t="s">
        <v>2828</v>
      </c>
      <c r="S1787">
        <v>83440</v>
      </c>
      <c r="T1787" s="1">
        <v>42018</v>
      </c>
      <c r="U1787" s="1">
        <v>42020</v>
      </c>
      <c r="V1787">
        <v>971.62200000000007</v>
      </c>
      <c r="W1787">
        <v>6</v>
      </c>
      <c r="X1787">
        <v>1952.43</v>
      </c>
      <c r="Y1787">
        <v>89716</v>
      </c>
      <c r="Z1787" t="str">
        <f>TEXT(Orders[[#This Row],[Order Date]],"MMM")</f>
        <v>Jan</v>
      </c>
    </row>
    <row r="1788" spans="1:26" x14ac:dyDescent="0.3">
      <c r="A1788">
        <v>19625</v>
      </c>
      <c r="B1788" t="s">
        <v>37</v>
      </c>
      <c r="C1788">
        <v>0.01</v>
      </c>
      <c r="D1788">
        <v>145.97999999999999</v>
      </c>
      <c r="E1788">
        <v>46.2</v>
      </c>
      <c r="F1788">
        <v>3151</v>
      </c>
      <c r="G1788" t="s">
        <v>2829</v>
      </c>
      <c r="H1788" t="s">
        <v>39</v>
      </c>
      <c r="I1788" t="s">
        <v>28</v>
      </c>
      <c r="J1788" t="s">
        <v>41</v>
      </c>
      <c r="K1788" t="s">
        <v>152</v>
      </c>
      <c r="L1788" t="s">
        <v>121</v>
      </c>
      <c r="M1788" t="s">
        <v>2830</v>
      </c>
      <c r="N1788">
        <v>0.69</v>
      </c>
      <c r="O1788" t="s">
        <v>33</v>
      </c>
      <c r="P1788" t="s">
        <v>34</v>
      </c>
      <c r="Q1788" t="s">
        <v>45</v>
      </c>
      <c r="R1788" t="s">
        <v>2831</v>
      </c>
      <c r="S1788">
        <v>92277</v>
      </c>
      <c r="T1788" s="1">
        <v>42158</v>
      </c>
      <c r="U1788" s="1">
        <v>42158</v>
      </c>
      <c r="V1788">
        <v>-134.512</v>
      </c>
      <c r="W1788">
        <v>9</v>
      </c>
      <c r="X1788">
        <v>1370.79</v>
      </c>
      <c r="Y1788">
        <v>88543</v>
      </c>
      <c r="Z1788" t="str">
        <f>TEXT(Orders[[#This Row],[Order Date]],"MMM")</f>
        <v>Jun</v>
      </c>
    </row>
    <row r="1789" spans="1:26" x14ac:dyDescent="0.3">
      <c r="A1789">
        <v>19618</v>
      </c>
      <c r="B1789" t="s">
        <v>47</v>
      </c>
      <c r="C1789">
        <v>0.01</v>
      </c>
      <c r="D1789">
        <v>3502.14</v>
      </c>
      <c r="E1789">
        <v>8.73</v>
      </c>
      <c r="F1789">
        <v>3151</v>
      </c>
      <c r="G1789" t="s">
        <v>2829</v>
      </c>
      <c r="H1789" t="s">
        <v>39</v>
      </c>
      <c r="I1789" t="s">
        <v>28</v>
      </c>
      <c r="J1789" t="s">
        <v>77</v>
      </c>
      <c r="K1789" t="s">
        <v>85</v>
      </c>
      <c r="L1789" t="s">
        <v>121</v>
      </c>
      <c r="M1789" t="s">
        <v>122</v>
      </c>
      <c r="N1789">
        <v>0.56999999999999995</v>
      </c>
      <c r="O1789" t="s">
        <v>33</v>
      </c>
      <c r="P1789" t="s">
        <v>34</v>
      </c>
      <c r="Q1789" t="s">
        <v>45</v>
      </c>
      <c r="R1789" t="s">
        <v>2831</v>
      </c>
      <c r="S1789">
        <v>92277</v>
      </c>
      <c r="T1789" s="1">
        <v>42039</v>
      </c>
      <c r="U1789" s="1">
        <v>42040</v>
      </c>
      <c r="V1789">
        <v>-4075.9339920000002</v>
      </c>
      <c r="W1789">
        <v>1</v>
      </c>
      <c r="X1789">
        <v>3501.79</v>
      </c>
      <c r="Y1789">
        <v>88544</v>
      </c>
      <c r="Z1789" t="str">
        <f>TEXT(Orders[[#This Row],[Order Date]],"MMM")</f>
        <v>Feb</v>
      </c>
    </row>
    <row r="1790" spans="1:26" x14ac:dyDescent="0.3">
      <c r="A1790">
        <v>19619</v>
      </c>
      <c r="B1790" t="s">
        <v>47</v>
      </c>
      <c r="C1790">
        <v>0.06</v>
      </c>
      <c r="D1790">
        <v>15.73</v>
      </c>
      <c r="E1790">
        <v>7.42</v>
      </c>
      <c r="F1790">
        <v>3151</v>
      </c>
      <c r="G1790" t="s">
        <v>2829</v>
      </c>
      <c r="H1790" t="s">
        <v>49</v>
      </c>
      <c r="I1790" t="s">
        <v>28</v>
      </c>
      <c r="J1790" t="s">
        <v>29</v>
      </c>
      <c r="K1790" t="s">
        <v>174</v>
      </c>
      <c r="L1790" t="s">
        <v>51</v>
      </c>
      <c r="M1790" t="s">
        <v>2148</v>
      </c>
      <c r="N1790">
        <v>0.56000000000000005</v>
      </c>
      <c r="O1790" t="s">
        <v>33</v>
      </c>
      <c r="P1790" t="s">
        <v>34</v>
      </c>
      <c r="Q1790" t="s">
        <v>45</v>
      </c>
      <c r="R1790" t="s">
        <v>2831</v>
      </c>
      <c r="S1790">
        <v>92277</v>
      </c>
      <c r="T1790" s="1">
        <v>42039</v>
      </c>
      <c r="U1790" s="1">
        <v>42040</v>
      </c>
      <c r="V1790">
        <v>-18.558799999999998</v>
      </c>
      <c r="W1790">
        <v>4</v>
      </c>
      <c r="X1790">
        <v>63.04</v>
      </c>
      <c r="Y1790">
        <v>88544</v>
      </c>
      <c r="Z1790" t="str">
        <f>TEXT(Orders[[#This Row],[Order Date]],"MMM")</f>
        <v>Feb</v>
      </c>
    </row>
    <row r="1791" spans="1:26" x14ac:dyDescent="0.3">
      <c r="A1791">
        <v>23322</v>
      </c>
      <c r="B1791" t="s">
        <v>37</v>
      </c>
      <c r="C1791">
        <v>0.05</v>
      </c>
      <c r="D1791">
        <v>25.99</v>
      </c>
      <c r="E1791">
        <v>5.37</v>
      </c>
      <c r="F1791">
        <v>3151</v>
      </c>
      <c r="G1791" t="s">
        <v>2829</v>
      </c>
      <c r="H1791" t="s">
        <v>27</v>
      </c>
      <c r="I1791" t="s">
        <v>28</v>
      </c>
      <c r="J1791" t="s">
        <v>29</v>
      </c>
      <c r="K1791" t="s">
        <v>30</v>
      </c>
      <c r="L1791" t="s">
        <v>59</v>
      </c>
      <c r="M1791" t="s">
        <v>1635</v>
      </c>
      <c r="N1791">
        <v>0.56000000000000005</v>
      </c>
      <c r="O1791" t="s">
        <v>33</v>
      </c>
      <c r="P1791" t="s">
        <v>34</v>
      </c>
      <c r="Q1791" t="s">
        <v>45</v>
      </c>
      <c r="R1791" t="s">
        <v>2831</v>
      </c>
      <c r="S1791">
        <v>92277</v>
      </c>
      <c r="T1791" s="1">
        <v>42051</v>
      </c>
      <c r="U1791" s="1">
        <v>42053</v>
      </c>
      <c r="V1791">
        <v>220.35719999999998</v>
      </c>
      <c r="W1791">
        <v>18</v>
      </c>
      <c r="X1791">
        <v>451.35</v>
      </c>
      <c r="Y1791">
        <v>88545</v>
      </c>
      <c r="Z1791" t="str">
        <f>TEXT(Orders[[#This Row],[Order Date]],"MMM")</f>
        <v>Feb</v>
      </c>
    </row>
    <row r="1792" spans="1:26" x14ac:dyDescent="0.3">
      <c r="A1792">
        <v>24723</v>
      </c>
      <c r="B1792" t="s">
        <v>56</v>
      </c>
      <c r="C1792">
        <v>0.04</v>
      </c>
      <c r="D1792">
        <v>17.239999999999998</v>
      </c>
      <c r="E1792">
        <v>3.26</v>
      </c>
      <c r="F1792">
        <v>3151</v>
      </c>
      <c r="G1792" t="s">
        <v>2829</v>
      </c>
      <c r="H1792" t="s">
        <v>49</v>
      </c>
      <c r="I1792" t="s">
        <v>40</v>
      </c>
      <c r="J1792" t="s">
        <v>29</v>
      </c>
      <c r="K1792" t="s">
        <v>174</v>
      </c>
      <c r="L1792" t="s">
        <v>51</v>
      </c>
      <c r="M1792" t="s">
        <v>2832</v>
      </c>
      <c r="N1792">
        <v>0.56000000000000005</v>
      </c>
      <c r="O1792" t="s">
        <v>33</v>
      </c>
      <c r="P1792" t="s">
        <v>34</v>
      </c>
      <c r="Q1792" t="s">
        <v>45</v>
      </c>
      <c r="R1792" t="s">
        <v>2831</v>
      </c>
      <c r="S1792">
        <v>92277</v>
      </c>
      <c r="T1792" s="1">
        <v>42063</v>
      </c>
      <c r="U1792" s="1">
        <v>42063</v>
      </c>
      <c r="V1792">
        <v>47.73</v>
      </c>
      <c r="W1792">
        <v>7</v>
      </c>
      <c r="X1792">
        <v>119.6</v>
      </c>
      <c r="Y1792">
        <v>88546</v>
      </c>
      <c r="Z1792" t="str">
        <f>TEXT(Orders[[#This Row],[Order Date]],"MMM")</f>
        <v>Feb</v>
      </c>
    </row>
    <row r="1793" spans="1:26" x14ac:dyDescent="0.3">
      <c r="A1793">
        <v>24329</v>
      </c>
      <c r="B1793" t="s">
        <v>56</v>
      </c>
      <c r="C1793">
        <v>0.02</v>
      </c>
      <c r="D1793">
        <v>5.98</v>
      </c>
      <c r="E1793">
        <v>1.49</v>
      </c>
      <c r="F1793">
        <v>3151</v>
      </c>
      <c r="G1793" t="s">
        <v>2829</v>
      </c>
      <c r="H1793" t="s">
        <v>49</v>
      </c>
      <c r="I1793" t="s">
        <v>28</v>
      </c>
      <c r="J1793" t="s">
        <v>29</v>
      </c>
      <c r="K1793" t="s">
        <v>109</v>
      </c>
      <c r="L1793" t="s">
        <v>59</v>
      </c>
      <c r="M1793" t="s">
        <v>1017</v>
      </c>
      <c r="N1793">
        <v>0.39</v>
      </c>
      <c r="O1793" t="s">
        <v>33</v>
      </c>
      <c r="P1793" t="s">
        <v>34</v>
      </c>
      <c r="Q1793" t="s">
        <v>45</v>
      </c>
      <c r="R1793" t="s">
        <v>2831</v>
      </c>
      <c r="S1793">
        <v>92277</v>
      </c>
      <c r="T1793" s="1">
        <v>42074</v>
      </c>
      <c r="U1793" s="1">
        <v>42075</v>
      </c>
      <c r="V1793">
        <v>28.526000000000003</v>
      </c>
      <c r="W1793">
        <v>10</v>
      </c>
      <c r="X1793">
        <v>59.9</v>
      </c>
      <c r="Y1793">
        <v>88547</v>
      </c>
      <c r="Z1793" t="str">
        <f>TEXT(Orders[[#This Row],[Order Date]],"MMM")</f>
        <v>Mar</v>
      </c>
    </row>
    <row r="1794" spans="1:26" x14ac:dyDescent="0.3">
      <c r="A1794">
        <v>21734</v>
      </c>
      <c r="B1794" t="s">
        <v>25</v>
      </c>
      <c r="C1794">
        <v>0.01</v>
      </c>
      <c r="D1794">
        <v>99.23</v>
      </c>
      <c r="E1794">
        <v>8.99</v>
      </c>
      <c r="F1794">
        <v>3151</v>
      </c>
      <c r="G1794" t="s">
        <v>2829</v>
      </c>
      <c r="H1794" t="s">
        <v>49</v>
      </c>
      <c r="I1794" t="s">
        <v>28</v>
      </c>
      <c r="J1794" t="s">
        <v>41</v>
      </c>
      <c r="K1794" t="s">
        <v>50</v>
      </c>
      <c r="L1794" t="s">
        <v>51</v>
      </c>
      <c r="M1794" t="s">
        <v>453</v>
      </c>
      <c r="N1794">
        <v>0.35</v>
      </c>
      <c r="O1794" t="s">
        <v>33</v>
      </c>
      <c r="P1794" t="s">
        <v>34</v>
      </c>
      <c r="Q1794" t="s">
        <v>45</v>
      </c>
      <c r="R1794" t="s">
        <v>2831</v>
      </c>
      <c r="S1794">
        <v>92277</v>
      </c>
      <c r="T1794" s="1">
        <v>42092</v>
      </c>
      <c r="U1794" s="1">
        <v>42096</v>
      </c>
      <c r="V1794">
        <v>-87.46</v>
      </c>
      <c r="W1794">
        <v>1</v>
      </c>
      <c r="X1794">
        <v>99.22</v>
      </c>
      <c r="Y1794">
        <v>88548</v>
      </c>
      <c r="Z1794" t="str">
        <f>TEXT(Orders[[#This Row],[Order Date]],"MMM")</f>
        <v>Mar</v>
      </c>
    </row>
    <row r="1795" spans="1:26" x14ac:dyDescent="0.3">
      <c r="A1795">
        <v>21436</v>
      </c>
      <c r="B1795" t="s">
        <v>25</v>
      </c>
      <c r="C1795">
        <v>0.08</v>
      </c>
      <c r="D1795">
        <v>150.97999999999999</v>
      </c>
      <c r="E1795">
        <v>13.99</v>
      </c>
      <c r="F1795">
        <v>3154</v>
      </c>
      <c r="G1795" t="s">
        <v>2833</v>
      </c>
      <c r="H1795" t="s">
        <v>27</v>
      </c>
      <c r="I1795" t="s">
        <v>28</v>
      </c>
      <c r="J1795" t="s">
        <v>77</v>
      </c>
      <c r="K1795" t="s">
        <v>85</v>
      </c>
      <c r="L1795" t="s">
        <v>86</v>
      </c>
      <c r="M1795" t="s">
        <v>625</v>
      </c>
      <c r="N1795">
        <v>0.38</v>
      </c>
      <c r="O1795" t="s">
        <v>33</v>
      </c>
      <c r="P1795" t="s">
        <v>136</v>
      </c>
      <c r="Q1795" t="s">
        <v>362</v>
      </c>
      <c r="R1795" t="s">
        <v>2834</v>
      </c>
      <c r="S1795">
        <v>33710</v>
      </c>
      <c r="T1795" s="1">
        <v>42030</v>
      </c>
      <c r="U1795" s="1">
        <v>42031</v>
      </c>
      <c r="V1795">
        <v>-3.9479999999999995</v>
      </c>
      <c r="W1795">
        <v>8</v>
      </c>
      <c r="X1795">
        <v>1183.82</v>
      </c>
      <c r="Y1795">
        <v>86899</v>
      </c>
      <c r="Z1795" t="str">
        <f>TEXT(Orders[[#This Row],[Order Date]],"MMM")</f>
        <v>Jan</v>
      </c>
    </row>
    <row r="1796" spans="1:26" x14ac:dyDescent="0.3">
      <c r="A1796">
        <v>20253</v>
      </c>
      <c r="B1796" t="s">
        <v>47</v>
      </c>
      <c r="C1796">
        <v>0.03</v>
      </c>
      <c r="D1796">
        <v>17.7</v>
      </c>
      <c r="E1796">
        <v>9.4700000000000006</v>
      </c>
      <c r="F1796">
        <v>3154</v>
      </c>
      <c r="G1796" t="s">
        <v>2833</v>
      </c>
      <c r="H1796" t="s">
        <v>49</v>
      </c>
      <c r="I1796" t="s">
        <v>114</v>
      </c>
      <c r="J1796" t="s">
        <v>29</v>
      </c>
      <c r="K1796" t="s">
        <v>141</v>
      </c>
      <c r="L1796" t="s">
        <v>59</v>
      </c>
      <c r="M1796" t="s">
        <v>1565</v>
      </c>
      <c r="N1796">
        <v>0.59</v>
      </c>
      <c r="O1796" t="s">
        <v>33</v>
      </c>
      <c r="P1796" t="s">
        <v>136</v>
      </c>
      <c r="Q1796" t="s">
        <v>362</v>
      </c>
      <c r="R1796" t="s">
        <v>2834</v>
      </c>
      <c r="S1796">
        <v>33710</v>
      </c>
      <c r="T1796" s="1">
        <v>42152</v>
      </c>
      <c r="U1796" s="1">
        <v>42154</v>
      </c>
      <c r="V1796">
        <v>28.182599999999997</v>
      </c>
      <c r="W1796">
        <v>11</v>
      </c>
      <c r="X1796">
        <v>201.77</v>
      </c>
      <c r="Y1796">
        <v>86900</v>
      </c>
      <c r="Z1796" t="str">
        <f>TEXT(Orders[[#This Row],[Order Date]],"MMM")</f>
        <v>May</v>
      </c>
    </row>
    <row r="1797" spans="1:26" x14ac:dyDescent="0.3">
      <c r="A1797">
        <v>18635</v>
      </c>
      <c r="B1797" t="s">
        <v>47</v>
      </c>
      <c r="C1797">
        <v>0.04</v>
      </c>
      <c r="D1797">
        <v>21.38</v>
      </c>
      <c r="E1797">
        <v>8.99</v>
      </c>
      <c r="F1797">
        <v>3154</v>
      </c>
      <c r="G1797" t="s">
        <v>2833</v>
      </c>
      <c r="H1797" t="s">
        <v>49</v>
      </c>
      <c r="I1797" t="s">
        <v>28</v>
      </c>
      <c r="J1797" t="s">
        <v>29</v>
      </c>
      <c r="K1797" t="s">
        <v>30</v>
      </c>
      <c r="L1797" t="s">
        <v>51</v>
      </c>
      <c r="M1797" t="s">
        <v>2190</v>
      </c>
      <c r="N1797">
        <v>0.59</v>
      </c>
      <c r="O1797" t="s">
        <v>33</v>
      </c>
      <c r="P1797" t="s">
        <v>136</v>
      </c>
      <c r="Q1797" t="s">
        <v>362</v>
      </c>
      <c r="R1797" t="s">
        <v>2834</v>
      </c>
      <c r="S1797">
        <v>33710</v>
      </c>
      <c r="T1797" s="1">
        <v>42093</v>
      </c>
      <c r="U1797" s="1">
        <v>42093</v>
      </c>
      <c r="V1797">
        <v>-51.66</v>
      </c>
      <c r="W1797">
        <v>21</v>
      </c>
      <c r="X1797">
        <v>443.66</v>
      </c>
      <c r="Y1797">
        <v>86901</v>
      </c>
      <c r="Z1797" t="str">
        <f>TEXT(Orders[[#This Row],[Order Date]],"MMM")</f>
        <v>Mar</v>
      </c>
    </row>
    <row r="1798" spans="1:26" x14ac:dyDescent="0.3">
      <c r="A1798">
        <v>23392</v>
      </c>
      <c r="B1798" t="s">
        <v>47</v>
      </c>
      <c r="C1798">
        <v>0.02</v>
      </c>
      <c r="D1798">
        <v>60.22</v>
      </c>
      <c r="E1798">
        <v>3.5</v>
      </c>
      <c r="F1798">
        <v>3155</v>
      </c>
      <c r="G1798" t="s">
        <v>2835</v>
      </c>
      <c r="H1798" t="s">
        <v>49</v>
      </c>
      <c r="I1798" t="s">
        <v>28</v>
      </c>
      <c r="J1798" t="s">
        <v>29</v>
      </c>
      <c r="K1798" t="s">
        <v>257</v>
      </c>
      <c r="L1798" t="s">
        <v>59</v>
      </c>
      <c r="M1798" t="s">
        <v>2836</v>
      </c>
      <c r="N1798">
        <v>0.56999999999999995</v>
      </c>
      <c r="O1798" t="s">
        <v>33</v>
      </c>
      <c r="P1798" t="s">
        <v>136</v>
      </c>
      <c r="Q1798" t="s">
        <v>362</v>
      </c>
      <c r="R1798" t="s">
        <v>433</v>
      </c>
      <c r="S1798">
        <v>32771</v>
      </c>
      <c r="T1798" s="1">
        <v>42024</v>
      </c>
      <c r="U1798" s="1">
        <v>42025</v>
      </c>
      <c r="V1798">
        <v>-193.91399999999999</v>
      </c>
      <c r="W1798">
        <v>9</v>
      </c>
      <c r="X1798">
        <v>541.76</v>
      </c>
      <c r="Y1798">
        <v>86898</v>
      </c>
      <c r="Z1798" t="str">
        <f>TEXT(Orders[[#This Row],[Order Date]],"MMM")</f>
        <v>Jan</v>
      </c>
    </row>
    <row r="1799" spans="1:26" x14ac:dyDescent="0.3">
      <c r="A1799">
        <v>21437</v>
      </c>
      <c r="B1799" t="s">
        <v>25</v>
      </c>
      <c r="C1799">
        <v>0.03</v>
      </c>
      <c r="D1799">
        <v>25.98</v>
      </c>
      <c r="E1799">
        <v>14.36</v>
      </c>
      <c r="F1799">
        <v>3155</v>
      </c>
      <c r="G1799" t="s">
        <v>2835</v>
      </c>
      <c r="H1799" t="s">
        <v>39</v>
      </c>
      <c r="I1799" t="s">
        <v>28</v>
      </c>
      <c r="J1799" t="s">
        <v>41</v>
      </c>
      <c r="K1799" t="s">
        <v>42</v>
      </c>
      <c r="L1799" t="s">
        <v>43</v>
      </c>
      <c r="M1799" t="s">
        <v>998</v>
      </c>
      <c r="N1799">
        <v>0.6</v>
      </c>
      <c r="O1799" t="s">
        <v>33</v>
      </c>
      <c r="P1799" t="s">
        <v>136</v>
      </c>
      <c r="Q1799" t="s">
        <v>362</v>
      </c>
      <c r="R1799" t="s">
        <v>433</v>
      </c>
      <c r="S1799">
        <v>32771</v>
      </c>
      <c r="T1799" s="1">
        <v>42030</v>
      </c>
      <c r="U1799" s="1">
        <v>42031</v>
      </c>
      <c r="V1799">
        <v>57.545999999999999</v>
      </c>
      <c r="W1799">
        <v>4</v>
      </c>
      <c r="X1799">
        <v>107.66</v>
      </c>
      <c r="Y1799">
        <v>86899</v>
      </c>
      <c r="Z1799" t="str">
        <f>TEXT(Orders[[#This Row],[Order Date]],"MMM")</f>
        <v>Jan</v>
      </c>
    </row>
    <row r="1800" spans="1:26" x14ac:dyDescent="0.3">
      <c r="A1800">
        <v>21438</v>
      </c>
      <c r="B1800" t="s">
        <v>25</v>
      </c>
      <c r="C1800">
        <v>0.1</v>
      </c>
      <c r="D1800">
        <v>32.479999999999997</v>
      </c>
      <c r="E1800">
        <v>35</v>
      </c>
      <c r="F1800">
        <v>3155</v>
      </c>
      <c r="G1800" t="s">
        <v>2835</v>
      </c>
      <c r="H1800" t="s">
        <v>49</v>
      </c>
      <c r="I1800" t="s">
        <v>28</v>
      </c>
      <c r="J1800" t="s">
        <v>29</v>
      </c>
      <c r="K1800" t="s">
        <v>141</v>
      </c>
      <c r="L1800" t="s">
        <v>236</v>
      </c>
      <c r="M1800" t="s">
        <v>666</v>
      </c>
      <c r="N1800">
        <v>0.81</v>
      </c>
      <c r="O1800" t="s">
        <v>33</v>
      </c>
      <c r="P1800" t="s">
        <v>136</v>
      </c>
      <c r="Q1800" t="s">
        <v>362</v>
      </c>
      <c r="R1800" t="s">
        <v>433</v>
      </c>
      <c r="S1800">
        <v>32771</v>
      </c>
      <c r="T1800" s="1">
        <v>42030</v>
      </c>
      <c r="U1800" s="1">
        <v>42031</v>
      </c>
      <c r="V1800">
        <v>-333.42540000000002</v>
      </c>
      <c r="W1800">
        <v>10</v>
      </c>
      <c r="X1800">
        <v>318.83</v>
      </c>
      <c r="Y1800">
        <v>86899</v>
      </c>
      <c r="Z1800" t="str">
        <f>TEXT(Orders[[#This Row],[Order Date]],"MMM")</f>
        <v>Jan</v>
      </c>
    </row>
    <row r="1801" spans="1:26" x14ac:dyDescent="0.3">
      <c r="A1801">
        <v>22015</v>
      </c>
      <c r="B1801" t="s">
        <v>47</v>
      </c>
      <c r="C1801">
        <v>0.05</v>
      </c>
      <c r="D1801">
        <v>159.99</v>
      </c>
      <c r="E1801">
        <v>5.5</v>
      </c>
      <c r="F1801">
        <v>3155</v>
      </c>
      <c r="G1801" t="s">
        <v>2835</v>
      </c>
      <c r="H1801" t="s">
        <v>49</v>
      </c>
      <c r="I1801" t="s">
        <v>114</v>
      </c>
      <c r="J1801" t="s">
        <v>77</v>
      </c>
      <c r="K1801" t="s">
        <v>180</v>
      </c>
      <c r="L1801" t="s">
        <v>59</v>
      </c>
      <c r="M1801" t="s">
        <v>2837</v>
      </c>
      <c r="N1801">
        <v>0.49</v>
      </c>
      <c r="O1801" t="s">
        <v>33</v>
      </c>
      <c r="P1801" t="s">
        <v>136</v>
      </c>
      <c r="Q1801" t="s">
        <v>362</v>
      </c>
      <c r="R1801" t="s">
        <v>433</v>
      </c>
      <c r="S1801">
        <v>32771</v>
      </c>
      <c r="T1801" s="1">
        <v>42113</v>
      </c>
      <c r="U1801" s="1">
        <v>42115</v>
      </c>
      <c r="V1801">
        <v>12.264000000000001</v>
      </c>
      <c r="W1801">
        <v>23</v>
      </c>
      <c r="X1801">
        <v>3600.65</v>
      </c>
      <c r="Y1801">
        <v>86902</v>
      </c>
      <c r="Z1801" t="str">
        <f>TEXT(Orders[[#This Row],[Order Date]],"MMM")</f>
        <v>Apr</v>
      </c>
    </row>
    <row r="1802" spans="1:26" x14ac:dyDescent="0.3">
      <c r="A1802">
        <v>19374</v>
      </c>
      <c r="B1802" t="s">
        <v>37</v>
      </c>
      <c r="C1802">
        <v>7.0000000000000007E-2</v>
      </c>
      <c r="D1802">
        <v>280.98</v>
      </c>
      <c r="E1802">
        <v>57</v>
      </c>
      <c r="F1802">
        <v>3167</v>
      </c>
      <c r="G1802" t="s">
        <v>2838</v>
      </c>
      <c r="H1802" t="s">
        <v>39</v>
      </c>
      <c r="I1802" t="s">
        <v>28</v>
      </c>
      <c r="J1802" t="s">
        <v>41</v>
      </c>
      <c r="K1802" t="s">
        <v>42</v>
      </c>
      <c r="L1802" t="s">
        <v>43</v>
      </c>
      <c r="M1802" t="s">
        <v>668</v>
      </c>
      <c r="N1802">
        <v>0.78</v>
      </c>
      <c r="O1802" t="s">
        <v>33</v>
      </c>
      <c r="P1802" t="s">
        <v>136</v>
      </c>
      <c r="Q1802" t="s">
        <v>362</v>
      </c>
      <c r="R1802" t="s">
        <v>2839</v>
      </c>
      <c r="S1802">
        <v>32004</v>
      </c>
      <c r="T1802" s="1">
        <v>42174</v>
      </c>
      <c r="U1802" s="1">
        <v>42175</v>
      </c>
      <c r="V1802">
        <v>-283.9914</v>
      </c>
      <c r="W1802">
        <v>14</v>
      </c>
      <c r="X1802">
        <v>3936.61</v>
      </c>
      <c r="Y1802">
        <v>86491</v>
      </c>
      <c r="Z1802" t="str">
        <f>TEXT(Orders[[#This Row],[Order Date]],"MMM")</f>
        <v>Jun</v>
      </c>
    </row>
    <row r="1803" spans="1:26" x14ac:dyDescent="0.3">
      <c r="A1803">
        <v>19375</v>
      </c>
      <c r="B1803" t="s">
        <v>37</v>
      </c>
      <c r="C1803">
        <v>0</v>
      </c>
      <c r="D1803">
        <v>4.9800000000000004</v>
      </c>
      <c r="E1803">
        <v>7.44</v>
      </c>
      <c r="F1803">
        <v>3167</v>
      </c>
      <c r="G1803" t="s">
        <v>2838</v>
      </c>
      <c r="H1803" t="s">
        <v>49</v>
      </c>
      <c r="I1803" t="s">
        <v>28</v>
      </c>
      <c r="J1803" t="s">
        <v>29</v>
      </c>
      <c r="K1803" t="s">
        <v>93</v>
      </c>
      <c r="L1803" t="s">
        <v>59</v>
      </c>
      <c r="M1803" t="s">
        <v>384</v>
      </c>
      <c r="N1803">
        <v>0.36</v>
      </c>
      <c r="O1803" t="s">
        <v>33</v>
      </c>
      <c r="P1803" t="s">
        <v>136</v>
      </c>
      <c r="Q1803" t="s">
        <v>362</v>
      </c>
      <c r="R1803" t="s">
        <v>2839</v>
      </c>
      <c r="S1803">
        <v>32004</v>
      </c>
      <c r="T1803" s="1">
        <v>42174</v>
      </c>
      <c r="U1803" s="1">
        <v>42176</v>
      </c>
      <c r="V1803">
        <v>-195.34200000000001</v>
      </c>
      <c r="W1803">
        <v>15</v>
      </c>
      <c r="X1803">
        <v>78.31</v>
      </c>
      <c r="Y1803">
        <v>86491</v>
      </c>
      <c r="Z1803" t="str">
        <f>TEXT(Orders[[#This Row],[Order Date]],"MMM")</f>
        <v>Jun</v>
      </c>
    </row>
    <row r="1804" spans="1:26" x14ac:dyDescent="0.3">
      <c r="A1804">
        <v>19376</v>
      </c>
      <c r="B1804" t="s">
        <v>37</v>
      </c>
      <c r="C1804">
        <v>0.1</v>
      </c>
      <c r="D1804">
        <v>3.98</v>
      </c>
      <c r="E1804">
        <v>0.83</v>
      </c>
      <c r="F1804">
        <v>3167</v>
      </c>
      <c r="G1804" t="s">
        <v>2838</v>
      </c>
      <c r="H1804" t="s">
        <v>49</v>
      </c>
      <c r="I1804" t="s">
        <v>28</v>
      </c>
      <c r="J1804" t="s">
        <v>29</v>
      </c>
      <c r="K1804" t="s">
        <v>30</v>
      </c>
      <c r="L1804" t="s">
        <v>31</v>
      </c>
      <c r="M1804" t="s">
        <v>1400</v>
      </c>
      <c r="N1804">
        <v>0.51</v>
      </c>
      <c r="O1804" t="s">
        <v>33</v>
      </c>
      <c r="P1804" t="s">
        <v>136</v>
      </c>
      <c r="Q1804" t="s">
        <v>362</v>
      </c>
      <c r="R1804" t="s">
        <v>2839</v>
      </c>
      <c r="S1804">
        <v>32004</v>
      </c>
      <c r="T1804" s="1">
        <v>42174</v>
      </c>
      <c r="U1804" s="1">
        <v>42176</v>
      </c>
      <c r="V1804">
        <v>-89.70920000000001</v>
      </c>
      <c r="W1804">
        <v>11</v>
      </c>
      <c r="X1804">
        <v>42.46</v>
      </c>
      <c r="Y1804">
        <v>86491</v>
      </c>
      <c r="Z1804" t="str">
        <f>TEXT(Orders[[#This Row],[Order Date]],"MMM")</f>
        <v>Jun</v>
      </c>
    </row>
    <row r="1805" spans="1:26" x14ac:dyDescent="0.3">
      <c r="A1805">
        <v>25683</v>
      </c>
      <c r="B1805" t="s">
        <v>47</v>
      </c>
      <c r="C1805">
        <v>0.08</v>
      </c>
      <c r="D1805">
        <v>7.28</v>
      </c>
      <c r="E1805">
        <v>11.15</v>
      </c>
      <c r="F1805">
        <v>3169</v>
      </c>
      <c r="G1805" t="s">
        <v>2840</v>
      </c>
      <c r="H1805" t="s">
        <v>27</v>
      </c>
      <c r="I1805" t="s">
        <v>58</v>
      </c>
      <c r="J1805" t="s">
        <v>29</v>
      </c>
      <c r="K1805" t="s">
        <v>93</v>
      </c>
      <c r="L1805" t="s">
        <v>59</v>
      </c>
      <c r="M1805" t="s">
        <v>852</v>
      </c>
      <c r="N1805">
        <v>0.37</v>
      </c>
      <c r="O1805" t="s">
        <v>33</v>
      </c>
      <c r="P1805" t="s">
        <v>136</v>
      </c>
      <c r="Q1805" t="s">
        <v>362</v>
      </c>
      <c r="R1805" t="s">
        <v>2841</v>
      </c>
      <c r="S1805">
        <v>32127</v>
      </c>
      <c r="T1805" s="1">
        <v>42107</v>
      </c>
      <c r="U1805" s="1">
        <v>42108</v>
      </c>
      <c r="V1805">
        <v>-44.415000000000006</v>
      </c>
      <c r="W1805">
        <v>1</v>
      </c>
      <c r="X1805">
        <v>14.66</v>
      </c>
      <c r="Y1805">
        <v>86490</v>
      </c>
      <c r="Z1805" t="str">
        <f>TEXT(Orders[[#This Row],[Order Date]],"MMM")</f>
        <v>Apr</v>
      </c>
    </row>
    <row r="1806" spans="1:26" x14ac:dyDescent="0.3">
      <c r="A1806">
        <v>26055</v>
      </c>
      <c r="B1806" t="s">
        <v>56</v>
      </c>
      <c r="C1806">
        <v>0.1</v>
      </c>
      <c r="D1806">
        <v>7.28</v>
      </c>
      <c r="E1806">
        <v>5.47</v>
      </c>
      <c r="F1806">
        <v>3170</v>
      </c>
      <c r="G1806" t="s">
        <v>2842</v>
      </c>
      <c r="H1806" t="s">
        <v>49</v>
      </c>
      <c r="I1806" t="s">
        <v>28</v>
      </c>
      <c r="J1806" t="s">
        <v>29</v>
      </c>
      <c r="K1806" t="s">
        <v>93</v>
      </c>
      <c r="L1806" t="s">
        <v>59</v>
      </c>
      <c r="M1806" t="s">
        <v>2843</v>
      </c>
      <c r="N1806">
        <v>0.35</v>
      </c>
      <c r="O1806" t="s">
        <v>33</v>
      </c>
      <c r="P1806" t="s">
        <v>136</v>
      </c>
      <c r="Q1806" t="s">
        <v>362</v>
      </c>
      <c r="R1806" t="s">
        <v>2844</v>
      </c>
      <c r="S1806">
        <v>34952</v>
      </c>
      <c r="T1806" s="1">
        <v>42048</v>
      </c>
      <c r="U1806" s="1">
        <v>42048</v>
      </c>
      <c r="V1806">
        <v>167.334</v>
      </c>
      <c r="W1806">
        <v>12</v>
      </c>
      <c r="X1806">
        <v>83.14</v>
      </c>
      <c r="Y1806">
        <v>86489</v>
      </c>
      <c r="Z1806" t="str">
        <f>TEXT(Orders[[#This Row],[Order Date]],"MMM")</f>
        <v>Feb</v>
      </c>
    </row>
    <row r="1807" spans="1:26" x14ac:dyDescent="0.3">
      <c r="A1807">
        <v>21961</v>
      </c>
      <c r="B1807" t="s">
        <v>25</v>
      </c>
      <c r="C1807">
        <v>0.06</v>
      </c>
      <c r="D1807">
        <v>10.97</v>
      </c>
      <c r="E1807">
        <v>6.5</v>
      </c>
      <c r="F1807">
        <v>3176</v>
      </c>
      <c r="G1807" t="s">
        <v>2845</v>
      </c>
      <c r="H1807" t="s">
        <v>49</v>
      </c>
      <c r="I1807" t="s">
        <v>114</v>
      </c>
      <c r="J1807" t="s">
        <v>77</v>
      </c>
      <c r="K1807" t="s">
        <v>180</v>
      </c>
      <c r="L1807" t="s">
        <v>59</v>
      </c>
      <c r="M1807" t="s">
        <v>2846</v>
      </c>
      <c r="N1807">
        <v>0.64</v>
      </c>
      <c r="O1807" t="s">
        <v>33</v>
      </c>
      <c r="P1807" t="s">
        <v>136</v>
      </c>
      <c r="Q1807" t="s">
        <v>362</v>
      </c>
      <c r="R1807" t="s">
        <v>2847</v>
      </c>
      <c r="S1807">
        <v>32216</v>
      </c>
      <c r="T1807" s="1">
        <v>42128</v>
      </c>
      <c r="U1807" s="1">
        <v>42130</v>
      </c>
      <c r="V1807">
        <v>65.597999999999999</v>
      </c>
      <c r="W1807">
        <v>19</v>
      </c>
      <c r="X1807">
        <v>215.25</v>
      </c>
      <c r="Y1807">
        <v>90820</v>
      </c>
      <c r="Z1807" t="str">
        <f>TEXT(Orders[[#This Row],[Order Date]],"MMM")</f>
        <v>May</v>
      </c>
    </row>
    <row r="1808" spans="1:26" x14ac:dyDescent="0.3">
      <c r="A1808">
        <v>20964</v>
      </c>
      <c r="B1808" t="s">
        <v>106</v>
      </c>
      <c r="C1808">
        <v>0.02</v>
      </c>
      <c r="D1808">
        <v>58.14</v>
      </c>
      <c r="E1808">
        <v>36.61</v>
      </c>
      <c r="F1808">
        <v>3176</v>
      </c>
      <c r="G1808" t="s">
        <v>2845</v>
      </c>
      <c r="H1808" t="s">
        <v>39</v>
      </c>
      <c r="I1808" t="s">
        <v>114</v>
      </c>
      <c r="J1808" t="s">
        <v>41</v>
      </c>
      <c r="K1808" t="s">
        <v>191</v>
      </c>
      <c r="L1808" t="s">
        <v>121</v>
      </c>
      <c r="M1808" t="s">
        <v>1032</v>
      </c>
      <c r="N1808">
        <v>0.61</v>
      </c>
      <c r="O1808" t="s">
        <v>33</v>
      </c>
      <c r="P1808" t="s">
        <v>136</v>
      </c>
      <c r="Q1808" t="s">
        <v>362</v>
      </c>
      <c r="R1808" t="s">
        <v>2847</v>
      </c>
      <c r="S1808">
        <v>32216</v>
      </c>
      <c r="T1808" s="1">
        <v>42180</v>
      </c>
      <c r="U1808" s="1">
        <v>42186</v>
      </c>
      <c r="V1808">
        <v>0.25800000000000001</v>
      </c>
      <c r="W1808">
        <v>22</v>
      </c>
      <c r="X1808">
        <v>1358.02</v>
      </c>
      <c r="Y1808">
        <v>90821</v>
      </c>
      <c r="Z1808" t="str">
        <f>TEXT(Orders[[#This Row],[Order Date]],"MMM")</f>
        <v>Jun</v>
      </c>
    </row>
    <row r="1809" spans="1:26" x14ac:dyDescent="0.3">
      <c r="A1809">
        <v>20965</v>
      </c>
      <c r="B1809" t="s">
        <v>106</v>
      </c>
      <c r="C1809">
        <v>0.03</v>
      </c>
      <c r="D1809">
        <v>15.57</v>
      </c>
      <c r="E1809">
        <v>1.39</v>
      </c>
      <c r="F1809">
        <v>3176</v>
      </c>
      <c r="G1809" t="s">
        <v>2845</v>
      </c>
      <c r="H1809" t="s">
        <v>49</v>
      </c>
      <c r="I1809" t="s">
        <v>114</v>
      </c>
      <c r="J1809" t="s">
        <v>29</v>
      </c>
      <c r="K1809" t="s">
        <v>69</v>
      </c>
      <c r="L1809" t="s">
        <v>59</v>
      </c>
      <c r="M1809" t="s">
        <v>721</v>
      </c>
      <c r="N1809">
        <v>0.38</v>
      </c>
      <c r="O1809" t="s">
        <v>33</v>
      </c>
      <c r="P1809" t="s">
        <v>136</v>
      </c>
      <c r="Q1809" t="s">
        <v>362</v>
      </c>
      <c r="R1809" t="s">
        <v>2847</v>
      </c>
      <c r="S1809">
        <v>32216</v>
      </c>
      <c r="T1809" s="1">
        <v>42180</v>
      </c>
      <c r="U1809" s="1">
        <v>42186</v>
      </c>
      <c r="V1809">
        <v>63.222000000000001</v>
      </c>
      <c r="W1809">
        <v>22</v>
      </c>
      <c r="X1809">
        <v>358.84</v>
      </c>
      <c r="Y1809">
        <v>90821</v>
      </c>
      <c r="Z1809" t="str">
        <f>TEXT(Orders[[#This Row],[Order Date]],"MMM")</f>
        <v>Jun</v>
      </c>
    </row>
    <row r="1810" spans="1:26" x14ac:dyDescent="0.3">
      <c r="A1810">
        <v>24493</v>
      </c>
      <c r="B1810" t="s">
        <v>37</v>
      </c>
      <c r="C1810">
        <v>0.1</v>
      </c>
      <c r="D1810">
        <v>62.18</v>
      </c>
      <c r="E1810">
        <v>10.84</v>
      </c>
      <c r="F1810">
        <v>3177</v>
      </c>
      <c r="G1810" t="s">
        <v>2848</v>
      </c>
      <c r="H1810" t="s">
        <v>49</v>
      </c>
      <c r="I1810" t="s">
        <v>114</v>
      </c>
      <c r="J1810" t="s">
        <v>41</v>
      </c>
      <c r="K1810" t="s">
        <v>50</v>
      </c>
      <c r="L1810" t="s">
        <v>86</v>
      </c>
      <c r="M1810" t="s">
        <v>1386</v>
      </c>
      <c r="N1810">
        <v>0.63</v>
      </c>
      <c r="O1810" t="s">
        <v>33</v>
      </c>
      <c r="P1810" t="s">
        <v>136</v>
      </c>
      <c r="Q1810" t="s">
        <v>362</v>
      </c>
      <c r="R1810" t="s">
        <v>2849</v>
      </c>
      <c r="S1810">
        <v>33458</v>
      </c>
      <c r="T1810" s="1">
        <v>42077</v>
      </c>
      <c r="U1810" s="1">
        <v>42079</v>
      </c>
      <c r="V1810">
        <v>-29.666000000000004</v>
      </c>
      <c r="W1810">
        <v>9</v>
      </c>
      <c r="X1810">
        <v>511.57</v>
      </c>
      <c r="Y1810">
        <v>90818</v>
      </c>
      <c r="Z1810" t="str">
        <f>TEXT(Orders[[#This Row],[Order Date]],"MMM")</f>
        <v>Mar</v>
      </c>
    </row>
    <row r="1811" spans="1:26" x14ac:dyDescent="0.3">
      <c r="A1811">
        <v>22086</v>
      </c>
      <c r="B1811" t="s">
        <v>47</v>
      </c>
      <c r="C1811">
        <v>0.06</v>
      </c>
      <c r="D1811">
        <v>1.68</v>
      </c>
      <c r="E1811">
        <v>1</v>
      </c>
      <c r="F1811">
        <v>3177</v>
      </c>
      <c r="G1811" t="s">
        <v>2848</v>
      </c>
      <c r="H1811" t="s">
        <v>49</v>
      </c>
      <c r="I1811" t="s">
        <v>114</v>
      </c>
      <c r="J1811" t="s">
        <v>29</v>
      </c>
      <c r="K1811" t="s">
        <v>30</v>
      </c>
      <c r="L1811" t="s">
        <v>31</v>
      </c>
      <c r="M1811" t="s">
        <v>2537</v>
      </c>
      <c r="N1811">
        <v>0.35</v>
      </c>
      <c r="O1811" t="s">
        <v>33</v>
      </c>
      <c r="P1811" t="s">
        <v>136</v>
      </c>
      <c r="Q1811" t="s">
        <v>362</v>
      </c>
      <c r="R1811" t="s">
        <v>2849</v>
      </c>
      <c r="S1811">
        <v>33458</v>
      </c>
      <c r="T1811" s="1">
        <v>42094</v>
      </c>
      <c r="U1811" s="1">
        <v>42096</v>
      </c>
      <c r="V1811">
        <v>-1319.5</v>
      </c>
      <c r="W1811">
        <v>5</v>
      </c>
      <c r="X1811">
        <v>8.65</v>
      </c>
      <c r="Y1811">
        <v>90819</v>
      </c>
      <c r="Z1811" t="str">
        <f>TEXT(Orders[[#This Row],[Order Date]],"MMM")</f>
        <v>Mar</v>
      </c>
    </row>
    <row r="1812" spans="1:26" x14ac:dyDescent="0.3">
      <c r="A1812">
        <v>21554</v>
      </c>
      <c r="B1812" t="s">
        <v>106</v>
      </c>
      <c r="C1812">
        <v>7.0000000000000007E-2</v>
      </c>
      <c r="D1812">
        <v>35.44</v>
      </c>
      <c r="E1812">
        <v>7.5</v>
      </c>
      <c r="F1812">
        <v>3179</v>
      </c>
      <c r="G1812" t="s">
        <v>2850</v>
      </c>
      <c r="H1812" t="s">
        <v>49</v>
      </c>
      <c r="I1812" t="s">
        <v>28</v>
      </c>
      <c r="J1812" t="s">
        <v>29</v>
      </c>
      <c r="K1812" t="s">
        <v>93</v>
      </c>
      <c r="L1812" t="s">
        <v>59</v>
      </c>
      <c r="M1812" t="s">
        <v>2735</v>
      </c>
      <c r="N1812">
        <v>0.38</v>
      </c>
      <c r="O1812" t="s">
        <v>33</v>
      </c>
      <c r="P1812" t="s">
        <v>61</v>
      </c>
      <c r="Q1812" t="s">
        <v>62</v>
      </c>
      <c r="R1812" t="s">
        <v>2851</v>
      </c>
      <c r="S1812">
        <v>55060</v>
      </c>
      <c r="T1812" s="1">
        <v>42167</v>
      </c>
      <c r="U1812" s="1">
        <v>42174</v>
      </c>
      <c r="V1812">
        <v>262.2</v>
      </c>
      <c r="W1812">
        <v>11</v>
      </c>
      <c r="X1812">
        <v>380</v>
      </c>
      <c r="Y1812">
        <v>86989</v>
      </c>
      <c r="Z1812" t="str">
        <f>TEXT(Orders[[#This Row],[Order Date]],"MMM")</f>
        <v>Jun</v>
      </c>
    </row>
    <row r="1813" spans="1:26" x14ac:dyDescent="0.3">
      <c r="A1813">
        <v>24464</v>
      </c>
      <c r="B1813" t="s">
        <v>25</v>
      </c>
      <c r="C1813">
        <v>0.08</v>
      </c>
      <c r="D1813">
        <v>170.98</v>
      </c>
      <c r="E1813">
        <v>35.89</v>
      </c>
      <c r="F1813">
        <v>3187</v>
      </c>
      <c r="G1813" t="s">
        <v>2852</v>
      </c>
      <c r="H1813" t="s">
        <v>39</v>
      </c>
      <c r="I1813" t="s">
        <v>58</v>
      </c>
      <c r="J1813" t="s">
        <v>41</v>
      </c>
      <c r="K1813" t="s">
        <v>191</v>
      </c>
      <c r="L1813" t="s">
        <v>121</v>
      </c>
      <c r="M1813" t="s">
        <v>1044</v>
      </c>
      <c r="N1813">
        <v>0.66</v>
      </c>
      <c r="O1813" t="s">
        <v>33</v>
      </c>
      <c r="P1813" t="s">
        <v>136</v>
      </c>
      <c r="Q1813" t="s">
        <v>362</v>
      </c>
      <c r="R1813" t="s">
        <v>2853</v>
      </c>
      <c r="S1813">
        <v>33569</v>
      </c>
      <c r="T1813" s="1">
        <v>42065</v>
      </c>
      <c r="U1813" s="1">
        <v>42067</v>
      </c>
      <c r="V1813">
        <v>-119.812</v>
      </c>
      <c r="W1813">
        <v>1</v>
      </c>
      <c r="X1813">
        <v>199.48</v>
      </c>
      <c r="Y1813">
        <v>89025</v>
      </c>
      <c r="Z1813" t="str">
        <f>TEXT(Orders[[#This Row],[Order Date]],"MMM")</f>
        <v>Mar</v>
      </c>
    </row>
    <row r="1814" spans="1:26" x14ac:dyDescent="0.3">
      <c r="A1814">
        <v>20127</v>
      </c>
      <c r="B1814" t="s">
        <v>47</v>
      </c>
      <c r="C1814">
        <v>0.01</v>
      </c>
      <c r="D1814">
        <v>20.99</v>
      </c>
      <c r="E1814">
        <v>4.8099999999999996</v>
      </c>
      <c r="F1814">
        <v>3191</v>
      </c>
      <c r="G1814" t="s">
        <v>2854</v>
      </c>
      <c r="H1814" t="s">
        <v>49</v>
      </c>
      <c r="I1814" t="s">
        <v>28</v>
      </c>
      <c r="J1814" t="s">
        <v>77</v>
      </c>
      <c r="K1814" t="s">
        <v>78</v>
      </c>
      <c r="L1814" t="s">
        <v>86</v>
      </c>
      <c r="M1814" t="s">
        <v>474</v>
      </c>
      <c r="N1814">
        <v>0.57999999999999996</v>
      </c>
      <c r="O1814" t="s">
        <v>33</v>
      </c>
      <c r="P1814" t="s">
        <v>61</v>
      </c>
      <c r="Q1814" t="s">
        <v>1852</v>
      </c>
      <c r="R1814" t="s">
        <v>2855</v>
      </c>
      <c r="S1814">
        <v>54481</v>
      </c>
      <c r="T1814" s="1">
        <v>42081</v>
      </c>
      <c r="U1814" s="1">
        <v>42081</v>
      </c>
      <c r="V1814">
        <v>-9.1079999999999988</v>
      </c>
      <c r="W1814">
        <v>5</v>
      </c>
      <c r="X1814">
        <v>93.81</v>
      </c>
      <c r="Y1814">
        <v>86447</v>
      </c>
      <c r="Z1814" t="str">
        <f>TEXT(Orders[[#This Row],[Order Date]],"MMM")</f>
        <v>Mar</v>
      </c>
    </row>
    <row r="1815" spans="1:26" x14ac:dyDescent="0.3">
      <c r="A1815">
        <v>20303</v>
      </c>
      <c r="B1815" t="s">
        <v>25</v>
      </c>
      <c r="C1815">
        <v>0.09</v>
      </c>
      <c r="D1815">
        <v>35.94</v>
      </c>
      <c r="E1815">
        <v>6.66</v>
      </c>
      <c r="F1815">
        <v>3191</v>
      </c>
      <c r="G1815" t="s">
        <v>2854</v>
      </c>
      <c r="H1815" t="s">
        <v>49</v>
      </c>
      <c r="I1815" t="s">
        <v>28</v>
      </c>
      <c r="J1815" t="s">
        <v>29</v>
      </c>
      <c r="K1815" t="s">
        <v>69</v>
      </c>
      <c r="L1815" t="s">
        <v>59</v>
      </c>
      <c r="M1815" t="s">
        <v>73</v>
      </c>
      <c r="N1815">
        <v>0.4</v>
      </c>
      <c r="O1815" t="s">
        <v>33</v>
      </c>
      <c r="P1815" t="s">
        <v>61</v>
      </c>
      <c r="Q1815" t="s">
        <v>1852</v>
      </c>
      <c r="R1815" t="s">
        <v>2855</v>
      </c>
      <c r="S1815">
        <v>54481</v>
      </c>
      <c r="T1815" s="1">
        <v>42104</v>
      </c>
      <c r="U1815" s="1">
        <v>42106</v>
      </c>
      <c r="V1815">
        <v>172.56439999999998</v>
      </c>
      <c r="W1815">
        <v>9</v>
      </c>
      <c r="X1815">
        <v>312.22000000000003</v>
      </c>
      <c r="Y1815">
        <v>86448</v>
      </c>
      <c r="Z1815" t="str">
        <f>TEXT(Orders[[#This Row],[Order Date]],"MMM")</f>
        <v>Apr</v>
      </c>
    </row>
    <row r="1816" spans="1:26" x14ac:dyDescent="0.3">
      <c r="A1816">
        <v>22846</v>
      </c>
      <c r="B1816" t="s">
        <v>56</v>
      </c>
      <c r="C1816">
        <v>0.1</v>
      </c>
      <c r="D1816">
        <v>4.9800000000000004</v>
      </c>
      <c r="E1816">
        <v>7.54</v>
      </c>
      <c r="F1816">
        <v>3194</v>
      </c>
      <c r="G1816" t="s">
        <v>2856</v>
      </c>
      <c r="H1816" t="s">
        <v>49</v>
      </c>
      <c r="I1816" t="s">
        <v>114</v>
      </c>
      <c r="J1816" t="s">
        <v>29</v>
      </c>
      <c r="K1816" t="s">
        <v>93</v>
      </c>
      <c r="L1816" t="s">
        <v>59</v>
      </c>
      <c r="M1816" t="s">
        <v>2857</v>
      </c>
      <c r="N1816">
        <v>0.38</v>
      </c>
      <c r="O1816" t="s">
        <v>33</v>
      </c>
      <c r="P1816" t="s">
        <v>136</v>
      </c>
      <c r="Q1816" t="s">
        <v>362</v>
      </c>
      <c r="R1816" t="s">
        <v>949</v>
      </c>
      <c r="S1816">
        <v>34609</v>
      </c>
      <c r="T1816" s="1">
        <v>42073</v>
      </c>
      <c r="U1816" s="1">
        <v>42074</v>
      </c>
      <c r="V1816">
        <v>45.077999999999996</v>
      </c>
      <c r="W1816">
        <v>9</v>
      </c>
      <c r="X1816">
        <v>43.84</v>
      </c>
      <c r="Y1816">
        <v>89805</v>
      </c>
      <c r="Z1816" t="str">
        <f>TEXT(Orders[[#This Row],[Order Date]],"MMM")</f>
        <v>Mar</v>
      </c>
    </row>
    <row r="1817" spans="1:26" x14ac:dyDescent="0.3">
      <c r="A1817">
        <v>22847</v>
      </c>
      <c r="B1817" t="s">
        <v>56</v>
      </c>
      <c r="C1817">
        <v>0</v>
      </c>
      <c r="D1817">
        <v>22.84</v>
      </c>
      <c r="E1817">
        <v>8.18</v>
      </c>
      <c r="F1817">
        <v>3194</v>
      </c>
      <c r="G1817" t="s">
        <v>2856</v>
      </c>
      <c r="H1817" t="s">
        <v>49</v>
      </c>
      <c r="I1817" t="s">
        <v>114</v>
      </c>
      <c r="J1817" t="s">
        <v>29</v>
      </c>
      <c r="K1817" t="s">
        <v>93</v>
      </c>
      <c r="L1817" t="s">
        <v>59</v>
      </c>
      <c r="M1817" t="s">
        <v>1836</v>
      </c>
      <c r="N1817">
        <v>0.39</v>
      </c>
      <c r="O1817" t="s">
        <v>33</v>
      </c>
      <c r="P1817" t="s">
        <v>136</v>
      </c>
      <c r="Q1817" t="s">
        <v>362</v>
      </c>
      <c r="R1817" t="s">
        <v>949</v>
      </c>
      <c r="S1817">
        <v>34609</v>
      </c>
      <c r="T1817" s="1">
        <v>42073</v>
      </c>
      <c r="U1817" s="1">
        <v>42075</v>
      </c>
      <c r="V1817">
        <v>-110.376</v>
      </c>
      <c r="W1817">
        <v>6</v>
      </c>
      <c r="X1817">
        <v>141.74</v>
      </c>
      <c r="Y1817">
        <v>89805</v>
      </c>
      <c r="Z1817" t="str">
        <f>TEXT(Orders[[#This Row],[Order Date]],"MMM")</f>
        <v>Mar</v>
      </c>
    </row>
    <row r="1818" spans="1:26" x14ac:dyDescent="0.3">
      <c r="A1818">
        <v>3406</v>
      </c>
      <c r="B1818" t="s">
        <v>37</v>
      </c>
      <c r="C1818">
        <v>0.03</v>
      </c>
      <c r="D1818">
        <v>200.97</v>
      </c>
      <c r="E1818">
        <v>15.59</v>
      </c>
      <c r="F1818">
        <v>3196</v>
      </c>
      <c r="G1818" t="s">
        <v>2858</v>
      </c>
      <c r="H1818" t="s">
        <v>39</v>
      </c>
      <c r="I1818" t="s">
        <v>40</v>
      </c>
      <c r="J1818" t="s">
        <v>77</v>
      </c>
      <c r="K1818" t="s">
        <v>85</v>
      </c>
      <c r="L1818" t="s">
        <v>43</v>
      </c>
      <c r="M1818" t="s">
        <v>1330</v>
      </c>
      <c r="N1818">
        <v>0.36</v>
      </c>
      <c r="O1818" t="s">
        <v>33</v>
      </c>
      <c r="P1818" t="s">
        <v>34</v>
      </c>
      <c r="Q1818" t="s">
        <v>45</v>
      </c>
      <c r="R1818" t="s">
        <v>276</v>
      </c>
      <c r="S1818">
        <v>94109</v>
      </c>
      <c r="T1818" s="1">
        <v>42037</v>
      </c>
      <c r="U1818" s="1">
        <v>42038</v>
      </c>
      <c r="V1818">
        <v>1951.3</v>
      </c>
      <c r="W1818">
        <v>43</v>
      </c>
      <c r="X1818">
        <v>8717.75</v>
      </c>
      <c r="Y1818">
        <v>24294</v>
      </c>
      <c r="Z1818" t="str">
        <f>TEXT(Orders[[#This Row],[Order Date]],"MMM")</f>
        <v>Feb</v>
      </c>
    </row>
    <row r="1819" spans="1:26" x14ac:dyDescent="0.3">
      <c r="A1819">
        <v>21406</v>
      </c>
      <c r="B1819" t="s">
        <v>37</v>
      </c>
      <c r="C1819">
        <v>0.03</v>
      </c>
      <c r="D1819">
        <v>200.97</v>
      </c>
      <c r="E1819">
        <v>15.59</v>
      </c>
      <c r="F1819">
        <v>3197</v>
      </c>
      <c r="G1819" t="s">
        <v>2859</v>
      </c>
      <c r="H1819" t="s">
        <v>39</v>
      </c>
      <c r="I1819" t="s">
        <v>40</v>
      </c>
      <c r="J1819" t="s">
        <v>77</v>
      </c>
      <c r="K1819" t="s">
        <v>85</v>
      </c>
      <c r="L1819" t="s">
        <v>43</v>
      </c>
      <c r="M1819" t="s">
        <v>1330</v>
      </c>
      <c r="N1819">
        <v>0.36</v>
      </c>
      <c r="O1819" t="s">
        <v>33</v>
      </c>
      <c r="P1819" t="s">
        <v>61</v>
      </c>
      <c r="Q1819" t="s">
        <v>178</v>
      </c>
      <c r="R1819" t="s">
        <v>2860</v>
      </c>
      <c r="S1819">
        <v>60062</v>
      </c>
      <c r="T1819" s="1">
        <v>42037</v>
      </c>
      <c r="U1819" s="1">
        <v>42038</v>
      </c>
      <c r="V1819">
        <v>1538.7827999999997</v>
      </c>
      <c r="W1819">
        <v>11</v>
      </c>
      <c r="X1819">
        <v>2230.12</v>
      </c>
      <c r="Y1819">
        <v>90850</v>
      </c>
      <c r="Z1819" t="str">
        <f>TEXT(Orders[[#This Row],[Order Date]],"MMM")</f>
        <v>Feb</v>
      </c>
    </row>
    <row r="1820" spans="1:26" x14ac:dyDescent="0.3">
      <c r="A1820">
        <v>18437</v>
      </c>
      <c r="B1820" t="s">
        <v>106</v>
      </c>
      <c r="C1820">
        <v>7.0000000000000007E-2</v>
      </c>
      <c r="D1820">
        <v>5.98</v>
      </c>
      <c r="E1820">
        <v>0.96</v>
      </c>
      <c r="F1820">
        <v>3205</v>
      </c>
      <c r="G1820" t="s">
        <v>2861</v>
      </c>
      <c r="H1820" t="s">
        <v>49</v>
      </c>
      <c r="I1820" t="s">
        <v>114</v>
      </c>
      <c r="J1820" t="s">
        <v>29</v>
      </c>
      <c r="K1820" t="s">
        <v>30</v>
      </c>
      <c r="L1820" t="s">
        <v>31</v>
      </c>
      <c r="M1820" t="s">
        <v>1813</v>
      </c>
      <c r="N1820">
        <v>0.6</v>
      </c>
      <c r="O1820" t="s">
        <v>33</v>
      </c>
      <c r="P1820" t="s">
        <v>34</v>
      </c>
      <c r="Q1820" t="s">
        <v>1737</v>
      </c>
      <c r="R1820" t="s">
        <v>2828</v>
      </c>
      <c r="S1820">
        <v>83440</v>
      </c>
      <c r="T1820" s="1">
        <v>42093</v>
      </c>
      <c r="U1820" s="1">
        <v>42097</v>
      </c>
      <c r="V1820">
        <v>32.83</v>
      </c>
      <c r="W1820">
        <v>10</v>
      </c>
      <c r="X1820">
        <v>56.4</v>
      </c>
      <c r="Y1820">
        <v>87933</v>
      </c>
      <c r="Z1820" t="str">
        <f>TEXT(Orders[[#This Row],[Order Date]],"MMM")</f>
        <v>Mar</v>
      </c>
    </row>
    <row r="1821" spans="1:26" x14ac:dyDescent="0.3">
      <c r="A1821">
        <v>18438</v>
      </c>
      <c r="B1821" t="s">
        <v>106</v>
      </c>
      <c r="C1821">
        <v>0.01</v>
      </c>
      <c r="D1821">
        <v>39.979999999999997</v>
      </c>
      <c r="E1821">
        <v>4</v>
      </c>
      <c r="F1821">
        <v>3206</v>
      </c>
      <c r="G1821" t="s">
        <v>2862</v>
      </c>
      <c r="H1821" t="s">
        <v>49</v>
      </c>
      <c r="I1821" t="s">
        <v>114</v>
      </c>
      <c r="J1821" t="s">
        <v>77</v>
      </c>
      <c r="K1821" t="s">
        <v>180</v>
      </c>
      <c r="L1821" t="s">
        <v>59</v>
      </c>
      <c r="M1821" t="s">
        <v>252</v>
      </c>
      <c r="N1821">
        <v>0.7</v>
      </c>
      <c r="O1821" t="s">
        <v>33</v>
      </c>
      <c r="P1821" t="s">
        <v>34</v>
      </c>
      <c r="Q1821" t="s">
        <v>1737</v>
      </c>
      <c r="R1821" t="s">
        <v>2863</v>
      </c>
      <c r="S1821">
        <v>83301</v>
      </c>
      <c r="T1821" s="1">
        <v>42093</v>
      </c>
      <c r="U1821" s="1">
        <v>42098</v>
      </c>
      <c r="V1821">
        <v>51.590000000000053</v>
      </c>
      <c r="W1821">
        <v>6</v>
      </c>
      <c r="X1821">
        <v>257.52</v>
      </c>
      <c r="Y1821">
        <v>87933</v>
      </c>
      <c r="Z1821" t="str">
        <f>TEXT(Orders[[#This Row],[Order Date]],"MMM")</f>
        <v>Mar</v>
      </c>
    </row>
    <row r="1822" spans="1:26" x14ac:dyDescent="0.3">
      <c r="A1822">
        <v>21229</v>
      </c>
      <c r="B1822" t="s">
        <v>37</v>
      </c>
      <c r="C1822">
        <v>0.06</v>
      </c>
      <c r="D1822">
        <v>218.08</v>
      </c>
      <c r="E1822">
        <v>18.059999999999999</v>
      </c>
      <c r="F1822">
        <v>3206</v>
      </c>
      <c r="G1822" t="s">
        <v>2862</v>
      </c>
      <c r="H1822" t="s">
        <v>27</v>
      </c>
      <c r="I1822" t="s">
        <v>114</v>
      </c>
      <c r="J1822" t="s">
        <v>41</v>
      </c>
      <c r="K1822" t="s">
        <v>42</v>
      </c>
      <c r="L1822" t="s">
        <v>236</v>
      </c>
      <c r="M1822" t="s">
        <v>1495</v>
      </c>
      <c r="N1822">
        <v>0.56999999999999995</v>
      </c>
      <c r="O1822" t="s">
        <v>33</v>
      </c>
      <c r="P1822" t="s">
        <v>34</v>
      </c>
      <c r="Q1822" t="s">
        <v>1737</v>
      </c>
      <c r="R1822" t="s">
        <v>2863</v>
      </c>
      <c r="S1822">
        <v>83301</v>
      </c>
      <c r="T1822" s="1">
        <v>42145</v>
      </c>
      <c r="U1822" s="1">
        <v>42147</v>
      </c>
      <c r="V1822">
        <v>969.42</v>
      </c>
      <c r="W1822">
        <v>7</v>
      </c>
      <c r="X1822">
        <v>1488.51</v>
      </c>
      <c r="Y1822">
        <v>87934</v>
      </c>
      <c r="Z1822" t="str">
        <f>TEXT(Orders[[#This Row],[Order Date]],"MMM")</f>
        <v>May</v>
      </c>
    </row>
    <row r="1823" spans="1:26" x14ac:dyDescent="0.3">
      <c r="A1823">
        <v>20156</v>
      </c>
      <c r="B1823" t="s">
        <v>37</v>
      </c>
      <c r="C1823">
        <v>0.05</v>
      </c>
      <c r="D1823">
        <v>35.44</v>
      </c>
      <c r="E1823">
        <v>5.09</v>
      </c>
      <c r="F1823">
        <v>3206</v>
      </c>
      <c r="G1823" t="s">
        <v>2862</v>
      </c>
      <c r="H1823" t="s">
        <v>49</v>
      </c>
      <c r="I1823" t="s">
        <v>114</v>
      </c>
      <c r="J1823" t="s">
        <v>29</v>
      </c>
      <c r="K1823" t="s">
        <v>93</v>
      </c>
      <c r="L1823" t="s">
        <v>59</v>
      </c>
      <c r="M1823" t="s">
        <v>2764</v>
      </c>
      <c r="N1823">
        <v>0.38</v>
      </c>
      <c r="O1823" t="s">
        <v>33</v>
      </c>
      <c r="P1823" t="s">
        <v>34</v>
      </c>
      <c r="Q1823" t="s">
        <v>1737</v>
      </c>
      <c r="R1823" t="s">
        <v>2863</v>
      </c>
      <c r="S1823">
        <v>83301</v>
      </c>
      <c r="T1823" s="1">
        <v>42152</v>
      </c>
      <c r="U1823" s="1">
        <v>42153</v>
      </c>
      <c r="V1823">
        <v>553.33169999999996</v>
      </c>
      <c r="W1823">
        <v>23</v>
      </c>
      <c r="X1823">
        <v>801.93</v>
      </c>
      <c r="Y1823">
        <v>87935</v>
      </c>
      <c r="Z1823" t="str">
        <f>TEXT(Orders[[#This Row],[Order Date]],"MMM")</f>
        <v>May</v>
      </c>
    </row>
    <row r="1824" spans="1:26" x14ac:dyDescent="0.3">
      <c r="A1824">
        <v>24637</v>
      </c>
      <c r="B1824" t="s">
        <v>47</v>
      </c>
      <c r="C1824">
        <v>0.03</v>
      </c>
      <c r="D1824">
        <v>4.9800000000000004</v>
      </c>
      <c r="E1824">
        <v>4.62</v>
      </c>
      <c r="F1824">
        <v>3209</v>
      </c>
      <c r="G1824" t="s">
        <v>2864</v>
      </c>
      <c r="H1824" t="s">
        <v>27</v>
      </c>
      <c r="I1824" t="s">
        <v>28</v>
      </c>
      <c r="J1824" t="s">
        <v>77</v>
      </c>
      <c r="K1824" t="s">
        <v>180</v>
      </c>
      <c r="L1824" t="s">
        <v>51</v>
      </c>
      <c r="M1824" t="s">
        <v>411</v>
      </c>
      <c r="N1824">
        <v>0.64</v>
      </c>
      <c r="O1824" t="s">
        <v>33</v>
      </c>
      <c r="P1824" t="s">
        <v>34</v>
      </c>
      <c r="Q1824" t="s">
        <v>45</v>
      </c>
      <c r="R1824" t="s">
        <v>2865</v>
      </c>
      <c r="S1824">
        <v>90210</v>
      </c>
      <c r="T1824" s="1">
        <v>42183</v>
      </c>
      <c r="U1824" s="1">
        <v>42184</v>
      </c>
      <c r="V1824">
        <v>-30.45</v>
      </c>
      <c r="W1824">
        <v>8</v>
      </c>
      <c r="X1824">
        <v>44.24</v>
      </c>
      <c r="Y1824">
        <v>90739</v>
      </c>
      <c r="Z1824" t="str">
        <f>TEXT(Orders[[#This Row],[Order Date]],"MMM")</f>
        <v>Jun</v>
      </c>
    </row>
    <row r="1825" spans="1:26" x14ac:dyDescent="0.3">
      <c r="A1825">
        <v>22804</v>
      </c>
      <c r="B1825" t="s">
        <v>25</v>
      </c>
      <c r="C1825">
        <v>0.1</v>
      </c>
      <c r="D1825">
        <v>7.31</v>
      </c>
      <c r="E1825">
        <v>0.49</v>
      </c>
      <c r="F1825">
        <v>3211</v>
      </c>
      <c r="G1825" t="s">
        <v>2866</v>
      </c>
      <c r="H1825" t="s">
        <v>49</v>
      </c>
      <c r="I1825" t="s">
        <v>28</v>
      </c>
      <c r="J1825" t="s">
        <v>29</v>
      </c>
      <c r="K1825" t="s">
        <v>134</v>
      </c>
      <c r="L1825" t="s">
        <v>59</v>
      </c>
      <c r="M1825" t="s">
        <v>1068</v>
      </c>
      <c r="N1825">
        <v>0.38</v>
      </c>
      <c r="O1825" t="s">
        <v>33</v>
      </c>
      <c r="P1825" t="s">
        <v>61</v>
      </c>
      <c r="Q1825" t="s">
        <v>178</v>
      </c>
      <c r="R1825" t="s">
        <v>2867</v>
      </c>
      <c r="S1825">
        <v>60101</v>
      </c>
      <c r="T1825" s="1">
        <v>42050</v>
      </c>
      <c r="U1825" s="1">
        <v>42051</v>
      </c>
      <c r="V1825">
        <v>55.020599999999995</v>
      </c>
      <c r="W1825">
        <v>12</v>
      </c>
      <c r="X1825">
        <v>79.739999999999995</v>
      </c>
      <c r="Y1825">
        <v>91522</v>
      </c>
      <c r="Z1825" t="str">
        <f>TEXT(Orders[[#This Row],[Order Date]],"MMM")</f>
        <v>Feb</v>
      </c>
    </row>
    <row r="1826" spans="1:26" x14ac:dyDescent="0.3">
      <c r="A1826">
        <v>22805</v>
      </c>
      <c r="B1826" t="s">
        <v>25</v>
      </c>
      <c r="C1826">
        <v>0.1</v>
      </c>
      <c r="D1826">
        <v>20.99</v>
      </c>
      <c r="E1826">
        <v>2.5</v>
      </c>
      <c r="F1826">
        <v>3211</v>
      </c>
      <c r="G1826" t="s">
        <v>2866</v>
      </c>
      <c r="H1826" t="s">
        <v>49</v>
      </c>
      <c r="I1826" t="s">
        <v>28</v>
      </c>
      <c r="J1826" t="s">
        <v>77</v>
      </c>
      <c r="K1826" t="s">
        <v>78</v>
      </c>
      <c r="L1826" t="s">
        <v>31</v>
      </c>
      <c r="M1826" t="s">
        <v>1167</v>
      </c>
      <c r="N1826">
        <v>0.81</v>
      </c>
      <c r="O1826" t="s">
        <v>33</v>
      </c>
      <c r="P1826" t="s">
        <v>61</v>
      </c>
      <c r="Q1826" t="s">
        <v>178</v>
      </c>
      <c r="R1826" t="s">
        <v>2867</v>
      </c>
      <c r="S1826">
        <v>60101</v>
      </c>
      <c r="T1826" s="1">
        <v>42050</v>
      </c>
      <c r="U1826" s="1">
        <v>42051</v>
      </c>
      <c r="V1826">
        <v>-43.65504</v>
      </c>
      <c r="W1826">
        <v>23</v>
      </c>
      <c r="X1826">
        <v>392.45</v>
      </c>
      <c r="Y1826">
        <v>91522</v>
      </c>
      <c r="Z1826" t="str">
        <f>TEXT(Orders[[#This Row],[Order Date]],"MMM")</f>
        <v>Feb</v>
      </c>
    </row>
    <row r="1827" spans="1:26" x14ac:dyDescent="0.3">
      <c r="A1827">
        <v>23736</v>
      </c>
      <c r="B1827" t="s">
        <v>37</v>
      </c>
      <c r="C1827">
        <v>0.03</v>
      </c>
      <c r="D1827">
        <v>6.68</v>
      </c>
      <c r="E1827">
        <v>1.5</v>
      </c>
      <c r="F1827">
        <v>3221</v>
      </c>
      <c r="G1827" t="s">
        <v>2868</v>
      </c>
      <c r="H1827" t="s">
        <v>49</v>
      </c>
      <c r="I1827" t="s">
        <v>28</v>
      </c>
      <c r="J1827" t="s">
        <v>29</v>
      </c>
      <c r="K1827" t="s">
        <v>30</v>
      </c>
      <c r="L1827" t="s">
        <v>31</v>
      </c>
      <c r="M1827" t="s">
        <v>2017</v>
      </c>
      <c r="N1827">
        <v>0.48</v>
      </c>
      <c r="O1827" t="s">
        <v>33</v>
      </c>
      <c r="P1827" t="s">
        <v>136</v>
      </c>
      <c r="Q1827" t="s">
        <v>362</v>
      </c>
      <c r="R1827" t="s">
        <v>2869</v>
      </c>
      <c r="S1827">
        <v>33322</v>
      </c>
      <c r="T1827" s="1">
        <v>42106</v>
      </c>
      <c r="U1827" s="1">
        <v>42107</v>
      </c>
      <c r="V1827">
        <v>-577.30400000000009</v>
      </c>
      <c r="W1827">
        <v>7</v>
      </c>
      <c r="X1827">
        <v>48.32</v>
      </c>
      <c r="Y1827">
        <v>90815</v>
      </c>
      <c r="Z1827" t="str">
        <f>TEXT(Orders[[#This Row],[Order Date]],"MMM")</f>
        <v>Apr</v>
      </c>
    </row>
    <row r="1828" spans="1:26" x14ac:dyDescent="0.3">
      <c r="A1828">
        <v>25605</v>
      </c>
      <c r="B1828" t="s">
        <v>25</v>
      </c>
      <c r="C1828">
        <v>0.04</v>
      </c>
      <c r="D1828">
        <v>39.479999999999997</v>
      </c>
      <c r="E1828">
        <v>1.99</v>
      </c>
      <c r="F1828">
        <v>3222</v>
      </c>
      <c r="G1828" t="s">
        <v>2870</v>
      </c>
      <c r="H1828" t="s">
        <v>27</v>
      </c>
      <c r="I1828" t="s">
        <v>28</v>
      </c>
      <c r="J1828" t="s">
        <v>77</v>
      </c>
      <c r="K1828" t="s">
        <v>180</v>
      </c>
      <c r="L1828" t="s">
        <v>51</v>
      </c>
      <c r="M1828" t="s">
        <v>703</v>
      </c>
      <c r="N1828">
        <v>0.54</v>
      </c>
      <c r="O1828" t="s">
        <v>33</v>
      </c>
      <c r="P1828" t="s">
        <v>136</v>
      </c>
      <c r="Q1828" t="s">
        <v>362</v>
      </c>
      <c r="R1828" t="s">
        <v>2871</v>
      </c>
      <c r="S1828">
        <v>32303</v>
      </c>
      <c r="T1828" s="1">
        <v>42082</v>
      </c>
      <c r="U1828" s="1">
        <v>42082</v>
      </c>
      <c r="V1828">
        <v>-1535.4864000000002</v>
      </c>
      <c r="W1828">
        <v>8</v>
      </c>
      <c r="X1828">
        <v>332.16</v>
      </c>
      <c r="Y1828">
        <v>90814</v>
      </c>
      <c r="Z1828" t="str">
        <f>TEXT(Orders[[#This Row],[Order Date]],"MMM")</f>
        <v>Mar</v>
      </c>
    </row>
    <row r="1829" spans="1:26" x14ac:dyDescent="0.3">
      <c r="A1829">
        <v>25606</v>
      </c>
      <c r="B1829" t="s">
        <v>25</v>
      </c>
      <c r="C1829">
        <v>0</v>
      </c>
      <c r="D1829">
        <v>8.1199999999999992</v>
      </c>
      <c r="E1829">
        <v>2.83</v>
      </c>
      <c r="F1829">
        <v>3222</v>
      </c>
      <c r="G1829" t="s">
        <v>2870</v>
      </c>
      <c r="H1829" t="s">
        <v>49</v>
      </c>
      <c r="I1829" t="s">
        <v>28</v>
      </c>
      <c r="J1829" t="s">
        <v>77</v>
      </c>
      <c r="K1829" t="s">
        <v>180</v>
      </c>
      <c r="L1829" t="s">
        <v>51</v>
      </c>
      <c r="M1829" t="s">
        <v>825</v>
      </c>
      <c r="N1829">
        <v>0.77</v>
      </c>
      <c r="O1829" t="s">
        <v>33</v>
      </c>
      <c r="P1829" t="s">
        <v>136</v>
      </c>
      <c r="Q1829" t="s">
        <v>362</v>
      </c>
      <c r="R1829" t="s">
        <v>2871</v>
      </c>
      <c r="S1829">
        <v>32303</v>
      </c>
      <c r="T1829" s="1">
        <v>42082</v>
      </c>
      <c r="U1829" s="1">
        <v>42083</v>
      </c>
      <c r="V1829">
        <v>-159.32</v>
      </c>
      <c r="W1829">
        <v>17</v>
      </c>
      <c r="X1829">
        <v>147.62</v>
      </c>
      <c r="Y1829">
        <v>90814</v>
      </c>
      <c r="Z1829" t="str">
        <f>TEXT(Orders[[#This Row],[Order Date]],"MMM")</f>
        <v>Mar</v>
      </c>
    </row>
    <row r="1830" spans="1:26" x14ac:dyDescent="0.3">
      <c r="A1830">
        <v>19517</v>
      </c>
      <c r="B1830" t="s">
        <v>47</v>
      </c>
      <c r="C1830">
        <v>0.06</v>
      </c>
      <c r="D1830">
        <v>60.98</v>
      </c>
      <c r="E1830">
        <v>30</v>
      </c>
      <c r="F1830">
        <v>3224</v>
      </c>
      <c r="G1830" t="s">
        <v>2872</v>
      </c>
      <c r="H1830" t="s">
        <v>39</v>
      </c>
      <c r="I1830" t="s">
        <v>58</v>
      </c>
      <c r="J1830" t="s">
        <v>41</v>
      </c>
      <c r="K1830" t="s">
        <v>42</v>
      </c>
      <c r="L1830" t="s">
        <v>43</v>
      </c>
      <c r="M1830" t="s">
        <v>2873</v>
      </c>
      <c r="N1830">
        <v>0.7</v>
      </c>
      <c r="O1830" t="s">
        <v>33</v>
      </c>
      <c r="P1830" t="s">
        <v>136</v>
      </c>
      <c r="Q1830" t="s">
        <v>244</v>
      </c>
      <c r="R1830" t="s">
        <v>2874</v>
      </c>
      <c r="S1830">
        <v>37066</v>
      </c>
      <c r="T1830" s="1">
        <v>42095</v>
      </c>
      <c r="U1830" s="1">
        <v>42096</v>
      </c>
      <c r="V1830">
        <v>-74.088000000000008</v>
      </c>
      <c r="W1830">
        <v>2</v>
      </c>
      <c r="X1830">
        <v>125.9</v>
      </c>
      <c r="Y1830">
        <v>86508</v>
      </c>
      <c r="Z1830" t="str">
        <f>TEXT(Orders[[#This Row],[Order Date]],"MMM")</f>
        <v>Apr</v>
      </c>
    </row>
    <row r="1831" spans="1:26" x14ac:dyDescent="0.3">
      <c r="A1831">
        <v>22291</v>
      </c>
      <c r="B1831" t="s">
        <v>37</v>
      </c>
      <c r="C1831">
        <v>0.1</v>
      </c>
      <c r="D1831">
        <v>208.16</v>
      </c>
      <c r="E1831">
        <v>68.02</v>
      </c>
      <c r="F1831">
        <v>3225</v>
      </c>
      <c r="G1831" t="s">
        <v>2875</v>
      </c>
      <c r="H1831" t="s">
        <v>39</v>
      </c>
      <c r="I1831" t="s">
        <v>58</v>
      </c>
      <c r="J1831" t="s">
        <v>29</v>
      </c>
      <c r="K1831" t="s">
        <v>257</v>
      </c>
      <c r="L1831" t="s">
        <v>43</v>
      </c>
      <c r="M1831" t="s">
        <v>2876</v>
      </c>
      <c r="N1831">
        <v>0.57999999999999996</v>
      </c>
      <c r="O1831" t="s">
        <v>33</v>
      </c>
      <c r="P1831" t="s">
        <v>136</v>
      </c>
      <c r="Q1831" t="s">
        <v>244</v>
      </c>
      <c r="R1831" t="s">
        <v>2877</v>
      </c>
      <c r="S1831">
        <v>38138</v>
      </c>
      <c r="T1831" s="1">
        <v>42018</v>
      </c>
      <c r="U1831" s="1">
        <v>42018</v>
      </c>
      <c r="V1831">
        <v>-137.52199999999999</v>
      </c>
      <c r="W1831">
        <v>4</v>
      </c>
      <c r="X1831">
        <v>768.81</v>
      </c>
      <c r="Y1831">
        <v>86507</v>
      </c>
      <c r="Z1831" t="str">
        <f>TEXT(Orders[[#This Row],[Order Date]],"MMM")</f>
        <v>Jan</v>
      </c>
    </row>
    <row r="1832" spans="1:26" x14ac:dyDescent="0.3">
      <c r="A1832">
        <v>22292</v>
      </c>
      <c r="B1832" t="s">
        <v>37</v>
      </c>
      <c r="C1832">
        <v>7.0000000000000007E-2</v>
      </c>
      <c r="D1832">
        <v>90.48</v>
      </c>
      <c r="E1832">
        <v>19.989999999999998</v>
      </c>
      <c r="F1832">
        <v>3226</v>
      </c>
      <c r="G1832" t="s">
        <v>2878</v>
      </c>
      <c r="H1832" t="s">
        <v>49</v>
      </c>
      <c r="I1832" t="s">
        <v>58</v>
      </c>
      <c r="J1832" t="s">
        <v>29</v>
      </c>
      <c r="K1832" t="s">
        <v>69</v>
      </c>
      <c r="L1832" t="s">
        <v>59</v>
      </c>
      <c r="M1832" t="s">
        <v>1834</v>
      </c>
      <c r="N1832">
        <v>0.4</v>
      </c>
      <c r="O1832" t="s">
        <v>33</v>
      </c>
      <c r="P1832" t="s">
        <v>136</v>
      </c>
      <c r="Q1832" t="s">
        <v>244</v>
      </c>
      <c r="R1832" t="s">
        <v>2879</v>
      </c>
      <c r="S1832">
        <v>37075</v>
      </c>
      <c r="T1832" s="1">
        <v>42018</v>
      </c>
      <c r="U1832" s="1">
        <v>42019</v>
      </c>
      <c r="V1832">
        <v>-11.815999999999999</v>
      </c>
      <c r="W1832">
        <v>2</v>
      </c>
      <c r="X1832">
        <v>183.39</v>
      </c>
      <c r="Y1832">
        <v>86507</v>
      </c>
      <c r="Z1832" t="str">
        <f>TEXT(Orders[[#This Row],[Order Date]],"MMM")</f>
        <v>Jan</v>
      </c>
    </row>
    <row r="1833" spans="1:26" x14ac:dyDescent="0.3">
      <c r="A1833">
        <v>22293</v>
      </c>
      <c r="B1833" t="s">
        <v>37</v>
      </c>
      <c r="C1833">
        <v>0.01</v>
      </c>
      <c r="D1833">
        <v>9.48</v>
      </c>
      <c r="E1833">
        <v>7.29</v>
      </c>
      <c r="F1833">
        <v>3226</v>
      </c>
      <c r="G1833" t="s">
        <v>2878</v>
      </c>
      <c r="H1833" t="s">
        <v>27</v>
      </c>
      <c r="I1833" t="s">
        <v>58</v>
      </c>
      <c r="J1833" t="s">
        <v>41</v>
      </c>
      <c r="K1833" t="s">
        <v>50</v>
      </c>
      <c r="L1833" t="s">
        <v>51</v>
      </c>
      <c r="M1833" t="s">
        <v>52</v>
      </c>
      <c r="N1833">
        <v>0.45</v>
      </c>
      <c r="O1833" t="s">
        <v>33</v>
      </c>
      <c r="P1833" t="s">
        <v>136</v>
      </c>
      <c r="Q1833" t="s">
        <v>244</v>
      </c>
      <c r="R1833" t="s">
        <v>2879</v>
      </c>
      <c r="S1833">
        <v>37075</v>
      </c>
      <c r="T1833" s="1">
        <v>42018</v>
      </c>
      <c r="U1833" s="1">
        <v>42020</v>
      </c>
      <c r="V1833">
        <v>238.93379999999999</v>
      </c>
      <c r="W1833">
        <v>1</v>
      </c>
      <c r="X1833">
        <v>12.9</v>
      </c>
      <c r="Y1833">
        <v>86507</v>
      </c>
      <c r="Z1833" t="str">
        <f>TEXT(Orders[[#This Row],[Order Date]],"MMM")</f>
        <v>Jan</v>
      </c>
    </row>
    <row r="1834" spans="1:26" x14ac:dyDescent="0.3">
      <c r="A1834">
        <v>22294</v>
      </c>
      <c r="B1834" t="s">
        <v>37</v>
      </c>
      <c r="C1834">
        <v>0.02</v>
      </c>
      <c r="D1834">
        <v>4.28</v>
      </c>
      <c r="E1834">
        <v>0.94</v>
      </c>
      <c r="F1834">
        <v>3226</v>
      </c>
      <c r="G1834" t="s">
        <v>2878</v>
      </c>
      <c r="H1834" t="s">
        <v>49</v>
      </c>
      <c r="I1834" t="s">
        <v>58</v>
      </c>
      <c r="J1834" t="s">
        <v>29</v>
      </c>
      <c r="K1834" t="s">
        <v>30</v>
      </c>
      <c r="L1834" t="s">
        <v>31</v>
      </c>
      <c r="M1834" t="s">
        <v>1643</v>
      </c>
      <c r="N1834">
        <v>0.56000000000000005</v>
      </c>
      <c r="O1834" t="s">
        <v>33</v>
      </c>
      <c r="P1834" t="s">
        <v>136</v>
      </c>
      <c r="Q1834" t="s">
        <v>244</v>
      </c>
      <c r="R1834" t="s">
        <v>2879</v>
      </c>
      <c r="S1834">
        <v>37075</v>
      </c>
      <c r="T1834" s="1">
        <v>42018</v>
      </c>
      <c r="U1834" s="1">
        <v>42019</v>
      </c>
      <c r="V1834">
        <v>-105.126</v>
      </c>
      <c r="W1834">
        <v>4</v>
      </c>
      <c r="X1834">
        <v>17.89</v>
      </c>
      <c r="Y1834">
        <v>86507</v>
      </c>
      <c r="Z1834" t="str">
        <f>TEXT(Orders[[#This Row],[Order Date]],"MMM")</f>
        <v>Jan</v>
      </c>
    </row>
    <row r="1835" spans="1:26" x14ac:dyDescent="0.3">
      <c r="A1835">
        <v>24343</v>
      </c>
      <c r="B1835" t="s">
        <v>56</v>
      </c>
      <c r="C1835">
        <v>0.06</v>
      </c>
      <c r="D1835">
        <v>22.24</v>
      </c>
      <c r="E1835">
        <v>1.99</v>
      </c>
      <c r="F1835">
        <v>3226</v>
      </c>
      <c r="G1835" t="s">
        <v>2878</v>
      </c>
      <c r="H1835" t="s">
        <v>49</v>
      </c>
      <c r="I1835" t="s">
        <v>58</v>
      </c>
      <c r="J1835" t="s">
        <v>77</v>
      </c>
      <c r="K1835" t="s">
        <v>180</v>
      </c>
      <c r="L1835" t="s">
        <v>51</v>
      </c>
      <c r="M1835" t="s">
        <v>2880</v>
      </c>
      <c r="N1835">
        <v>0.43</v>
      </c>
      <c r="O1835" t="s">
        <v>33</v>
      </c>
      <c r="P1835" t="s">
        <v>136</v>
      </c>
      <c r="Q1835" t="s">
        <v>244</v>
      </c>
      <c r="R1835" t="s">
        <v>2879</v>
      </c>
      <c r="S1835">
        <v>37075</v>
      </c>
      <c r="T1835" s="1">
        <v>42183</v>
      </c>
      <c r="U1835" s="1">
        <v>42185</v>
      </c>
      <c r="V1835">
        <v>95.387999999999991</v>
      </c>
      <c r="W1835">
        <v>12</v>
      </c>
      <c r="X1835">
        <v>255.88</v>
      </c>
      <c r="Y1835">
        <v>86509</v>
      </c>
      <c r="Z1835" t="str">
        <f>TEXT(Orders[[#This Row],[Order Date]],"MMM")</f>
        <v>Jun</v>
      </c>
    </row>
    <row r="1836" spans="1:26" x14ac:dyDescent="0.3">
      <c r="A1836">
        <v>18940</v>
      </c>
      <c r="B1836" t="s">
        <v>37</v>
      </c>
      <c r="C1836">
        <v>0.01</v>
      </c>
      <c r="D1836">
        <v>24.95</v>
      </c>
      <c r="E1836">
        <v>2.99</v>
      </c>
      <c r="F1836">
        <v>3229</v>
      </c>
      <c r="G1836" t="s">
        <v>2881</v>
      </c>
      <c r="H1836" t="s">
        <v>49</v>
      </c>
      <c r="I1836" t="s">
        <v>58</v>
      </c>
      <c r="J1836" t="s">
        <v>29</v>
      </c>
      <c r="K1836" t="s">
        <v>109</v>
      </c>
      <c r="L1836" t="s">
        <v>59</v>
      </c>
      <c r="M1836" t="s">
        <v>2882</v>
      </c>
      <c r="N1836">
        <v>0.39</v>
      </c>
      <c r="O1836" t="s">
        <v>33</v>
      </c>
      <c r="P1836" t="s">
        <v>61</v>
      </c>
      <c r="Q1836" t="s">
        <v>1852</v>
      </c>
      <c r="R1836" t="s">
        <v>2883</v>
      </c>
      <c r="S1836">
        <v>54880</v>
      </c>
      <c r="T1836" s="1">
        <v>42025</v>
      </c>
      <c r="U1836" s="1">
        <v>42026</v>
      </c>
      <c r="V1836">
        <v>261.38579999999996</v>
      </c>
      <c r="W1836">
        <v>15</v>
      </c>
      <c r="X1836">
        <v>378.82</v>
      </c>
      <c r="Y1836">
        <v>87435</v>
      </c>
      <c r="Z1836" t="str">
        <f>TEXT(Orders[[#This Row],[Order Date]],"MMM")</f>
        <v>Jan</v>
      </c>
    </row>
    <row r="1837" spans="1:26" x14ac:dyDescent="0.3">
      <c r="A1837">
        <v>18941</v>
      </c>
      <c r="B1837" t="s">
        <v>37</v>
      </c>
      <c r="C1837">
        <v>0</v>
      </c>
      <c r="D1837">
        <v>15.98</v>
      </c>
      <c r="E1837">
        <v>8.99</v>
      </c>
      <c r="F1837">
        <v>3230</v>
      </c>
      <c r="G1837" t="s">
        <v>2884</v>
      </c>
      <c r="H1837" t="s">
        <v>49</v>
      </c>
      <c r="I1837" t="s">
        <v>58</v>
      </c>
      <c r="J1837" t="s">
        <v>77</v>
      </c>
      <c r="K1837" t="s">
        <v>180</v>
      </c>
      <c r="L1837" t="s">
        <v>51</v>
      </c>
      <c r="M1837" t="s">
        <v>2885</v>
      </c>
      <c r="N1837">
        <v>0.64</v>
      </c>
      <c r="O1837" t="s">
        <v>33</v>
      </c>
      <c r="P1837" t="s">
        <v>61</v>
      </c>
      <c r="Q1837" t="s">
        <v>1852</v>
      </c>
      <c r="R1837" t="s">
        <v>2886</v>
      </c>
      <c r="S1837">
        <v>53186</v>
      </c>
      <c r="T1837" s="1">
        <v>42025</v>
      </c>
      <c r="U1837" s="1">
        <v>42027</v>
      </c>
      <c r="V1837">
        <v>-135.46</v>
      </c>
      <c r="W1837">
        <v>9</v>
      </c>
      <c r="X1837">
        <v>152.18</v>
      </c>
      <c r="Y1837">
        <v>87435</v>
      </c>
      <c r="Z1837" t="str">
        <f>TEXT(Orders[[#This Row],[Order Date]],"MMM")</f>
        <v>Jan</v>
      </c>
    </row>
    <row r="1838" spans="1:26" x14ac:dyDescent="0.3">
      <c r="A1838">
        <v>19062</v>
      </c>
      <c r="B1838" t="s">
        <v>47</v>
      </c>
      <c r="C1838">
        <v>0.06</v>
      </c>
      <c r="D1838">
        <v>4.91</v>
      </c>
      <c r="E1838">
        <v>5.68</v>
      </c>
      <c r="F1838">
        <v>3230</v>
      </c>
      <c r="G1838" t="s">
        <v>2884</v>
      </c>
      <c r="H1838" t="s">
        <v>27</v>
      </c>
      <c r="I1838" t="s">
        <v>58</v>
      </c>
      <c r="J1838" t="s">
        <v>29</v>
      </c>
      <c r="K1838" t="s">
        <v>109</v>
      </c>
      <c r="L1838" t="s">
        <v>59</v>
      </c>
      <c r="M1838" t="s">
        <v>1392</v>
      </c>
      <c r="N1838">
        <v>0.36</v>
      </c>
      <c r="O1838" t="s">
        <v>33</v>
      </c>
      <c r="P1838" t="s">
        <v>61</v>
      </c>
      <c r="Q1838" t="s">
        <v>1852</v>
      </c>
      <c r="R1838" t="s">
        <v>2886</v>
      </c>
      <c r="S1838">
        <v>53186</v>
      </c>
      <c r="T1838" s="1">
        <v>42168</v>
      </c>
      <c r="U1838" s="1">
        <v>42168</v>
      </c>
      <c r="V1838">
        <v>-31.68825</v>
      </c>
      <c r="W1838">
        <v>10</v>
      </c>
      <c r="X1838">
        <v>53.89</v>
      </c>
      <c r="Y1838">
        <v>87436</v>
      </c>
      <c r="Z1838" t="str">
        <f>TEXT(Orders[[#This Row],[Order Date]],"MMM")</f>
        <v>Jun</v>
      </c>
    </row>
    <row r="1839" spans="1:26" x14ac:dyDescent="0.3">
      <c r="A1839">
        <v>19063</v>
      </c>
      <c r="B1839" t="s">
        <v>47</v>
      </c>
      <c r="C1839">
        <v>7.0000000000000007E-2</v>
      </c>
      <c r="D1839">
        <v>48.94</v>
      </c>
      <c r="E1839">
        <v>5.86</v>
      </c>
      <c r="F1839">
        <v>3230</v>
      </c>
      <c r="G1839" t="s">
        <v>2884</v>
      </c>
      <c r="H1839" t="s">
        <v>27</v>
      </c>
      <c r="I1839" t="s">
        <v>58</v>
      </c>
      <c r="J1839" t="s">
        <v>29</v>
      </c>
      <c r="K1839" t="s">
        <v>93</v>
      </c>
      <c r="L1839" t="s">
        <v>59</v>
      </c>
      <c r="M1839" t="s">
        <v>2887</v>
      </c>
      <c r="N1839">
        <v>0.35</v>
      </c>
      <c r="O1839" t="s">
        <v>33</v>
      </c>
      <c r="P1839" t="s">
        <v>61</v>
      </c>
      <c r="Q1839" t="s">
        <v>1852</v>
      </c>
      <c r="R1839" t="s">
        <v>2886</v>
      </c>
      <c r="S1839">
        <v>53186</v>
      </c>
      <c r="T1839" s="1">
        <v>42168</v>
      </c>
      <c r="U1839" s="1">
        <v>42169</v>
      </c>
      <c r="V1839">
        <v>690.70379999999989</v>
      </c>
      <c r="W1839">
        <v>21</v>
      </c>
      <c r="X1839">
        <v>1001.02</v>
      </c>
      <c r="Y1839">
        <v>87436</v>
      </c>
      <c r="Z1839" t="str">
        <f>TEXT(Orders[[#This Row],[Order Date]],"MMM")</f>
        <v>Jun</v>
      </c>
    </row>
    <row r="1840" spans="1:26" x14ac:dyDescent="0.3">
      <c r="A1840">
        <v>19179</v>
      </c>
      <c r="B1840" t="s">
        <v>106</v>
      </c>
      <c r="C1840">
        <v>0.06</v>
      </c>
      <c r="D1840">
        <v>115.99</v>
      </c>
      <c r="E1840">
        <v>5.92</v>
      </c>
      <c r="F1840">
        <v>3238</v>
      </c>
      <c r="G1840" t="s">
        <v>2888</v>
      </c>
      <c r="H1840" t="s">
        <v>49</v>
      </c>
      <c r="I1840" t="s">
        <v>28</v>
      </c>
      <c r="J1840" t="s">
        <v>77</v>
      </c>
      <c r="K1840" t="s">
        <v>78</v>
      </c>
      <c r="L1840" t="s">
        <v>59</v>
      </c>
      <c r="M1840" t="s">
        <v>1766</v>
      </c>
      <c r="N1840">
        <v>0.57999999999999996</v>
      </c>
      <c r="O1840" t="s">
        <v>33</v>
      </c>
      <c r="P1840" t="s">
        <v>34</v>
      </c>
      <c r="Q1840" t="s">
        <v>102</v>
      </c>
      <c r="R1840" t="s">
        <v>2889</v>
      </c>
      <c r="S1840">
        <v>97330</v>
      </c>
      <c r="T1840" s="1">
        <v>42159</v>
      </c>
      <c r="U1840" s="1">
        <v>42161</v>
      </c>
      <c r="V1840">
        <v>-13.068000000000001</v>
      </c>
      <c r="W1840">
        <v>5</v>
      </c>
      <c r="X1840">
        <v>495.82</v>
      </c>
      <c r="Y1840">
        <v>89564</v>
      </c>
      <c r="Z1840" t="str">
        <f>TEXT(Orders[[#This Row],[Order Date]],"MMM")</f>
        <v>Jun</v>
      </c>
    </row>
    <row r="1841" spans="1:26" x14ac:dyDescent="0.3">
      <c r="A1841">
        <v>23084</v>
      </c>
      <c r="B1841" t="s">
        <v>25</v>
      </c>
      <c r="C1841">
        <v>0</v>
      </c>
      <c r="D1841">
        <v>7.28</v>
      </c>
      <c r="E1841">
        <v>3.52</v>
      </c>
      <c r="F1841">
        <v>3243</v>
      </c>
      <c r="G1841" t="s">
        <v>2890</v>
      </c>
      <c r="H1841" t="s">
        <v>49</v>
      </c>
      <c r="I1841" t="s">
        <v>58</v>
      </c>
      <c r="J1841" t="s">
        <v>77</v>
      </c>
      <c r="K1841" t="s">
        <v>180</v>
      </c>
      <c r="L1841" t="s">
        <v>51</v>
      </c>
      <c r="M1841" t="s">
        <v>2891</v>
      </c>
      <c r="N1841">
        <v>0.68</v>
      </c>
      <c r="O1841" t="s">
        <v>33</v>
      </c>
      <c r="P1841" t="s">
        <v>53</v>
      </c>
      <c r="Q1841" t="s">
        <v>228</v>
      </c>
      <c r="R1841" t="s">
        <v>914</v>
      </c>
      <c r="S1841">
        <v>6010</v>
      </c>
      <c r="T1841" s="1">
        <v>42165</v>
      </c>
      <c r="U1841" s="1">
        <v>42165</v>
      </c>
      <c r="V1841">
        <v>-25.103999999999999</v>
      </c>
      <c r="W1841">
        <v>3</v>
      </c>
      <c r="X1841">
        <v>24.44</v>
      </c>
      <c r="Y1841">
        <v>88329</v>
      </c>
      <c r="Z1841" t="str">
        <f>TEXT(Orders[[#This Row],[Order Date]],"MMM")</f>
        <v>Jun</v>
      </c>
    </row>
    <row r="1842" spans="1:26" x14ac:dyDescent="0.3">
      <c r="A1842">
        <v>23267</v>
      </c>
      <c r="B1842" t="s">
        <v>106</v>
      </c>
      <c r="C1842">
        <v>0.06</v>
      </c>
      <c r="D1842">
        <v>5.18</v>
      </c>
      <c r="E1842">
        <v>2.04</v>
      </c>
      <c r="F1842">
        <v>3246</v>
      </c>
      <c r="G1842" t="s">
        <v>2892</v>
      </c>
      <c r="H1842" t="s">
        <v>49</v>
      </c>
      <c r="I1842" t="s">
        <v>58</v>
      </c>
      <c r="J1842" t="s">
        <v>29</v>
      </c>
      <c r="K1842" t="s">
        <v>93</v>
      </c>
      <c r="L1842" t="s">
        <v>31</v>
      </c>
      <c r="M1842" t="s">
        <v>167</v>
      </c>
      <c r="N1842">
        <v>0.36</v>
      </c>
      <c r="O1842" t="s">
        <v>33</v>
      </c>
      <c r="P1842" t="s">
        <v>53</v>
      </c>
      <c r="Q1842" t="s">
        <v>197</v>
      </c>
      <c r="R1842" t="s">
        <v>2893</v>
      </c>
      <c r="S1842">
        <v>3051</v>
      </c>
      <c r="T1842" s="1">
        <v>42095</v>
      </c>
      <c r="U1842" s="1">
        <v>42095</v>
      </c>
      <c r="V1842">
        <v>1.9504000000000001</v>
      </c>
      <c r="W1842">
        <v>4</v>
      </c>
      <c r="X1842">
        <v>21.86</v>
      </c>
      <c r="Y1842">
        <v>88330</v>
      </c>
      <c r="Z1842" t="str">
        <f>TEXT(Orders[[#This Row],[Order Date]],"MMM")</f>
        <v>Apr</v>
      </c>
    </row>
    <row r="1843" spans="1:26" x14ac:dyDescent="0.3">
      <c r="A1843">
        <v>18265</v>
      </c>
      <c r="B1843" t="s">
        <v>25</v>
      </c>
      <c r="C1843">
        <v>7.0000000000000007E-2</v>
      </c>
      <c r="D1843">
        <v>2.78</v>
      </c>
      <c r="E1843">
        <v>1.49</v>
      </c>
      <c r="F1843">
        <v>3248</v>
      </c>
      <c r="G1843" t="s">
        <v>2894</v>
      </c>
      <c r="H1843" t="s">
        <v>49</v>
      </c>
      <c r="I1843" t="s">
        <v>58</v>
      </c>
      <c r="J1843" t="s">
        <v>29</v>
      </c>
      <c r="K1843" t="s">
        <v>109</v>
      </c>
      <c r="L1843" t="s">
        <v>59</v>
      </c>
      <c r="M1843" t="s">
        <v>770</v>
      </c>
      <c r="N1843">
        <v>0.36</v>
      </c>
      <c r="O1843" t="s">
        <v>33</v>
      </c>
      <c r="P1843" t="s">
        <v>136</v>
      </c>
      <c r="Q1843" t="s">
        <v>171</v>
      </c>
      <c r="R1843" t="s">
        <v>2895</v>
      </c>
      <c r="S1843">
        <v>70458</v>
      </c>
      <c r="T1843" s="1">
        <v>42131</v>
      </c>
      <c r="U1843" s="1">
        <v>42132</v>
      </c>
      <c r="V1843">
        <v>-340.53109999999998</v>
      </c>
      <c r="W1843">
        <v>17</v>
      </c>
      <c r="X1843">
        <v>47.12</v>
      </c>
      <c r="Y1843">
        <v>87297</v>
      </c>
      <c r="Z1843" t="str">
        <f>TEXT(Orders[[#This Row],[Order Date]],"MMM")</f>
        <v>May</v>
      </c>
    </row>
    <row r="1844" spans="1:26" x14ac:dyDescent="0.3">
      <c r="A1844">
        <v>25820</v>
      </c>
      <c r="B1844" t="s">
        <v>25</v>
      </c>
      <c r="C1844">
        <v>0.03</v>
      </c>
      <c r="D1844">
        <v>42.8</v>
      </c>
      <c r="E1844">
        <v>2.99</v>
      </c>
      <c r="F1844">
        <v>3249</v>
      </c>
      <c r="G1844" t="s">
        <v>2896</v>
      </c>
      <c r="H1844" t="s">
        <v>49</v>
      </c>
      <c r="I1844" t="s">
        <v>28</v>
      </c>
      <c r="J1844" t="s">
        <v>29</v>
      </c>
      <c r="K1844" t="s">
        <v>109</v>
      </c>
      <c r="L1844" t="s">
        <v>59</v>
      </c>
      <c r="M1844" t="s">
        <v>2897</v>
      </c>
      <c r="N1844">
        <v>0.36</v>
      </c>
      <c r="O1844" t="s">
        <v>33</v>
      </c>
      <c r="P1844" t="s">
        <v>53</v>
      </c>
      <c r="Q1844" t="s">
        <v>415</v>
      </c>
      <c r="R1844" t="s">
        <v>2898</v>
      </c>
      <c r="S1844">
        <v>21403</v>
      </c>
      <c r="T1844" s="1">
        <v>42147</v>
      </c>
      <c r="U1844" s="1">
        <v>42148</v>
      </c>
      <c r="V1844">
        <v>462.92099999999994</v>
      </c>
      <c r="W1844">
        <v>16</v>
      </c>
      <c r="X1844">
        <v>670.9</v>
      </c>
      <c r="Y1844">
        <v>87298</v>
      </c>
      <c r="Z1844" t="str">
        <f>TEXT(Orders[[#This Row],[Order Date]],"MMM")</f>
        <v>May</v>
      </c>
    </row>
    <row r="1845" spans="1:26" x14ac:dyDescent="0.3">
      <c r="A1845">
        <v>5511</v>
      </c>
      <c r="B1845" t="s">
        <v>47</v>
      </c>
      <c r="C1845">
        <v>0.02</v>
      </c>
      <c r="D1845">
        <v>5.28</v>
      </c>
      <c r="E1845">
        <v>6.26</v>
      </c>
      <c r="F1845">
        <v>3251</v>
      </c>
      <c r="G1845" t="s">
        <v>2899</v>
      </c>
      <c r="H1845" t="s">
        <v>49</v>
      </c>
      <c r="I1845" t="s">
        <v>28</v>
      </c>
      <c r="J1845" t="s">
        <v>29</v>
      </c>
      <c r="K1845" t="s">
        <v>93</v>
      </c>
      <c r="L1845" t="s">
        <v>59</v>
      </c>
      <c r="M1845" t="s">
        <v>1360</v>
      </c>
      <c r="N1845">
        <v>0.4</v>
      </c>
      <c r="O1845" t="s">
        <v>33</v>
      </c>
      <c r="P1845" t="s">
        <v>53</v>
      </c>
      <c r="Q1845" t="s">
        <v>71</v>
      </c>
      <c r="R1845" t="s">
        <v>90</v>
      </c>
      <c r="S1845">
        <v>10112</v>
      </c>
      <c r="T1845" s="1">
        <v>42166</v>
      </c>
      <c r="U1845" s="1">
        <v>42167</v>
      </c>
      <c r="V1845">
        <v>-131.16</v>
      </c>
      <c r="W1845">
        <v>76</v>
      </c>
      <c r="X1845">
        <v>412.72</v>
      </c>
      <c r="Y1845">
        <v>39076</v>
      </c>
      <c r="Z1845" t="str">
        <f>TEXT(Orders[[#This Row],[Order Date]],"MMM")</f>
        <v>Jun</v>
      </c>
    </row>
    <row r="1846" spans="1:26" x14ac:dyDescent="0.3">
      <c r="A1846">
        <v>23324</v>
      </c>
      <c r="B1846" t="s">
        <v>47</v>
      </c>
      <c r="C1846">
        <v>0.01</v>
      </c>
      <c r="D1846">
        <v>11.34</v>
      </c>
      <c r="E1846">
        <v>5.01</v>
      </c>
      <c r="F1846">
        <v>3252</v>
      </c>
      <c r="G1846" t="s">
        <v>2900</v>
      </c>
      <c r="H1846" t="s">
        <v>49</v>
      </c>
      <c r="I1846" t="s">
        <v>58</v>
      </c>
      <c r="J1846" t="s">
        <v>29</v>
      </c>
      <c r="K1846" t="s">
        <v>93</v>
      </c>
      <c r="L1846" t="s">
        <v>59</v>
      </c>
      <c r="M1846" t="s">
        <v>575</v>
      </c>
      <c r="N1846">
        <v>0.36</v>
      </c>
      <c r="O1846" t="s">
        <v>33</v>
      </c>
      <c r="P1846" t="s">
        <v>53</v>
      </c>
      <c r="Q1846" t="s">
        <v>71</v>
      </c>
      <c r="R1846" t="s">
        <v>2901</v>
      </c>
      <c r="S1846">
        <v>12306</v>
      </c>
      <c r="T1846" s="1">
        <v>42093</v>
      </c>
      <c r="U1846" s="1">
        <v>42095</v>
      </c>
      <c r="V1846">
        <v>-11.83</v>
      </c>
      <c r="W1846">
        <v>1</v>
      </c>
      <c r="X1846">
        <v>14.52</v>
      </c>
      <c r="Y1846">
        <v>87296</v>
      </c>
      <c r="Z1846" t="str">
        <f>TEXT(Orders[[#This Row],[Order Date]],"MMM")</f>
        <v>Mar</v>
      </c>
    </row>
    <row r="1847" spans="1:26" x14ac:dyDescent="0.3">
      <c r="A1847">
        <v>23511</v>
      </c>
      <c r="B1847" t="s">
        <v>47</v>
      </c>
      <c r="C1847">
        <v>0.02</v>
      </c>
      <c r="D1847">
        <v>5.28</v>
      </c>
      <c r="E1847">
        <v>6.26</v>
      </c>
      <c r="F1847">
        <v>3252</v>
      </c>
      <c r="G1847" t="s">
        <v>2900</v>
      </c>
      <c r="H1847" t="s">
        <v>49</v>
      </c>
      <c r="I1847" t="s">
        <v>28</v>
      </c>
      <c r="J1847" t="s">
        <v>29</v>
      </c>
      <c r="K1847" t="s">
        <v>93</v>
      </c>
      <c r="L1847" t="s">
        <v>59</v>
      </c>
      <c r="M1847" t="s">
        <v>1360</v>
      </c>
      <c r="N1847">
        <v>0.4</v>
      </c>
      <c r="O1847" t="s">
        <v>33</v>
      </c>
      <c r="P1847" t="s">
        <v>53</v>
      </c>
      <c r="Q1847" t="s">
        <v>71</v>
      </c>
      <c r="R1847" t="s">
        <v>2901</v>
      </c>
      <c r="S1847">
        <v>12306</v>
      </c>
      <c r="T1847" s="1">
        <v>42166</v>
      </c>
      <c r="U1847" s="1">
        <v>42167</v>
      </c>
      <c r="V1847">
        <v>-65.58</v>
      </c>
      <c r="W1847">
        <v>19</v>
      </c>
      <c r="X1847">
        <v>103.18</v>
      </c>
      <c r="Y1847">
        <v>87299</v>
      </c>
      <c r="Z1847" t="str">
        <f>TEXT(Orders[[#This Row],[Order Date]],"MMM")</f>
        <v>Jun</v>
      </c>
    </row>
    <row r="1848" spans="1:26" x14ac:dyDescent="0.3">
      <c r="A1848">
        <v>21046</v>
      </c>
      <c r="B1848" t="s">
        <v>47</v>
      </c>
      <c r="C1848">
        <v>0.06</v>
      </c>
      <c r="D1848">
        <v>47.98</v>
      </c>
      <c r="E1848">
        <v>3.61</v>
      </c>
      <c r="F1848">
        <v>3255</v>
      </c>
      <c r="G1848" t="s">
        <v>2902</v>
      </c>
      <c r="H1848" t="s">
        <v>49</v>
      </c>
      <c r="I1848" t="s">
        <v>40</v>
      </c>
      <c r="J1848" t="s">
        <v>77</v>
      </c>
      <c r="K1848" t="s">
        <v>180</v>
      </c>
      <c r="L1848" t="s">
        <v>51</v>
      </c>
      <c r="M1848" t="s">
        <v>1010</v>
      </c>
      <c r="N1848">
        <v>0.71</v>
      </c>
      <c r="O1848" t="s">
        <v>33</v>
      </c>
      <c r="P1848" t="s">
        <v>136</v>
      </c>
      <c r="Q1848" t="s">
        <v>362</v>
      </c>
      <c r="R1848" t="s">
        <v>2903</v>
      </c>
      <c r="S1848">
        <v>33319</v>
      </c>
      <c r="T1848" s="1">
        <v>42053</v>
      </c>
      <c r="U1848" s="1">
        <v>42055</v>
      </c>
      <c r="V1848">
        <v>596.80799999999999</v>
      </c>
      <c r="W1848">
        <v>2</v>
      </c>
      <c r="X1848">
        <v>97.96</v>
      </c>
      <c r="Y1848">
        <v>90488</v>
      </c>
      <c r="Z1848" t="str">
        <f>TEXT(Orders[[#This Row],[Order Date]],"MMM")</f>
        <v>Feb</v>
      </c>
    </row>
    <row r="1849" spans="1:26" x14ac:dyDescent="0.3">
      <c r="A1849">
        <v>21852</v>
      </c>
      <c r="B1849" t="s">
        <v>56</v>
      </c>
      <c r="C1849">
        <v>0</v>
      </c>
      <c r="D1849">
        <v>25.38</v>
      </c>
      <c r="E1849">
        <v>8.99</v>
      </c>
      <c r="F1849">
        <v>3257</v>
      </c>
      <c r="G1849" t="s">
        <v>2904</v>
      </c>
      <c r="H1849" t="s">
        <v>49</v>
      </c>
      <c r="I1849" t="s">
        <v>114</v>
      </c>
      <c r="J1849" t="s">
        <v>41</v>
      </c>
      <c r="K1849" t="s">
        <v>50</v>
      </c>
      <c r="L1849" t="s">
        <v>51</v>
      </c>
      <c r="M1849" t="s">
        <v>760</v>
      </c>
      <c r="N1849">
        <v>0.5</v>
      </c>
      <c r="O1849" t="s">
        <v>33</v>
      </c>
      <c r="P1849" t="s">
        <v>34</v>
      </c>
      <c r="Q1849" t="s">
        <v>35</v>
      </c>
      <c r="R1849" t="s">
        <v>2905</v>
      </c>
      <c r="S1849">
        <v>98632</v>
      </c>
      <c r="T1849" s="1">
        <v>42137</v>
      </c>
      <c r="U1849" s="1">
        <v>42139</v>
      </c>
      <c r="V1849">
        <v>470.33799999999997</v>
      </c>
      <c r="W1849">
        <v>26</v>
      </c>
      <c r="X1849">
        <v>700.41</v>
      </c>
      <c r="Y1849">
        <v>88826</v>
      </c>
      <c r="Z1849" t="str">
        <f>TEXT(Orders[[#This Row],[Order Date]],"MMM")</f>
        <v>May</v>
      </c>
    </row>
    <row r="1850" spans="1:26" x14ac:dyDescent="0.3">
      <c r="A1850">
        <v>23010</v>
      </c>
      <c r="B1850" t="s">
        <v>37</v>
      </c>
      <c r="C1850">
        <v>0.02</v>
      </c>
      <c r="D1850">
        <v>55.94</v>
      </c>
      <c r="E1850">
        <v>6.55</v>
      </c>
      <c r="F1850">
        <v>3258</v>
      </c>
      <c r="G1850" t="s">
        <v>2906</v>
      </c>
      <c r="H1850" t="s">
        <v>49</v>
      </c>
      <c r="I1850" t="s">
        <v>114</v>
      </c>
      <c r="J1850" t="s">
        <v>77</v>
      </c>
      <c r="K1850" t="s">
        <v>180</v>
      </c>
      <c r="L1850" t="s">
        <v>59</v>
      </c>
      <c r="M1850" t="s">
        <v>1153</v>
      </c>
      <c r="N1850">
        <v>0.68</v>
      </c>
      <c r="O1850" t="s">
        <v>33</v>
      </c>
      <c r="P1850" t="s">
        <v>34</v>
      </c>
      <c r="Q1850" t="s">
        <v>35</v>
      </c>
      <c r="R1850" t="s">
        <v>2907</v>
      </c>
      <c r="S1850">
        <v>98037</v>
      </c>
      <c r="T1850" s="1">
        <v>42084</v>
      </c>
      <c r="U1850" s="1">
        <v>42086</v>
      </c>
      <c r="V1850">
        <v>401.85</v>
      </c>
      <c r="W1850">
        <v>11</v>
      </c>
      <c r="X1850">
        <v>646.88</v>
      </c>
      <c r="Y1850">
        <v>88824</v>
      </c>
      <c r="Z1850" t="str">
        <f>TEXT(Orders[[#This Row],[Order Date]],"MMM")</f>
        <v>Mar</v>
      </c>
    </row>
    <row r="1851" spans="1:26" x14ac:dyDescent="0.3">
      <c r="A1851">
        <v>22576</v>
      </c>
      <c r="B1851" t="s">
        <v>37</v>
      </c>
      <c r="C1851">
        <v>7.0000000000000007E-2</v>
      </c>
      <c r="D1851">
        <v>105.34</v>
      </c>
      <c r="E1851">
        <v>24.49</v>
      </c>
      <c r="F1851">
        <v>3261</v>
      </c>
      <c r="G1851" t="s">
        <v>2908</v>
      </c>
      <c r="H1851" t="s">
        <v>27</v>
      </c>
      <c r="I1851" t="s">
        <v>114</v>
      </c>
      <c r="J1851" t="s">
        <v>41</v>
      </c>
      <c r="K1851" t="s">
        <v>50</v>
      </c>
      <c r="L1851" t="s">
        <v>236</v>
      </c>
      <c r="M1851" t="s">
        <v>2597</v>
      </c>
      <c r="N1851">
        <v>0.61</v>
      </c>
      <c r="O1851" t="s">
        <v>33</v>
      </c>
      <c r="P1851" t="s">
        <v>61</v>
      </c>
      <c r="Q1851" t="s">
        <v>300</v>
      </c>
      <c r="R1851" t="s">
        <v>2909</v>
      </c>
      <c r="S1851">
        <v>49221</v>
      </c>
      <c r="T1851" s="1">
        <v>42180</v>
      </c>
      <c r="U1851" s="1">
        <v>42181</v>
      </c>
      <c r="V1851">
        <v>710.67239999999993</v>
      </c>
      <c r="W1851">
        <v>10</v>
      </c>
      <c r="X1851">
        <v>1029.96</v>
      </c>
      <c r="Y1851">
        <v>90296</v>
      </c>
      <c r="Z1851" t="str">
        <f>TEXT(Orders[[#This Row],[Order Date]],"MMM")</f>
        <v>Jun</v>
      </c>
    </row>
    <row r="1852" spans="1:26" x14ac:dyDescent="0.3">
      <c r="A1852">
        <v>19214</v>
      </c>
      <c r="B1852" t="s">
        <v>56</v>
      </c>
      <c r="C1852">
        <v>0.04</v>
      </c>
      <c r="D1852">
        <v>9.99</v>
      </c>
      <c r="E1852">
        <v>11.59</v>
      </c>
      <c r="F1852">
        <v>3264</v>
      </c>
      <c r="G1852" t="s">
        <v>2910</v>
      </c>
      <c r="H1852" t="s">
        <v>49</v>
      </c>
      <c r="I1852" t="s">
        <v>28</v>
      </c>
      <c r="J1852" t="s">
        <v>29</v>
      </c>
      <c r="K1852" t="s">
        <v>93</v>
      </c>
      <c r="L1852" t="s">
        <v>59</v>
      </c>
      <c r="M1852" t="s">
        <v>1905</v>
      </c>
      <c r="N1852">
        <v>0.4</v>
      </c>
      <c r="O1852" t="s">
        <v>33</v>
      </c>
      <c r="P1852" t="s">
        <v>34</v>
      </c>
      <c r="Q1852" t="s">
        <v>45</v>
      </c>
      <c r="R1852" t="s">
        <v>2911</v>
      </c>
      <c r="S1852">
        <v>95501</v>
      </c>
      <c r="T1852" s="1">
        <v>42143</v>
      </c>
      <c r="U1852" s="1">
        <v>42145</v>
      </c>
      <c r="V1852">
        <v>-92.32</v>
      </c>
      <c r="W1852">
        <v>5</v>
      </c>
      <c r="X1852">
        <v>52.09</v>
      </c>
      <c r="Y1852">
        <v>89835</v>
      </c>
      <c r="Z1852" t="str">
        <f>TEXT(Orders[[#This Row],[Order Date]],"MMM")</f>
        <v>May</v>
      </c>
    </row>
    <row r="1853" spans="1:26" x14ac:dyDescent="0.3">
      <c r="A1853">
        <v>21459</v>
      </c>
      <c r="B1853" t="s">
        <v>47</v>
      </c>
      <c r="C1853">
        <v>0</v>
      </c>
      <c r="D1853">
        <v>122.99</v>
      </c>
      <c r="E1853">
        <v>70.2</v>
      </c>
      <c r="F1853">
        <v>3266</v>
      </c>
      <c r="G1853" t="s">
        <v>2912</v>
      </c>
      <c r="H1853" t="s">
        <v>39</v>
      </c>
      <c r="I1853" t="s">
        <v>28</v>
      </c>
      <c r="J1853" t="s">
        <v>41</v>
      </c>
      <c r="K1853" t="s">
        <v>42</v>
      </c>
      <c r="L1853" t="s">
        <v>43</v>
      </c>
      <c r="M1853" t="s">
        <v>147</v>
      </c>
      <c r="N1853">
        <v>0.74</v>
      </c>
      <c r="O1853" t="s">
        <v>33</v>
      </c>
      <c r="P1853" t="s">
        <v>53</v>
      </c>
      <c r="Q1853" t="s">
        <v>188</v>
      </c>
      <c r="R1853" t="s">
        <v>433</v>
      </c>
      <c r="S1853">
        <v>4073</v>
      </c>
      <c r="T1853" s="1">
        <v>42032</v>
      </c>
      <c r="U1853" s="1">
        <v>42033</v>
      </c>
      <c r="V1853">
        <v>-1764.29</v>
      </c>
      <c r="W1853">
        <v>14</v>
      </c>
      <c r="X1853">
        <v>1794.88</v>
      </c>
      <c r="Y1853">
        <v>89836</v>
      </c>
      <c r="Z1853" t="str">
        <f>TEXT(Orders[[#This Row],[Order Date]],"MMM")</f>
        <v>Jan</v>
      </c>
    </row>
    <row r="1854" spans="1:26" x14ac:dyDescent="0.3">
      <c r="A1854">
        <v>21458</v>
      </c>
      <c r="B1854" t="s">
        <v>47</v>
      </c>
      <c r="C1854">
        <v>0.01</v>
      </c>
      <c r="D1854">
        <v>60.97</v>
      </c>
      <c r="E1854">
        <v>4.5</v>
      </c>
      <c r="F1854">
        <v>3269</v>
      </c>
      <c r="G1854" t="s">
        <v>2913</v>
      </c>
      <c r="H1854" t="s">
        <v>27</v>
      </c>
      <c r="I1854" t="s">
        <v>28</v>
      </c>
      <c r="J1854" t="s">
        <v>29</v>
      </c>
      <c r="K1854" t="s">
        <v>257</v>
      </c>
      <c r="L1854" t="s">
        <v>59</v>
      </c>
      <c r="M1854" t="s">
        <v>2123</v>
      </c>
      <c r="N1854">
        <v>0.56000000000000005</v>
      </c>
      <c r="O1854" t="s">
        <v>33</v>
      </c>
      <c r="P1854" t="s">
        <v>53</v>
      </c>
      <c r="Q1854" t="s">
        <v>54</v>
      </c>
      <c r="R1854" t="s">
        <v>2914</v>
      </c>
      <c r="S1854">
        <v>7060</v>
      </c>
      <c r="T1854" s="1">
        <v>42032</v>
      </c>
      <c r="U1854" s="1">
        <v>42034</v>
      </c>
      <c r="V1854">
        <v>527.87759999999992</v>
      </c>
      <c r="W1854">
        <v>12</v>
      </c>
      <c r="X1854">
        <v>765.04</v>
      </c>
      <c r="Y1854">
        <v>89836</v>
      </c>
      <c r="Z1854" t="str">
        <f>TEXT(Orders[[#This Row],[Order Date]],"MMM")</f>
        <v>Jan</v>
      </c>
    </row>
    <row r="1855" spans="1:26" x14ac:dyDescent="0.3">
      <c r="A1855">
        <v>19047</v>
      </c>
      <c r="B1855" t="s">
        <v>106</v>
      </c>
      <c r="C1855">
        <v>0.02</v>
      </c>
      <c r="D1855">
        <v>13.48</v>
      </c>
      <c r="E1855">
        <v>4.51</v>
      </c>
      <c r="F1855">
        <v>3275</v>
      </c>
      <c r="G1855" t="s">
        <v>2915</v>
      </c>
      <c r="H1855" t="s">
        <v>49</v>
      </c>
      <c r="I1855" t="s">
        <v>40</v>
      </c>
      <c r="J1855" t="s">
        <v>29</v>
      </c>
      <c r="K1855" t="s">
        <v>141</v>
      </c>
      <c r="L1855" t="s">
        <v>59</v>
      </c>
      <c r="M1855" t="s">
        <v>2492</v>
      </c>
      <c r="N1855">
        <v>0.59</v>
      </c>
      <c r="O1855" t="s">
        <v>33</v>
      </c>
      <c r="P1855" t="s">
        <v>34</v>
      </c>
      <c r="Q1855" t="s">
        <v>35</v>
      </c>
      <c r="R1855" t="s">
        <v>1955</v>
      </c>
      <c r="S1855">
        <v>98273</v>
      </c>
      <c r="T1855" s="1">
        <v>42084</v>
      </c>
      <c r="U1855" s="1">
        <v>42086</v>
      </c>
      <c r="V1855">
        <v>34.520000000000003</v>
      </c>
      <c r="W1855">
        <v>9</v>
      </c>
      <c r="X1855">
        <v>127.12</v>
      </c>
      <c r="Y1855">
        <v>86233</v>
      </c>
      <c r="Z1855" t="str">
        <f>TEXT(Orders[[#This Row],[Order Date]],"MMM")</f>
        <v>Mar</v>
      </c>
    </row>
    <row r="1856" spans="1:26" x14ac:dyDescent="0.3">
      <c r="A1856">
        <v>19232</v>
      </c>
      <c r="B1856" t="s">
        <v>106</v>
      </c>
      <c r="C1856">
        <v>0.04</v>
      </c>
      <c r="D1856">
        <v>449.99</v>
      </c>
      <c r="E1856">
        <v>24.49</v>
      </c>
      <c r="F1856">
        <v>3275</v>
      </c>
      <c r="G1856" t="s">
        <v>2915</v>
      </c>
      <c r="H1856" t="s">
        <v>49</v>
      </c>
      <c r="I1856" t="s">
        <v>58</v>
      </c>
      <c r="J1856" t="s">
        <v>77</v>
      </c>
      <c r="K1856" t="s">
        <v>586</v>
      </c>
      <c r="L1856" t="s">
        <v>236</v>
      </c>
      <c r="M1856" t="s">
        <v>2916</v>
      </c>
      <c r="N1856">
        <v>0.52</v>
      </c>
      <c r="O1856" t="s">
        <v>33</v>
      </c>
      <c r="P1856" t="s">
        <v>34</v>
      </c>
      <c r="Q1856" t="s">
        <v>35</v>
      </c>
      <c r="R1856" t="s">
        <v>1955</v>
      </c>
      <c r="S1856">
        <v>98273</v>
      </c>
      <c r="T1856" s="1">
        <v>42005</v>
      </c>
      <c r="U1856" s="1">
        <v>42009</v>
      </c>
      <c r="V1856">
        <v>3576.8840999999998</v>
      </c>
      <c r="W1856">
        <v>12</v>
      </c>
      <c r="X1856">
        <v>5183.8900000000003</v>
      </c>
      <c r="Y1856">
        <v>86234</v>
      </c>
      <c r="Z1856" t="str">
        <f>TEXT(Orders[[#This Row],[Order Date]],"MMM")</f>
        <v>Jan</v>
      </c>
    </row>
    <row r="1857" spans="1:26" x14ac:dyDescent="0.3">
      <c r="A1857">
        <v>19233</v>
      </c>
      <c r="B1857" t="s">
        <v>106</v>
      </c>
      <c r="C1857">
        <v>0.01</v>
      </c>
      <c r="D1857">
        <v>5.84</v>
      </c>
      <c r="E1857">
        <v>1.2</v>
      </c>
      <c r="F1857">
        <v>3275</v>
      </c>
      <c r="G1857" t="s">
        <v>2915</v>
      </c>
      <c r="H1857" t="s">
        <v>49</v>
      </c>
      <c r="I1857" t="s">
        <v>58</v>
      </c>
      <c r="J1857" t="s">
        <v>29</v>
      </c>
      <c r="K1857" t="s">
        <v>30</v>
      </c>
      <c r="L1857" t="s">
        <v>31</v>
      </c>
      <c r="M1857" t="s">
        <v>1310</v>
      </c>
      <c r="N1857">
        <v>0.55000000000000004</v>
      </c>
      <c r="O1857" t="s">
        <v>33</v>
      </c>
      <c r="P1857" t="s">
        <v>34</v>
      </c>
      <c r="Q1857" t="s">
        <v>35</v>
      </c>
      <c r="R1857" t="s">
        <v>1955</v>
      </c>
      <c r="S1857">
        <v>98273</v>
      </c>
      <c r="T1857" s="1">
        <v>42005</v>
      </c>
      <c r="U1857" s="1">
        <v>42014</v>
      </c>
      <c r="V1857">
        <v>20.38</v>
      </c>
      <c r="W1857">
        <v>6</v>
      </c>
      <c r="X1857">
        <v>36.090000000000003</v>
      </c>
      <c r="Y1857">
        <v>86234</v>
      </c>
      <c r="Z1857" t="str">
        <f>TEXT(Orders[[#This Row],[Order Date]],"MMM")</f>
        <v>Jan</v>
      </c>
    </row>
    <row r="1858" spans="1:26" x14ac:dyDescent="0.3">
      <c r="A1858">
        <v>20039</v>
      </c>
      <c r="B1858" t="s">
        <v>25</v>
      </c>
      <c r="C1858">
        <v>0.06</v>
      </c>
      <c r="D1858">
        <v>89.83</v>
      </c>
      <c r="E1858">
        <v>35</v>
      </c>
      <c r="F1858">
        <v>3279</v>
      </c>
      <c r="G1858" t="s">
        <v>2917</v>
      </c>
      <c r="H1858" t="s">
        <v>49</v>
      </c>
      <c r="I1858" t="s">
        <v>40</v>
      </c>
      <c r="J1858" t="s">
        <v>29</v>
      </c>
      <c r="K1858" t="s">
        <v>141</v>
      </c>
      <c r="L1858" t="s">
        <v>236</v>
      </c>
      <c r="M1858" t="s">
        <v>2918</v>
      </c>
      <c r="N1858">
        <v>0.83</v>
      </c>
      <c r="O1858" t="s">
        <v>33</v>
      </c>
      <c r="P1858" t="s">
        <v>136</v>
      </c>
      <c r="Q1858" t="s">
        <v>930</v>
      </c>
      <c r="R1858" t="s">
        <v>2592</v>
      </c>
      <c r="S1858">
        <v>29203</v>
      </c>
      <c r="T1858" s="1">
        <v>42100</v>
      </c>
      <c r="U1858" s="1">
        <v>42102</v>
      </c>
      <c r="V1858">
        <v>31.11</v>
      </c>
      <c r="W1858">
        <v>4</v>
      </c>
      <c r="X1858">
        <v>366.26</v>
      </c>
      <c r="Y1858">
        <v>90766</v>
      </c>
      <c r="Z1858" t="str">
        <f>TEXT(Orders[[#This Row],[Order Date]],"MMM")</f>
        <v>Apr</v>
      </c>
    </row>
    <row r="1859" spans="1:26" x14ac:dyDescent="0.3">
      <c r="A1859">
        <v>20040</v>
      </c>
      <c r="B1859" t="s">
        <v>25</v>
      </c>
      <c r="C1859">
        <v>0.1</v>
      </c>
      <c r="D1859">
        <v>13.43</v>
      </c>
      <c r="E1859">
        <v>5.5</v>
      </c>
      <c r="F1859">
        <v>3279</v>
      </c>
      <c r="G1859" t="s">
        <v>2917</v>
      </c>
      <c r="H1859" t="s">
        <v>49</v>
      </c>
      <c r="I1859" t="s">
        <v>40</v>
      </c>
      <c r="J1859" t="s">
        <v>29</v>
      </c>
      <c r="K1859" t="s">
        <v>141</v>
      </c>
      <c r="L1859" t="s">
        <v>59</v>
      </c>
      <c r="M1859" t="s">
        <v>1698</v>
      </c>
      <c r="N1859">
        <v>0.56999999999999995</v>
      </c>
      <c r="O1859" t="s">
        <v>33</v>
      </c>
      <c r="P1859" t="s">
        <v>136</v>
      </c>
      <c r="Q1859" t="s">
        <v>930</v>
      </c>
      <c r="R1859" t="s">
        <v>2592</v>
      </c>
      <c r="S1859">
        <v>29203</v>
      </c>
      <c r="T1859" s="1">
        <v>42100</v>
      </c>
      <c r="U1859" s="1">
        <v>42102</v>
      </c>
      <c r="V1859">
        <v>358.29539999999997</v>
      </c>
      <c r="W1859">
        <v>12</v>
      </c>
      <c r="X1859">
        <v>157.99</v>
      </c>
      <c r="Y1859">
        <v>90766</v>
      </c>
      <c r="Z1859" t="str">
        <f>TEXT(Orders[[#This Row],[Order Date]],"MMM")</f>
        <v>Apr</v>
      </c>
    </row>
    <row r="1860" spans="1:26" x14ac:dyDescent="0.3">
      <c r="A1860">
        <v>20041</v>
      </c>
      <c r="B1860" t="s">
        <v>25</v>
      </c>
      <c r="C1860">
        <v>0.01</v>
      </c>
      <c r="D1860">
        <v>125.99</v>
      </c>
      <c r="E1860">
        <v>7.69</v>
      </c>
      <c r="F1860">
        <v>3279</v>
      </c>
      <c r="G1860" t="s">
        <v>2917</v>
      </c>
      <c r="H1860" t="s">
        <v>49</v>
      </c>
      <c r="I1860" t="s">
        <v>40</v>
      </c>
      <c r="J1860" t="s">
        <v>77</v>
      </c>
      <c r="K1860" t="s">
        <v>78</v>
      </c>
      <c r="L1860" t="s">
        <v>59</v>
      </c>
      <c r="M1860" t="s">
        <v>1222</v>
      </c>
      <c r="N1860">
        <v>0.57999999999999996</v>
      </c>
      <c r="O1860" t="s">
        <v>33</v>
      </c>
      <c r="P1860" t="s">
        <v>136</v>
      </c>
      <c r="Q1860" t="s">
        <v>930</v>
      </c>
      <c r="R1860" t="s">
        <v>2592</v>
      </c>
      <c r="S1860">
        <v>29203</v>
      </c>
      <c r="T1860" s="1">
        <v>42100</v>
      </c>
      <c r="U1860" s="1">
        <v>42100</v>
      </c>
      <c r="V1860">
        <v>8.3219999999999992</v>
      </c>
      <c r="W1860">
        <v>11</v>
      </c>
      <c r="X1860">
        <v>1212.8800000000001</v>
      </c>
      <c r="Y1860">
        <v>90766</v>
      </c>
      <c r="Z1860" t="str">
        <f>TEXT(Orders[[#This Row],[Order Date]],"MMM")</f>
        <v>Apr</v>
      </c>
    </row>
    <row r="1861" spans="1:26" x14ac:dyDescent="0.3">
      <c r="A1861">
        <v>21620</v>
      </c>
      <c r="B1861" t="s">
        <v>56</v>
      </c>
      <c r="C1861">
        <v>0.01</v>
      </c>
      <c r="D1861">
        <v>45.99</v>
      </c>
      <c r="E1861">
        <v>4.99</v>
      </c>
      <c r="F1861">
        <v>3279</v>
      </c>
      <c r="G1861" t="s">
        <v>2917</v>
      </c>
      <c r="H1861" t="s">
        <v>49</v>
      </c>
      <c r="I1861" t="s">
        <v>40</v>
      </c>
      <c r="J1861" t="s">
        <v>77</v>
      </c>
      <c r="K1861" t="s">
        <v>78</v>
      </c>
      <c r="L1861" t="s">
        <v>59</v>
      </c>
      <c r="M1861" t="s">
        <v>1112</v>
      </c>
      <c r="N1861">
        <v>0.56000000000000005</v>
      </c>
      <c r="O1861" t="s">
        <v>33</v>
      </c>
      <c r="P1861" t="s">
        <v>136</v>
      </c>
      <c r="Q1861" t="s">
        <v>930</v>
      </c>
      <c r="R1861" t="s">
        <v>2592</v>
      </c>
      <c r="S1861">
        <v>29203</v>
      </c>
      <c r="T1861" s="1">
        <v>42077</v>
      </c>
      <c r="U1861" s="1">
        <v>42079</v>
      </c>
      <c r="V1861">
        <v>24.018000000000001</v>
      </c>
      <c r="W1861">
        <v>3</v>
      </c>
      <c r="X1861">
        <v>125.19</v>
      </c>
      <c r="Y1861">
        <v>90767</v>
      </c>
      <c r="Z1861" t="str">
        <f>TEXT(Orders[[#This Row],[Order Date]],"MMM")</f>
        <v>Mar</v>
      </c>
    </row>
    <row r="1862" spans="1:26" x14ac:dyDescent="0.3">
      <c r="A1862">
        <v>23022</v>
      </c>
      <c r="B1862" t="s">
        <v>47</v>
      </c>
      <c r="C1862">
        <v>0.05</v>
      </c>
      <c r="D1862">
        <v>363.25</v>
      </c>
      <c r="E1862">
        <v>19.989999999999998</v>
      </c>
      <c r="F1862">
        <v>3283</v>
      </c>
      <c r="G1862" t="s">
        <v>2919</v>
      </c>
      <c r="H1862" t="s">
        <v>27</v>
      </c>
      <c r="I1862" t="s">
        <v>28</v>
      </c>
      <c r="J1862" t="s">
        <v>29</v>
      </c>
      <c r="K1862" t="s">
        <v>257</v>
      </c>
      <c r="L1862" t="s">
        <v>59</v>
      </c>
      <c r="M1862" t="s">
        <v>1250</v>
      </c>
      <c r="N1862">
        <v>0.56999999999999995</v>
      </c>
      <c r="O1862" t="s">
        <v>33</v>
      </c>
      <c r="P1862" t="s">
        <v>136</v>
      </c>
      <c r="Q1862" t="s">
        <v>362</v>
      </c>
      <c r="R1862" t="s">
        <v>2920</v>
      </c>
      <c r="S1862">
        <v>33156</v>
      </c>
      <c r="T1862" s="1">
        <v>42115</v>
      </c>
      <c r="U1862" s="1">
        <v>42115</v>
      </c>
      <c r="V1862">
        <v>-269.75549999999998</v>
      </c>
      <c r="W1862">
        <v>5</v>
      </c>
      <c r="X1862">
        <v>1867.04</v>
      </c>
      <c r="Y1862">
        <v>90752</v>
      </c>
      <c r="Z1862" t="str">
        <f>TEXT(Orders[[#This Row],[Order Date]],"MMM")</f>
        <v>Apr</v>
      </c>
    </row>
    <row r="1863" spans="1:26" x14ac:dyDescent="0.3">
      <c r="A1863">
        <v>23211</v>
      </c>
      <c r="B1863" t="s">
        <v>25</v>
      </c>
      <c r="C1863">
        <v>0.03</v>
      </c>
      <c r="D1863">
        <v>17.48</v>
      </c>
      <c r="E1863">
        <v>1.99</v>
      </c>
      <c r="F1863">
        <v>3283</v>
      </c>
      <c r="G1863" t="s">
        <v>2919</v>
      </c>
      <c r="H1863" t="s">
        <v>49</v>
      </c>
      <c r="I1863" t="s">
        <v>28</v>
      </c>
      <c r="J1863" t="s">
        <v>77</v>
      </c>
      <c r="K1863" t="s">
        <v>180</v>
      </c>
      <c r="L1863" t="s">
        <v>51</v>
      </c>
      <c r="M1863" t="s">
        <v>361</v>
      </c>
      <c r="N1863">
        <v>0.45</v>
      </c>
      <c r="O1863" t="s">
        <v>33</v>
      </c>
      <c r="P1863" t="s">
        <v>136</v>
      </c>
      <c r="Q1863" t="s">
        <v>362</v>
      </c>
      <c r="R1863" t="s">
        <v>2920</v>
      </c>
      <c r="S1863">
        <v>33156</v>
      </c>
      <c r="T1863" s="1">
        <v>42134</v>
      </c>
      <c r="U1863" s="1">
        <v>42135</v>
      </c>
      <c r="V1863">
        <v>710.80739999999992</v>
      </c>
      <c r="W1863">
        <v>31</v>
      </c>
      <c r="X1863">
        <v>537.79999999999995</v>
      </c>
      <c r="Y1863">
        <v>90753</v>
      </c>
      <c r="Z1863" t="str">
        <f>TEXT(Orders[[#This Row],[Order Date]],"MMM")</f>
        <v>May</v>
      </c>
    </row>
    <row r="1864" spans="1:26" x14ac:dyDescent="0.3">
      <c r="A1864">
        <v>26141</v>
      </c>
      <c r="B1864" t="s">
        <v>25</v>
      </c>
      <c r="C1864">
        <v>0.05</v>
      </c>
      <c r="D1864">
        <v>19.23</v>
      </c>
      <c r="E1864">
        <v>6.15</v>
      </c>
      <c r="F1864">
        <v>3284</v>
      </c>
      <c r="G1864" t="s">
        <v>2921</v>
      </c>
      <c r="H1864" t="s">
        <v>27</v>
      </c>
      <c r="I1864" t="s">
        <v>28</v>
      </c>
      <c r="J1864" t="s">
        <v>41</v>
      </c>
      <c r="K1864" t="s">
        <v>50</v>
      </c>
      <c r="L1864" t="s">
        <v>51</v>
      </c>
      <c r="M1864" t="s">
        <v>471</v>
      </c>
      <c r="N1864">
        <v>0.44</v>
      </c>
      <c r="O1864" t="s">
        <v>33</v>
      </c>
      <c r="P1864" t="s">
        <v>136</v>
      </c>
      <c r="Q1864" t="s">
        <v>362</v>
      </c>
      <c r="R1864" t="s">
        <v>2922</v>
      </c>
      <c r="S1864">
        <v>34741</v>
      </c>
      <c r="T1864" s="1">
        <v>42055</v>
      </c>
      <c r="U1864" s="1">
        <v>42057</v>
      </c>
      <c r="V1864">
        <v>-2133.2780000000002</v>
      </c>
      <c r="W1864">
        <v>6</v>
      </c>
      <c r="X1864">
        <v>119.78</v>
      </c>
      <c r="Y1864">
        <v>90751</v>
      </c>
      <c r="Z1864" t="str">
        <f>TEXT(Orders[[#This Row],[Order Date]],"MMM")</f>
        <v>Feb</v>
      </c>
    </row>
    <row r="1865" spans="1:26" x14ac:dyDescent="0.3">
      <c r="A1865">
        <v>20350</v>
      </c>
      <c r="B1865" t="s">
        <v>37</v>
      </c>
      <c r="C1865">
        <v>0.06</v>
      </c>
      <c r="D1865">
        <v>1.7</v>
      </c>
      <c r="E1865">
        <v>1.99</v>
      </c>
      <c r="F1865">
        <v>3285</v>
      </c>
      <c r="G1865" t="s">
        <v>2923</v>
      </c>
      <c r="H1865" t="s">
        <v>49</v>
      </c>
      <c r="I1865" t="s">
        <v>114</v>
      </c>
      <c r="J1865" t="s">
        <v>77</v>
      </c>
      <c r="K1865" t="s">
        <v>180</v>
      </c>
      <c r="L1865" t="s">
        <v>51</v>
      </c>
      <c r="M1865" t="s">
        <v>812</v>
      </c>
      <c r="N1865">
        <v>0.51</v>
      </c>
      <c r="O1865" t="s">
        <v>33</v>
      </c>
      <c r="P1865" t="s">
        <v>136</v>
      </c>
      <c r="Q1865" t="s">
        <v>137</v>
      </c>
      <c r="R1865" t="s">
        <v>2924</v>
      </c>
      <c r="S1865">
        <v>20170</v>
      </c>
      <c r="T1865" s="1">
        <v>42010</v>
      </c>
      <c r="U1865" s="1">
        <v>42011</v>
      </c>
      <c r="V1865">
        <v>80.071200000000005</v>
      </c>
      <c r="W1865">
        <v>7</v>
      </c>
      <c r="X1865">
        <v>12.15</v>
      </c>
      <c r="Y1865">
        <v>90750</v>
      </c>
      <c r="Z1865" t="str">
        <f>TEXT(Orders[[#This Row],[Order Date]],"MMM")</f>
        <v>Jan</v>
      </c>
    </row>
    <row r="1866" spans="1:26" x14ac:dyDescent="0.3">
      <c r="A1866">
        <v>20351</v>
      </c>
      <c r="B1866" t="s">
        <v>37</v>
      </c>
      <c r="C1866">
        <v>0.01</v>
      </c>
      <c r="D1866">
        <v>30.98</v>
      </c>
      <c r="E1866">
        <v>5.09</v>
      </c>
      <c r="F1866">
        <v>3285</v>
      </c>
      <c r="G1866" t="s">
        <v>2923</v>
      </c>
      <c r="H1866" t="s">
        <v>49</v>
      </c>
      <c r="I1866" t="s">
        <v>114</v>
      </c>
      <c r="J1866" t="s">
        <v>29</v>
      </c>
      <c r="K1866" t="s">
        <v>93</v>
      </c>
      <c r="L1866" t="s">
        <v>59</v>
      </c>
      <c r="M1866" t="s">
        <v>2925</v>
      </c>
      <c r="N1866">
        <v>0.4</v>
      </c>
      <c r="O1866" t="s">
        <v>33</v>
      </c>
      <c r="P1866" t="s">
        <v>136</v>
      </c>
      <c r="Q1866" t="s">
        <v>137</v>
      </c>
      <c r="R1866" t="s">
        <v>2924</v>
      </c>
      <c r="S1866">
        <v>20170</v>
      </c>
      <c r="T1866" s="1">
        <v>42010</v>
      </c>
      <c r="U1866" s="1">
        <v>42012</v>
      </c>
      <c r="V1866">
        <v>896.40599999999995</v>
      </c>
      <c r="W1866">
        <v>9</v>
      </c>
      <c r="X1866">
        <v>288.42</v>
      </c>
      <c r="Y1866">
        <v>90750</v>
      </c>
      <c r="Z1866" t="str">
        <f>TEXT(Orders[[#This Row],[Order Date]],"MMM")</f>
        <v>Jan</v>
      </c>
    </row>
    <row r="1867" spans="1:26" x14ac:dyDescent="0.3">
      <c r="A1867">
        <v>21567</v>
      </c>
      <c r="B1867" t="s">
        <v>106</v>
      </c>
      <c r="C1867">
        <v>0.08</v>
      </c>
      <c r="D1867">
        <v>30.56</v>
      </c>
      <c r="E1867">
        <v>2.99</v>
      </c>
      <c r="F1867">
        <v>3287</v>
      </c>
      <c r="G1867" t="s">
        <v>2926</v>
      </c>
      <c r="H1867" t="s">
        <v>49</v>
      </c>
      <c r="I1867" t="s">
        <v>58</v>
      </c>
      <c r="J1867" t="s">
        <v>29</v>
      </c>
      <c r="K1867" t="s">
        <v>109</v>
      </c>
      <c r="L1867" t="s">
        <v>59</v>
      </c>
      <c r="M1867" t="s">
        <v>2569</v>
      </c>
      <c r="N1867">
        <v>0.35</v>
      </c>
      <c r="O1867" t="s">
        <v>33</v>
      </c>
      <c r="P1867" t="s">
        <v>34</v>
      </c>
      <c r="Q1867" t="s">
        <v>45</v>
      </c>
      <c r="R1867" t="s">
        <v>2927</v>
      </c>
      <c r="S1867">
        <v>95746</v>
      </c>
      <c r="T1867" s="1">
        <v>42149</v>
      </c>
      <c r="U1867" s="1">
        <v>42151</v>
      </c>
      <c r="V1867">
        <v>352.87979999999999</v>
      </c>
      <c r="W1867">
        <v>17</v>
      </c>
      <c r="X1867">
        <v>511.42</v>
      </c>
      <c r="Y1867">
        <v>89897</v>
      </c>
      <c r="Z1867" t="str">
        <f>TEXT(Orders[[#This Row],[Order Date]],"MMM")</f>
        <v>May</v>
      </c>
    </row>
    <row r="1868" spans="1:26" x14ac:dyDescent="0.3">
      <c r="A1868">
        <v>23198</v>
      </c>
      <c r="B1868" t="s">
        <v>106</v>
      </c>
      <c r="C1868">
        <v>0.04</v>
      </c>
      <c r="D1868">
        <v>33.89</v>
      </c>
      <c r="E1868">
        <v>5.0999999999999996</v>
      </c>
      <c r="F1868">
        <v>3303</v>
      </c>
      <c r="G1868" t="s">
        <v>2928</v>
      </c>
      <c r="H1868" t="s">
        <v>49</v>
      </c>
      <c r="I1868" t="s">
        <v>40</v>
      </c>
      <c r="J1868" t="s">
        <v>29</v>
      </c>
      <c r="K1868" t="s">
        <v>141</v>
      </c>
      <c r="L1868" t="s">
        <v>59</v>
      </c>
      <c r="M1868" t="s">
        <v>2779</v>
      </c>
      <c r="N1868">
        <v>0.6</v>
      </c>
      <c r="O1868" t="s">
        <v>33</v>
      </c>
      <c r="P1868" t="s">
        <v>136</v>
      </c>
      <c r="Q1868" t="s">
        <v>362</v>
      </c>
      <c r="R1868" t="s">
        <v>2929</v>
      </c>
      <c r="S1868">
        <v>33461</v>
      </c>
      <c r="T1868" s="1">
        <v>42011</v>
      </c>
      <c r="U1868" s="1">
        <v>42016</v>
      </c>
      <c r="V1868">
        <v>68.675999999999988</v>
      </c>
      <c r="W1868">
        <v>6</v>
      </c>
      <c r="X1868">
        <v>200.64</v>
      </c>
      <c r="Y1868">
        <v>87795</v>
      </c>
      <c r="Z1868" t="str">
        <f>TEXT(Orders[[#This Row],[Order Date]],"MMM")</f>
        <v>Jan</v>
      </c>
    </row>
    <row r="1869" spans="1:26" x14ac:dyDescent="0.3">
      <c r="A1869">
        <v>20447</v>
      </c>
      <c r="B1869" t="s">
        <v>56</v>
      </c>
      <c r="C1869">
        <v>0.06</v>
      </c>
      <c r="D1869">
        <v>11.33</v>
      </c>
      <c r="E1869">
        <v>6.12</v>
      </c>
      <c r="F1869">
        <v>3306</v>
      </c>
      <c r="G1869" t="s">
        <v>2930</v>
      </c>
      <c r="H1869" t="s">
        <v>49</v>
      </c>
      <c r="I1869" t="s">
        <v>58</v>
      </c>
      <c r="J1869" t="s">
        <v>29</v>
      </c>
      <c r="K1869" t="s">
        <v>257</v>
      </c>
      <c r="L1869" t="s">
        <v>86</v>
      </c>
      <c r="M1869" t="s">
        <v>2140</v>
      </c>
      <c r="N1869">
        <v>0.42</v>
      </c>
      <c r="O1869" t="s">
        <v>33</v>
      </c>
      <c r="P1869" t="s">
        <v>53</v>
      </c>
      <c r="Q1869" t="s">
        <v>228</v>
      </c>
      <c r="R1869" t="s">
        <v>2931</v>
      </c>
      <c r="S1869">
        <v>6320</v>
      </c>
      <c r="T1869" s="1">
        <v>42095</v>
      </c>
      <c r="U1869" s="1">
        <v>42097</v>
      </c>
      <c r="V1869">
        <v>-15.92</v>
      </c>
      <c r="W1869">
        <v>1</v>
      </c>
      <c r="X1869">
        <v>17.62</v>
      </c>
      <c r="Y1869">
        <v>90461</v>
      </c>
      <c r="Z1869" t="str">
        <f>TEXT(Orders[[#This Row],[Order Date]],"MMM")</f>
        <v>Apr</v>
      </c>
    </row>
    <row r="1870" spans="1:26" x14ac:dyDescent="0.3">
      <c r="A1870">
        <v>22732</v>
      </c>
      <c r="B1870" t="s">
        <v>106</v>
      </c>
      <c r="C1870">
        <v>7.0000000000000007E-2</v>
      </c>
      <c r="D1870">
        <v>16.739999999999998</v>
      </c>
      <c r="E1870">
        <v>7.04</v>
      </c>
      <c r="F1870">
        <v>3307</v>
      </c>
      <c r="G1870" t="s">
        <v>2932</v>
      </c>
      <c r="H1870" t="s">
        <v>49</v>
      </c>
      <c r="I1870" t="s">
        <v>58</v>
      </c>
      <c r="J1870" t="s">
        <v>29</v>
      </c>
      <c r="K1870" t="s">
        <v>141</v>
      </c>
      <c r="L1870" t="s">
        <v>59</v>
      </c>
      <c r="M1870" t="s">
        <v>2933</v>
      </c>
      <c r="N1870">
        <v>0.81</v>
      </c>
      <c r="O1870" t="s">
        <v>33</v>
      </c>
      <c r="P1870" t="s">
        <v>53</v>
      </c>
      <c r="Q1870" t="s">
        <v>193</v>
      </c>
      <c r="R1870" t="s">
        <v>2934</v>
      </c>
      <c r="S1870">
        <v>1001</v>
      </c>
      <c r="T1870" s="1">
        <v>42030</v>
      </c>
      <c r="U1870" s="1">
        <v>42037</v>
      </c>
      <c r="V1870">
        <v>-114.2</v>
      </c>
      <c r="W1870">
        <v>5</v>
      </c>
      <c r="X1870">
        <v>80.58</v>
      </c>
      <c r="Y1870">
        <v>90462</v>
      </c>
      <c r="Z1870" t="str">
        <f>TEXT(Orders[[#This Row],[Order Date]],"MMM")</f>
        <v>Jan</v>
      </c>
    </row>
    <row r="1871" spans="1:26" x14ac:dyDescent="0.3">
      <c r="A1871">
        <v>23451</v>
      </c>
      <c r="B1871" t="s">
        <v>47</v>
      </c>
      <c r="C1871">
        <v>0.1</v>
      </c>
      <c r="D1871">
        <v>6.64</v>
      </c>
      <c r="E1871">
        <v>54.95</v>
      </c>
      <c r="F1871">
        <v>3309</v>
      </c>
      <c r="G1871" t="s">
        <v>2935</v>
      </c>
      <c r="H1871" t="s">
        <v>49</v>
      </c>
      <c r="I1871" t="s">
        <v>58</v>
      </c>
      <c r="J1871" t="s">
        <v>41</v>
      </c>
      <c r="K1871" t="s">
        <v>50</v>
      </c>
      <c r="L1871" t="s">
        <v>51</v>
      </c>
      <c r="M1871" t="s">
        <v>2936</v>
      </c>
      <c r="N1871">
        <v>0.37</v>
      </c>
      <c r="O1871" t="s">
        <v>33</v>
      </c>
      <c r="P1871" t="s">
        <v>53</v>
      </c>
      <c r="Q1871" t="s">
        <v>193</v>
      </c>
      <c r="R1871" t="s">
        <v>2937</v>
      </c>
      <c r="S1871">
        <v>1760</v>
      </c>
      <c r="T1871" s="1">
        <v>42087</v>
      </c>
      <c r="U1871" s="1">
        <v>42089</v>
      </c>
      <c r="V1871">
        <v>-25</v>
      </c>
      <c r="W1871">
        <v>4</v>
      </c>
      <c r="X1871">
        <v>25.31</v>
      </c>
      <c r="Y1871">
        <v>90460</v>
      </c>
      <c r="Z1871" t="str">
        <f>TEXT(Orders[[#This Row],[Order Date]],"MMM")</f>
        <v>Mar</v>
      </c>
    </row>
    <row r="1872" spans="1:26" x14ac:dyDescent="0.3">
      <c r="A1872">
        <v>23452</v>
      </c>
      <c r="B1872" t="s">
        <v>47</v>
      </c>
      <c r="C1872">
        <v>0.05</v>
      </c>
      <c r="D1872">
        <v>90.48</v>
      </c>
      <c r="E1872">
        <v>19.989999999999998</v>
      </c>
      <c r="F1872">
        <v>3310</v>
      </c>
      <c r="G1872" t="s">
        <v>2938</v>
      </c>
      <c r="H1872" t="s">
        <v>49</v>
      </c>
      <c r="I1872" t="s">
        <v>58</v>
      </c>
      <c r="J1872" t="s">
        <v>29</v>
      </c>
      <c r="K1872" t="s">
        <v>69</v>
      </c>
      <c r="L1872" t="s">
        <v>59</v>
      </c>
      <c r="M1872" t="s">
        <v>1834</v>
      </c>
      <c r="N1872">
        <v>0.4</v>
      </c>
      <c r="O1872" t="s">
        <v>33</v>
      </c>
      <c r="P1872" t="s">
        <v>53</v>
      </c>
      <c r="Q1872" t="s">
        <v>193</v>
      </c>
      <c r="R1872" t="s">
        <v>2939</v>
      </c>
      <c r="S1872">
        <v>2563</v>
      </c>
      <c r="T1872" s="1">
        <v>42087</v>
      </c>
      <c r="U1872" s="1">
        <v>42088</v>
      </c>
      <c r="V1872">
        <v>255.14819999999997</v>
      </c>
      <c r="W1872">
        <v>4</v>
      </c>
      <c r="X1872">
        <v>369.78</v>
      </c>
      <c r="Y1872">
        <v>90460</v>
      </c>
      <c r="Z1872" t="str">
        <f>TEXT(Orders[[#This Row],[Order Date]],"MMM")</f>
        <v>Mar</v>
      </c>
    </row>
    <row r="1873" spans="1:26" x14ac:dyDescent="0.3">
      <c r="A1873">
        <v>22734</v>
      </c>
      <c r="B1873" t="s">
        <v>106</v>
      </c>
      <c r="C1873">
        <v>0.06</v>
      </c>
      <c r="D1873">
        <v>6.45</v>
      </c>
      <c r="E1873">
        <v>1.34</v>
      </c>
      <c r="F1873">
        <v>3311</v>
      </c>
      <c r="G1873" t="s">
        <v>2940</v>
      </c>
      <c r="H1873" t="s">
        <v>49</v>
      </c>
      <c r="I1873" t="s">
        <v>58</v>
      </c>
      <c r="J1873" t="s">
        <v>29</v>
      </c>
      <c r="K1873" t="s">
        <v>93</v>
      </c>
      <c r="L1873" t="s">
        <v>31</v>
      </c>
      <c r="M1873" t="s">
        <v>2750</v>
      </c>
      <c r="N1873">
        <v>0.36</v>
      </c>
      <c r="O1873" t="s">
        <v>33</v>
      </c>
      <c r="P1873" t="s">
        <v>53</v>
      </c>
      <c r="Q1873" t="s">
        <v>193</v>
      </c>
      <c r="R1873" t="s">
        <v>2471</v>
      </c>
      <c r="S1873">
        <v>1890</v>
      </c>
      <c r="T1873" s="1">
        <v>42030</v>
      </c>
      <c r="U1873" s="1">
        <v>42035</v>
      </c>
      <c r="V1873">
        <v>39.426600000000001</v>
      </c>
      <c r="W1873">
        <v>9</v>
      </c>
      <c r="X1873">
        <v>57.14</v>
      </c>
      <c r="Y1873">
        <v>90462</v>
      </c>
      <c r="Z1873" t="str">
        <f>TEXT(Orders[[#This Row],[Order Date]],"MMM")</f>
        <v>Jan</v>
      </c>
    </row>
    <row r="1874" spans="1:26" x14ac:dyDescent="0.3">
      <c r="A1874">
        <v>22733</v>
      </c>
      <c r="B1874" t="s">
        <v>106</v>
      </c>
      <c r="C1874">
        <v>0.05</v>
      </c>
      <c r="D1874">
        <v>122.99</v>
      </c>
      <c r="E1874">
        <v>70.2</v>
      </c>
      <c r="F1874">
        <v>3314</v>
      </c>
      <c r="G1874" t="s">
        <v>2941</v>
      </c>
      <c r="H1874" t="s">
        <v>39</v>
      </c>
      <c r="I1874" t="s">
        <v>58</v>
      </c>
      <c r="J1874" t="s">
        <v>41</v>
      </c>
      <c r="K1874" t="s">
        <v>42</v>
      </c>
      <c r="L1874" t="s">
        <v>43</v>
      </c>
      <c r="M1874" t="s">
        <v>147</v>
      </c>
      <c r="N1874">
        <v>0.74</v>
      </c>
      <c r="O1874" t="s">
        <v>33</v>
      </c>
      <c r="P1874" t="s">
        <v>53</v>
      </c>
      <c r="Q1874" t="s">
        <v>54</v>
      </c>
      <c r="R1874" t="s">
        <v>273</v>
      </c>
      <c r="S1874">
        <v>7024</v>
      </c>
      <c r="T1874" s="1">
        <v>42030</v>
      </c>
      <c r="U1874" s="1">
        <v>42034</v>
      </c>
      <c r="V1874">
        <v>-722.23</v>
      </c>
      <c r="W1874">
        <v>4</v>
      </c>
      <c r="X1874">
        <v>498.31</v>
      </c>
      <c r="Y1874">
        <v>90462</v>
      </c>
      <c r="Z1874" t="str">
        <f>TEXT(Orders[[#This Row],[Order Date]],"MMM")</f>
        <v>Jan</v>
      </c>
    </row>
    <row r="1875" spans="1:26" x14ac:dyDescent="0.3">
      <c r="A1875">
        <v>19422</v>
      </c>
      <c r="B1875" t="s">
        <v>106</v>
      </c>
      <c r="C1875">
        <v>0.03</v>
      </c>
      <c r="D1875">
        <v>20.98</v>
      </c>
      <c r="E1875">
        <v>1.49</v>
      </c>
      <c r="F1875">
        <v>3319</v>
      </c>
      <c r="G1875" t="s">
        <v>2942</v>
      </c>
      <c r="H1875" t="s">
        <v>49</v>
      </c>
      <c r="I1875" t="s">
        <v>58</v>
      </c>
      <c r="J1875" t="s">
        <v>29</v>
      </c>
      <c r="K1875" t="s">
        <v>109</v>
      </c>
      <c r="L1875" t="s">
        <v>59</v>
      </c>
      <c r="M1875" t="s">
        <v>1542</v>
      </c>
      <c r="N1875">
        <v>0.35</v>
      </c>
      <c r="O1875" t="s">
        <v>33</v>
      </c>
      <c r="P1875" t="s">
        <v>136</v>
      </c>
      <c r="Q1875" t="s">
        <v>244</v>
      </c>
      <c r="R1875" t="s">
        <v>2879</v>
      </c>
      <c r="S1875">
        <v>37075</v>
      </c>
      <c r="T1875" s="1">
        <v>42145</v>
      </c>
      <c r="U1875" s="1">
        <v>42145</v>
      </c>
      <c r="V1875">
        <v>30.023999999999997</v>
      </c>
      <c r="W1875">
        <v>20</v>
      </c>
      <c r="X1875">
        <v>431.43</v>
      </c>
      <c r="Y1875">
        <v>90104</v>
      </c>
      <c r="Z1875" t="str">
        <f>TEXT(Orders[[#This Row],[Order Date]],"MMM")</f>
        <v>May</v>
      </c>
    </row>
    <row r="1876" spans="1:26" x14ac:dyDescent="0.3">
      <c r="A1876">
        <v>20203</v>
      </c>
      <c r="B1876" t="s">
        <v>37</v>
      </c>
      <c r="C1876">
        <v>0.08</v>
      </c>
      <c r="D1876">
        <v>3.28</v>
      </c>
      <c r="E1876">
        <v>3.97</v>
      </c>
      <c r="F1876">
        <v>3320</v>
      </c>
      <c r="G1876" t="s">
        <v>2943</v>
      </c>
      <c r="H1876" t="s">
        <v>49</v>
      </c>
      <c r="I1876" t="s">
        <v>58</v>
      </c>
      <c r="J1876" t="s">
        <v>29</v>
      </c>
      <c r="K1876" t="s">
        <v>30</v>
      </c>
      <c r="L1876" t="s">
        <v>31</v>
      </c>
      <c r="M1876" t="s">
        <v>1787</v>
      </c>
      <c r="N1876">
        <v>0.56000000000000005</v>
      </c>
      <c r="O1876" t="s">
        <v>33</v>
      </c>
      <c r="P1876" t="s">
        <v>136</v>
      </c>
      <c r="Q1876" t="s">
        <v>244</v>
      </c>
      <c r="R1876" t="s">
        <v>1640</v>
      </c>
      <c r="S1876">
        <v>38301</v>
      </c>
      <c r="T1876" s="1">
        <v>42121</v>
      </c>
      <c r="U1876" s="1">
        <v>42122</v>
      </c>
      <c r="V1876">
        <v>0.42660000000000337</v>
      </c>
      <c r="W1876">
        <v>18</v>
      </c>
      <c r="X1876">
        <v>57.24</v>
      </c>
      <c r="Y1876">
        <v>90103</v>
      </c>
      <c r="Z1876" t="str">
        <f>TEXT(Orders[[#This Row],[Order Date]],"MMM")</f>
        <v>Apr</v>
      </c>
    </row>
    <row r="1877" spans="1:26" x14ac:dyDescent="0.3">
      <c r="A1877">
        <v>20204</v>
      </c>
      <c r="B1877" t="s">
        <v>37</v>
      </c>
      <c r="C1877">
        <v>0.09</v>
      </c>
      <c r="D1877">
        <v>40.97</v>
      </c>
      <c r="E1877">
        <v>8.99</v>
      </c>
      <c r="F1877">
        <v>3320</v>
      </c>
      <c r="G1877" t="s">
        <v>2943</v>
      </c>
      <c r="H1877" t="s">
        <v>27</v>
      </c>
      <c r="I1877" t="s">
        <v>58</v>
      </c>
      <c r="J1877" t="s">
        <v>29</v>
      </c>
      <c r="K1877" t="s">
        <v>30</v>
      </c>
      <c r="L1877" t="s">
        <v>51</v>
      </c>
      <c r="M1877" t="s">
        <v>2436</v>
      </c>
      <c r="N1877">
        <v>0.59</v>
      </c>
      <c r="O1877" t="s">
        <v>33</v>
      </c>
      <c r="P1877" t="s">
        <v>136</v>
      </c>
      <c r="Q1877" t="s">
        <v>244</v>
      </c>
      <c r="R1877" t="s">
        <v>1640</v>
      </c>
      <c r="S1877">
        <v>38301</v>
      </c>
      <c r="T1877" s="1">
        <v>42121</v>
      </c>
      <c r="U1877" s="1">
        <v>42123</v>
      </c>
      <c r="V1877">
        <v>66.215999999999994</v>
      </c>
      <c r="W1877">
        <v>22</v>
      </c>
      <c r="X1877">
        <v>824.7</v>
      </c>
      <c r="Y1877">
        <v>90103</v>
      </c>
      <c r="Z1877" t="str">
        <f>TEXT(Orders[[#This Row],[Order Date]],"MMM")</f>
        <v>Apr</v>
      </c>
    </row>
    <row r="1878" spans="1:26" x14ac:dyDescent="0.3">
      <c r="A1878">
        <v>25330</v>
      </c>
      <c r="B1878" t="s">
        <v>56</v>
      </c>
      <c r="C1878">
        <v>0.05</v>
      </c>
      <c r="D1878">
        <v>6.48</v>
      </c>
      <c r="E1878">
        <v>8.19</v>
      </c>
      <c r="F1878">
        <v>3324</v>
      </c>
      <c r="G1878" t="s">
        <v>2944</v>
      </c>
      <c r="H1878" t="s">
        <v>49</v>
      </c>
      <c r="I1878" t="s">
        <v>114</v>
      </c>
      <c r="J1878" t="s">
        <v>29</v>
      </c>
      <c r="K1878" t="s">
        <v>93</v>
      </c>
      <c r="L1878" t="s">
        <v>59</v>
      </c>
      <c r="M1878" t="s">
        <v>2545</v>
      </c>
      <c r="N1878">
        <v>0.37</v>
      </c>
      <c r="O1878" t="s">
        <v>33</v>
      </c>
      <c r="P1878" t="s">
        <v>34</v>
      </c>
      <c r="Q1878" t="s">
        <v>378</v>
      </c>
      <c r="R1878" t="s">
        <v>2945</v>
      </c>
      <c r="S1878">
        <v>85335</v>
      </c>
      <c r="T1878" s="1">
        <v>42047</v>
      </c>
      <c r="U1878" s="1">
        <v>42050</v>
      </c>
      <c r="V1878">
        <v>-164.18</v>
      </c>
      <c r="W1878">
        <v>9</v>
      </c>
      <c r="X1878">
        <v>58.5</v>
      </c>
      <c r="Y1878">
        <v>90985</v>
      </c>
      <c r="Z1878" t="str">
        <f>TEXT(Orders[[#This Row],[Order Date]],"MMM")</f>
        <v>Feb</v>
      </c>
    </row>
    <row r="1879" spans="1:26" x14ac:dyDescent="0.3">
      <c r="A1879">
        <v>20488</v>
      </c>
      <c r="B1879" t="s">
        <v>106</v>
      </c>
      <c r="C1879">
        <v>0</v>
      </c>
      <c r="D1879">
        <v>8.74</v>
      </c>
      <c r="E1879">
        <v>8.2899999999999991</v>
      </c>
      <c r="F1879">
        <v>3325</v>
      </c>
      <c r="G1879" t="s">
        <v>2946</v>
      </c>
      <c r="H1879" t="s">
        <v>49</v>
      </c>
      <c r="I1879" t="s">
        <v>114</v>
      </c>
      <c r="J1879" t="s">
        <v>29</v>
      </c>
      <c r="K1879" t="s">
        <v>69</v>
      </c>
      <c r="L1879" t="s">
        <v>59</v>
      </c>
      <c r="M1879" t="s">
        <v>1478</v>
      </c>
      <c r="N1879">
        <v>0.38</v>
      </c>
      <c r="O1879" t="s">
        <v>33</v>
      </c>
      <c r="P1879" t="s">
        <v>34</v>
      </c>
      <c r="Q1879" t="s">
        <v>102</v>
      </c>
      <c r="R1879" t="s">
        <v>1389</v>
      </c>
      <c r="S1879">
        <v>97420</v>
      </c>
      <c r="T1879" s="1">
        <v>42179</v>
      </c>
      <c r="U1879" s="1">
        <v>42181</v>
      </c>
      <c r="V1879">
        <v>-79.400000000000006</v>
      </c>
      <c r="W1879">
        <v>14</v>
      </c>
      <c r="X1879">
        <v>131.62</v>
      </c>
      <c r="Y1879">
        <v>90986</v>
      </c>
      <c r="Z1879" t="str">
        <f>TEXT(Orders[[#This Row],[Order Date]],"MMM")</f>
        <v>Jun</v>
      </c>
    </row>
    <row r="1880" spans="1:26" x14ac:dyDescent="0.3">
      <c r="A1880">
        <v>23476</v>
      </c>
      <c r="B1880" t="s">
        <v>47</v>
      </c>
      <c r="C1880">
        <v>7.0000000000000007E-2</v>
      </c>
      <c r="D1880">
        <v>5.58</v>
      </c>
      <c r="E1880">
        <v>1.99</v>
      </c>
      <c r="F1880">
        <v>3325</v>
      </c>
      <c r="G1880" t="s">
        <v>2946</v>
      </c>
      <c r="H1880" t="s">
        <v>49</v>
      </c>
      <c r="I1880" t="s">
        <v>114</v>
      </c>
      <c r="J1880" t="s">
        <v>29</v>
      </c>
      <c r="K1880" t="s">
        <v>30</v>
      </c>
      <c r="L1880" t="s">
        <v>31</v>
      </c>
      <c r="M1880" t="s">
        <v>2947</v>
      </c>
      <c r="N1880">
        <v>0.46</v>
      </c>
      <c r="O1880" t="s">
        <v>33</v>
      </c>
      <c r="P1880" t="s">
        <v>34</v>
      </c>
      <c r="Q1880" t="s">
        <v>102</v>
      </c>
      <c r="R1880" t="s">
        <v>1389</v>
      </c>
      <c r="S1880">
        <v>97420</v>
      </c>
      <c r="T1880" s="1">
        <v>42118</v>
      </c>
      <c r="U1880" s="1">
        <v>42120</v>
      </c>
      <c r="V1880">
        <v>23.045999999999999</v>
      </c>
      <c r="W1880">
        <v>23</v>
      </c>
      <c r="X1880">
        <v>121.46</v>
      </c>
      <c r="Y1880">
        <v>90987</v>
      </c>
      <c r="Z1880" t="str">
        <f>TEXT(Orders[[#This Row],[Order Date]],"MMM")</f>
        <v>Apr</v>
      </c>
    </row>
    <row r="1881" spans="1:26" x14ac:dyDescent="0.3">
      <c r="A1881">
        <v>18259</v>
      </c>
      <c r="B1881" t="s">
        <v>37</v>
      </c>
      <c r="C1881">
        <v>0.06</v>
      </c>
      <c r="D1881">
        <v>113.98</v>
      </c>
      <c r="E1881">
        <v>30</v>
      </c>
      <c r="F1881">
        <v>3327</v>
      </c>
      <c r="G1881" t="s">
        <v>2948</v>
      </c>
      <c r="H1881" t="s">
        <v>39</v>
      </c>
      <c r="I1881" t="s">
        <v>58</v>
      </c>
      <c r="J1881" t="s">
        <v>41</v>
      </c>
      <c r="K1881" t="s">
        <v>42</v>
      </c>
      <c r="L1881" t="s">
        <v>43</v>
      </c>
      <c r="M1881" t="s">
        <v>2949</v>
      </c>
      <c r="N1881">
        <v>0.69</v>
      </c>
      <c r="O1881" t="s">
        <v>33</v>
      </c>
      <c r="P1881" t="s">
        <v>61</v>
      </c>
      <c r="Q1881" t="s">
        <v>300</v>
      </c>
      <c r="R1881" t="s">
        <v>2711</v>
      </c>
      <c r="S1881">
        <v>48060</v>
      </c>
      <c r="T1881" s="1">
        <v>42069</v>
      </c>
      <c r="U1881" s="1">
        <v>42071</v>
      </c>
      <c r="V1881">
        <v>-127.3</v>
      </c>
      <c r="W1881">
        <v>3</v>
      </c>
      <c r="X1881">
        <v>356.14</v>
      </c>
      <c r="Y1881">
        <v>87272</v>
      </c>
      <c r="Z1881" t="str">
        <f>TEXT(Orders[[#This Row],[Order Date]],"MMM")</f>
        <v>Mar</v>
      </c>
    </row>
    <row r="1882" spans="1:26" x14ac:dyDescent="0.3">
      <c r="A1882">
        <v>18260</v>
      </c>
      <c r="B1882" t="s">
        <v>37</v>
      </c>
      <c r="C1882">
        <v>0.05</v>
      </c>
      <c r="D1882">
        <v>6.48</v>
      </c>
      <c r="E1882">
        <v>6.86</v>
      </c>
      <c r="F1882">
        <v>3327</v>
      </c>
      <c r="G1882" t="s">
        <v>2948</v>
      </c>
      <c r="H1882" t="s">
        <v>49</v>
      </c>
      <c r="I1882" t="s">
        <v>58</v>
      </c>
      <c r="J1882" t="s">
        <v>29</v>
      </c>
      <c r="K1882" t="s">
        <v>93</v>
      </c>
      <c r="L1882" t="s">
        <v>59</v>
      </c>
      <c r="M1882" t="s">
        <v>927</v>
      </c>
      <c r="N1882">
        <v>0.37</v>
      </c>
      <c r="O1882" t="s">
        <v>33</v>
      </c>
      <c r="P1882" t="s">
        <v>61</v>
      </c>
      <c r="Q1882" t="s">
        <v>300</v>
      </c>
      <c r="R1882" t="s">
        <v>2711</v>
      </c>
      <c r="S1882">
        <v>48060</v>
      </c>
      <c r="T1882" s="1">
        <v>42069</v>
      </c>
      <c r="U1882" s="1">
        <v>42071</v>
      </c>
      <c r="V1882">
        <v>-52.77</v>
      </c>
      <c r="W1882">
        <v>4</v>
      </c>
      <c r="X1882">
        <v>27.08</v>
      </c>
      <c r="Y1882">
        <v>87272</v>
      </c>
      <c r="Z1882" t="str">
        <f>TEXT(Orders[[#This Row],[Order Date]],"MMM")</f>
        <v>Mar</v>
      </c>
    </row>
    <row r="1883" spans="1:26" x14ac:dyDescent="0.3">
      <c r="A1883">
        <v>21588</v>
      </c>
      <c r="B1883" t="s">
        <v>56</v>
      </c>
      <c r="C1883">
        <v>0.09</v>
      </c>
      <c r="D1883">
        <v>5.98</v>
      </c>
      <c r="E1883">
        <v>4.6900000000000004</v>
      </c>
      <c r="F1883">
        <v>3331</v>
      </c>
      <c r="G1883" t="s">
        <v>2950</v>
      </c>
      <c r="H1883" t="s">
        <v>49</v>
      </c>
      <c r="I1883" t="s">
        <v>28</v>
      </c>
      <c r="J1883" t="s">
        <v>29</v>
      </c>
      <c r="K1883" t="s">
        <v>141</v>
      </c>
      <c r="L1883" t="s">
        <v>59</v>
      </c>
      <c r="M1883" t="s">
        <v>1399</v>
      </c>
      <c r="N1883">
        <v>0.68</v>
      </c>
      <c r="O1883" t="s">
        <v>33</v>
      </c>
      <c r="P1883" t="s">
        <v>136</v>
      </c>
      <c r="Q1883" t="s">
        <v>362</v>
      </c>
      <c r="R1883" t="s">
        <v>2951</v>
      </c>
      <c r="S1883">
        <v>32174</v>
      </c>
      <c r="T1883" s="1">
        <v>42009</v>
      </c>
      <c r="U1883" s="1">
        <v>42010</v>
      </c>
      <c r="V1883">
        <v>-781.13419999999996</v>
      </c>
      <c r="W1883">
        <v>11</v>
      </c>
      <c r="X1883">
        <v>65.849999999999994</v>
      </c>
      <c r="Y1883">
        <v>86283</v>
      </c>
      <c r="Z1883" t="str">
        <f>TEXT(Orders[[#This Row],[Order Date]],"MMM")</f>
        <v>Jan</v>
      </c>
    </row>
    <row r="1884" spans="1:26" x14ac:dyDescent="0.3">
      <c r="A1884">
        <v>23294</v>
      </c>
      <c r="B1884" t="s">
        <v>37</v>
      </c>
      <c r="C1884">
        <v>0.02</v>
      </c>
      <c r="D1884">
        <v>4</v>
      </c>
      <c r="E1884">
        <v>1.3</v>
      </c>
      <c r="F1884">
        <v>3331</v>
      </c>
      <c r="G1884" t="s">
        <v>2950</v>
      </c>
      <c r="H1884" t="s">
        <v>49</v>
      </c>
      <c r="I1884" t="s">
        <v>28</v>
      </c>
      <c r="J1884" t="s">
        <v>29</v>
      </c>
      <c r="K1884" t="s">
        <v>93</v>
      </c>
      <c r="L1884" t="s">
        <v>31</v>
      </c>
      <c r="M1884" t="s">
        <v>204</v>
      </c>
      <c r="N1884">
        <v>0.37</v>
      </c>
      <c r="O1884" t="s">
        <v>33</v>
      </c>
      <c r="P1884" t="s">
        <v>136</v>
      </c>
      <c r="Q1884" t="s">
        <v>362</v>
      </c>
      <c r="R1884" t="s">
        <v>2951</v>
      </c>
      <c r="S1884">
        <v>32174</v>
      </c>
      <c r="T1884" s="1">
        <v>42013</v>
      </c>
      <c r="U1884" s="1">
        <v>42013</v>
      </c>
      <c r="V1884">
        <v>-23.295999999999999</v>
      </c>
      <c r="W1884">
        <v>12</v>
      </c>
      <c r="X1884">
        <v>50.71</v>
      </c>
      <c r="Y1884">
        <v>86284</v>
      </c>
      <c r="Z1884" t="str">
        <f>TEXT(Orders[[#This Row],[Order Date]],"MMM")</f>
        <v>Jan</v>
      </c>
    </row>
    <row r="1885" spans="1:26" x14ac:dyDescent="0.3">
      <c r="A1885">
        <v>21429</v>
      </c>
      <c r="B1885" t="s">
        <v>25</v>
      </c>
      <c r="C1885">
        <v>0.08</v>
      </c>
      <c r="D1885">
        <v>6.48</v>
      </c>
      <c r="E1885">
        <v>8.4</v>
      </c>
      <c r="F1885">
        <v>3338</v>
      </c>
      <c r="G1885" t="s">
        <v>2952</v>
      </c>
      <c r="H1885" t="s">
        <v>49</v>
      </c>
      <c r="I1885" t="s">
        <v>114</v>
      </c>
      <c r="J1885" t="s">
        <v>29</v>
      </c>
      <c r="K1885" t="s">
        <v>93</v>
      </c>
      <c r="L1885" t="s">
        <v>59</v>
      </c>
      <c r="M1885" t="s">
        <v>734</v>
      </c>
      <c r="N1885">
        <v>0.37</v>
      </c>
      <c r="O1885" t="s">
        <v>33</v>
      </c>
      <c r="P1885" t="s">
        <v>136</v>
      </c>
      <c r="Q1885" t="s">
        <v>362</v>
      </c>
      <c r="R1885" t="s">
        <v>2953</v>
      </c>
      <c r="S1885">
        <v>33614</v>
      </c>
      <c r="T1885" s="1">
        <v>42131</v>
      </c>
      <c r="U1885" s="1">
        <v>42131</v>
      </c>
      <c r="V1885">
        <v>58.811999999999998</v>
      </c>
      <c r="W1885">
        <v>7</v>
      </c>
      <c r="X1885">
        <v>45</v>
      </c>
      <c r="Y1885">
        <v>85979</v>
      </c>
      <c r="Z1885" t="str">
        <f>TEXT(Orders[[#This Row],[Order Date]],"MMM")</f>
        <v>May</v>
      </c>
    </row>
    <row r="1886" spans="1:26" x14ac:dyDescent="0.3">
      <c r="A1886">
        <v>25613</v>
      </c>
      <c r="B1886" t="s">
        <v>25</v>
      </c>
      <c r="C1886">
        <v>0.03</v>
      </c>
      <c r="D1886">
        <v>2.61</v>
      </c>
      <c r="E1886">
        <v>0.5</v>
      </c>
      <c r="F1886">
        <v>3339</v>
      </c>
      <c r="G1886" t="s">
        <v>2954</v>
      </c>
      <c r="H1886" t="s">
        <v>49</v>
      </c>
      <c r="I1886" t="s">
        <v>114</v>
      </c>
      <c r="J1886" t="s">
        <v>29</v>
      </c>
      <c r="K1886" t="s">
        <v>134</v>
      </c>
      <c r="L1886" t="s">
        <v>59</v>
      </c>
      <c r="M1886" t="s">
        <v>1135</v>
      </c>
      <c r="N1886">
        <v>0.39</v>
      </c>
      <c r="O1886" t="s">
        <v>33</v>
      </c>
      <c r="P1886" t="s">
        <v>136</v>
      </c>
      <c r="Q1886" t="s">
        <v>362</v>
      </c>
      <c r="R1886" t="s">
        <v>2955</v>
      </c>
      <c r="S1886">
        <v>32780</v>
      </c>
      <c r="T1886" s="1">
        <v>42169</v>
      </c>
      <c r="U1886" s="1">
        <v>42170</v>
      </c>
      <c r="V1886">
        <v>4.0442999999999998</v>
      </c>
      <c r="W1886">
        <v>7</v>
      </c>
      <c r="X1886">
        <v>19.02</v>
      </c>
      <c r="Y1886">
        <v>85981</v>
      </c>
      <c r="Z1886" t="str">
        <f>TEXT(Orders[[#This Row],[Order Date]],"MMM")</f>
        <v>Jun</v>
      </c>
    </row>
    <row r="1887" spans="1:26" x14ac:dyDescent="0.3">
      <c r="A1887">
        <v>25614</v>
      </c>
      <c r="B1887" t="s">
        <v>25</v>
      </c>
      <c r="C1887">
        <v>0.01</v>
      </c>
      <c r="D1887">
        <v>11.66</v>
      </c>
      <c r="E1887">
        <v>7.95</v>
      </c>
      <c r="F1887">
        <v>3339</v>
      </c>
      <c r="G1887" t="s">
        <v>2954</v>
      </c>
      <c r="H1887" t="s">
        <v>49</v>
      </c>
      <c r="I1887" t="s">
        <v>114</v>
      </c>
      <c r="J1887" t="s">
        <v>29</v>
      </c>
      <c r="K1887" t="s">
        <v>30</v>
      </c>
      <c r="L1887" t="s">
        <v>51</v>
      </c>
      <c r="M1887" t="s">
        <v>1714</v>
      </c>
      <c r="N1887">
        <v>0.57999999999999996</v>
      </c>
      <c r="O1887" t="s">
        <v>33</v>
      </c>
      <c r="P1887" t="s">
        <v>136</v>
      </c>
      <c r="Q1887" t="s">
        <v>362</v>
      </c>
      <c r="R1887" t="s">
        <v>2955</v>
      </c>
      <c r="S1887">
        <v>32780</v>
      </c>
      <c r="T1887" s="1">
        <v>42169</v>
      </c>
      <c r="U1887" s="1">
        <v>42170</v>
      </c>
      <c r="V1887">
        <v>-10.368400000000001</v>
      </c>
      <c r="W1887">
        <v>16</v>
      </c>
      <c r="X1887">
        <v>193.87</v>
      </c>
      <c r="Y1887">
        <v>85981</v>
      </c>
      <c r="Z1887" t="str">
        <f>TEXT(Orders[[#This Row],[Order Date]],"MMM")</f>
        <v>Jun</v>
      </c>
    </row>
    <row r="1888" spans="1:26" x14ac:dyDescent="0.3">
      <c r="A1888">
        <v>22857</v>
      </c>
      <c r="B1888" t="s">
        <v>56</v>
      </c>
      <c r="C1888">
        <v>0.08</v>
      </c>
      <c r="D1888">
        <v>125.99</v>
      </c>
      <c r="E1888">
        <v>4.2</v>
      </c>
      <c r="F1888">
        <v>3340</v>
      </c>
      <c r="G1888" t="s">
        <v>2956</v>
      </c>
      <c r="H1888" t="s">
        <v>49</v>
      </c>
      <c r="I1888" t="s">
        <v>114</v>
      </c>
      <c r="J1888" t="s">
        <v>77</v>
      </c>
      <c r="K1888" t="s">
        <v>78</v>
      </c>
      <c r="L1888" t="s">
        <v>59</v>
      </c>
      <c r="M1888" t="s">
        <v>2957</v>
      </c>
      <c r="N1888">
        <v>0.56999999999999995</v>
      </c>
      <c r="O1888" t="s">
        <v>33</v>
      </c>
      <c r="P1888" t="s">
        <v>34</v>
      </c>
      <c r="Q1888" t="s">
        <v>102</v>
      </c>
      <c r="R1888" t="s">
        <v>2958</v>
      </c>
      <c r="S1888">
        <v>97060</v>
      </c>
      <c r="T1888" s="1">
        <v>42017</v>
      </c>
      <c r="U1888" s="1">
        <v>42018</v>
      </c>
      <c r="V1888">
        <v>989.81189999999992</v>
      </c>
      <c r="W1888">
        <v>14</v>
      </c>
      <c r="X1888">
        <v>1434.51</v>
      </c>
      <c r="Y1888">
        <v>85980</v>
      </c>
      <c r="Z1888" t="str">
        <f>TEXT(Orders[[#This Row],[Order Date]],"MMM")</f>
        <v>Jan</v>
      </c>
    </row>
    <row r="1889" spans="1:26" x14ac:dyDescent="0.3">
      <c r="A1889">
        <v>2986</v>
      </c>
      <c r="B1889" t="s">
        <v>47</v>
      </c>
      <c r="C1889">
        <v>0.03</v>
      </c>
      <c r="D1889">
        <v>194.3</v>
      </c>
      <c r="E1889">
        <v>11.54</v>
      </c>
      <c r="F1889">
        <v>3342</v>
      </c>
      <c r="G1889" t="s">
        <v>2959</v>
      </c>
      <c r="H1889" t="s">
        <v>49</v>
      </c>
      <c r="I1889" t="s">
        <v>40</v>
      </c>
      <c r="J1889" t="s">
        <v>41</v>
      </c>
      <c r="K1889" t="s">
        <v>50</v>
      </c>
      <c r="L1889" t="s">
        <v>236</v>
      </c>
      <c r="M1889" t="s">
        <v>1160</v>
      </c>
      <c r="N1889">
        <v>0.59</v>
      </c>
      <c r="O1889" t="s">
        <v>33</v>
      </c>
      <c r="P1889" t="s">
        <v>53</v>
      </c>
      <c r="Q1889" t="s">
        <v>1005</v>
      </c>
      <c r="R1889" t="s">
        <v>35</v>
      </c>
      <c r="S1889">
        <v>20006</v>
      </c>
      <c r="T1889" s="1">
        <v>42048</v>
      </c>
      <c r="U1889" s="1">
        <v>42050</v>
      </c>
      <c r="V1889">
        <v>2861.01</v>
      </c>
      <c r="W1889">
        <v>42</v>
      </c>
      <c r="X1889">
        <v>8549.0400000000009</v>
      </c>
      <c r="Y1889">
        <v>21572</v>
      </c>
      <c r="Z1889" t="str">
        <f>TEXT(Orders[[#This Row],[Order Date]],"MMM")</f>
        <v>Feb</v>
      </c>
    </row>
    <row r="1890" spans="1:26" x14ac:dyDescent="0.3">
      <c r="A1890">
        <v>20986</v>
      </c>
      <c r="B1890" t="s">
        <v>47</v>
      </c>
      <c r="C1890">
        <v>0.03</v>
      </c>
      <c r="D1890">
        <v>194.3</v>
      </c>
      <c r="E1890">
        <v>11.54</v>
      </c>
      <c r="F1890">
        <v>3344</v>
      </c>
      <c r="G1890" t="s">
        <v>2960</v>
      </c>
      <c r="H1890" t="s">
        <v>49</v>
      </c>
      <c r="I1890" t="s">
        <v>40</v>
      </c>
      <c r="J1890" t="s">
        <v>41</v>
      </c>
      <c r="K1890" t="s">
        <v>50</v>
      </c>
      <c r="L1890" t="s">
        <v>236</v>
      </c>
      <c r="M1890" t="s">
        <v>1160</v>
      </c>
      <c r="N1890">
        <v>0.59</v>
      </c>
      <c r="O1890" t="s">
        <v>33</v>
      </c>
      <c r="P1890" t="s">
        <v>61</v>
      </c>
      <c r="Q1890" t="s">
        <v>300</v>
      </c>
      <c r="R1890" t="s">
        <v>2961</v>
      </c>
      <c r="S1890">
        <v>48307</v>
      </c>
      <c r="T1890" s="1">
        <v>42048</v>
      </c>
      <c r="U1890" s="1">
        <v>42050</v>
      </c>
      <c r="V1890">
        <v>1544.9307000000001</v>
      </c>
      <c r="W1890">
        <v>11</v>
      </c>
      <c r="X1890">
        <v>2239.0300000000002</v>
      </c>
      <c r="Y1890">
        <v>89928</v>
      </c>
      <c r="Z1890" t="str">
        <f>TEXT(Orders[[#This Row],[Order Date]],"MMM")</f>
        <v>Feb</v>
      </c>
    </row>
    <row r="1891" spans="1:26" x14ac:dyDescent="0.3">
      <c r="A1891">
        <v>18947</v>
      </c>
      <c r="B1891" t="s">
        <v>56</v>
      </c>
      <c r="C1891">
        <v>7.0000000000000007E-2</v>
      </c>
      <c r="D1891">
        <v>7.68</v>
      </c>
      <c r="E1891">
        <v>6.16</v>
      </c>
      <c r="F1891">
        <v>3347</v>
      </c>
      <c r="G1891" t="s">
        <v>2962</v>
      </c>
      <c r="H1891" t="s">
        <v>27</v>
      </c>
      <c r="I1891" t="s">
        <v>114</v>
      </c>
      <c r="J1891" t="s">
        <v>29</v>
      </c>
      <c r="K1891" t="s">
        <v>109</v>
      </c>
      <c r="L1891" t="s">
        <v>59</v>
      </c>
      <c r="M1891" t="s">
        <v>2963</v>
      </c>
      <c r="N1891">
        <v>0.35</v>
      </c>
      <c r="O1891" t="s">
        <v>33</v>
      </c>
      <c r="P1891" t="s">
        <v>136</v>
      </c>
      <c r="Q1891" t="s">
        <v>362</v>
      </c>
      <c r="R1891" t="s">
        <v>2964</v>
      </c>
      <c r="S1891">
        <v>33411</v>
      </c>
      <c r="T1891" s="1">
        <v>42010</v>
      </c>
      <c r="U1891" s="1">
        <v>42012</v>
      </c>
      <c r="V1891">
        <v>125.9982</v>
      </c>
      <c r="W1891">
        <v>1</v>
      </c>
      <c r="X1891">
        <v>22.13</v>
      </c>
      <c r="Y1891">
        <v>89355</v>
      </c>
      <c r="Z1891" t="str">
        <f>TEXT(Orders[[#This Row],[Order Date]],"MMM")</f>
        <v>Jan</v>
      </c>
    </row>
    <row r="1892" spans="1:26" x14ac:dyDescent="0.3">
      <c r="A1892">
        <v>18948</v>
      </c>
      <c r="B1892" t="s">
        <v>56</v>
      </c>
      <c r="C1892">
        <v>0.05</v>
      </c>
      <c r="D1892">
        <v>6.64</v>
      </c>
      <c r="E1892">
        <v>4.95</v>
      </c>
      <c r="F1892">
        <v>3347</v>
      </c>
      <c r="G1892" t="s">
        <v>2962</v>
      </c>
      <c r="H1892" t="s">
        <v>27</v>
      </c>
      <c r="I1892" t="s">
        <v>114</v>
      </c>
      <c r="J1892" t="s">
        <v>41</v>
      </c>
      <c r="K1892" t="s">
        <v>50</v>
      </c>
      <c r="L1892" t="s">
        <v>51</v>
      </c>
      <c r="M1892" t="s">
        <v>2936</v>
      </c>
      <c r="N1892">
        <v>0.37</v>
      </c>
      <c r="O1892" t="s">
        <v>33</v>
      </c>
      <c r="P1892" t="s">
        <v>136</v>
      </c>
      <c r="Q1892" t="s">
        <v>362</v>
      </c>
      <c r="R1892" t="s">
        <v>2964</v>
      </c>
      <c r="S1892">
        <v>33411</v>
      </c>
      <c r="T1892" s="1">
        <v>42010</v>
      </c>
      <c r="U1892" s="1">
        <v>42012</v>
      </c>
      <c r="V1892">
        <v>-92.929200000000009</v>
      </c>
      <c r="W1892">
        <v>5</v>
      </c>
      <c r="X1892">
        <v>34.17</v>
      </c>
      <c r="Y1892">
        <v>89355</v>
      </c>
      <c r="Z1892" t="str">
        <f>TEXT(Orders[[#This Row],[Order Date]],"MMM")</f>
        <v>Jan</v>
      </c>
    </row>
    <row r="1893" spans="1:26" x14ac:dyDescent="0.3">
      <c r="A1893">
        <v>19461</v>
      </c>
      <c r="B1893" t="s">
        <v>56</v>
      </c>
      <c r="C1893">
        <v>0.02</v>
      </c>
      <c r="D1893">
        <v>110.99</v>
      </c>
      <c r="E1893">
        <v>2.5</v>
      </c>
      <c r="F1893">
        <v>3347</v>
      </c>
      <c r="G1893" t="s">
        <v>2962</v>
      </c>
      <c r="H1893" t="s">
        <v>49</v>
      </c>
      <c r="I1893" t="s">
        <v>114</v>
      </c>
      <c r="J1893" t="s">
        <v>77</v>
      </c>
      <c r="K1893" t="s">
        <v>78</v>
      </c>
      <c r="L1893" t="s">
        <v>59</v>
      </c>
      <c r="M1893" t="s">
        <v>500</v>
      </c>
      <c r="N1893">
        <v>0.56999999999999995</v>
      </c>
      <c r="O1893" t="s">
        <v>33</v>
      </c>
      <c r="P1893" t="s">
        <v>136</v>
      </c>
      <c r="Q1893" t="s">
        <v>362</v>
      </c>
      <c r="R1893" t="s">
        <v>2964</v>
      </c>
      <c r="S1893">
        <v>33411</v>
      </c>
      <c r="T1893" s="1">
        <v>42031</v>
      </c>
      <c r="U1893" s="1">
        <v>42033</v>
      </c>
      <c r="V1893">
        <v>-39.808999999999997</v>
      </c>
      <c r="W1893">
        <v>1</v>
      </c>
      <c r="X1893">
        <v>94.3</v>
      </c>
      <c r="Y1893">
        <v>89356</v>
      </c>
      <c r="Z1893" t="str">
        <f>TEXT(Orders[[#This Row],[Order Date]],"MMM")</f>
        <v>Jan</v>
      </c>
    </row>
    <row r="1894" spans="1:26" x14ac:dyDescent="0.3">
      <c r="A1894">
        <v>21485</v>
      </c>
      <c r="B1894" t="s">
        <v>56</v>
      </c>
      <c r="C1894">
        <v>0.01</v>
      </c>
      <c r="D1894">
        <v>73.98</v>
      </c>
      <c r="E1894">
        <v>12.14</v>
      </c>
      <c r="F1894">
        <v>3350</v>
      </c>
      <c r="G1894" t="s">
        <v>2965</v>
      </c>
      <c r="H1894" t="s">
        <v>49</v>
      </c>
      <c r="I1894" t="s">
        <v>58</v>
      </c>
      <c r="J1894" t="s">
        <v>77</v>
      </c>
      <c r="K1894" t="s">
        <v>180</v>
      </c>
      <c r="L1894" t="s">
        <v>59</v>
      </c>
      <c r="M1894" t="s">
        <v>372</v>
      </c>
      <c r="N1894">
        <v>0.67</v>
      </c>
      <c r="O1894" t="s">
        <v>33</v>
      </c>
      <c r="P1894" t="s">
        <v>34</v>
      </c>
      <c r="Q1894" t="s">
        <v>35</v>
      </c>
      <c r="R1894" t="s">
        <v>2966</v>
      </c>
      <c r="S1894">
        <v>98444</v>
      </c>
      <c r="T1894" s="1">
        <v>42027</v>
      </c>
      <c r="U1894" s="1">
        <v>42029</v>
      </c>
      <c r="V1894">
        <v>-29.065600000000003</v>
      </c>
      <c r="W1894">
        <v>5</v>
      </c>
      <c r="X1894">
        <v>384.22</v>
      </c>
      <c r="Y1894">
        <v>91296</v>
      </c>
      <c r="Z1894" t="str">
        <f>TEXT(Orders[[#This Row],[Order Date]],"MMM")</f>
        <v>Jan</v>
      </c>
    </row>
    <row r="1895" spans="1:26" x14ac:dyDescent="0.3">
      <c r="A1895">
        <v>23248</v>
      </c>
      <c r="B1895" t="s">
        <v>47</v>
      </c>
      <c r="C1895">
        <v>0.1</v>
      </c>
      <c r="D1895">
        <v>10.89</v>
      </c>
      <c r="E1895">
        <v>4.5</v>
      </c>
      <c r="F1895">
        <v>3351</v>
      </c>
      <c r="G1895" t="s">
        <v>2967</v>
      </c>
      <c r="H1895" t="s">
        <v>49</v>
      </c>
      <c r="I1895" t="s">
        <v>58</v>
      </c>
      <c r="J1895" t="s">
        <v>29</v>
      </c>
      <c r="K1895" t="s">
        <v>257</v>
      </c>
      <c r="L1895" t="s">
        <v>59</v>
      </c>
      <c r="M1895" t="s">
        <v>258</v>
      </c>
      <c r="N1895">
        <v>0.59</v>
      </c>
      <c r="O1895" t="s">
        <v>33</v>
      </c>
      <c r="P1895" t="s">
        <v>34</v>
      </c>
      <c r="Q1895" t="s">
        <v>35</v>
      </c>
      <c r="R1895" t="s">
        <v>2968</v>
      </c>
      <c r="S1895">
        <v>99301</v>
      </c>
      <c r="T1895" s="1">
        <v>42039</v>
      </c>
      <c r="U1895" s="1">
        <v>42041</v>
      </c>
      <c r="V1895">
        <v>-19.2972</v>
      </c>
      <c r="W1895">
        <v>17</v>
      </c>
      <c r="X1895">
        <v>178.68</v>
      </c>
      <c r="Y1895">
        <v>91297</v>
      </c>
      <c r="Z1895" t="str">
        <f>TEXT(Orders[[#This Row],[Order Date]],"MMM")</f>
        <v>Feb</v>
      </c>
    </row>
    <row r="1896" spans="1:26" x14ac:dyDescent="0.3">
      <c r="A1896">
        <v>23474</v>
      </c>
      <c r="B1896" t="s">
        <v>25</v>
      </c>
      <c r="C1896">
        <v>0.06</v>
      </c>
      <c r="D1896">
        <v>6.7</v>
      </c>
      <c r="E1896">
        <v>1.56</v>
      </c>
      <c r="F1896">
        <v>3351</v>
      </c>
      <c r="G1896" t="s">
        <v>2967</v>
      </c>
      <c r="H1896" t="s">
        <v>27</v>
      </c>
      <c r="I1896" t="s">
        <v>58</v>
      </c>
      <c r="J1896" t="s">
        <v>29</v>
      </c>
      <c r="K1896" t="s">
        <v>30</v>
      </c>
      <c r="L1896" t="s">
        <v>31</v>
      </c>
      <c r="M1896" t="s">
        <v>1070</v>
      </c>
      <c r="N1896">
        <v>0.52</v>
      </c>
      <c r="O1896" t="s">
        <v>33</v>
      </c>
      <c r="P1896" t="s">
        <v>34</v>
      </c>
      <c r="Q1896" t="s">
        <v>35</v>
      </c>
      <c r="R1896" t="s">
        <v>2968</v>
      </c>
      <c r="S1896">
        <v>99301</v>
      </c>
      <c r="T1896" s="1">
        <v>42042</v>
      </c>
      <c r="U1896" s="1">
        <v>42044</v>
      </c>
      <c r="V1896">
        <v>40.6556</v>
      </c>
      <c r="W1896">
        <v>12</v>
      </c>
      <c r="X1896">
        <v>79.39</v>
      </c>
      <c r="Y1896">
        <v>91298</v>
      </c>
      <c r="Z1896" t="str">
        <f>TEXT(Orders[[#This Row],[Order Date]],"MMM")</f>
        <v>Feb</v>
      </c>
    </row>
    <row r="1897" spans="1:26" x14ac:dyDescent="0.3">
      <c r="A1897">
        <v>19838</v>
      </c>
      <c r="B1897" t="s">
        <v>25</v>
      </c>
      <c r="C1897">
        <v>0.03</v>
      </c>
      <c r="D1897">
        <v>28.53</v>
      </c>
      <c r="E1897">
        <v>1.49</v>
      </c>
      <c r="F1897">
        <v>3354</v>
      </c>
      <c r="G1897" t="s">
        <v>2969</v>
      </c>
      <c r="H1897" t="s">
        <v>49</v>
      </c>
      <c r="I1897" t="s">
        <v>28</v>
      </c>
      <c r="J1897" t="s">
        <v>29</v>
      </c>
      <c r="K1897" t="s">
        <v>109</v>
      </c>
      <c r="L1897" t="s">
        <v>59</v>
      </c>
      <c r="M1897" t="s">
        <v>332</v>
      </c>
      <c r="N1897">
        <v>0.38</v>
      </c>
      <c r="O1897" t="s">
        <v>33</v>
      </c>
      <c r="P1897" t="s">
        <v>34</v>
      </c>
      <c r="Q1897" t="s">
        <v>45</v>
      </c>
      <c r="R1897" t="s">
        <v>2970</v>
      </c>
      <c r="S1897">
        <v>92231</v>
      </c>
      <c r="T1897" s="1">
        <v>42140</v>
      </c>
      <c r="U1897" s="1">
        <v>42141</v>
      </c>
      <c r="V1897">
        <v>137.67569999999998</v>
      </c>
      <c r="W1897">
        <v>7</v>
      </c>
      <c r="X1897">
        <v>199.53</v>
      </c>
      <c r="Y1897">
        <v>88589</v>
      </c>
      <c r="Z1897" t="str">
        <f>TEXT(Orders[[#This Row],[Order Date]],"MMM")</f>
        <v>May</v>
      </c>
    </row>
    <row r="1898" spans="1:26" x14ac:dyDescent="0.3">
      <c r="A1898">
        <v>19839</v>
      </c>
      <c r="B1898" t="s">
        <v>25</v>
      </c>
      <c r="C1898">
        <v>7.0000000000000007E-2</v>
      </c>
      <c r="D1898">
        <v>5.98</v>
      </c>
      <c r="E1898">
        <v>7.15</v>
      </c>
      <c r="F1898">
        <v>3354</v>
      </c>
      <c r="G1898" t="s">
        <v>2969</v>
      </c>
      <c r="H1898" t="s">
        <v>49</v>
      </c>
      <c r="I1898" t="s">
        <v>28</v>
      </c>
      <c r="J1898" t="s">
        <v>29</v>
      </c>
      <c r="K1898" t="s">
        <v>93</v>
      </c>
      <c r="L1898" t="s">
        <v>59</v>
      </c>
      <c r="M1898" t="s">
        <v>2971</v>
      </c>
      <c r="N1898">
        <v>0.36</v>
      </c>
      <c r="O1898" t="s">
        <v>33</v>
      </c>
      <c r="P1898" t="s">
        <v>34</v>
      </c>
      <c r="Q1898" t="s">
        <v>45</v>
      </c>
      <c r="R1898" t="s">
        <v>2970</v>
      </c>
      <c r="S1898">
        <v>92231</v>
      </c>
      <c r="T1898" s="1">
        <v>42140</v>
      </c>
      <c r="U1898" s="1">
        <v>42142</v>
      </c>
      <c r="V1898">
        <v>-62</v>
      </c>
      <c r="W1898">
        <v>6</v>
      </c>
      <c r="X1898">
        <v>37.049999999999997</v>
      </c>
      <c r="Y1898">
        <v>88589</v>
      </c>
      <c r="Z1898" t="str">
        <f>TEXT(Orders[[#This Row],[Order Date]],"MMM")</f>
        <v>May</v>
      </c>
    </row>
    <row r="1899" spans="1:26" x14ac:dyDescent="0.3">
      <c r="A1899">
        <v>19666</v>
      </c>
      <c r="B1899" t="s">
        <v>37</v>
      </c>
      <c r="C1899">
        <v>0.04</v>
      </c>
      <c r="D1899">
        <v>3.69</v>
      </c>
      <c r="E1899">
        <v>0.5</v>
      </c>
      <c r="F1899">
        <v>3354</v>
      </c>
      <c r="G1899" t="s">
        <v>2969</v>
      </c>
      <c r="H1899" t="s">
        <v>49</v>
      </c>
      <c r="I1899" t="s">
        <v>28</v>
      </c>
      <c r="J1899" t="s">
        <v>29</v>
      </c>
      <c r="K1899" t="s">
        <v>134</v>
      </c>
      <c r="L1899" t="s">
        <v>59</v>
      </c>
      <c r="M1899" t="s">
        <v>1535</v>
      </c>
      <c r="N1899">
        <v>0.38</v>
      </c>
      <c r="O1899" t="s">
        <v>33</v>
      </c>
      <c r="P1899" t="s">
        <v>34</v>
      </c>
      <c r="Q1899" t="s">
        <v>45</v>
      </c>
      <c r="R1899" t="s">
        <v>2970</v>
      </c>
      <c r="S1899">
        <v>92231</v>
      </c>
      <c r="T1899" s="1">
        <v>42090</v>
      </c>
      <c r="U1899" s="1">
        <v>42092</v>
      </c>
      <c r="V1899">
        <v>47.527199999999993</v>
      </c>
      <c r="W1899">
        <v>19</v>
      </c>
      <c r="X1899">
        <v>68.88</v>
      </c>
      <c r="Y1899">
        <v>88590</v>
      </c>
      <c r="Z1899" t="str">
        <f>TEXT(Orders[[#This Row],[Order Date]],"MMM")</f>
        <v>Mar</v>
      </c>
    </row>
    <row r="1900" spans="1:26" x14ac:dyDescent="0.3">
      <c r="A1900">
        <v>23906</v>
      </c>
      <c r="B1900" t="s">
        <v>106</v>
      </c>
      <c r="C1900">
        <v>0.1</v>
      </c>
      <c r="D1900">
        <v>120.98</v>
      </c>
      <c r="E1900">
        <v>9.07</v>
      </c>
      <c r="F1900">
        <v>3355</v>
      </c>
      <c r="G1900" t="s">
        <v>2972</v>
      </c>
      <c r="H1900" t="s">
        <v>49</v>
      </c>
      <c r="I1900" t="s">
        <v>28</v>
      </c>
      <c r="J1900" t="s">
        <v>29</v>
      </c>
      <c r="K1900" t="s">
        <v>109</v>
      </c>
      <c r="L1900" t="s">
        <v>59</v>
      </c>
      <c r="M1900" t="s">
        <v>1320</v>
      </c>
      <c r="N1900">
        <v>0.35</v>
      </c>
      <c r="O1900" t="s">
        <v>33</v>
      </c>
      <c r="P1900" t="s">
        <v>34</v>
      </c>
      <c r="Q1900" t="s">
        <v>45</v>
      </c>
      <c r="R1900" t="s">
        <v>2973</v>
      </c>
      <c r="S1900">
        <v>93010</v>
      </c>
      <c r="T1900" s="1">
        <v>42063</v>
      </c>
      <c r="U1900" s="1">
        <v>42072</v>
      </c>
      <c r="V1900">
        <v>379.3965</v>
      </c>
      <c r="W1900">
        <v>5</v>
      </c>
      <c r="X1900">
        <v>549.85</v>
      </c>
      <c r="Y1900">
        <v>88587</v>
      </c>
      <c r="Z1900" t="str">
        <f>TEXT(Orders[[#This Row],[Order Date]],"MMM")</f>
        <v>Feb</v>
      </c>
    </row>
    <row r="1901" spans="1:26" x14ac:dyDescent="0.3">
      <c r="A1901">
        <v>23907</v>
      </c>
      <c r="B1901" t="s">
        <v>106</v>
      </c>
      <c r="C1901">
        <v>0.08</v>
      </c>
      <c r="D1901">
        <v>8.32</v>
      </c>
      <c r="E1901">
        <v>2.38</v>
      </c>
      <c r="F1901">
        <v>3355</v>
      </c>
      <c r="G1901" t="s">
        <v>2972</v>
      </c>
      <c r="H1901" t="s">
        <v>27</v>
      </c>
      <c r="I1901" t="s">
        <v>28</v>
      </c>
      <c r="J1901" t="s">
        <v>77</v>
      </c>
      <c r="K1901" t="s">
        <v>180</v>
      </c>
      <c r="L1901" t="s">
        <v>51</v>
      </c>
      <c r="M1901" t="s">
        <v>606</v>
      </c>
      <c r="N1901">
        <v>0.74</v>
      </c>
      <c r="O1901" t="s">
        <v>33</v>
      </c>
      <c r="P1901" t="s">
        <v>34</v>
      </c>
      <c r="Q1901" t="s">
        <v>45</v>
      </c>
      <c r="R1901" t="s">
        <v>2973</v>
      </c>
      <c r="S1901">
        <v>93010</v>
      </c>
      <c r="T1901" s="1">
        <v>42063</v>
      </c>
      <c r="U1901" s="1">
        <v>42067</v>
      </c>
      <c r="V1901">
        <v>-41.83</v>
      </c>
      <c r="W1901">
        <v>6</v>
      </c>
      <c r="X1901">
        <v>48.99</v>
      </c>
      <c r="Y1901">
        <v>88587</v>
      </c>
      <c r="Z1901" t="str">
        <f>TEXT(Orders[[#This Row],[Order Date]],"MMM")</f>
        <v>Feb</v>
      </c>
    </row>
    <row r="1902" spans="1:26" x14ac:dyDescent="0.3">
      <c r="A1902">
        <v>23908</v>
      </c>
      <c r="B1902" t="s">
        <v>106</v>
      </c>
      <c r="C1902">
        <v>0.1</v>
      </c>
      <c r="D1902">
        <v>125.99</v>
      </c>
      <c r="E1902">
        <v>4.2</v>
      </c>
      <c r="F1902">
        <v>3355</v>
      </c>
      <c r="G1902" t="s">
        <v>2972</v>
      </c>
      <c r="H1902" t="s">
        <v>49</v>
      </c>
      <c r="I1902" t="s">
        <v>28</v>
      </c>
      <c r="J1902" t="s">
        <v>77</v>
      </c>
      <c r="K1902" t="s">
        <v>78</v>
      </c>
      <c r="L1902" t="s">
        <v>59</v>
      </c>
      <c r="M1902" t="s">
        <v>2785</v>
      </c>
      <c r="N1902">
        <v>0.59</v>
      </c>
      <c r="O1902" t="s">
        <v>33</v>
      </c>
      <c r="P1902" t="s">
        <v>34</v>
      </c>
      <c r="Q1902" t="s">
        <v>45</v>
      </c>
      <c r="R1902" t="s">
        <v>2973</v>
      </c>
      <c r="S1902">
        <v>93010</v>
      </c>
      <c r="T1902" s="1">
        <v>42063</v>
      </c>
      <c r="U1902" s="1">
        <v>42063</v>
      </c>
      <c r="V1902">
        <v>372.40199999999999</v>
      </c>
      <c r="W1902">
        <v>7</v>
      </c>
      <c r="X1902">
        <v>681.42</v>
      </c>
      <c r="Y1902">
        <v>88587</v>
      </c>
      <c r="Z1902" t="str">
        <f>TEXT(Orders[[#This Row],[Order Date]],"MMM")</f>
        <v>Feb</v>
      </c>
    </row>
    <row r="1903" spans="1:26" x14ac:dyDescent="0.3">
      <c r="A1903">
        <v>18628</v>
      </c>
      <c r="B1903" t="s">
        <v>56</v>
      </c>
      <c r="C1903">
        <v>7.0000000000000007E-2</v>
      </c>
      <c r="D1903">
        <v>5.34</v>
      </c>
      <c r="E1903">
        <v>5.63</v>
      </c>
      <c r="F1903">
        <v>3356</v>
      </c>
      <c r="G1903" t="s">
        <v>2974</v>
      </c>
      <c r="H1903" t="s">
        <v>49</v>
      </c>
      <c r="I1903" t="s">
        <v>28</v>
      </c>
      <c r="J1903" t="s">
        <v>29</v>
      </c>
      <c r="K1903" t="s">
        <v>109</v>
      </c>
      <c r="L1903" t="s">
        <v>59</v>
      </c>
      <c r="M1903" t="s">
        <v>490</v>
      </c>
      <c r="N1903">
        <v>0.39</v>
      </c>
      <c r="O1903" t="s">
        <v>33</v>
      </c>
      <c r="P1903" t="s">
        <v>34</v>
      </c>
      <c r="Q1903" t="s">
        <v>1737</v>
      </c>
      <c r="R1903" t="s">
        <v>2975</v>
      </c>
      <c r="S1903">
        <v>83616</v>
      </c>
      <c r="T1903" s="1">
        <v>42128</v>
      </c>
      <c r="U1903" s="1">
        <v>42130</v>
      </c>
      <c r="V1903">
        <v>-116.3455</v>
      </c>
      <c r="W1903">
        <v>13</v>
      </c>
      <c r="X1903">
        <v>66.650000000000006</v>
      </c>
      <c r="Y1903">
        <v>88588</v>
      </c>
      <c r="Z1903" t="str">
        <f>TEXT(Orders[[#This Row],[Order Date]],"MMM")</f>
        <v>May</v>
      </c>
    </row>
    <row r="1904" spans="1:26" x14ac:dyDescent="0.3">
      <c r="A1904">
        <v>18629</v>
      </c>
      <c r="B1904" t="s">
        <v>56</v>
      </c>
      <c r="C1904">
        <v>0.03</v>
      </c>
      <c r="D1904">
        <v>160.97999999999999</v>
      </c>
      <c r="E1904">
        <v>30</v>
      </c>
      <c r="F1904">
        <v>3356</v>
      </c>
      <c r="G1904" t="s">
        <v>2974</v>
      </c>
      <c r="H1904" t="s">
        <v>39</v>
      </c>
      <c r="I1904" t="s">
        <v>28</v>
      </c>
      <c r="J1904" t="s">
        <v>41</v>
      </c>
      <c r="K1904" t="s">
        <v>42</v>
      </c>
      <c r="L1904" t="s">
        <v>43</v>
      </c>
      <c r="M1904" t="s">
        <v>177</v>
      </c>
      <c r="N1904">
        <v>0.62</v>
      </c>
      <c r="O1904" t="s">
        <v>33</v>
      </c>
      <c r="P1904" t="s">
        <v>34</v>
      </c>
      <c r="Q1904" t="s">
        <v>1737</v>
      </c>
      <c r="R1904" t="s">
        <v>2975</v>
      </c>
      <c r="S1904">
        <v>83616</v>
      </c>
      <c r="T1904" s="1">
        <v>42128</v>
      </c>
      <c r="U1904" s="1">
        <v>42129</v>
      </c>
      <c r="V1904">
        <v>1304.9000000000001</v>
      </c>
      <c r="W1904">
        <v>18</v>
      </c>
      <c r="X1904">
        <v>2934.16</v>
      </c>
      <c r="Y1904">
        <v>88588</v>
      </c>
      <c r="Z1904" t="str">
        <f>TEXT(Orders[[#This Row],[Order Date]],"MMM")</f>
        <v>May</v>
      </c>
    </row>
    <row r="1905" spans="1:26" x14ac:dyDescent="0.3">
      <c r="A1905">
        <v>18630</v>
      </c>
      <c r="B1905" t="s">
        <v>56</v>
      </c>
      <c r="C1905">
        <v>0.04</v>
      </c>
      <c r="D1905">
        <v>65.989999999999995</v>
      </c>
      <c r="E1905">
        <v>5.63</v>
      </c>
      <c r="F1905">
        <v>3356</v>
      </c>
      <c r="G1905" t="s">
        <v>2974</v>
      </c>
      <c r="H1905" t="s">
        <v>27</v>
      </c>
      <c r="I1905" t="s">
        <v>28</v>
      </c>
      <c r="J1905" t="s">
        <v>77</v>
      </c>
      <c r="K1905" t="s">
        <v>78</v>
      </c>
      <c r="L1905" t="s">
        <v>59</v>
      </c>
      <c r="M1905" t="s">
        <v>2976</v>
      </c>
      <c r="N1905">
        <v>0.56000000000000005</v>
      </c>
      <c r="O1905" t="s">
        <v>33</v>
      </c>
      <c r="P1905" t="s">
        <v>34</v>
      </c>
      <c r="Q1905" t="s">
        <v>1737</v>
      </c>
      <c r="R1905" t="s">
        <v>2975</v>
      </c>
      <c r="S1905">
        <v>83616</v>
      </c>
      <c r="T1905" s="1">
        <v>42128</v>
      </c>
      <c r="U1905" s="1">
        <v>42128</v>
      </c>
      <c r="V1905">
        <v>605.04719999999998</v>
      </c>
      <c r="W1905">
        <v>15</v>
      </c>
      <c r="X1905">
        <v>876.88</v>
      </c>
      <c r="Y1905">
        <v>88588</v>
      </c>
      <c r="Z1905" t="str">
        <f>TEXT(Orders[[#This Row],[Order Date]],"MMM")</f>
        <v>May</v>
      </c>
    </row>
    <row r="1906" spans="1:26" x14ac:dyDescent="0.3">
      <c r="A1906">
        <v>22597</v>
      </c>
      <c r="B1906" t="s">
        <v>25</v>
      </c>
      <c r="C1906">
        <v>0.09</v>
      </c>
      <c r="D1906">
        <v>28.53</v>
      </c>
      <c r="E1906">
        <v>1.49</v>
      </c>
      <c r="F1906">
        <v>3359</v>
      </c>
      <c r="G1906" t="s">
        <v>2977</v>
      </c>
      <c r="H1906" t="s">
        <v>49</v>
      </c>
      <c r="I1906" t="s">
        <v>40</v>
      </c>
      <c r="J1906" t="s">
        <v>29</v>
      </c>
      <c r="K1906" t="s">
        <v>109</v>
      </c>
      <c r="L1906" t="s">
        <v>59</v>
      </c>
      <c r="M1906" t="s">
        <v>332</v>
      </c>
      <c r="N1906">
        <v>0.38</v>
      </c>
      <c r="O1906" t="s">
        <v>33</v>
      </c>
      <c r="P1906" t="s">
        <v>61</v>
      </c>
      <c r="Q1906" t="s">
        <v>1852</v>
      </c>
      <c r="R1906" t="s">
        <v>2978</v>
      </c>
      <c r="S1906">
        <v>53213</v>
      </c>
      <c r="T1906" s="1">
        <v>42122</v>
      </c>
      <c r="U1906" s="1">
        <v>42124</v>
      </c>
      <c r="V1906">
        <v>107.45461999999999</v>
      </c>
      <c r="W1906">
        <v>6</v>
      </c>
      <c r="X1906">
        <v>157.33000000000001</v>
      </c>
      <c r="Y1906">
        <v>91437</v>
      </c>
      <c r="Z1906" t="str">
        <f>TEXT(Orders[[#This Row],[Order Date]],"MMM")</f>
        <v>Apr</v>
      </c>
    </row>
    <row r="1907" spans="1:26" x14ac:dyDescent="0.3">
      <c r="A1907">
        <v>23359</v>
      </c>
      <c r="B1907" t="s">
        <v>37</v>
      </c>
      <c r="C1907">
        <v>0.02</v>
      </c>
      <c r="D1907">
        <v>9.11</v>
      </c>
      <c r="E1907">
        <v>2.15</v>
      </c>
      <c r="F1907">
        <v>3360</v>
      </c>
      <c r="G1907" t="s">
        <v>2979</v>
      </c>
      <c r="H1907" t="s">
        <v>49</v>
      </c>
      <c r="I1907" t="s">
        <v>40</v>
      </c>
      <c r="J1907" t="s">
        <v>29</v>
      </c>
      <c r="K1907" t="s">
        <v>93</v>
      </c>
      <c r="L1907" t="s">
        <v>31</v>
      </c>
      <c r="M1907" t="s">
        <v>1255</v>
      </c>
      <c r="N1907">
        <v>0.4</v>
      </c>
      <c r="O1907" t="s">
        <v>33</v>
      </c>
      <c r="P1907" t="s">
        <v>61</v>
      </c>
      <c r="Q1907" t="s">
        <v>1852</v>
      </c>
      <c r="R1907" t="s">
        <v>2980</v>
      </c>
      <c r="S1907">
        <v>53214</v>
      </c>
      <c r="T1907" s="1">
        <v>42083</v>
      </c>
      <c r="U1907" s="1">
        <v>42085</v>
      </c>
      <c r="V1907">
        <v>18.41</v>
      </c>
      <c r="W1907">
        <v>3</v>
      </c>
      <c r="X1907">
        <v>27.37</v>
      </c>
      <c r="Y1907">
        <v>91435</v>
      </c>
      <c r="Z1907" t="str">
        <f>TEXT(Orders[[#This Row],[Order Date]],"MMM")</f>
        <v>Mar</v>
      </c>
    </row>
    <row r="1908" spans="1:26" x14ac:dyDescent="0.3">
      <c r="A1908">
        <v>23360</v>
      </c>
      <c r="B1908" t="s">
        <v>37</v>
      </c>
      <c r="C1908">
        <v>0.06</v>
      </c>
      <c r="D1908">
        <v>12.64</v>
      </c>
      <c r="E1908">
        <v>4.9800000000000004</v>
      </c>
      <c r="F1908">
        <v>3361</v>
      </c>
      <c r="G1908" t="s">
        <v>2981</v>
      </c>
      <c r="H1908" t="s">
        <v>49</v>
      </c>
      <c r="I1908" t="s">
        <v>40</v>
      </c>
      <c r="J1908" t="s">
        <v>41</v>
      </c>
      <c r="K1908" t="s">
        <v>50</v>
      </c>
      <c r="L1908" t="s">
        <v>51</v>
      </c>
      <c r="M1908" t="s">
        <v>623</v>
      </c>
      <c r="N1908">
        <v>0.48</v>
      </c>
      <c r="O1908" t="s">
        <v>33</v>
      </c>
      <c r="P1908" t="s">
        <v>61</v>
      </c>
      <c r="Q1908" t="s">
        <v>1852</v>
      </c>
      <c r="R1908" t="s">
        <v>2982</v>
      </c>
      <c r="S1908">
        <v>53095</v>
      </c>
      <c r="T1908" s="1">
        <v>42083</v>
      </c>
      <c r="U1908" s="1">
        <v>42085</v>
      </c>
      <c r="V1908">
        <v>65.63</v>
      </c>
      <c r="W1908">
        <v>8</v>
      </c>
      <c r="X1908">
        <v>98.16</v>
      </c>
      <c r="Y1908">
        <v>91435</v>
      </c>
      <c r="Z1908" t="str">
        <f>TEXT(Orders[[#This Row],[Order Date]],"MMM")</f>
        <v>Mar</v>
      </c>
    </row>
    <row r="1909" spans="1:26" x14ac:dyDescent="0.3">
      <c r="A1909">
        <v>24802</v>
      </c>
      <c r="B1909" t="s">
        <v>56</v>
      </c>
      <c r="C1909">
        <v>0.04</v>
      </c>
      <c r="D1909">
        <v>7.96</v>
      </c>
      <c r="E1909">
        <v>4.95</v>
      </c>
      <c r="F1909">
        <v>3361</v>
      </c>
      <c r="G1909" t="s">
        <v>2981</v>
      </c>
      <c r="H1909" t="s">
        <v>49</v>
      </c>
      <c r="I1909" t="s">
        <v>40</v>
      </c>
      <c r="J1909" t="s">
        <v>41</v>
      </c>
      <c r="K1909" t="s">
        <v>50</v>
      </c>
      <c r="L1909" t="s">
        <v>59</v>
      </c>
      <c r="M1909" t="s">
        <v>1282</v>
      </c>
      <c r="N1909">
        <v>0.41</v>
      </c>
      <c r="O1909" t="s">
        <v>33</v>
      </c>
      <c r="P1909" t="s">
        <v>61</v>
      </c>
      <c r="Q1909" t="s">
        <v>1852</v>
      </c>
      <c r="R1909" t="s">
        <v>2982</v>
      </c>
      <c r="S1909">
        <v>53095</v>
      </c>
      <c r="T1909" s="1">
        <v>42030</v>
      </c>
      <c r="U1909" s="1">
        <v>42030</v>
      </c>
      <c r="V1909">
        <v>-7.73</v>
      </c>
      <c r="W1909">
        <v>15</v>
      </c>
      <c r="X1909">
        <v>116.11</v>
      </c>
      <c r="Y1909">
        <v>91436</v>
      </c>
      <c r="Z1909" t="str">
        <f>TEXT(Orders[[#This Row],[Order Date]],"MMM")</f>
        <v>Jan</v>
      </c>
    </row>
    <row r="1910" spans="1:26" x14ac:dyDescent="0.3">
      <c r="A1910">
        <v>23887</v>
      </c>
      <c r="B1910" t="s">
        <v>56</v>
      </c>
      <c r="C1910">
        <v>0.03</v>
      </c>
      <c r="D1910">
        <v>4.9800000000000004</v>
      </c>
      <c r="E1910">
        <v>4.95</v>
      </c>
      <c r="F1910">
        <v>3361</v>
      </c>
      <c r="G1910" t="s">
        <v>2981</v>
      </c>
      <c r="H1910" t="s">
        <v>49</v>
      </c>
      <c r="I1910" t="s">
        <v>40</v>
      </c>
      <c r="J1910" t="s">
        <v>29</v>
      </c>
      <c r="K1910" t="s">
        <v>109</v>
      </c>
      <c r="L1910" t="s">
        <v>59</v>
      </c>
      <c r="M1910" t="s">
        <v>2487</v>
      </c>
      <c r="N1910">
        <v>0.37</v>
      </c>
      <c r="O1910" t="s">
        <v>33</v>
      </c>
      <c r="P1910" t="s">
        <v>61</v>
      </c>
      <c r="Q1910" t="s">
        <v>1852</v>
      </c>
      <c r="R1910" t="s">
        <v>2982</v>
      </c>
      <c r="S1910">
        <v>53095</v>
      </c>
      <c r="T1910" s="1">
        <v>42164</v>
      </c>
      <c r="U1910" s="1">
        <v>42166</v>
      </c>
      <c r="V1910">
        <v>-47.995249999999999</v>
      </c>
      <c r="W1910">
        <v>19</v>
      </c>
      <c r="X1910">
        <v>95</v>
      </c>
      <c r="Y1910">
        <v>91438</v>
      </c>
      <c r="Z1910" t="str">
        <f>TEXT(Orders[[#This Row],[Order Date]],"MMM")</f>
        <v>Jun</v>
      </c>
    </row>
    <row r="1911" spans="1:26" x14ac:dyDescent="0.3">
      <c r="A1911">
        <v>19749</v>
      </c>
      <c r="B1911" t="s">
        <v>106</v>
      </c>
      <c r="C1911">
        <v>0.1</v>
      </c>
      <c r="D1911">
        <v>80.97</v>
      </c>
      <c r="E1911">
        <v>33.6</v>
      </c>
      <c r="F1911">
        <v>3366</v>
      </c>
      <c r="G1911" t="s">
        <v>2983</v>
      </c>
      <c r="H1911" t="s">
        <v>39</v>
      </c>
      <c r="I1911" t="s">
        <v>40</v>
      </c>
      <c r="J1911" t="s">
        <v>77</v>
      </c>
      <c r="K1911" t="s">
        <v>85</v>
      </c>
      <c r="L1911" t="s">
        <v>43</v>
      </c>
      <c r="M1911" t="s">
        <v>2026</v>
      </c>
      <c r="N1911">
        <v>0.37</v>
      </c>
      <c r="O1911" t="s">
        <v>33</v>
      </c>
      <c r="P1911" t="s">
        <v>53</v>
      </c>
      <c r="Q1911" t="s">
        <v>154</v>
      </c>
      <c r="R1911" t="s">
        <v>309</v>
      </c>
      <c r="S1911">
        <v>45373</v>
      </c>
      <c r="T1911" s="1">
        <v>42148</v>
      </c>
      <c r="U1911" s="1">
        <v>42153</v>
      </c>
      <c r="V1911">
        <v>66.22</v>
      </c>
      <c r="W1911">
        <v>11</v>
      </c>
      <c r="X1911">
        <v>837.57</v>
      </c>
      <c r="Y1911">
        <v>90501</v>
      </c>
      <c r="Z1911" t="str">
        <f>TEXT(Orders[[#This Row],[Order Date]],"MMM")</f>
        <v>May</v>
      </c>
    </row>
    <row r="1912" spans="1:26" x14ac:dyDescent="0.3">
      <c r="A1912">
        <v>19750</v>
      </c>
      <c r="B1912" t="s">
        <v>106</v>
      </c>
      <c r="C1912">
        <v>0.02</v>
      </c>
      <c r="D1912">
        <v>6.48</v>
      </c>
      <c r="E1912">
        <v>5.1100000000000003</v>
      </c>
      <c r="F1912">
        <v>3366</v>
      </c>
      <c r="G1912" t="s">
        <v>2983</v>
      </c>
      <c r="H1912" t="s">
        <v>49</v>
      </c>
      <c r="I1912" t="s">
        <v>40</v>
      </c>
      <c r="J1912" t="s">
        <v>29</v>
      </c>
      <c r="K1912" t="s">
        <v>93</v>
      </c>
      <c r="L1912" t="s">
        <v>59</v>
      </c>
      <c r="M1912" t="s">
        <v>989</v>
      </c>
      <c r="N1912">
        <v>0.37</v>
      </c>
      <c r="O1912" t="s">
        <v>33</v>
      </c>
      <c r="P1912" t="s">
        <v>53</v>
      </c>
      <c r="Q1912" t="s">
        <v>154</v>
      </c>
      <c r="R1912" t="s">
        <v>309</v>
      </c>
      <c r="S1912">
        <v>45373</v>
      </c>
      <c r="T1912" s="1">
        <v>42148</v>
      </c>
      <c r="U1912" s="1">
        <v>42152</v>
      </c>
      <c r="V1912">
        <v>-23.53</v>
      </c>
      <c r="W1912">
        <v>8</v>
      </c>
      <c r="X1912">
        <v>56.22</v>
      </c>
      <c r="Y1912">
        <v>90501</v>
      </c>
      <c r="Z1912" t="str">
        <f>TEXT(Orders[[#This Row],[Order Date]],"MMM")</f>
        <v>May</v>
      </c>
    </row>
    <row r="1913" spans="1:26" x14ac:dyDescent="0.3">
      <c r="A1913">
        <v>23428</v>
      </c>
      <c r="B1913" t="s">
        <v>47</v>
      </c>
      <c r="C1913">
        <v>0.08</v>
      </c>
      <c r="D1913">
        <v>30.97</v>
      </c>
      <c r="E1913">
        <v>4</v>
      </c>
      <c r="F1913">
        <v>3367</v>
      </c>
      <c r="G1913" t="s">
        <v>2984</v>
      </c>
      <c r="H1913" t="s">
        <v>49</v>
      </c>
      <c r="I1913" t="s">
        <v>40</v>
      </c>
      <c r="J1913" t="s">
        <v>77</v>
      </c>
      <c r="K1913" t="s">
        <v>180</v>
      </c>
      <c r="L1913" t="s">
        <v>59</v>
      </c>
      <c r="M1913" t="s">
        <v>2691</v>
      </c>
      <c r="N1913">
        <v>0.74</v>
      </c>
      <c r="O1913" t="s">
        <v>33</v>
      </c>
      <c r="P1913" t="s">
        <v>53</v>
      </c>
      <c r="Q1913" t="s">
        <v>154</v>
      </c>
      <c r="R1913" t="s">
        <v>2985</v>
      </c>
      <c r="S1913">
        <v>43221</v>
      </c>
      <c r="T1913" s="1">
        <v>42126</v>
      </c>
      <c r="U1913" s="1">
        <v>42127</v>
      </c>
      <c r="V1913">
        <v>10.680000000000014</v>
      </c>
      <c r="W1913">
        <v>26</v>
      </c>
      <c r="X1913">
        <v>758.97</v>
      </c>
      <c r="Y1913">
        <v>90502</v>
      </c>
      <c r="Z1913" t="str">
        <f>TEXT(Orders[[#This Row],[Order Date]],"MMM")</f>
        <v>May</v>
      </c>
    </row>
    <row r="1914" spans="1:26" x14ac:dyDescent="0.3">
      <c r="A1914">
        <v>23429</v>
      </c>
      <c r="B1914" t="s">
        <v>47</v>
      </c>
      <c r="C1914">
        <v>0.1</v>
      </c>
      <c r="D1914">
        <v>4.13</v>
      </c>
      <c r="E1914">
        <v>0.5</v>
      </c>
      <c r="F1914">
        <v>3367</v>
      </c>
      <c r="G1914" t="s">
        <v>2984</v>
      </c>
      <c r="H1914" t="s">
        <v>27</v>
      </c>
      <c r="I1914" t="s">
        <v>40</v>
      </c>
      <c r="J1914" t="s">
        <v>29</v>
      </c>
      <c r="K1914" t="s">
        <v>134</v>
      </c>
      <c r="L1914" t="s">
        <v>59</v>
      </c>
      <c r="M1914" t="s">
        <v>2986</v>
      </c>
      <c r="N1914">
        <v>0.39</v>
      </c>
      <c r="O1914" t="s">
        <v>33</v>
      </c>
      <c r="P1914" t="s">
        <v>53</v>
      </c>
      <c r="Q1914" t="s">
        <v>154</v>
      </c>
      <c r="R1914" t="s">
        <v>2985</v>
      </c>
      <c r="S1914">
        <v>43221</v>
      </c>
      <c r="T1914" s="1">
        <v>42126</v>
      </c>
      <c r="U1914" s="1">
        <v>42128</v>
      </c>
      <c r="V1914">
        <v>58.263599999999997</v>
      </c>
      <c r="W1914">
        <v>18</v>
      </c>
      <c r="X1914">
        <v>84.44</v>
      </c>
      <c r="Y1914">
        <v>90502</v>
      </c>
      <c r="Z1914" t="str">
        <f>TEXT(Orders[[#This Row],[Order Date]],"MMM")</f>
        <v>May</v>
      </c>
    </row>
    <row r="1915" spans="1:26" x14ac:dyDescent="0.3">
      <c r="A1915">
        <v>26104</v>
      </c>
      <c r="B1915" t="s">
        <v>56</v>
      </c>
      <c r="C1915">
        <v>0.06</v>
      </c>
      <c r="D1915">
        <v>7.1</v>
      </c>
      <c r="E1915">
        <v>6.05</v>
      </c>
      <c r="F1915">
        <v>3369</v>
      </c>
      <c r="G1915" t="s">
        <v>2987</v>
      </c>
      <c r="H1915" t="s">
        <v>49</v>
      </c>
      <c r="I1915" t="s">
        <v>40</v>
      </c>
      <c r="J1915" t="s">
        <v>29</v>
      </c>
      <c r="K1915" t="s">
        <v>109</v>
      </c>
      <c r="L1915" t="s">
        <v>59</v>
      </c>
      <c r="M1915" t="s">
        <v>649</v>
      </c>
      <c r="N1915">
        <v>0.39</v>
      </c>
      <c r="O1915" t="s">
        <v>33</v>
      </c>
      <c r="P1915" t="s">
        <v>53</v>
      </c>
      <c r="Q1915" t="s">
        <v>154</v>
      </c>
      <c r="R1915" t="s">
        <v>1507</v>
      </c>
      <c r="S1915">
        <v>43081</v>
      </c>
      <c r="T1915" s="1">
        <v>42047</v>
      </c>
      <c r="U1915" s="1">
        <v>42048</v>
      </c>
      <c r="V1915">
        <v>-42.170500000000004</v>
      </c>
      <c r="W1915">
        <v>4</v>
      </c>
      <c r="X1915">
        <v>29.99</v>
      </c>
      <c r="Y1915">
        <v>90500</v>
      </c>
      <c r="Z1915" t="str">
        <f>TEXT(Orders[[#This Row],[Order Date]],"MMM")</f>
        <v>Feb</v>
      </c>
    </row>
    <row r="1916" spans="1:26" x14ac:dyDescent="0.3">
      <c r="A1916">
        <v>18311</v>
      </c>
      <c r="B1916" t="s">
        <v>56</v>
      </c>
      <c r="C1916">
        <v>0.01</v>
      </c>
      <c r="D1916">
        <v>179.29</v>
      </c>
      <c r="E1916">
        <v>29.21</v>
      </c>
      <c r="F1916">
        <v>3374</v>
      </c>
      <c r="G1916" t="s">
        <v>2988</v>
      </c>
      <c r="H1916" t="s">
        <v>39</v>
      </c>
      <c r="I1916" t="s">
        <v>28</v>
      </c>
      <c r="J1916" t="s">
        <v>41</v>
      </c>
      <c r="K1916" t="s">
        <v>152</v>
      </c>
      <c r="L1916" t="s">
        <v>121</v>
      </c>
      <c r="M1916" t="s">
        <v>627</v>
      </c>
      <c r="N1916">
        <v>0.76</v>
      </c>
      <c r="O1916" t="s">
        <v>33</v>
      </c>
      <c r="P1916" t="s">
        <v>53</v>
      </c>
      <c r="Q1916" t="s">
        <v>415</v>
      </c>
      <c r="R1916" t="s">
        <v>2989</v>
      </c>
      <c r="S1916">
        <v>21113</v>
      </c>
      <c r="T1916" s="1">
        <v>42157</v>
      </c>
      <c r="U1916" s="1">
        <v>42159</v>
      </c>
      <c r="V1916">
        <v>66.362220000000008</v>
      </c>
      <c r="W1916">
        <v>8</v>
      </c>
      <c r="X1916">
        <v>1487.9</v>
      </c>
      <c r="Y1916">
        <v>87473</v>
      </c>
      <c r="Z1916" t="str">
        <f>TEXT(Orders[[#This Row],[Order Date]],"MMM")</f>
        <v>Jun</v>
      </c>
    </row>
    <row r="1917" spans="1:26" x14ac:dyDescent="0.3">
      <c r="A1917">
        <v>18320</v>
      </c>
      <c r="B1917" t="s">
        <v>25</v>
      </c>
      <c r="C1917">
        <v>0.05</v>
      </c>
      <c r="D1917">
        <v>73.98</v>
      </c>
      <c r="E1917">
        <v>12.14</v>
      </c>
      <c r="F1917">
        <v>3374</v>
      </c>
      <c r="G1917" t="s">
        <v>2988</v>
      </c>
      <c r="H1917" t="s">
        <v>49</v>
      </c>
      <c r="I1917" t="s">
        <v>40</v>
      </c>
      <c r="J1917" t="s">
        <v>77</v>
      </c>
      <c r="K1917" t="s">
        <v>180</v>
      </c>
      <c r="L1917" t="s">
        <v>59</v>
      </c>
      <c r="M1917" t="s">
        <v>372</v>
      </c>
      <c r="N1917">
        <v>0.67</v>
      </c>
      <c r="O1917" t="s">
        <v>33</v>
      </c>
      <c r="P1917" t="s">
        <v>53</v>
      </c>
      <c r="Q1917" t="s">
        <v>415</v>
      </c>
      <c r="R1917" t="s">
        <v>2989</v>
      </c>
      <c r="S1917">
        <v>21113</v>
      </c>
      <c r="T1917" s="1">
        <v>42184</v>
      </c>
      <c r="U1917" s="1">
        <v>42185</v>
      </c>
      <c r="V1917">
        <v>-1.904000000000019</v>
      </c>
      <c r="W1917">
        <v>8</v>
      </c>
      <c r="X1917">
        <v>600.4</v>
      </c>
      <c r="Y1917">
        <v>87474</v>
      </c>
      <c r="Z1917" t="str">
        <f>TEXT(Orders[[#This Row],[Order Date]],"MMM")</f>
        <v>Jun</v>
      </c>
    </row>
    <row r="1918" spans="1:26" x14ac:dyDescent="0.3">
      <c r="A1918">
        <v>18321</v>
      </c>
      <c r="B1918" t="s">
        <v>25</v>
      </c>
      <c r="C1918">
        <v>0</v>
      </c>
      <c r="D1918">
        <v>5.98</v>
      </c>
      <c r="E1918">
        <v>7.15</v>
      </c>
      <c r="F1918">
        <v>3374</v>
      </c>
      <c r="G1918" t="s">
        <v>2988</v>
      </c>
      <c r="H1918" t="s">
        <v>49</v>
      </c>
      <c r="I1918" t="s">
        <v>40</v>
      </c>
      <c r="J1918" t="s">
        <v>29</v>
      </c>
      <c r="K1918" t="s">
        <v>93</v>
      </c>
      <c r="L1918" t="s">
        <v>59</v>
      </c>
      <c r="M1918" t="s">
        <v>2971</v>
      </c>
      <c r="N1918">
        <v>0.36</v>
      </c>
      <c r="O1918" t="s">
        <v>33</v>
      </c>
      <c r="P1918" t="s">
        <v>53</v>
      </c>
      <c r="Q1918" t="s">
        <v>415</v>
      </c>
      <c r="R1918" t="s">
        <v>2989</v>
      </c>
      <c r="S1918">
        <v>21113</v>
      </c>
      <c r="T1918" s="1">
        <v>42184</v>
      </c>
      <c r="U1918" s="1">
        <v>42186</v>
      </c>
      <c r="V1918">
        <v>-37.048000000000002</v>
      </c>
      <c r="W1918">
        <v>5</v>
      </c>
      <c r="X1918">
        <v>34.25</v>
      </c>
      <c r="Y1918">
        <v>87474</v>
      </c>
      <c r="Z1918" t="str">
        <f>TEXT(Orders[[#This Row],[Order Date]],"MMM")</f>
        <v>Jun</v>
      </c>
    </row>
    <row r="1919" spans="1:26" x14ac:dyDescent="0.3">
      <c r="A1919">
        <v>18322</v>
      </c>
      <c r="B1919" t="s">
        <v>25</v>
      </c>
      <c r="C1919">
        <v>0.09</v>
      </c>
      <c r="D1919">
        <v>3.57</v>
      </c>
      <c r="E1919">
        <v>4.17</v>
      </c>
      <c r="F1919">
        <v>3374</v>
      </c>
      <c r="G1919" t="s">
        <v>2988</v>
      </c>
      <c r="H1919" t="s">
        <v>49</v>
      </c>
      <c r="I1919" t="s">
        <v>40</v>
      </c>
      <c r="J1919" t="s">
        <v>29</v>
      </c>
      <c r="K1919" t="s">
        <v>30</v>
      </c>
      <c r="L1919" t="s">
        <v>51</v>
      </c>
      <c r="M1919" t="s">
        <v>2555</v>
      </c>
      <c r="N1919">
        <v>0.59</v>
      </c>
      <c r="O1919" t="s">
        <v>33</v>
      </c>
      <c r="P1919" t="s">
        <v>53</v>
      </c>
      <c r="Q1919" t="s">
        <v>415</v>
      </c>
      <c r="R1919" t="s">
        <v>2989</v>
      </c>
      <c r="S1919">
        <v>21113</v>
      </c>
      <c r="T1919" s="1">
        <v>42184</v>
      </c>
      <c r="U1919" s="1">
        <v>42186</v>
      </c>
      <c r="V1919">
        <v>-56.887999999999998</v>
      </c>
      <c r="W1919">
        <v>9</v>
      </c>
      <c r="X1919">
        <v>31.45</v>
      </c>
      <c r="Y1919">
        <v>87474</v>
      </c>
      <c r="Z1919" t="str">
        <f>TEXT(Orders[[#This Row],[Order Date]],"MMM")</f>
        <v>Jun</v>
      </c>
    </row>
    <row r="1920" spans="1:26" x14ac:dyDescent="0.3">
      <c r="A1920">
        <v>22378</v>
      </c>
      <c r="B1920" t="s">
        <v>47</v>
      </c>
      <c r="C1920">
        <v>0</v>
      </c>
      <c r="D1920">
        <v>19.98</v>
      </c>
      <c r="E1920">
        <v>5.97</v>
      </c>
      <c r="F1920">
        <v>3379</v>
      </c>
      <c r="G1920" t="s">
        <v>2990</v>
      </c>
      <c r="H1920" t="s">
        <v>27</v>
      </c>
      <c r="I1920" t="s">
        <v>28</v>
      </c>
      <c r="J1920" t="s">
        <v>29</v>
      </c>
      <c r="K1920" t="s">
        <v>93</v>
      </c>
      <c r="L1920" t="s">
        <v>59</v>
      </c>
      <c r="M1920" t="s">
        <v>2991</v>
      </c>
      <c r="N1920">
        <v>0.38</v>
      </c>
      <c r="O1920" t="s">
        <v>33</v>
      </c>
      <c r="P1920" t="s">
        <v>136</v>
      </c>
      <c r="Q1920" t="s">
        <v>387</v>
      </c>
      <c r="R1920" t="s">
        <v>2992</v>
      </c>
      <c r="S1920">
        <v>30144</v>
      </c>
      <c r="T1920" s="1">
        <v>42089</v>
      </c>
      <c r="U1920" s="1">
        <v>42092</v>
      </c>
      <c r="V1920">
        <v>-189.714</v>
      </c>
      <c r="W1920">
        <v>12</v>
      </c>
      <c r="X1920">
        <v>249.07</v>
      </c>
      <c r="Y1920">
        <v>88837</v>
      </c>
      <c r="Z1920" t="str">
        <f>TEXT(Orders[[#This Row],[Order Date]],"MMM")</f>
        <v>Mar</v>
      </c>
    </row>
    <row r="1921" spans="1:26" x14ac:dyDescent="0.3">
      <c r="A1921">
        <v>20366</v>
      </c>
      <c r="B1921" t="s">
        <v>47</v>
      </c>
      <c r="C1921">
        <v>0.05</v>
      </c>
      <c r="D1921">
        <v>3.14</v>
      </c>
      <c r="E1921">
        <v>1.92</v>
      </c>
      <c r="F1921">
        <v>3379</v>
      </c>
      <c r="G1921" t="s">
        <v>2990</v>
      </c>
      <c r="H1921" t="s">
        <v>27</v>
      </c>
      <c r="I1921" t="s">
        <v>40</v>
      </c>
      <c r="J1921" t="s">
        <v>29</v>
      </c>
      <c r="K1921" t="s">
        <v>174</v>
      </c>
      <c r="L1921" t="s">
        <v>31</v>
      </c>
      <c r="M1921" t="s">
        <v>2646</v>
      </c>
      <c r="N1921">
        <v>0.84</v>
      </c>
      <c r="O1921" t="s">
        <v>33</v>
      </c>
      <c r="P1921" t="s">
        <v>136</v>
      </c>
      <c r="Q1921" t="s">
        <v>387</v>
      </c>
      <c r="R1921" t="s">
        <v>2992</v>
      </c>
      <c r="S1921">
        <v>30144</v>
      </c>
      <c r="T1921" s="1">
        <v>42119</v>
      </c>
      <c r="U1921" s="1">
        <v>42120</v>
      </c>
      <c r="V1921">
        <v>1628.37</v>
      </c>
      <c r="W1921">
        <v>18</v>
      </c>
      <c r="X1921">
        <v>59.22</v>
      </c>
      <c r="Y1921">
        <v>88839</v>
      </c>
      <c r="Z1921" t="str">
        <f>TEXT(Orders[[#This Row],[Order Date]],"MMM")</f>
        <v>Apr</v>
      </c>
    </row>
    <row r="1922" spans="1:26" x14ac:dyDescent="0.3">
      <c r="A1922">
        <v>23181</v>
      </c>
      <c r="B1922" t="s">
        <v>47</v>
      </c>
      <c r="C1922">
        <v>0.03</v>
      </c>
      <c r="D1922">
        <v>315.98</v>
      </c>
      <c r="E1922">
        <v>19.989999999999998</v>
      </c>
      <c r="F1922">
        <v>3380</v>
      </c>
      <c r="G1922" t="s">
        <v>2993</v>
      </c>
      <c r="H1922" t="s">
        <v>49</v>
      </c>
      <c r="I1922" t="s">
        <v>40</v>
      </c>
      <c r="J1922" t="s">
        <v>29</v>
      </c>
      <c r="K1922" t="s">
        <v>109</v>
      </c>
      <c r="L1922" t="s">
        <v>59</v>
      </c>
      <c r="M1922" t="s">
        <v>2792</v>
      </c>
      <c r="N1922">
        <v>0.38</v>
      </c>
      <c r="O1922" t="s">
        <v>33</v>
      </c>
      <c r="P1922" t="s">
        <v>136</v>
      </c>
      <c r="Q1922" t="s">
        <v>387</v>
      </c>
      <c r="R1922" t="s">
        <v>2994</v>
      </c>
      <c r="S1922">
        <v>30240</v>
      </c>
      <c r="T1922" s="1">
        <v>42114</v>
      </c>
      <c r="U1922" s="1">
        <v>42116</v>
      </c>
      <c r="V1922">
        <v>-4.4800000000000004</v>
      </c>
      <c r="W1922">
        <v>18</v>
      </c>
      <c r="X1922">
        <v>5572.18</v>
      </c>
      <c r="Y1922">
        <v>88838</v>
      </c>
      <c r="Z1922" t="str">
        <f>TEXT(Orders[[#This Row],[Order Date]],"MMM")</f>
        <v>Apr</v>
      </c>
    </row>
    <row r="1923" spans="1:26" x14ac:dyDescent="0.3">
      <c r="A1923">
        <v>23183</v>
      </c>
      <c r="B1923" t="s">
        <v>47</v>
      </c>
      <c r="C1923">
        <v>0.03</v>
      </c>
      <c r="D1923">
        <v>63.94</v>
      </c>
      <c r="E1923">
        <v>14.48</v>
      </c>
      <c r="F1923">
        <v>3380</v>
      </c>
      <c r="G1923" t="s">
        <v>2993</v>
      </c>
      <c r="H1923" t="s">
        <v>49</v>
      </c>
      <c r="I1923" t="s">
        <v>40</v>
      </c>
      <c r="J1923" t="s">
        <v>41</v>
      </c>
      <c r="K1923" t="s">
        <v>50</v>
      </c>
      <c r="L1923" t="s">
        <v>59</v>
      </c>
      <c r="M1923" t="s">
        <v>518</v>
      </c>
      <c r="N1923">
        <v>0.46</v>
      </c>
      <c r="O1923" t="s">
        <v>33</v>
      </c>
      <c r="P1923" t="s">
        <v>136</v>
      </c>
      <c r="Q1923" t="s">
        <v>387</v>
      </c>
      <c r="R1923" t="s">
        <v>2994</v>
      </c>
      <c r="S1923">
        <v>30240</v>
      </c>
      <c r="T1923" s="1">
        <v>42114</v>
      </c>
      <c r="U1923" s="1">
        <v>42115</v>
      </c>
      <c r="V1923">
        <v>43.691699999999997</v>
      </c>
      <c r="W1923">
        <v>8</v>
      </c>
      <c r="X1923">
        <v>522.46</v>
      </c>
      <c r="Y1923">
        <v>88838</v>
      </c>
      <c r="Z1923" t="str">
        <f>TEXT(Orders[[#This Row],[Order Date]],"MMM")</f>
        <v>Apr</v>
      </c>
    </row>
    <row r="1924" spans="1:26" x14ac:dyDescent="0.3">
      <c r="A1924">
        <v>24161</v>
      </c>
      <c r="B1924" t="s">
        <v>37</v>
      </c>
      <c r="C1924">
        <v>0.05</v>
      </c>
      <c r="D1924">
        <v>11.97</v>
      </c>
      <c r="E1924">
        <v>5.81</v>
      </c>
      <c r="F1924">
        <v>3381</v>
      </c>
      <c r="G1924" t="s">
        <v>2995</v>
      </c>
      <c r="H1924" t="s">
        <v>49</v>
      </c>
      <c r="I1924" t="s">
        <v>28</v>
      </c>
      <c r="J1924" t="s">
        <v>29</v>
      </c>
      <c r="K1924" t="s">
        <v>30</v>
      </c>
      <c r="L1924" t="s">
        <v>51</v>
      </c>
      <c r="M1924" t="s">
        <v>2996</v>
      </c>
      <c r="N1924">
        <v>0.6</v>
      </c>
      <c r="O1924" t="s">
        <v>33</v>
      </c>
      <c r="P1924" t="s">
        <v>136</v>
      </c>
      <c r="Q1924" t="s">
        <v>387</v>
      </c>
      <c r="R1924" t="s">
        <v>2997</v>
      </c>
      <c r="S1924">
        <v>31204</v>
      </c>
      <c r="T1924" s="1">
        <v>42086</v>
      </c>
      <c r="U1924" s="1">
        <v>42088</v>
      </c>
      <c r="V1924">
        <v>349.05930000000001</v>
      </c>
      <c r="W1924">
        <v>2</v>
      </c>
      <c r="X1924">
        <v>25.31</v>
      </c>
      <c r="Y1924">
        <v>88836</v>
      </c>
      <c r="Z1924" t="str">
        <f>TEXT(Orders[[#This Row],[Order Date]],"MMM")</f>
        <v>Mar</v>
      </c>
    </row>
    <row r="1925" spans="1:26" x14ac:dyDescent="0.3">
      <c r="A1925">
        <v>25841</v>
      </c>
      <c r="B1925" t="s">
        <v>56</v>
      </c>
      <c r="C1925">
        <v>0.02</v>
      </c>
      <c r="D1925">
        <v>28.53</v>
      </c>
      <c r="E1925">
        <v>1.49</v>
      </c>
      <c r="F1925">
        <v>3381</v>
      </c>
      <c r="G1925" t="s">
        <v>2995</v>
      </c>
      <c r="H1925" t="s">
        <v>49</v>
      </c>
      <c r="I1925" t="s">
        <v>40</v>
      </c>
      <c r="J1925" t="s">
        <v>29</v>
      </c>
      <c r="K1925" t="s">
        <v>109</v>
      </c>
      <c r="L1925" t="s">
        <v>59</v>
      </c>
      <c r="M1925" t="s">
        <v>332</v>
      </c>
      <c r="N1925">
        <v>0.38</v>
      </c>
      <c r="O1925" t="s">
        <v>33</v>
      </c>
      <c r="P1925" t="s">
        <v>136</v>
      </c>
      <c r="Q1925" t="s">
        <v>387</v>
      </c>
      <c r="R1925" t="s">
        <v>2997</v>
      </c>
      <c r="S1925">
        <v>31204</v>
      </c>
      <c r="T1925" s="1">
        <v>42123</v>
      </c>
      <c r="U1925" s="1">
        <v>42123</v>
      </c>
      <c r="V1925">
        <v>1.9919999999999998</v>
      </c>
      <c r="W1925">
        <v>18</v>
      </c>
      <c r="X1925">
        <v>513.33000000000004</v>
      </c>
      <c r="Y1925">
        <v>88840</v>
      </c>
      <c r="Z1925" t="str">
        <f>TEXT(Orders[[#This Row],[Order Date]],"MMM")</f>
        <v>Apr</v>
      </c>
    </row>
    <row r="1926" spans="1:26" x14ac:dyDescent="0.3">
      <c r="A1926">
        <v>22341</v>
      </c>
      <c r="B1926" t="s">
        <v>106</v>
      </c>
      <c r="C1926">
        <v>0.04</v>
      </c>
      <c r="D1926">
        <v>2.98</v>
      </c>
      <c r="E1926">
        <v>2.0299999999999998</v>
      </c>
      <c r="F1926">
        <v>3385</v>
      </c>
      <c r="G1926" t="s">
        <v>2998</v>
      </c>
      <c r="H1926" t="s">
        <v>27</v>
      </c>
      <c r="I1926" t="s">
        <v>28</v>
      </c>
      <c r="J1926" t="s">
        <v>29</v>
      </c>
      <c r="K1926" t="s">
        <v>30</v>
      </c>
      <c r="L1926" t="s">
        <v>31</v>
      </c>
      <c r="M1926" t="s">
        <v>2999</v>
      </c>
      <c r="N1926">
        <v>0.56999999999999995</v>
      </c>
      <c r="O1926" t="s">
        <v>33</v>
      </c>
      <c r="P1926" t="s">
        <v>53</v>
      </c>
      <c r="Q1926" t="s">
        <v>154</v>
      </c>
      <c r="R1926" t="s">
        <v>3000</v>
      </c>
      <c r="S1926">
        <v>44512</v>
      </c>
      <c r="T1926" s="1">
        <v>42020</v>
      </c>
      <c r="U1926" s="1">
        <v>42020</v>
      </c>
      <c r="V1926">
        <v>-22.009999999999998</v>
      </c>
      <c r="W1926">
        <v>5</v>
      </c>
      <c r="X1926">
        <v>15.7</v>
      </c>
      <c r="Y1926">
        <v>88745</v>
      </c>
      <c r="Z1926" t="str">
        <f>TEXT(Orders[[#This Row],[Order Date]],"MMM")</f>
        <v>Jan</v>
      </c>
    </row>
    <row r="1927" spans="1:26" x14ac:dyDescent="0.3">
      <c r="A1927">
        <v>22342</v>
      </c>
      <c r="B1927" t="s">
        <v>106</v>
      </c>
      <c r="C1927">
        <v>0.01</v>
      </c>
      <c r="D1927">
        <v>125.99</v>
      </c>
      <c r="E1927">
        <v>8.99</v>
      </c>
      <c r="F1927">
        <v>3385</v>
      </c>
      <c r="G1927" t="s">
        <v>2998</v>
      </c>
      <c r="H1927" t="s">
        <v>49</v>
      </c>
      <c r="I1927" t="s">
        <v>28</v>
      </c>
      <c r="J1927" t="s">
        <v>77</v>
      </c>
      <c r="K1927" t="s">
        <v>78</v>
      </c>
      <c r="L1927" t="s">
        <v>59</v>
      </c>
      <c r="M1927" t="s">
        <v>464</v>
      </c>
      <c r="N1927">
        <v>0.59</v>
      </c>
      <c r="O1927" t="s">
        <v>33</v>
      </c>
      <c r="P1927" t="s">
        <v>53</v>
      </c>
      <c r="Q1927" t="s">
        <v>154</v>
      </c>
      <c r="R1927" t="s">
        <v>3000</v>
      </c>
      <c r="S1927">
        <v>44512</v>
      </c>
      <c r="T1927" s="1">
        <v>42020</v>
      </c>
      <c r="U1927" s="1">
        <v>42025</v>
      </c>
      <c r="V1927">
        <v>426.46032000000002</v>
      </c>
      <c r="W1927">
        <v>6</v>
      </c>
      <c r="X1927">
        <v>680.65</v>
      </c>
      <c r="Y1927">
        <v>88745</v>
      </c>
      <c r="Z1927" t="str">
        <f>TEXT(Orders[[#This Row],[Order Date]],"MMM")</f>
        <v>Jan</v>
      </c>
    </row>
    <row r="1928" spans="1:26" x14ac:dyDescent="0.3">
      <c r="A1928">
        <v>23190</v>
      </c>
      <c r="B1928" t="s">
        <v>47</v>
      </c>
      <c r="C1928">
        <v>0</v>
      </c>
      <c r="D1928">
        <v>2.61</v>
      </c>
      <c r="E1928">
        <v>0.5</v>
      </c>
      <c r="F1928">
        <v>3386</v>
      </c>
      <c r="G1928" t="s">
        <v>3001</v>
      </c>
      <c r="H1928" t="s">
        <v>49</v>
      </c>
      <c r="I1928" t="s">
        <v>28</v>
      </c>
      <c r="J1928" t="s">
        <v>29</v>
      </c>
      <c r="K1928" t="s">
        <v>134</v>
      </c>
      <c r="L1928" t="s">
        <v>59</v>
      </c>
      <c r="M1928" t="s">
        <v>1135</v>
      </c>
      <c r="N1928">
        <v>0.39</v>
      </c>
      <c r="O1928" t="s">
        <v>33</v>
      </c>
      <c r="P1928" t="s">
        <v>53</v>
      </c>
      <c r="Q1928" t="s">
        <v>154</v>
      </c>
      <c r="R1928" t="s">
        <v>613</v>
      </c>
      <c r="S1928">
        <v>43402</v>
      </c>
      <c r="T1928" s="1">
        <v>42127</v>
      </c>
      <c r="U1928" s="1">
        <v>42129</v>
      </c>
      <c r="V1928">
        <v>19.554599999999997</v>
      </c>
      <c r="W1928">
        <v>10</v>
      </c>
      <c r="X1928">
        <v>28.34</v>
      </c>
      <c r="Y1928">
        <v>88746</v>
      </c>
      <c r="Z1928" t="str">
        <f>TEXT(Orders[[#This Row],[Order Date]],"MMM")</f>
        <v>May</v>
      </c>
    </row>
    <row r="1929" spans="1:26" x14ac:dyDescent="0.3">
      <c r="A1929">
        <v>23191</v>
      </c>
      <c r="B1929" t="s">
        <v>47</v>
      </c>
      <c r="C1929">
        <v>0.04</v>
      </c>
      <c r="D1929">
        <v>25.38</v>
      </c>
      <c r="E1929">
        <v>8.99</v>
      </c>
      <c r="F1929">
        <v>3386</v>
      </c>
      <c r="G1929" t="s">
        <v>3001</v>
      </c>
      <c r="H1929" t="s">
        <v>27</v>
      </c>
      <c r="I1929" t="s">
        <v>28</v>
      </c>
      <c r="J1929" t="s">
        <v>41</v>
      </c>
      <c r="K1929" t="s">
        <v>50</v>
      </c>
      <c r="L1929" t="s">
        <v>51</v>
      </c>
      <c r="M1929" t="s">
        <v>760</v>
      </c>
      <c r="N1929">
        <v>0.5</v>
      </c>
      <c r="O1929" t="s">
        <v>33</v>
      </c>
      <c r="P1929" t="s">
        <v>53</v>
      </c>
      <c r="Q1929" t="s">
        <v>154</v>
      </c>
      <c r="R1929" t="s">
        <v>613</v>
      </c>
      <c r="S1929">
        <v>43402</v>
      </c>
      <c r="T1929" s="1">
        <v>42127</v>
      </c>
      <c r="U1929" s="1">
        <v>42130</v>
      </c>
      <c r="V1929">
        <v>152.48200000000003</v>
      </c>
      <c r="W1929">
        <v>35</v>
      </c>
      <c r="X1929">
        <v>861.3</v>
      </c>
      <c r="Y1929">
        <v>88746</v>
      </c>
      <c r="Z1929" t="str">
        <f>TEXT(Orders[[#This Row],[Order Date]],"MMM")</f>
        <v>May</v>
      </c>
    </row>
    <row r="1930" spans="1:26" x14ac:dyDescent="0.3">
      <c r="A1930">
        <v>18640</v>
      </c>
      <c r="B1930" t="s">
        <v>56</v>
      </c>
      <c r="C1930">
        <v>0.08</v>
      </c>
      <c r="D1930">
        <v>125.99</v>
      </c>
      <c r="E1930">
        <v>7.69</v>
      </c>
      <c r="F1930">
        <v>3393</v>
      </c>
      <c r="G1930" t="s">
        <v>3002</v>
      </c>
      <c r="H1930" t="s">
        <v>49</v>
      </c>
      <c r="I1930" t="s">
        <v>114</v>
      </c>
      <c r="J1930" t="s">
        <v>77</v>
      </c>
      <c r="K1930" t="s">
        <v>78</v>
      </c>
      <c r="L1930" t="s">
        <v>59</v>
      </c>
      <c r="M1930" t="s">
        <v>105</v>
      </c>
      <c r="N1930">
        <v>0.59</v>
      </c>
      <c r="O1930" t="s">
        <v>33</v>
      </c>
      <c r="P1930" t="s">
        <v>34</v>
      </c>
      <c r="Q1930" t="s">
        <v>35</v>
      </c>
      <c r="R1930" t="s">
        <v>3003</v>
      </c>
      <c r="S1930">
        <v>99163</v>
      </c>
      <c r="T1930" s="1">
        <v>42123</v>
      </c>
      <c r="U1930" s="1">
        <v>42124</v>
      </c>
      <c r="V1930">
        <v>374.625</v>
      </c>
      <c r="W1930">
        <v>7</v>
      </c>
      <c r="X1930">
        <v>710.36</v>
      </c>
      <c r="Y1930">
        <v>87908</v>
      </c>
      <c r="Z1930" t="str">
        <f>TEXT(Orders[[#This Row],[Order Date]],"MMM")</f>
        <v>Apr</v>
      </c>
    </row>
    <row r="1931" spans="1:26" x14ac:dyDescent="0.3">
      <c r="A1931">
        <v>19635</v>
      </c>
      <c r="B1931" t="s">
        <v>47</v>
      </c>
      <c r="C1931">
        <v>0.08</v>
      </c>
      <c r="D1931">
        <v>4.4800000000000004</v>
      </c>
      <c r="E1931">
        <v>2.5</v>
      </c>
      <c r="F1931">
        <v>3393</v>
      </c>
      <c r="G1931" t="s">
        <v>3002</v>
      </c>
      <c r="H1931" t="s">
        <v>49</v>
      </c>
      <c r="I1931" t="s">
        <v>114</v>
      </c>
      <c r="J1931" t="s">
        <v>29</v>
      </c>
      <c r="K1931" t="s">
        <v>69</v>
      </c>
      <c r="L1931" t="s">
        <v>59</v>
      </c>
      <c r="M1931" t="s">
        <v>1127</v>
      </c>
      <c r="N1931">
        <v>0.37</v>
      </c>
      <c r="O1931" t="s">
        <v>33</v>
      </c>
      <c r="P1931" t="s">
        <v>34</v>
      </c>
      <c r="Q1931" t="s">
        <v>35</v>
      </c>
      <c r="R1931" t="s">
        <v>3003</v>
      </c>
      <c r="S1931">
        <v>99163</v>
      </c>
      <c r="T1931" s="1">
        <v>42049</v>
      </c>
      <c r="U1931" s="1">
        <v>42050</v>
      </c>
      <c r="V1931">
        <v>-3.2448000000000001</v>
      </c>
      <c r="W1931">
        <v>19</v>
      </c>
      <c r="X1931">
        <v>80.2</v>
      </c>
      <c r="Y1931">
        <v>87909</v>
      </c>
      <c r="Z1931" t="str">
        <f>TEXT(Orders[[#This Row],[Order Date]],"MMM")</f>
        <v>Feb</v>
      </c>
    </row>
    <row r="1932" spans="1:26" x14ac:dyDescent="0.3">
      <c r="A1932">
        <v>20624</v>
      </c>
      <c r="B1932" t="s">
        <v>106</v>
      </c>
      <c r="C1932">
        <v>0</v>
      </c>
      <c r="D1932">
        <v>1270.99</v>
      </c>
      <c r="E1932">
        <v>19.989999999999998</v>
      </c>
      <c r="F1932">
        <v>3397</v>
      </c>
      <c r="G1932" t="s">
        <v>3004</v>
      </c>
      <c r="H1932" t="s">
        <v>49</v>
      </c>
      <c r="I1932" t="s">
        <v>58</v>
      </c>
      <c r="J1932" t="s">
        <v>29</v>
      </c>
      <c r="K1932" t="s">
        <v>109</v>
      </c>
      <c r="L1932" t="s">
        <v>59</v>
      </c>
      <c r="M1932" t="s">
        <v>629</v>
      </c>
      <c r="N1932">
        <v>0.35</v>
      </c>
      <c r="O1932" t="s">
        <v>33</v>
      </c>
      <c r="P1932" t="s">
        <v>61</v>
      </c>
      <c r="Q1932" t="s">
        <v>178</v>
      </c>
      <c r="R1932" t="s">
        <v>1356</v>
      </c>
      <c r="S1932">
        <v>61832</v>
      </c>
      <c r="T1932" s="1">
        <v>42162</v>
      </c>
      <c r="U1932" s="1">
        <v>42164</v>
      </c>
      <c r="V1932">
        <v>6384.4388999999992</v>
      </c>
      <c r="W1932">
        <v>7</v>
      </c>
      <c r="X1932">
        <v>9252.81</v>
      </c>
      <c r="Y1932">
        <v>87535</v>
      </c>
      <c r="Z1932" t="str">
        <f>TEXT(Orders[[#This Row],[Order Date]],"MMM")</f>
        <v>Jun</v>
      </c>
    </row>
    <row r="1933" spans="1:26" x14ac:dyDescent="0.3">
      <c r="A1933">
        <v>19842</v>
      </c>
      <c r="B1933" t="s">
        <v>25</v>
      </c>
      <c r="C1933">
        <v>0.01</v>
      </c>
      <c r="D1933">
        <v>10.9</v>
      </c>
      <c r="E1933">
        <v>7.46</v>
      </c>
      <c r="F1933">
        <v>3397</v>
      </c>
      <c r="G1933" t="s">
        <v>3004</v>
      </c>
      <c r="H1933" t="s">
        <v>49</v>
      </c>
      <c r="I1933" t="s">
        <v>58</v>
      </c>
      <c r="J1933" t="s">
        <v>29</v>
      </c>
      <c r="K1933" t="s">
        <v>141</v>
      </c>
      <c r="L1933" t="s">
        <v>59</v>
      </c>
      <c r="M1933" t="s">
        <v>3005</v>
      </c>
      <c r="N1933">
        <v>0.59</v>
      </c>
      <c r="O1933" t="s">
        <v>33</v>
      </c>
      <c r="P1933" t="s">
        <v>61</v>
      </c>
      <c r="Q1933" t="s">
        <v>178</v>
      </c>
      <c r="R1933" t="s">
        <v>1356</v>
      </c>
      <c r="S1933">
        <v>61832</v>
      </c>
      <c r="T1933" s="1">
        <v>42074</v>
      </c>
      <c r="U1933" s="1">
        <v>42075</v>
      </c>
      <c r="V1933">
        <v>-116.76</v>
      </c>
      <c r="W1933">
        <v>18</v>
      </c>
      <c r="X1933">
        <v>207.31</v>
      </c>
      <c r="Y1933">
        <v>87536</v>
      </c>
      <c r="Z1933" t="str">
        <f>TEXT(Orders[[#This Row],[Order Date]],"MMM")</f>
        <v>Mar</v>
      </c>
    </row>
    <row r="1934" spans="1:26" x14ac:dyDescent="0.3">
      <c r="A1934">
        <v>19843</v>
      </c>
      <c r="B1934" t="s">
        <v>25</v>
      </c>
      <c r="C1934">
        <v>0.1</v>
      </c>
      <c r="D1934">
        <v>7.99</v>
      </c>
      <c r="E1934">
        <v>5.03</v>
      </c>
      <c r="F1934">
        <v>3397</v>
      </c>
      <c r="G1934" t="s">
        <v>3004</v>
      </c>
      <c r="H1934" t="s">
        <v>49</v>
      </c>
      <c r="I1934" t="s">
        <v>58</v>
      </c>
      <c r="J1934" t="s">
        <v>77</v>
      </c>
      <c r="K1934" t="s">
        <v>78</v>
      </c>
      <c r="L1934" t="s">
        <v>86</v>
      </c>
      <c r="M1934" t="s">
        <v>430</v>
      </c>
      <c r="N1934">
        <v>0.6</v>
      </c>
      <c r="O1934" t="s">
        <v>33</v>
      </c>
      <c r="P1934" t="s">
        <v>61</v>
      </c>
      <c r="Q1934" t="s">
        <v>178</v>
      </c>
      <c r="R1934" t="s">
        <v>1356</v>
      </c>
      <c r="S1934">
        <v>61832</v>
      </c>
      <c r="T1934" s="1">
        <v>42074</v>
      </c>
      <c r="U1934" s="1">
        <v>42075</v>
      </c>
      <c r="V1934">
        <v>-160.952</v>
      </c>
      <c r="W1934">
        <v>22</v>
      </c>
      <c r="X1934">
        <v>143.12</v>
      </c>
      <c r="Y1934">
        <v>87536</v>
      </c>
      <c r="Z1934" t="str">
        <f>TEXT(Orders[[#This Row],[Order Date]],"MMM")</f>
        <v>Mar</v>
      </c>
    </row>
    <row r="1935" spans="1:26" x14ac:dyDescent="0.3">
      <c r="A1935">
        <v>26208</v>
      </c>
      <c r="B1935" t="s">
        <v>37</v>
      </c>
      <c r="C1935">
        <v>0.08</v>
      </c>
      <c r="D1935">
        <v>11.97</v>
      </c>
      <c r="E1935">
        <v>5.81</v>
      </c>
      <c r="F1935">
        <v>3399</v>
      </c>
      <c r="G1935" t="s">
        <v>3006</v>
      </c>
      <c r="H1935" t="s">
        <v>49</v>
      </c>
      <c r="I1935" t="s">
        <v>58</v>
      </c>
      <c r="J1935" t="s">
        <v>29</v>
      </c>
      <c r="K1935" t="s">
        <v>30</v>
      </c>
      <c r="L1935" t="s">
        <v>51</v>
      </c>
      <c r="M1935" t="s">
        <v>2996</v>
      </c>
      <c r="N1935">
        <v>0.6</v>
      </c>
      <c r="O1935" t="s">
        <v>33</v>
      </c>
      <c r="P1935" t="s">
        <v>61</v>
      </c>
      <c r="Q1935" t="s">
        <v>178</v>
      </c>
      <c r="R1935" t="s">
        <v>1518</v>
      </c>
      <c r="S1935">
        <v>60016</v>
      </c>
      <c r="T1935" s="1">
        <v>42092</v>
      </c>
      <c r="U1935" s="1">
        <v>42094</v>
      </c>
      <c r="V1935">
        <v>-41.87</v>
      </c>
      <c r="W1935">
        <v>5</v>
      </c>
      <c r="X1935">
        <v>59.98</v>
      </c>
      <c r="Y1935">
        <v>87534</v>
      </c>
      <c r="Z1935" t="str">
        <f>TEXT(Orders[[#This Row],[Order Date]],"MMM")</f>
        <v>Mar</v>
      </c>
    </row>
    <row r="1936" spans="1:26" x14ac:dyDescent="0.3">
      <c r="A1936">
        <v>24911</v>
      </c>
      <c r="B1936" t="s">
        <v>56</v>
      </c>
      <c r="C1936">
        <v>0.1</v>
      </c>
      <c r="D1936">
        <v>9.3800000000000008</v>
      </c>
      <c r="E1936">
        <v>4.93</v>
      </c>
      <c r="F1936">
        <v>3400</v>
      </c>
      <c r="G1936" t="s">
        <v>3007</v>
      </c>
      <c r="H1936" t="s">
        <v>27</v>
      </c>
      <c r="I1936" t="s">
        <v>58</v>
      </c>
      <c r="J1936" t="s">
        <v>41</v>
      </c>
      <c r="K1936" t="s">
        <v>50</v>
      </c>
      <c r="L1936" t="s">
        <v>59</v>
      </c>
      <c r="M1936" t="s">
        <v>3008</v>
      </c>
      <c r="N1936">
        <v>0.56999999999999995</v>
      </c>
      <c r="O1936" t="s">
        <v>33</v>
      </c>
      <c r="P1936" t="s">
        <v>53</v>
      </c>
      <c r="Q1936" t="s">
        <v>646</v>
      </c>
      <c r="R1936" t="s">
        <v>3009</v>
      </c>
      <c r="S1936">
        <v>26554</v>
      </c>
      <c r="T1936" s="1">
        <v>42098</v>
      </c>
      <c r="U1936" s="1">
        <v>42098</v>
      </c>
      <c r="V1936">
        <v>-24.7104</v>
      </c>
      <c r="W1936">
        <v>15</v>
      </c>
      <c r="X1936">
        <v>135.78</v>
      </c>
      <c r="Y1936">
        <v>87537</v>
      </c>
      <c r="Z1936" t="str">
        <f>TEXT(Orders[[#This Row],[Order Date]],"MMM")</f>
        <v>Apr</v>
      </c>
    </row>
    <row r="1937" spans="1:26" x14ac:dyDescent="0.3">
      <c r="A1937">
        <v>25914</v>
      </c>
      <c r="B1937" t="s">
        <v>25</v>
      </c>
      <c r="C1937">
        <v>0.1</v>
      </c>
      <c r="D1937">
        <v>105.98</v>
      </c>
      <c r="E1937">
        <v>13.99</v>
      </c>
      <c r="F1937">
        <v>3403</v>
      </c>
      <c r="G1937" t="s">
        <v>3010</v>
      </c>
      <c r="H1937" t="s">
        <v>27</v>
      </c>
      <c r="I1937" t="s">
        <v>114</v>
      </c>
      <c r="J1937" t="s">
        <v>41</v>
      </c>
      <c r="K1937" t="s">
        <v>50</v>
      </c>
      <c r="L1937" t="s">
        <v>86</v>
      </c>
      <c r="M1937" t="s">
        <v>3011</v>
      </c>
      <c r="N1937">
        <v>0.65</v>
      </c>
      <c r="O1937" t="s">
        <v>33</v>
      </c>
      <c r="P1937" t="s">
        <v>34</v>
      </c>
      <c r="Q1937" t="s">
        <v>2217</v>
      </c>
      <c r="R1937" t="s">
        <v>3012</v>
      </c>
      <c r="S1937">
        <v>82001</v>
      </c>
      <c r="T1937" s="1">
        <v>42043</v>
      </c>
      <c r="U1937" s="1">
        <v>42046</v>
      </c>
      <c r="V1937">
        <v>349.48499999999996</v>
      </c>
      <c r="W1937">
        <v>5</v>
      </c>
      <c r="X1937">
        <v>506.5</v>
      </c>
      <c r="Y1937">
        <v>87530</v>
      </c>
      <c r="Z1937" t="str">
        <f>TEXT(Orders[[#This Row],[Order Date]],"MMM")</f>
        <v>Feb</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9EB6-8F20-4C61-B561-9702D4595469}">
  <sheetPr>
    <pageSetUpPr autoPageBreaks="0"/>
  </sheetPr>
  <dimension ref="E23:AC24"/>
  <sheetViews>
    <sheetView showGridLines="0" showRowColHeaders="0" tabSelected="1" zoomScale="75" zoomScaleNormal="75" workbookViewId="0">
      <selection activeCell="R18" sqref="R18"/>
    </sheetView>
  </sheetViews>
  <sheetFormatPr defaultRowHeight="14.4" x14ac:dyDescent="0.3"/>
  <sheetData>
    <row r="23" spans="5:29" x14ac:dyDescent="0.3">
      <c r="E23" s="9"/>
    </row>
    <row r="24" spans="5:29" ht="17.399999999999999" x14ac:dyDescent="0.3">
      <c r="AB24" s="12"/>
      <c r="AC24" s="12"/>
    </row>
  </sheetData>
  <pageMargins left="0.7" right="0.7" top="0.75" bottom="0.75" header="0.3" footer="0.3"/>
  <pageSetup orientation="portrait" r:id="rId1"/>
  <drawing r:id="rId2"/>
  <legacyDrawing r:id="rId3"/>
  <picture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682B8-6F83-492F-9436-5C3EF1D3642A}">
  <sheetPr codeName="Sheet2"/>
  <dimension ref="A1:B5"/>
  <sheetViews>
    <sheetView workbookViewId="0">
      <selection sqref="A1:B5"/>
    </sheetView>
  </sheetViews>
  <sheetFormatPr defaultRowHeight="14.4" x14ac:dyDescent="0.3"/>
  <cols>
    <col min="1" max="1" width="9" bestFit="1" customWidth="1"/>
    <col min="2" max="2" width="10.77734375" bestFit="1" customWidth="1"/>
  </cols>
  <sheetData>
    <row r="1" spans="1:2" x14ac:dyDescent="0.3">
      <c r="A1" t="s">
        <v>15</v>
      </c>
      <c r="B1" t="s">
        <v>3014</v>
      </c>
    </row>
    <row r="2" spans="1:2" x14ac:dyDescent="0.3">
      <c r="A2" t="s">
        <v>61</v>
      </c>
      <c r="B2" t="s">
        <v>3015</v>
      </c>
    </row>
    <row r="3" spans="1:2" x14ac:dyDescent="0.3">
      <c r="A3" t="s">
        <v>53</v>
      </c>
      <c r="B3" t="s">
        <v>3016</v>
      </c>
    </row>
    <row r="4" spans="1:2" x14ac:dyDescent="0.3">
      <c r="A4" t="s">
        <v>136</v>
      </c>
      <c r="B4" t="s">
        <v>3017</v>
      </c>
    </row>
    <row r="5" spans="1:2" x14ac:dyDescent="0.3">
      <c r="A5" t="s">
        <v>34</v>
      </c>
      <c r="B5" t="s">
        <v>3018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ED90-C55F-4C87-A031-5F6B945367A5}">
  <sheetPr codeName="Sheet3"/>
  <dimension ref="A1:B1635"/>
  <sheetViews>
    <sheetView workbookViewId="0">
      <selection activeCell="B1" sqref="B1:B1048576"/>
    </sheetView>
  </sheetViews>
  <sheetFormatPr defaultRowHeight="14.4" x14ac:dyDescent="0.3"/>
  <cols>
    <col min="1" max="1" width="10.21875" bestFit="1" customWidth="1"/>
    <col min="2" max="2" width="8.44140625" bestFit="1" customWidth="1"/>
  </cols>
  <sheetData>
    <row r="1" spans="1:2" x14ac:dyDescent="0.3">
      <c r="A1" t="s">
        <v>24</v>
      </c>
      <c r="B1" t="s">
        <v>3013</v>
      </c>
    </row>
    <row r="2" spans="1:2" x14ac:dyDescent="0.3">
      <c r="A2">
        <v>65</v>
      </c>
      <c r="B2">
        <v>1</v>
      </c>
    </row>
    <row r="3" spans="1:2" x14ac:dyDescent="0.3">
      <c r="A3">
        <v>612</v>
      </c>
      <c r="B3">
        <v>1</v>
      </c>
    </row>
    <row r="4" spans="1:2" x14ac:dyDescent="0.3">
      <c r="A4">
        <v>614</v>
      </c>
      <c r="B4">
        <v>1</v>
      </c>
    </row>
    <row r="5" spans="1:2" x14ac:dyDescent="0.3">
      <c r="A5">
        <v>678</v>
      </c>
      <c r="B5">
        <v>1</v>
      </c>
    </row>
    <row r="6" spans="1:2" x14ac:dyDescent="0.3">
      <c r="A6">
        <v>710</v>
      </c>
      <c r="B6">
        <v>1</v>
      </c>
    </row>
    <row r="7" spans="1:2" x14ac:dyDescent="0.3">
      <c r="A7">
        <v>740</v>
      </c>
      <c r="B7">
        <v>1</v>
      </c>
    </row>
    <row r="8" spans="1:2" x14ac:dyDescent="0.3">
      <c r="A8">
        <v>775</v>
      </c>
      <c r="B8">
        <v>1</v>
      </c>
    </row>
    <row r="9" spans="1:2" x14ac:dyDescent="0.3">
      <c r="A9">
        <v>833</v>
      </c>
      <c r="B9">
        <v>1</v>
      </c>
    </row>
    <row r="10" spans="1:2" x14ac:dyDescent="0.3">
      <c r="A10">
        <v>902</v>
      </c>
      <c r="B10">
        <v>1</v>
      </c>
    </row>
    <row r="11" spans="1:2" x14ac:dyDescent="0.3">
      <c r="A11">
        <v>3300</v>
      </c>
      <c r="B11">
        <v>1</v>
      </c>
    </row>
    <row r="12" spans="1:2" x14ac:dyDescent="0.3">
      <c r="A12">
        <v>3456</v>
      </c>
      <c r="B12">
        <v>1</v>
      </c>
    </row>
    <row r="13" spans="1:2" x14ac:dyDescent="0.3">
      <c r="A13">
        <v>3525</v>
      </c>
      <c r="B13">
        <v>1</v>
      </c>
    </row>
    <row r="14" spans="1:2" x14ac:dyDescent="0.3">
      <c r="A14">
        <v>3589</v>
      </c>
      <c r="B14">
        <v>1</v>
      </c>
    </row>
    <row r="15" spans="1:2" x14ac:dyDescent="0.3">
      <c r="A15">
        <v>3687</v>
      </c>
      <c r="B15">
        <v>1</v>
      </c>
    </row>
    <row r="16" spans="1:2" x14ac:dyDescent="0.3">
      <c r="A16">
        <v>3777</v>
      </c>
      <c r="B16">
        <v>1</v>
      </c>
    </row>
    <row r="17" spans="1:2" x14ac:dyDescent="0.3">
      <c r="A17">
        <v>3783</v>
      </c>
      <c r="B17">
        <v>1</v>
      </c>
    </row>
    <row r="18" spans="1:2" x14ac:dyDescent="0.3">
      <c r="A18">
        <v>4006</v>
      </c>
      <c r="B18">
        <v>1</v>
      </c>
    </row>
    <row r="19" spans="1:2" x14ac:dyDescent="0.3">
      <c r="A19">
        <v>4037</v>
      </c>
      <c r="B19">
        <v>1</v>
      </c>
    </row>
    <row r="20" spans="1:2" x14ac:dyDescent="0.3">
      <c r="A20">
        <v>4230</v>
      </c>
      <c r="B20">
        <v>1</v>
      </c>
    </row>
    <row r="21" spans="1:2" x14ac:dyDescent="0.3">
      <c r="A21">
        <v>4261</v>
      </c>
      <c r="B21">
        <v>1</v>
      </c>
    </row>
    <row r="22" spans="1:2" x14ac:dyDescent="0.3">
      <c r="A22">
        <v>4391</v>
      </c>
      <c r="B22">
        <v>1</v>
      </c>
    </row>
    <row r="23" spans="1:2" x14ac:dyDescent="0.3">
      <c r="A23">
        <v>4610</v>
      </c>
      <c r="B23">
        <v>1</v>
      </c>
    </row>
    <row r="24" spans="1:2" x14ac:dyDescent="0.3">
      <c r="A24">
        <v>4738</v>
      </c>
      <c r="B24">
        <v>1</v>
      </c>
    </row>
    <row r="25" spans="1:2" x14ac:dyDescent="0.3">
      <c r="A25">
        <v>4864</v>
      </c>
      <c r="B25">
        <v>1</v>
      </c>
    </row>
    <row r="26" spans="1:2" x14ac:dyDescent="0.3">
      <c r="A26">
        <v>4960</v>
      </c>
      <c r="B26">
        <v>1</v>
      </c>
    </row>
    <row r="27" spans="1:2" x14ac:dyDescent="0.3">
      <c r="A27">
        <v>5028</v>
      </c>
      <c r="B27">
        <v>1</v>
      </c>
    </row>
    <row r="28" spans="1:2" x14ac:dyDescent="0.3">
      <c r="A28">
        <v>5059</v>
      </c>
      <c r="B28">
        <v>1</v>
      </c>
    </row>
    <row r="29" spans="1:2" x14ac:dyDescent="0.3">
      <c r="A29">
        <v>5061</v>
      </c>
      <c r="B29">
        <v>1</v>
      </c>
    </row>
    <row r="30" spans="1:2" x14ac:dyDescent="0.3">
      <c r="A30">
        <v>5189</v>
      </c>
      <c r="B30">
        <v>1</v>
      </c>
    </row>
    <row r="31" spans="1:2" x14ac:dyDescent="0.3">
      <c r="A31">
        <v>5381</v>
      </c>
      <c r="B31">
        <v>1</v>
      </c>
    </row>
    <row r="32" spans="1:2" x14ac:dyDescent="0.3">
      <c r="A32">
        <v>5414</v>
      </c>
      <c r="B32">
        <v>1</v>
      </c>
    </row>
    <row r="33" spans="1:2" x14ac:dyDescent="0.3">
      <c r="A33">
        <v>5511</v>
      </c>
      <c r="B33">
        <v>1</v>
      </c>
    </row>
    <row r="34" spans="1:2" x14ac:dyDescent="0.3">
      <c r="A34">
        <v>5699</v>
      </c>
      <c r="B34">
        <v>1</v>
      </c>
    </row>
    <row r="35" spans="1:2" x14ac:dyDescent="0.3">
      <c r="A35">
        <v>6054</v>
      </c>
      <c r="B35">
        <v>1</v>
      </c>
    </row>
    <row r="36" spans="1:2" x14ac:dyDescent="0.3">
      <c r="A36">
        <v>6241</v>
      </c>
      <c r="B36">
        <v>1</v>
      </c>
    </row>
    <row r="37" spans="1:2" x14ac:dyDescent="0.3">
      <c r="A37">
        <v>6272</v>
      </c>
      <c r="B37">
        <v>1</v>
      </c>
    </row>
    <row r="38" spans="1:2" x14ac:dyDescent="0.3">
      <c r="A38">
        <v>6498</v>
      </c>
      <c r="B38">
        <v>1</v>
      </c>
    </row>
    <row r="39" spans="1:2" x14ac:dyDescent="0.3">
      <c r="A39">
        <v>6500</v>
      </c>
      <c r="B39">
        <v>1</v>
      </c>
    </row>
    <row r="40" spans="1:2" x14ac:dyDescent="0.3">
      <c r="A40">
        <v>6502</v>
      </c>
      <c r="B40">
        <v>1</v>
      </c>
    </row>
    <row r="41" spans="1:2" x14ac:dyDescent="0.3">
      <c r="A41">
        <v>6661</v>
      </c>
      <c r="B41">
        <v>1</v>
      </c>
    </row>
    <row r="42" spans="1:2" x14ac:dyDescent="0.3">
      <c r="A42">
        <v>6695</v>
      </c>
      <c r="B42">
        <v>1</v>
      </c>
    </row>
    <row r="43" spans="1:2" x14ac:dyDescent="0.3">
      <c r="A43">
        <v>6757</v>
      </c>
      <c r="B43">
        <v>1</v>
      </c>
    </row>
    <row r="44" spans="1:2" x14ac:dyDescent="0.3">
      <c r="A44">
        <v>6978</v>
      </c>
      <c r="B44">
        <v>1</v>
      </c>
    </row>
    <row r="45" spans="1:2" x14ac:dyDescent="0.3">
      <c r="A45">
        <v>6979</v>
      </c>
      <c r="B45">
        <v>1</v>
      </c>
    </row>
    <row r="46" spans="1:2" x14ac:dyDescent="0.3">
      <c r="A46">
        <v>7079</v>
      </c>
      <c r="B46">
        <v>1</v>
      </c>
    </row>
    <row r="47" spans="1:2" x14ac:dyDescent="0.3">
      <c r="A47">
        <v>7107</v>
      </c>
      <c r="B47">
        <v>1</v>
      </c>
    </row>
    <row r="48" spans="1:2" x14ac:dyDescent="0.3">
      <c r="A48">
        <v>7203</v>
      </c>
      <c r="B48">
        <v>1</v>
      </c>
    </row>
    <row r="49" spans="1:2" x14ac:dyDescent="0.3">
      <c r="A49">
        <v>7269</v>
      </c>
      <c r="B49">
        <v>1</v>
      </c>
    </row>
    <row r="50" spans="1:2" x14ac:dyDescent="0.3">
      <c r="A50">
        <v>7364</v>
      </c>
      <c r="B50">
        <v>1</v>
      </c>
    </row>
    <row r="51" spans="1:2" x14ac:dyDescent="0.3">
      <c r="A51">
        <v>7521</v>
      </c>
      <c r="B51">
        <v>1</v>
      </c>
    </row>
    <row r="52" spans="1:2" x14ac:dyDescent="0.3">
      <c r="A52">
        <v>7744</v>
      </c>
      <c r="B52">
        <v>1</v>
      </c>
    </row>
    <row r="53" spans="1:2" x14ac:dyDescent="0.3">
      <c r="A53">
        <v>7812</v>
      </c>
      <c r="B53">
        <v>1</v>
      </c>
    </row>
    <row r="54" spans="1:2" x14ac:dyDescent="0.3">
      <c r="A54">
        <v>7815</v>
      </c>
      <c r="B54">
        <v>1</v>
      </c>
    </row>
    <row r="55" spans="1:2" x14ac:dyDescent="0.3">
      <c r="A55">
        <v>7841</v>
      </c>
      <c r="B55">
        <v>1</v>
      </c>
    </row>
    <row r="56" spans="1:2" x14ac:dyDescent="0.3">
      <c r="A56">
        <v>7845</v>
      </c>
      <c r="B56">
        <v>1</v>
      </c>
    </row>
    <row r="57" spans="1:2" x14ac:dyDescent="0.3">
      <c r="A57">
        <v>8034</v>
      </c>
      <c r="B57">
        <v>1</v>
      </c>
    </row>
    <row r="58" spans="1:2" x14ac:dyDescent="0.3">
      <c r="A58">
        <v>8133</v>
      </c>
      <c r="B58">
        <v>1</v>
      </c>
    </row>
    <row r="59" spans="1:2" x14ac:dyDescent="0.3">
      <c r="A59">
        <v>8292</v>
      </c>
      <c r="B59">
        <v>1</v>
      </c>
    </row>
    <row r="60" spans="1:2" x14ac:dyDescent="0.3">
      <c r="A60">
        <v>8293</v>
      </c>
      <c r="B60">
        <v>1</v>
      </c>
    </row>
    <row r="61" spans="1:2" x14ac:dyDescent="0.3">
      <c r="A61">
        <v>8353</v>
      </c>
      <c r="B61">
        <v>1</v>
      </c>
    </row>
    <row r="62" spans="1:2" x14ac:dyDescent="0.3">
      <c r="A62">
        <v>8961</v>
      </c>
      <c r="B62">
        <v>1</v>
      </c>
    </row>
    <row r="63" spans="1:2" x14ac:dyDescent="0.3">
      <c r="A63">
        <v>9027</v>
      </c>
      <c r="B63">
        <v>1</v>
      </c>
    </row>
    <row r="64" spans="1:2" x14ac:dyDescent="0.3">
      <c r="A64">
        <v>9093</v>
      </c>
      <c r="B64">
        <v>1</v>
      </c>
    </row>
    <row r="65" spans="1:2" x14ac:dyDescent="0.3">
      <c r="A65">
        <v>9152</v>
      </c>
      <c r="B65">
        <v>1</v>
      </c>
    </row>
    <row r="66" spans="1:2" x14ac:dyDescent="0.3">
      <c r="A66">
        <v>9219</v>
      </c>
      <c r="B66">
        <v>1</v>
      </c>
    </row>
    <row r="67" spans="1:2" x14ac:dyDescent="0.3">
      <c r="A67">
        <v>9472</v>
      </c>
      <c r="B67">
        <v>1</v>
      </c>
    </row>
    <row r="68" spans="1:2" x14ac:dyDescent="0.3">
      <c r="A68">
        <v>9574</v>
      </c>
      <c r="B68">
        <v>1</v>
      </c>
    </row>
    <row r="69" spans="1:2" x14ac:dyDescent="0.3">
      <c r="A69">
        <v>9696</v>
      </c>
      <c r="B69">
        <v>1</v>
      </c>
    </row>
    <row r="70" spans="1:2" x14ac:dyDescent="0.3">
      <c r="A70">
        <v>9701</v>
      </c>
      <c r="B70">
        <v>1</v>
      </c>
    </row>
    <row r="71" spans="1:2" x14ac:dyDescent="0.3">
      <c r="A71">
        <v>9762</v>
      </c>
      <c r="B71">
        <v>1</v>
      </c>
    </row>
    <row r="72" spans="1:2" x14ac:dyDescent="0.3">
      <c r="A72">
        <v>9829</v>
      </c>
      <c r="B72">
        <v>1</v>
      </c>
    </row>
    <row r="73" spans="1:2" x14ac:dyDescent="0.3">
      <c r="A73">
        <v>9895</v>
      </c>
      <c r="B73">
        <v>1</v>
      </c>
    </row>
    <row r="74" spans="1:2" x14ac:dyDescent="0.3">
      <c r="A74">
        <v>9923</v>
      </c>
      <c r="B74">
        <v>1</v>
      </c>
    </row>
    <row r="75" spans="1:2" x14ac:dyDescent="0.3">
      <c r="A75">
        <v>9927</v>
      </c>
      <c r="B75">
        <v>1</v>
      </c>
    </row>
    <row r="76" spans="1:2" x14ac:dyDescent="0.3">
      <c r="A76">
        <v>10054</v>
      </c>
      <c r="B76">
        <v>1</v>
      </c>
    </row>
    <row r="77" spans="1:2" x14ac:dyDescent="0.3">
      <c r="A77">
        <v>10183</v>
      </c>
      <c r="B77">
        <v>1</v>
      </c>
    </row>
    <row r="78" spans="1:2" x14ac:dyDescent="0.3">
      <c r="A78">
        <v>10498</v>
      </c>
      <c r="B78">
        <v>1</v>
      </c>
    </row>
    <row r="79" spans="1:2" x14ac:dyDescent="0.3">
      <c r="A79">
        <v>10662</v>
      </c>
      <c r="B79">
        <v>1</v>
      </c>
    </row>
    <row r="80" spans="1:2" x14ac:dyDescent="0.3">
      <c r="A80">
        <v>10917</v>
      </c>
      <c r="B80">
        <v>1</v>
      </c>
    </row>
    <row r="81" spans="1:2" x14ac:dyDescent="0.3">
      <c r="A81">
        <v>11271</v>
      </c>
      <c r="B81">
        <v>1</v>
      </c>
    </row>
    <row r="82" spans="1:2" x14ac:dyDescent="0.3">
      <c r="A82">
        <v>11396</v>
      </c>
      <c r="B82">
        <v>1</v>
      </c>
    </row>
    <row r="83" spans="1:2" x14ac:dyDescent="0.3">
      <c r="A83">
        <v>11425</v>
      </c>
      <c r="B83">
        <v>1</v>
      </c>
    </row>
    <row r="84" spans="1:2" x14ac:dyDescent="0.3">
      <c r="A84">
        <v>11426</v>
      </c>
      <c r="B84">
        <v>1</v>
      </c>
    </row>
    <row r="85" spans="1:2" x14ac:dyDescent="0.3">
      <c r="A85">
        <v>11648</v>
      </c>
      <c r="B85">
        <v>1</v>
      </c>
    </row>
    <row r="86" spans="1:2" x14ac:dyDescent="0.3">
      <c r="A86">
        <v>11652</v>
      </c>
      <c r="B86">
        <v>1</v>
      </c>
    </row>
    <row r="87" spans="1:2" x14ac:dyDescent="0.3">
      <c r="A87">
        <v>11682</v>
      </c>
      <c r="B87">
        <v>1</v>
      </c>
    </row>
    <row r="88" spans="1:2" x14ac:dyDescent="0.3">
      <c r="A88">
        <v>11748</v>
      </c>
      <c r="B88">
        <v>1</v>
      </c>
    </row>
    <row r="89" spans="1:2" x14ac:dyDescent="0.3">
      <c r="A89">
        <v>11909</v>
      </c>
      <c r="B89">
        <v>1</v>
      </c>
    </row>
    <row r="90" spans="1:2" x14ac:dyDescent="0.3">
      <c r="A90">
        <v>11911</v>
      </c>
      <c r="B90">
        <v>1</v>
      </c>
    </row>
    <row r="91" spans="1:2" x14ac:dyDescent="0.3">
      <c r="A91">
        <v>12005</v>
      </c>
      <c r="B91">
        <v>1</v>
      </c>
    </row>
    <row r="92" spans="1:2" x14ac:dyDescent="0.3">
      <c r="A92">
        <v>12067</v>
      </c>
      <c r="B92">
        <v>1</v>
      </c>
    </row>
    <row r="93" spans="1:2" x14ac:dyDescent="0.3">
      <c r="A93">
        <v>12096</v>
      </c>
      <c r="B93">
        <v>1</v>
      </c>
    </row>
    <row r="94" spans="1:2" x14ac:dyDescent="0.3">
      <c r="A94">
        <v>12262</v>
      </c>
      <c r="B94">
        <v>1</v>
      </c>
    </row>
    <row r="95" spans="1:2" x14ac:dyDescent="0.3">
      <c r="A95">
        <v>12263</v>
      </c>
      <c r="B95">
        <v>1</v>
      </c>
    </row>
    <row r="96" spans="1:2" x14ac:dyDescent="0.3">
      <c r="A96">
        <v>12389</v>
      </c>
      <c r="B96">
        <v>1</v>
      </c>
    </row>
    <row r="97" spans="1:2" x14ac:dyDescent="0.3">
      <c r="A97">
        <v>12451</v>
      </c>
      <c r="B97">
        <v>1</v>
      </c>
    </row>
    <row r="98" spans="1:2" x14ac:dyDescent="0.3">
      <c r="A98">
        <v>12483</v>
      </c>
      <c r="B98">
        <v>1</v>
      </c>
    </row>
    <row r="99" spans="1:2" x14ac:dyDescent="0.3">
      <c r="A99">
        <v>12580</v>
      </c>
      <c r="B99">
        <v>1</v>
      </c>
    </row>
    <row r="100" spans="1:2" x14ac:dyDescent="0.3">
      <c r="A100">
        <v>12613</v>
      </c>
      <c r="B100">
        <v>1</v>
      </c>
    </row>
    <row r="101" spans="1:2" x14ac:dyDescent="0.3">
      <c r="A101">
        <v>12704</v>
      </c>
      <c r="B101">
        <v>1</v>
      </c>
    </row>
    <row r="102" spans="1:2" x14ac:dyDescent="0.3">
      <c r="A102">
        <v>12706</v>
      </c>
      <c r="B102">
        <v>1</v>
      </c>
    </row>
    <row r="103" spans="1:2" x14ac:dyDescent="0.3">
      <c r="A103">
        <v>12710</v>
      </c>
      <c r="B103">
        <v>1</v>
      </c>
    </row>
    <row r="104" spans="1:2" x14ac:dyDescent="0.3">
      <c r="A104">
        <v>12806</v>
      </c>
      <c r="B104">
        <v>1</v>
      </c>
    </row>
    <row r="105" spans="1:2" x14ac:dyDescent="0.3">
      <c r="A105">
        <v>12900</v>
      </c>
      <c r="B105">
        <v>1</v>
      </c>
    </row>
    <row r="106" spans="1:2" x14ac:dyDescent="0.3">
      <c r="A106">
        <v>12903</v>
      </c>
      <c r="B106">
        <v>1</v>
      </c>
    </row>
    <row r="107" spans="1:2" x14ac:dyDescent="0.3">
      <c r="A107">
        <v>13091</v>
      </c>
      <c r="B107">
        <v>1</v>
      </c>
    </row>
    <row r="108" spans="1:2" x14ac:dyDescent="0.3">
      <c r="A108">
        <v>13158</v>
      </c>
      <c r="B108">
        <v>1</v>
      </c>
    </row>
    <row r="109" spans="1:2" x14ac:dyDescent="0.3">
      <c r="A109">
        <v>13218</v>
      </c>
      <c r="B109">
        <v>1</v>
      </c>
    </row>
    <row r="110" spans="1:2" x14ac:dyDescent="0.3">
      <c r="A110">
        <v>13284</v>
      </c>
      <c r="B110">
        <v>1</v>
      </c>
    </row>
    <row r="111" spans="1:2" x14ac:dyDescent="0.3">
      <c r="A111">
        <v>13410</v>
      </c>
      <c r="B111">
        <v>1</v>
      </c>
    </row>
    <row r="112" spans="1:2" x14ac:dyDescent="0.3">
      <c r="A112">
        <v>13444</v>
      </c>
      <c r="B112">
        <v>1</v>
      </c>
    </row>
    <row r="113" spans="1:2" x14ac:dyDescent="0.3">
      <c r="A113">
        <v>13638</v>
      </c>
      <c r="B113">
        <v>1</v>
      </c>
    </row>
    <row r="114" spans="1:2" x14ac:dyDescent="0.3">
      <c r="A114">
        <v>13729</v>
      </c>
      <c r="B114">
        <v>1</v>
      </c>
    </row>
    <row r="115" spans="1:2" x14ac:dyDescent="0.3">
      <c r="A115">
        <v>13765</v>
      </c>
      <c r="B115">
        <v>1</v>
      </c>
    </row>
    <row r="116" spans="1:2" x14ac:dyDescent="0.3">
      <c r="A116">
        <v>13959</v>
      </c>
      <c r="B116">
        <v>1</v>
      </c>
    </row>
    <row r="117" spans="1:2" x14ac:dyDescent="0.3">
      <c r="A117">
        <v>13984</v>
      </c>
      <c r="B117">
        <v>1</v>
      </c>
    </row>
    <row r="118" spans="1:2" x14ac:dyDescent="0.3">
      <c r="A118">
        <v>13986</v>
      </c>
      <c r="B118">
        <v>1</v>
      </c>
    </row>
    <row r="119" spans="1:2" x14ac:dyDescent="0.3">
      <c r="A119">
        <v>14176</v>
      </c>
      <c r="B119">
        <v>1</v>
      </c>
    </row>
    <row r="120" spans="1:2" x14ac:dyDescent="0.3">
      <c r="A120">
        <v>14242</v>
      </c>
      <c r="B120">
        <v>1</v>
      </c>
    </row>
    <row r="121" spans="1:2" x14ac:dyDescent="0.3">
      <c r="A121">
        <v>14406</v>
      </c>
      <c r="B121">
        <v>1</v>
      </c>
    </row>
    <row r="122" spans="1:2" x14ac:dyDescent="0.3">
      <c r="A122">
        <v>14497</v>
      </c>
      <c r="B122">
        <v>1</v>
      </c>
    </row>
    <row r="123" spans="1:2" x14ac:dyDescent="0.3">
      <c r="A123">
        <v>14528</v>
      </c>
      <c r="B123">
        <v>1</v>
      </c>
    </row>
    <row r="124" spans="1:2" x14ac:dyDescent="0.3">
      <c r="A124">
        <v>14534</v>
      </c>
      <c r="B124">
        <v>1</v>
      </c>
    </row>
    <row r="125" spans="1:2" x14ac:dyDescent="0.3">
      <c r="A125">
        <v>14820</v>
      </c>
      <c r="B125">
        <v>1</v>
      </c>
    </row>
    <row r="126" spans="1:2" x14ac:dyDescent="0.3">
      <c r="A126">
        <v>14951</v>
      </c>
      <c r="B126">
        <v>1</v>
      </c>
    </row>
    <row r="127" spans="1:2" x14ac:dyDescent="0.3">
      <c r="A127">
        <v>15009</v>
      </c>
      <c r="B127">
        <v>1</v>
      </c>
    </row>
    <row r="128" spans="1:2" x14ac:dyDescent="0.3">
      <c r="A128">
        <v>15106</v>
      </c>
      <c r="B128">
        <v>1</v>
      </c>
    </row>
    <row r="129" spans="1:2" x14ac:dyDescent="0.3">
      <c r="A129">
        <v>15202</v>
      </c>
      <c r="B129">
        <v>1</v>
      </c>
    </row>
    <row r="130" spans="1:2" x14ac:dyDescent="0.3">
      <c r="A130">
        <v>15206</v>
      </c>
      <c r="B130">
        <v>1</v>
      </c>
    </row>
    <row r="131" spans="1:2" x14ac:dyDescent="0.3">
      <c r="A131">
        <v>15303</v>
      </c>
      <c r="B131">
        <v>1</v>
      </c>
    </row>
    <row r="132" spans="1:2" x14ac:dyDescent="0.3">
      <c r="A132">
        <v>15712</v>
      </c>
      <c r="B132">
        <v>1</v>
      </c>
    </row>
    <row r="133" spans="1:2" x14ac:dyDescent="0.3">
      <c r="A133">
        <v>15718</v>
      </c>
      <c r="B133">
        <v>1</v>
      </c>
    </row>
    <row r="134" spans="1:2" x14ac:dyDescent="0.3">
      <c r="A134">
        <v>15778</v>
      </c>
      <c r="B134">
        <v>1</v>
      </c>
    </row>
    <row r="135" spans="1:2" x14ac:dyDescent="0.3">
      <c r="A135">
        <v>15872</v>
      </c>
      <c r="B135">
        <v>1</v>
      </c>
    </row>
    <row r="136" spans="1:2" x14ac:dyDescent="0.3">
      <c r="A136">
        <v>15904</v>
      </c>
      <c r="B136">
        <v>1</v>
      </c>
    </row>
    <row r="137" spans="1:2" x14ac:dyDescent="0.3">
      <c r="A137">
        <v>16134</v>
      </c>
      <c r="B137">
        <v>1</v>
      </c>
    </row>
    <row r="138" spans="1:2" x14ac:dyDescent="0.3">
      <c r="A138">
        <v>16582</v>
      </c>
      <c r="B138">
        <v>1</v>
      </c>
    </row>
    <row r="139" spans="1:2" x14ac:dyDescent="0.3">
      <c r="A139">
        <v>16641</v>
      </c>
      <c r="B139">
        <v>1</v>
      </c>
    </row>
    <row r="140" spans="1:2" x14ac:dyDescent="0.3">
      <c r="A140">
        <v>16679</v>
      </c>
      <c r="B140">
        <v>1</v>
      </c>
    </row>
    <row r="141" spans="1:2" x14ac:dyDescent="0.3">
      <c r="A141">
        <v>16864</v>
      </c>
      <c r="B141">
        <v>1</v>
      </c>
    </row>
    <row r="142" spans="1:2" x14ac:dyDescent="0.3">
      <c r="A142">
        <v>16961</v>
      </c>
      <c r="B142">
        <v>1</v>
      </c>
    </row>
    <row r="143" spans="1:2" x14ac:dyDescent="0.3">
      <c r="A143">
        <v>17058</v>
      </c>
      <c r="B143">
        <v>1</v>
      </c>
    </row>
    <row r="144" spans="1:2" x14ac:dyDescent="0.3">
      <c r="A144">
        <v>17155</v>
      </c>
      <c r="B144">
        <v>1</v>
      </c>
    </row>
    <row r="145" spans="1:2" x14ac:dyDescent="0.3">
      <c r="A145">
        <v>17255</v>
      </c>
      <c r="B145">
        <v>1</v>
      </c>
    </row>
    <row r="146" spans="1:2" x14ac:dyDescent="0.3">
      <c r="A146">
        <v>17282</v>
      </c>
      <c r="B146">
        <v>1</v>
      </c>
    </row>
    <row r="147" spans="1:2" x14ac:dyDescent="0.3">
      <c r="A147">
        <v>17313</v>
      </c>
      <c r="B147">
        <v>1</v>
      </c>
    </row>
    <row r="148" spans="1:2" x14ac:dyDescent="0.3">
      <c r="A148">
        <v>17508</v>
      </c>
      <c r="B148">
        <v>1</v>
      </c>
    </row>
    <row r="149" spans="1:2" x14ac:dyDescent="0.3">
      <c r="A149">
        <v>17668</v>
      </c>
      <c r="B149">
        <v>1</v>
      </c>
    </row>
    <row r="150" spans="1:2" x14ac:dyDescent="0.3">
      <c r="A150">
        <v>17858</v>
      </c>
      <c r="B150">
        <v>1</v>
      </c>
    </row>
    <row r="151" spans="1:2" x14ac:dyDescent="0.3">
      <c r="A151">
        <v>17985</v>
      </c>
      <c r="B151">
        <v>1</v>
      </c>
    </row>
    <row r="152" spans="1:2" x14ac:dyDescent="0.3">
      <c r="A152">
        <v>17988</v>
      </c>
      <c r="B152">
        <v>1</v>
      </c>
    </row>
    <row r="153" spans="1:2" x14ac:dyDescent="0.3">
      <c r="A153">
        <v>18119</v>
      </c>
      <c r="B153">
        <v>1</v>
      </c>
    </row>
    <row r="154" spans="1:2" x14ac:dyDescent="0.3">
      <c r="A154">
        <v>18215</v>
      </c>
      <c r="B154">
        <v>1</v>
      </c>
    </row>
    <row r="155" spans="1:2" x14ac:dyDescent="0.3">
      <c r="A155">
        <v>18336</v>
      </c>
      <c r="B155">
        <v>1</v>
      </c>
    </row>
    <row r="156" spans="1:2" x14ac:dyDescent="0.3">
      <c r="A156">
        <v>18496</v>
      </c>
      <c r="B156">
        <v>1</v>
      </c>
    </row>
    <row r="157" spans="1:2" x14ac:dyDescent="0.3">
      <c r="A157">
        <v>18533</v>
      </c>
      <c r="B157">
        <v>1</v>
      </c>
    </row>
    <row r="158" spans="1:2" x14ac:dyDescent="0.3">
      <c r="A158">
        <v>18593</v>
      </c>
      <c r="B158">
        <v>1</v>
      </c>
    </row>
    <row r="159" spans="1:2" x14ac:dyDescent="0.3">
      <c r="A159">
        <v>18661</v>
      </c>
      <c r="B159">
        <v>1</v>
      </c>
    </row>
    <row r="160" spans="1:2" x14ac:dyDescent="0.3">
      <c r="A160">
        <v>18689</v>
      </c>
      <c r="B160">
        <v>1</v>
      </c>
    </row>
    <row r="161" spans="1:2" x14ac:dyDescent="0.3">
      <c r="A161">
        <v>18753</v>
      </c>
      <c r="B161">
        <v>1</v>
      </c>
    </row>
    <row r="162" spans="1:2" x14ac:dyDescent="0.3">
      <c r="A162">
        <v>18822</v>
      </c>
      <c r="B162">
        <v>1</v>
      </c>
    </row>
    <row r="163" spans="1:2" x14ac:dyDescent="0.3">
      <c r="A163">
        <v>18919</v>
      </c>
      <c r="B163">
        <v>1</v>
      </c>
    </row>
    <row r="164" spans="1:2" x14ac:dyDescent="0.3">
      <c r="A164">
        <v>19010</v>
      </c>
      <c r="B164">
        <v>1</v>
      </c>
    </row>
    <row r="165" spans="1:2" x14ac:dyDescent="0.3">
      <c r="A165">
        <v>19078</v>
      </c>
      <c r="B165">
        <v>1</v>
      </c>
    </row>
    <row r="166" spans="1:2" x14ac:dyDescent="0.3">
      <c r="A166">
        <v>19138</v>
      </c>
      <c r="B166">
        <v>1</v>
      </c>
    </row>
    <row r="167" spans="1:2" x14ac:dyDescent="0.3">
      <c r="A167">
        <v>19523</v>
      </c>
      <c r="B167">
        <v>1</v>
      </c>
    </row>
    <row r="168" spans="1:2" x14ac:dyDescent="0.3">
      <c r="A168">
        <v>19616</v>
      </c>
      <c r="B168">
        <v>1</v>
      </c>
    </row>
    <row r="169" spans="1:2" x14ac:dyDescent="0.3">
      <c r="A169">
        <v>19718</v>
      </c>
      <c r="B169">
        <v>1</v>
      </c>
    </row>
    <row r="170" spans="1:2" x14ac:dyDescent="0.3">
      <c r="A170">
        <v>20036</v>
      </c>
      <c r="B170">
        <v>1</v>
      </c>
    </row>
    <row r="171" spans="1:2" x14ac:dyDescent="0.3">
      <c r="A171">
        <v>20134</v>
      </c>
      <c r="B171">
        <v>1</v>
      </c>
    </row>
    <row r="172" spans="1:2" x14ac:dyDescent="0.3">
      <c r="A172">
        <v>20389</v>
      </c>
      <c r="B172">
        <v>1</v>
      </c>
    </row>
    <row r="173" spans="1:2" x14ac:dyDescent="0.3">
      <c r="A173">
        <v>20453</v>
      </c>
      <c r="B173">
        <v>1</v>
      </c>
    </row>
    <row r="174" spans="1:2" x14ac:dyDescent="0.3">
      <c r="A174">
        <v>20480</v>
      </c>
      <c r="B174">
        <v>1</v>
      </c>
    </row>
    <row r="175" spans="1:2" x14ac:dyDescent="0.3">
      <c r="A175">
        <v>20486</v>
      </c>
      <c r="B175">
        <v>1</v>
      </c>
    </row>
    <row r="176" spans="1:2" x14ac:dyDescent="0.3">
      <c r="A176">
        <v>20704</v>
      </c>
      <c r="B176">
        <v>1</v>
      </c>
    </row>
    <row r="177" spans="1:2" x14ac:dyDescent="0.3">
      <c r="A177">
        <v>20743</v>
      </c>
      <c r="B177">
        <v>1</v>
      </c>
    </row>
    <row r="178" spans="1:2" x14ac:dyDescent="0.3">
      <c r="A178">
        <v>20864</v>
      </c>
      <c r="B178">
        <v>1</v>
      </c>
    </row>
    <row r="179" spans="1:2" x14ac:dyDescent="0.3">
      <c r="A179">
        <v>20899</v>
      </c>
      <c r="B179">
        <v>1</v>
      </c>
    </row>
    <row r="180" spans="1:2" x14ac:dyDescent="0.3">
      <c r="A180">
        <v>20934</v>
      </c>
      <c r="B180">
        <v>1</v>
      </c>
    </row>
    <row r="181" spans="1:2" x14ac:dyDescent="0.3">
      <c r="A181">
        <v>21222</v>
      </c>
      <c r="B181">
        <v>1</v>
      </c>
    </row>
    <row r="182" spans="1:2" x14ac:dyDescent="0.3">
      <c r="A182">
        <v>21286</v>
      </c>
      <c r="B182">
        <v>1</v>
      </c>
    </row>
    <row r="183" spans="1:2" x14ac:dyDescent="0.3">
      <c r="A183">
        <v>21346</v>
      </c>
      <c r="B183">
        <v>1</v>
      </c>
    </row>
    <row r="184" spans="1:2" x14ac:dyDescent="0.3">
      <c r="A184">
        <v>21383</v>
      </c>
      <c r="B184">
        <v>1</v>
      </c>
    </row>
    <row r="185" spans="1:2" x14ac:dyDescent="0.3">
      <c r="A185">
        <v>21729</v>
      </c>
      <c r="B185">
        <v>1</v>
      </c>
    </row>
    <row r="186" spans="1:2" x14ac:dyDescent="0.3">
      <c r="A186">
        <v>21824</v>
      </c>
      <c r="B186">
        <v>1</v>
      </c>
    </row>
    <row r="187" spans="1:2" x14ac:dyDescent="0.3">
      <c r="A187">
        <v>21890</v>
      </c>
      <c r="B187">
        <v>1</v>
      </c>
    </row>
    <row r="188" spans="1:2" x14ac:dyDescent="0.3">
      <c r="A188">
        <v>22181</v>
      </c>
      <c r="B188">
        <v>1</v>
      </c>
    </row>
    <row r="189" spans="1:2" x14ac:dyDescent="0.3">
      <c r="A189">
        <v>22402</v>
      </c>
      <c r="B189">
        <v>1</v>
      </c>
    </row>
    <row r="190" spans="1:2" x14ac:dyDescent="0.3">
      <c r="A190">
        <v>22627</v>
      </c>
      <c r="B190">
        <v>1</v>
      </c>
    </row>
    <row r="191" spans="1:2" x14ac:dyDescent="0.3">
      <c r="A191">
        <v>22656</v>
      </c>
      <c r="B191">
        <v>1</v>
      </c>
    </row>
    <row r="192" spans="1:2" x14ac:dyDescent="0.3">
      <c r="A192">
        <v>22661</v>
      </c>
      <c r="B192">
        <v>1</v>
      </c>
    </row>
    <row r="193" spans="1:2" x14ac:dyDescent="0.3">
      <c r="A193">
        <v>22787</v>
      </c>
      <c r="B193">
        <v>1</v>
      </c>
    </row>
    <row r="194" spans="1:2" x14ac:dyDescent="0.3">
      <c r="A194">
        <v>22820</v>
      </c>
      <c r="B194">
        <v>1</v>
      </c>
    </row>
    <row r="195" spans="1:2" x14ac:dyDescent="0.3">
      <c r="A195">
        <v>22947</v>
      </c>
      <c r="B195">
        <v>1</v>
      </c>
    </row>
    <row r="196" spans="1:2" x14ac:dyDescent="0.3">
      <c r="A196">
        <v>22950</v>
      </c>
      <c r="B196">
        <v>1</v>
      </c>
    </row>
    <row r="197" spans="1:2" x14ac:dyDescent="0.3">
      <c r="A197">
        <v>23076</v>
      </c>
      <c r="B197">
        <v>1</v>
      </c>
    </row>
    <row r="198" spans="1:2" x14ac:dyDescent="0.3">
      <c r="A198">
        <v>23168</v>
      </c>
      <c r="B198">
        <v>1</v>
      </c>
    </row>
    <row r="199" spans="1:2" x14ac:dyDescent="0.3">
      <c r="A199">
        <v>23488</v>
      </c>
      <c r="B199">
        <v>1</v>
      </c>
    </row>
    <row r="200" spans="1:2" x14ac:dyDescent="0.3">
      <c r="A200">
        <v>23557</v>
      </c>
      <c r="B200">
        <v>1</v>
      </c>
    </row>
    <row r="201" spans="1:2" x14ac:dyDescent="0.3">
      <c r="A201">
        <v>23559</v>
      </c>
      <c r="B201">
        <v>1</v>
      </c>
    </row>
    <row r="202" spans="1:2" x14ac:dyDescent="0.3">
      <c r="A202">
        <v>23616</v>
      </c>
      <c r="B202">
        <v>1</v>
      </c>
    </row>
    <row r="203" spans="1:2" x14ac:dyDescent="0.3">
      <c r="A203">
        <v>23619</v>
      </c>
      <c r="B203">
        <v>1</v>
      </c>
    </row>
    <row r="204" spans="1:2" x14ac:dyDescent="0.3">
      <c r="A204">
        <v>23748</v>
      </c>
      <c r="B204">
        <v>1</v>
      </c>
    </row>
    <row r="205" spans="1:2" x14ac:dyDescent="0.3">
      <c r="A205">
        <v>24066</v>
      </c>
      <c r="B205">
        <v>1</v>
      </c>
    </row>
    <row r="206" spans="1:2" x14ac:dyDescent="0.3">
      <c r="A206">
        <v>24519</v>
      </c>
      <c r="B206">
        <v>1</v>
      </c>
    </row>
    <row r="207" spans="1:2" x14ac:dyDescent="0.3">
      <c r="A207">
        <v>24707</v>
      </c>
      <c r="B207">
        <v>1</v>
      </c>
    </row>
    <row r="208" spans="1:2" x14ac:dyDescent="0.3">
      <c r="A208">
        <v>24902</v>
      </c>
      <c r="B208">
        <v>1</v>
      </c>
    </row>
    <row r="209" spans="1:2" x14ac:dyDescent="0.3">
      <c r="A209">
        <v>25095</v>
      </c>
      <c r="B209">
        <v>1</v>
      </c>
    </row>
    <row r="210" spans="1:2" x14ac:dyDescent="0.3">
      <c r="A210">
        <v>25152</v>
      </c>
      <c r="B210">
        <v>1</v>
      </c>
    </row>
    <row r="211" spans="1:2" x14ac:dyDescent="0.3">
      <c r="A211">
        <v>25157</v>
      </c>
      <c r="B211">
        <v>1</v>
      </c>
    </row>
    <row r="212" spans="1:2" x14ac:dyDescent="0.3">
      <c r="A212">
        <v>25478</v>
      </c>
      <c r="B212">
        <v>1</v>
      </c>
    </row>
    <row r="213" spans="1:2" x14ac:dyDescent="0.3">
      <c r="A213">
        <v>25479</v>
      </c>
      <c r="B213">
        <v>1</v>
      </c>
    </row>
    <row r="214" spans="1:2" x14ac:dyDescent="0.3">
      <c r="A214">
        <v>25735</v>
      </c>
      <c r="B214">
        <v>1</v>
      </c>
    </row>
    <row r="215" spans="1:2" x14ac:dyDescent="0.3">
      <c r="A215">
        <v>25799</v>
      </c>
      <c r="B215">
        <v>1</v>
      </c>
    </row>
    <row r="216" spans="1:2" x14ac:dyDescent="0.3">
      <c r="A216">
        <v>25828</v>
      </c>
      <c r="B216">
        <v>1</v>
      </c>
    </row>
    <row r="217" spans="1:2" x14ac:dyDescent="0.3">
      <c r="A217">
        <v>25952</v>
      </c>
      <c r="B217">
        <v>1</v>
      </c>
    </row>
    <row r="218" spans="1:2" x14ac:dyDescent="0.3">
      <c r="A218">
        <v>26240</v>
      </c>
      <c r="B218">
        <v>1</v>
      </c>
    </row>
    <row r="219" spans="1:2" x14ac:dyDescent="0.3">
      <c r="A219">
        <v>26372</v>
      </c>
      <c r="B219">
        <v>1</v>
      </c>
    </row>
    <row r="220" spans="1:2" x14ac:dyDescent="0.3">
      <c r="A220">
        <v>26784</v>
      </c>
      <c r="B220">
        <v>1</v>
      </c>
    </row>
    <row r="221" spans="1:2" x14ac:dyDescent="0.3">
      <c r="A221">
        <v>26852</v>
      </c>
      <c r="B221">
        <v>1</v>
      </c>
    </row>
    <row r="222" spans="1:2" x14ac:dyDescent="0.3">
      <c r="A222">
        <v>26881</v>
      </c>
      <c r="B222">
        <v>1</v>
      </c>
    </row>
    <row r="223" spans="1:2" x14ac:dyDescent="0.3">
      <c r="A223">
        <v>26982</v>
      </c>
      <c r="B223">
        <v>1</v>
      </c>
    </row>
    <row r="224" spans="1:2" x14ac:dyDescent="0.3">
      <c r="A224">
        <v>27137</v>
      </c>
      <c r="B224">
        <v>1</v>
      </c>
    </row>
    <row r="225" spans="1:2" x14ac:dyDescent="0.3">
      <c r="A225">
        <v>27490</v>
      </c>
      <c r="B225">
        <v>1</v>
      </c>
    </row>
    <row r="226" spans="1:2" x14ac:dyDescent="0.3">
      <c r="A226">
        <v>27712</v>
      </c>
      <c r="B226">
        <v>1</v>
      </c>
    </row>
    <row r="227" spans="1:2" x14ac:dyDescent="0.3">
      <c r="A227">
        <v>27744</v>
      </c>
      <c r="B227">
        <v>1</v>
      </c>
    </row>
    <row r="228" spans="1:2" x14ac:dyDescent="0.3">
      <c r="A228">
        <v>27750</v>
      </c>
      <c r="B228">
        <v>1</v>
      </c>
    </row>
    <row r="229" spans="1:2" x14ac:dyDescent="0.3">
      <c r="A229">
        <v>28003</v>
      </c>
      <c r="B229">
        <v>1</v>
      </c>
    </row>
    <row r="230" spans="1:2" x14ac:dyDescent="0.3">
      <c r="A230">
        <v>28037</v>
      </c>
      <c r="B230">
        <v>1</v>
      </c>
    </row>
    <row r="231" spans="1:2" x14ac:dyDescent="0.3">
      <c r="A231">
        <v>28291</v>
      </c>
      <c r="B231">
        <v>1</v>
      </c>
    </row>
    <row r="232" spans="1:2" x14ac:dyDescent="0.3">
      <c r="A232">
        <v>28387</v>
      </c>
      <c r="B232">
        <v>1</v>
      </c>
    </row>
    <row r="233" spans="1:2" x14ac:dyDescent="0.3">
      <c r="A233">
        <v>28419</v>
      </c>
      <c r="B233">
        <v>1</v>
      </c>
    </row>
    <row r="234" spans="1:2" x14ac:dyDescent="0.3">
      <c r="A234">
        <v>28455</v>
      </c>
      <c r="B234">
        <v>1</v>
      </c>
    </row>
    <row r="235" spans="1:2" x14ac:dyDescent="0.3">
      <c r="A235">
        <v>28544</v>
      </c>
      <c r="B235">
        <v>1</v>
      </c>
    </row>
    <row r="236" spans="1:2" x14ac:dyDescent="0.3">
      <c r="A236">
        <v>28928</v>
      </c>
      <c r="B236">
        <v>1</v>
      </c>
    </row>
    <row r="237" spans="1:2" x14ac:dyDescent="0.3">
      <c r="A237">
        <v>29095</v>
      </c>
      <c r="B237">
        <v>1</v>
      </c>
    </row>
    <row r="238" spans="1:2" x14ac:dyDescent="0.3">
      <c r="A238">
        <v>29318</v>
      </c>
      <c r="B238">
        <v>1</v>
      </c>
    </row>
    <row r="239" spans="1:2" x14ac:dyDescent="0.3">
      <c r="A239">
        <v>29376</v>
      </c>
      <c r="B239">
        <v>1</v>
      </c>
    </row>
    <row r="240" spans="1:2" x14ac:dyDescent="0.3">
      <c r="A240">
        <v>29380</v>
      </c>
      <c r="B240">
        <v>1</v>
      </c>
    </row>
    <row r="241" spans="1:2" x14ac:dyDescent="0.3">
      <c r="A241">
        <v>29410</v>
      </c>
      <c r="B241">
        <v>1</v>
      </c>
    </row>
    <row r="242" spans="1:2" x14ac:dyDescent="0.3">
      <c r="A242">
        <v>29505</v>
      </c>
      <c r="B242">
        <v>1</v>
      </c>
    </row>
    <row r="243" spans="1:2" x14ac:dyDescent="0.3">
      <c r="A243">
        <v>29506</v>
      </c>
      <c r="B243">
        <v>1</v>
      </c>
    </row>
    <row r="244" spans="1:2" x14ac:dyDescent="0.3">
      <c r="A244">
        <v>29861</v>
      </c>
      <c r="B244">
        <v>1</v>
      </c>
    </row>
    <row r="245" spans="1:2" x14ac:dyDescent="0.3">
      <c r="A245">
        <v>29991</v>
      </c>
      <c r="B245">
        <v>1</v>
      </c>
    </row>
    <row r="246" spans="1:2" x14ac:dyDescent="0.3">
      <c r="A246">
        <v>30176</v>
      </c>
      <c r="B246">
        <v>1</v>
      </c>
    </row>
    <row r="247" spans="1:2" x14ac:dyDescent="0.3">
      <c r="A247">
        <v>30403</v>
      </c>
      <c r="B247">
        <v>1</v>
      </c>
    </row>
    <row r="248" spans="1:2" x14ac:dyDescent="0.3">
      <c r="A248">
        <v>30469</v>
      </c>
      <c r="B248">
        <v>1</v>
      </c>
    </row>
    <row r="249" spans="1:2" x14ac:dyDescent="0.3">
      <c r="A249">
        <v>31073</v>
      </c>
      <c r="B249">
        <v>1</v>
      </c>
    </row>
    <row r="250" spans="1:2" x14ac:dyDescent="0.3">
      <c r="A250">
        <v>31232</v>
      </c>
      <c r="B250">
        <v>1</v>
      </c>
    </row>
    <row r="251" spans="1:2" x14ac:dyDescent="0.3">
      <c r="A251">
        <v>31303</v>
      </c>
      <c r="B251">
        <v>1</v>
      </c>
    </row>
    <row r="252" spans="1:2" x14ac:dyDescent="0.3">
      <c r="A252">
        <v>31682</v>
      </c>
      <c r="B252">
        <v>1</v>
      </c>
    </row>
    <row r="253" spans="1:2" x14ac:dyDescent="0.3">
      <c r="A253">
        <v>31844</v>
      </c>
      <c r="B253">
        <v>1</v>
      </c>
    </row>
    <row r="254" spans="1:2" x14ac:dyDescent="0.3">
      <c r="A254">
        <v>31907</v>
      </c>
      <c r="B254">
        <v>1</v>
      </c>
    </row>
    <row r="255" spans="1:2" x14ac:dyDescent="0.3">
      <c r="A255">
        <v>32036</v>
      </c>
      <c r="B255">
        <v>1</v>
      </c>
    </row>
    <row r="256" spans="1:2" x14ac:dyDescent="0.3">
      <c r="A256">
        <v>32582</v>
      </c>
      <c r="B256">
        <v>1</v>
      </c>
    </row>
    <row r="257" spans="1:2" x14ac:dyDescent="0.3">
      <c r="A257">
        <v>32901</v>
      </c>
      <c r="B257">
        <v>1</v>
      </c>
    </row>
    <row r="258" spans="1:2" x14ac:dyDescent="0.3">
      <c r="A258">
        <v>32931</v>
      </c>
      <c r="B258">
        <v>1</v>
      </c>
    </row>
    <row r="259" spans="1:2" x14ac:dyDescent="0.3">
      <c r="A259">
        <v>32966</v>
      </c>
      <c r="B259">
        <v>1</v>
      </c>
    </row>
    <row r="260" spans="1:2" x14ac:dyDescent="0.3">
      <c r="A260">
        <v>32996</v>
      </c>
      <c r="B260">
        <v>1</v>
      </c>
    </row>
    <row r="261" spans="1:2" x14ac:dyDescent="0.3">
      <c r="A261">
        <v>32998</v>
      </c>
      <c r="B261">
        <v>1</v>
      </c>
    </row>
    <row r="262" spans="1:2" x14ac:dyDescent="0.3">
      <c r="A262">
        <v>33283</v>
      </c>
      <c r="B262">
        <v>1</v>
      </c>
    </row>
    <row r="263" spans="1:2" x14ac:dyDescent="0.3">
      <c r="A263">
        <v>33317</v>
      </c>
      <c r="B263">
        <v>1</v>
      </c>
    </row>
    <row r="264" spans="1:2" x14ac:dyDescent="0.3">
      <c r="A264">
        <v>33477</v>
      </c>
      <c r="B264">
        <v>1</v>
      </c>
    </row>
    <row r="265" spans="1:2" x14ac:dyDescent="0.3">
      <c r="A265">
        <v>33510</v>
      </c>
      <c r="B265">
        <v>1</v>
      </c>
    </row>
    <row r="266" spans="1:2" x14ac:dyDescent="0.3">
      <c r="A266">
        <v>33541</v>
      </c>
      <c r="B266">
        <v>1</v>
      </c>
    </row>
    <row r="267" spans="1:2" x14ac:dyDescent="0.3">
      <c r="A267">
        <v>33637</v>
      </c>
      <c r="B267">
        <v>1</v>
      </c>
    </row>
    <row r="268" spans="1:2" x14ac:dyDescent="0.3">
      <c r="A268">
        <v>33921</v>
      </c>
      <c r="B268">
        <v>1</v>
      </c>
    </row>
    <row r="269" spans="1:2" x14ac:dyDescent="0.3">
      <c r="A269">
        <v>34117</v>
      </c>
      <c r="B269">
        <v>1</v>
      </c>
    </row>
    <row r="270" spans="1:2" x14ac:dyDescent="0.3">
      <c r="A270">
        <v>34209</v>
      </c>
      <c r="B270">
        <v>1</v>
      </c>
    </row>
    <row r="271" spans="1:2" x14ac:dyDescent="0.3">
      <c r="A271">
        <v>34338</v>
      </c>
      <c r="B271">
        <v>1</v>
      </c>
    </row>
    <row r="272" spans="1:2" x14ac:dyDescent="0.3">
      <c r="A272">
        <v>34532</v>
      </c>
      <c r="B272">
        <v>1</v>
      </c>
    </row>
    <row r="273" spans="1:2" x14ac:dyDescent="0.3">
      <c r="A273">
        <v>34658</v>
      </c>
      <c r="B273">
        <v>1</v>
      </c>
    </row>
    <row r="274" spans="1:2" x14ac:dyDescent="0.3">
      <c r="A274">
        <v>34661</v>
      </c>
      <c r="B274">
        <v>1</v>
      </c>
    </row>
    <row r="275" spans="1:2" x14ac:dyDescent="0.3">
      <c r="A275">
        <v>34689</v>
      </c>
      <c r="B275">
        <v>1</v>
      </c>
    </row>
    <row r="276" spans="1:2" x14ac:dyDescent="0.3">
      <c r="A276">
        <v>34916</v>
      </c>
      <c r="B276">
        <v>1</v>
      </c>
    </row>
    <row r="277" spans="1:2" x14ac:dyDescent="0.3">
      <c r="A277">
        <v>35047</v>
      </c>
      <c r="B277">
        <v>1</v>
      </c>
    </row>
    <row r="278" spans="1:2" x14ac:dyDescent="0.3">
      <c r="A278">
        <v>35110</v>
      </c>
      <c r="B278">
        <v>1</v>
      </c>
    </row>
    <row r="279" spans="1:2" x14ac:dyDescent="0.3">
      <c r="A279">
        <v>35111</v>
      </c>
      <c r="B279">
        <v>1</v>
      </c>
    </row>
    <row r="280" spans="1:2" x14ac:dyDescent="0.3">
      <c r="A280">
        <v>35137</v>
      </c>
      <c r="B280">
        <v>1</v>
      </c>
    </row>
    <row r="281" spans="1:2" x14ac:dyDescent="0.3">
      <c r="A281">
        <v>35366</v>
      </c>
      <c r="B281">
        <v>1</v>
      </c>
    </row>
    <row r="282" spans="1:2" x14ac:dyDescent="0.3">
      <c r="A282">
        <v>35492</v>
      </c>
      <c r="B282">
        <v>1</v>
      </c>
    </row>
    <row r="283" spans="1:2" x14ac:dyDescent="0.3">
      <c r="A283">
        <v>35554</v>
      </c>
      <c r="B283">
        <v>1</v>
      </c>
    </row>
    <row r="284" spans="1:2" x14ac:dyDescent="0.3">
      <c r="A284">
        <v>35588</v>
      </c>
      <c r="B284">
        <v>1</v>
      </c>
    </row>
    <row r="285" spans="1:2" x14ac:dyDescent="0.3">
      <c r="A285">
        <v>35687</v>
      </c>
      <c r="B285">
        <v>1</v>
      </c>
    </row>
    <row r="286" spans="1:2" x14ac:dyDescent="0.3">
      <c r="A286">
        <v>35744</v>
      </c>
      <c r="B286">
        <v>1</v>
      </c>
    </row>
    <row r="287" spans="1:2" x14ac:dyDescent="0.3">
      <c r="A287">
        <v>35877</v>
      </c>
      <c r="B287">
        <v>1</v>
      </c>
    </row>
    <row r="288" spans="1:2" x14ac:dyDescent="0.3">
      <c r="A288">
        <v>35910</v>
      </c>
      <c r="B288">
        <v>1</v>
      </c>
    </row>
    <row r="289" spans="1:2" x14ac:dyDescent="0.3">
      <c r="A289">
        <v>35936</v>
      </c>
      <c r="B289">
        <v>1</v>
      </c>
    </row>
    <row r="290" spans="1:2" x14ac:dyDescent="0.3">
      <c r="A290">
        <v>36038</v>
      </c>
      <c r="B290">
        <v>1</v>
      </c>
    </row>
    <row r="291" spans="1:2" x14ac:dyDescent="0.3">
      <c r="A291">
        <v>36067</v>
      </c>
      <c r="B291">
        <v>1</v>
      </c>
    </row>
    <row r="292" spans="1:2" x14ac:dyDescent="0.3">
      <c r="A292">
        <v>36160</v>
      </c>
      <c r="B292">
        <v>1</v>
      </c>
    </row>
    <row r="293" spans="1:2" x14ac:dyDescent="0.3">
      <c r="A293">
        <v>36262</v>
      </c>
      <c r="B293">
        <v>1</v>
      </c>
    </row>
    <row r="294" spans="1:2" x14ac:dyDescent="0.3">
      <c r="A294">
        <v>36449</v>
      </c>
      <c r="B294">
        <v>1</v>
      </c>
    </row>
    <row r="295" spans="1:2" x14ac:dyDescent="0.3">
      <c r="A295">
        <v>36609</v>
      </c>
      <c r="B295">
        <v>1</v>
      </c>
    </row>
    <row r="296" spans="1:2" x14ac:dyDescent="0.3">
      <c r="A296">
        <v>36676</v>
      </c>
      <c r="B296">
        <v>1</v>
      </c>
    </row>
    <row r="297" spans="1:2" x14ac:dyDescent="0.3">
      <c r="A297">
        <v>36679</v>
      </c>
      <c r="B297">
        <v>1</v>
      </c>
    </row>
    <row r="298" spans="1:2" x14ac:dyDescent="0.3">
      <c r="A298">
        <v>36705</v>
      </c>
      <c r="B298">
        <v>1</v>
      </c>
    </row>
    <row r="299" spans="1:2" x14ac:dyDescent="0.3">
      <c r="A299">
        <v>36707</v>
      </c>
      <c r="B299">
        <v>1</v>
      </c>
    </row>
    <row r="300" spans="1:2" x14ac:dyDescent="0.3">
      <c r="A300">
        <v>36743</v>
      </c>
      <c r="B300">
        <v>1</v>
      </c>
    </row>
    <row r="301" spans="1:2" x14ac:dyDescent="0.3">
      <c r="A301">
        <v>36772</v>
      </c>
      <c r="B301">
        <v>1</v>
      </c>
    </row>
    <row r="302" spans="1:2" x14ac:dyDescent="0.3">
      <c r="A302">
        <v>36773</v>
      </c>
      <c r="B302">
        <v>1</v>
      </c>
    </row>
    <row r="303" spans="1:2" x14ac:dyDescent="0.3">
      <c r="A303">
        <v>36932</v>
      </c>
      <c r="B303">
        <v>1</v>
      </c>
    </row>
    <row r="304" spans="1:2" x14ac:dyDescent="0.3">
      <c r="A304">
        <v>36934</v>
      </c>
      <c r="B304">
        <v>1</v>
      </c>
    </row>
    <row r="305" spans="1:2" x14ac:dyDescent="0.3">
      <c r="A305">
        <v>36992</v>
      </c>
      <c r="B305">
        <v>1</v>
      </c>
    </row>
    <row r="306" spans="1:2" x14ac:dyDescent="0.3">
      <c r="A306">
        <v>36994</v>
      </c>
      <c r="B306">
        <v>1</v>
      </c>
    </row>
    <row r="307" spans="1:2" x14ac:dyDescent="0.3">
      <c r="A307">
        <v>36998</v>
      </c>
      <c r="B307">
        <v>1</v>
      </c>
    </row>
    <row r="308" spans="1:2" x14ac:dyDescent="0.3">
      <c r="A308">
        <v>36999</v>
      </c>
      <c r="B308">
        <v>1</v>
      </c>
    </row>
    <row r="309" spans="1:2" x14ac:dyDescent="0.3">
      <c r="A309">
        <v>37250</v>
      </c>
      <c r="B309">
        <v>1</v>
      </c>
    </row>
    <row r="310" spans="1:2" x14ac:dyDescent="0.3">
      <c r="A310">
        <v>37380</v>
      </c>
      <c r="B310">
        <v>1</v>
      </c>
    </row>
    <row r="311" spans="1:2" x14ac:dyDescent="0.3">
      <c r="A311">
        <v>37414</v>
      </c>
      <c r="B311">
        <v>1</v>
      </c>
    </row>
    <row r="312" spans="1:2" x14ac:dyDescent="0.3">
      <c r="A312">
        <v>37572</v>
      </c>
      <c r="B312">
        <v>1</v>
      </c>
    </row>
    <row r="313" spans="1:2" x14ac:dyDescent="0.3">
      <c r="A313">
        <v>37760</v>
      </c>
      <c r="B313">
        <v>1</v>
      </c>
    </row>
    <row r="314" spans="1:2" x14ac:dyDescent="0.3">
      <c r="A314">
        <v>37860</v>
      </c>
      <c r="B314">
        <v>1</v>
      </c>
    </row>
    <row r="315" spans="1:2" x14ac:dyDescent="0.3">
      <c r="A315">
        <v>37862</v>
      </c>
      <c r="B315">
        <v>1</v>
      </c>
    </row>
    <row r="316" spans="1:2" x14ac:dyDescent="0.3">
      <c r="A316">
        <v>37924</v>
      </c>
      <c r="B316">
        <v>1</v>
      </c>
    </row>
    <row r="317" spans="1:2" x14ac:dyDescent="0.3">
      <c r="A317">
        <v>38050</v>
      </c>
      <c r="B317">
        <v>1</v>
      </c>
    </row>
    <row r="318" spans="1:2" x14ac:dyDescent="0.3">
      <c r="A318">
        <v>38210</v>
      </c>
      <c r="B318">
        <v>1</v>
      </c>
    </row>
    <row r="319" spans="1:2" x14ac:dyDescent="0.3">
      <c r="A319">
        <v>38240</v>
      </c>
      <c r="B319">
        <v>1</v>
      </c>
    </row>
    <row r="320" spans="1:2" x14ac:dyDescent="0.3">
      <c r="A320">
        <v>38272</v>
      </c>
      <c r="B320">
        <v>1</v>
      </c>
    </row>
    <row r="321" spans="1:2" x14ac:dyDescent="0.3">
      <c r="A321">
        <v>38400</v>
      </c>
      <c r="B321">
        <v>1</v>
      </c>
    </row>
    <row r="322" spans="1:2" x14ac:dyDescent="0.3">
      <c r="A322">
        <v>38530</v>
      </c>
      <c r="B322">
        <v>1</v>
      </c>
    </row>
    <row r="323" spans="1:2" x14ac:dyDescent="0.3">
      <c r="A323">
        <v>38596</v>
      </c>
      <c r="B323">
        <v>1</v>
      </c>
    </row>
    <row r="324" spans="1:2" x14ac:dyDescent="0.3">
      <c r="A324">
        <v>38661</v>
      </c>
      <c r="B324">
        <v>1</v>
      </c>
    </row>
    <row r="325" spans="1:2" x14ac:dyDescent="0.3">
      <c r="A325">
        <v>38787</v>
      </c>
      <c r="B325">
        <v>1</v>
      </c>
    </row>
    <row r="326" spans="1:2" x14ac:dyDescent="0.3">
      <c r="A326">
        <v>39043</v>
      </c>
      <c r="B326">
        <v>1</v>
      </c>
    </row>
    <row r="327" spans="1:2" x14ac:dyDescent="0.3">
      <c r="A327">
        <v>39075</v>
      </c>
      <c r="B327">
        <v>1</v>
      </c>
    </row>
    <row r="328" spans="1:2" x14ac:dyDescent="0.3">
      <c r="A328">
        <v>39169</v>
      </c>
      <c r="B328">
        <v>1</v>
      </c>
    </row>
    <row r="329" spans="1:2" x14ac:dyDescent="0.3">
      <c r="A329">
        <v>39333</v>
      </c>
      <c r="B329">
        <v>1</v>
      </c>
    </row>
    <row r="330" spans="1:2" x14ac:dyDescent="0.3">
      <c r="A330">
        <v>39490</v>
      </c>
      <c r="B330">
        <v>1</v>
      </c>
    </row>
    <row r="331" spans="1:2" x14ac:dyDescent="0.3">
      <c r="A331">
        <v>39555</v>
      </c>
      <c r="B331">
        <v>1</v>
      </c>
    </row>
    <row r="332" spans="1:2" x14ac:dyDescent="0.3">
      <c r="A332">
        <v>39619</v>
      </c>
      <c r="B332">
        <v>1</v>
      </c>
    </row>
    <row r="333" spans="1:2" x14ac:dyDescent="0.3">
      <c r="A333">
        <v>39872</v>
      </c>
      <c r="B333">
        <v>1</v>
      </c>
    </row>
    <row r="334" spans="1:2" x14ac:dyDescent="0.3">
      <c r="A334">
        <v>39904</v>
      </c>
      <c r="B334">
        <v>1</v>
      </c>
    </row>
    <row r="335" spans="1:2" x14ac:dyDescent="0.3">
      <c r="A335">
        <v>39943</v>
      </c>
      <c r="B335">
        <v>1</v>
      </c>
    </row>
    <row r="336" spans="1:2" x14ac:dyDescent="0.3">
      <c r="A336">
        <v>40097</v>
      </c>
      <c r="B336">
        <v>1</v>
      </c>
    </row>
    <row r="337" spans="1:2" x14ac:dyDescent="0.3">
      <c r="A337">
        <v>40132</v>
      </c>
      <c r="B337">
        <v>1</v>
      </c>
    </row>
    <row r="338" spans="1:2" x14ac:dyDescent="0.3">
      <c r="A338">
        <v>40134</v>
      </c>
      <c r="B338">
        <v>1</v>
      </c>
    </row>
    <row r="339" spans="1:2" x14ac:dyDescent="0.3">
      <c r="A339">
        <v>40160</v>
      </c>
      <c r="B339">
        <v>1</v>
      </c>
    </row>
    <row r="340" spans="1:2" x14ac:dyDescent="0.3">
      <c r="A340">
        <v>40354</v>
      </c>
      <c r="B340">
        <v>1</v>
      </c>
    </row>
    <row r="341" spans="1:2" x14ac:dyDescent="0.3">
      <c r="A341">
        <v>40802</v>
      </c>
      <c r="B341">
        <v>1</v>
      </c>
    </row>
    <row r="342" spans="1:2" x14ac:dyDescent="0.3">
      <c r="A342">
        <v>40806</v>
      </c>
      <c r="B342">
        <v>1</v>
      </c>
    </row>
    <row r="343" spans="1:2" x14ac:dyDescent="0.3">
      <c r="A343">
        <v>41059</v>
      </c>
      <c r="B343">
        <v>1</v>
      </c>
    </row>
    <row r="344" spans="1:2" x14ac:dyDescent="0.3">
      <c r="A344">
        <v>41120</v>
      </c>
      <c r="B344">
        <v>1</v>
      </c>
    </row>
    <row r="345" spans="1:2" x14ac:dyDescent="0.3">
      <c r="A345">
        <v>41186</v>
      </c>
      <c r="B345">
        <v>1</v>
      </c>
    </row>
    <row r="346" spans="1:2" x14ac:dyDescent="0.3">
      <c r="A346">
        <v>41216</v>
      </c>
      <c r="B346">
        <v>1</v>
      </c>
    </row>
    <row r="347" spans="1:2" x14ac:dyDescent="0.3">
      <c r="A347">
        <v>41508</v>
      </c>
      <c r="B347">
        <v>1</v>
      </c>
    </row>
    <row r="348" spans="1:2" x14ac:dyDescent="0.3">
      <c r="A348">
        <v>41760</v>
      </c>
      <c r="B348">
        <v>1</v>
      </c>
    </row>
    <row r="349" spans="1:2" x14ac:dyDescent="0.3">
      <c r="A349">
        <v>41861</v>
      </c>
      <c r="B349">
        <v>1</v>
      </c>
    </row>
    <row r="350" spans="1:2" x14ac:dyDescent="0.3">
      <c r="A350">
        <v>42342</v>
      </c>
      <c r="B350">
        <v>1</v>
      </c>
    </row>
    <row r="351" spans="1:2" x14ac:dyDescent="0.3">
      <c r="A351">
        <v>42375</v>
      </c>
      <c r="B351">
        <v>1</v>
      </c>
    </row>
    <row r="352" spans="1:2" x14ac:dyDescent="0.3">
      <c r="A352">
        <v>42436</v>
      </c>
      <c r="B352">
        <v>1</v>
      </c>
    </row>
    <row r="353" spans="1:2" x14ac:dyDescent="0.3">
      <c r="A353">
        <v>42563</v>
      </c>
      <c r="B353">
        <v>1</v>
      </c>
    </row>
    <row r="354" spans="1:2" x14ac:dyDescent="0.3">
      <c r="A354">
        <v>42628</v>
      </c>
      <c r="B354">
        <v>1</v>
      </c>
    </row>
    <row r="355" spans="1:2" x14ac:dyDescent="0.3">
      <c r="A355">
        <v>42788</v>
      </c>
      <c r="B355">
        <v>1</v>
      </c>
    </row>
    <row r="356" spans="1:2" x14ac:dyDescent="0.3">
      <c r="A356">
        <v>42823</v>
      </c>
      <c r="B356">
        <v>1</v>
      </c>
    </row>
    <row r="357" spans="1:2" x14ac:dyDescent="0.3">
      <c r="A357">
        <v>42850</v>
      </c>
      <c r="B357">
        <v>1</v>
      </c>
    </row>
    <row r="358" spans="1:2" x14ac:dyDescent="0.3">
      <c r="A358">
        <v>42912</v>
      </c>
      <c r="B358">
        <v>1</v>
      </c>
    </row>
    <row r="359" spans="1:2" x14ac:dyDescent="0.3">
      <c r="A359">
        <v>42945</v>
      </c>
      <c r="B359">
        <v>1</v>
      </c>
    </row>
    <row r="360" spans="1:2" x14ac:dyDescent="0.3">
      <c r="A360">
        <v>43138</v>
      </c>
      <c r="B360">
        <v>1</v>
      </c>
    </row>
    <row r="361" spans="1:2" x14ac:dyDescent="0.3">
      <c r="A361">
        <v>43140</v>
      </c>
      <c r="B361">
        <v>1</v>
      </c>
    </row>
    <row r="362" spans="1:2" x14ac:dyDescent="0.3">
      <c r="A362">
        <v>43203</v>
      </c>
      <c r="B362">
        <v>1</v>
      </c>
    </row>
    <row r="363" spans="1:2" x14ac:dyDescent="0.3">
      <c r="A363">
        <v>43269</v>
      </c>
      <c r="B363">
        <v>1</v>
      </c>
    </row>
    <row r="364" spans="1:2" x14ac:dyDescent="0.3">
      <c r="A364">
        <v>43488</v>
      </c>
      <c r="B364">
        <v>1</v>
      </c>
    </row>
    <row r="365" spans="1:2" x14ac:dyDescent="0.3">
      <c r="A365">
        <v>43494</v>
      </c>
      <c r="B365">
        <v>1</v>
      </c>
    </row>
    <row r="366" spans="1:2" x14ac:dyDescent="0.3">
      <c r="A366">
        <v>43585</v>
      </c>
      <c r="B366">
        <v>1</v>
      </c>
    </row>
    <row r="367" spans="1:2" x14ac:dyDescent="0.3">
      <c r="A367">
        <v>43713</v>
      </c>
      <c r="B367">
        <v>1</v>
      </c>
    </row>
    <row r="368" spans="1:2" x14ac:dyDescent="0.3">
      <c r="A368">
        <v>44098</v>
      </c>
      <c r="B368">
        <v>1</v>
      </c>
    </row>
    <row r="369" spans="1:2" x14ac:dyDescent="0.3">
      <c r="A369">
        <v>44292</v>
      </c>
      <c r="B369">
        <v>1</v>
      </c>
    </row>
    <row r="370" spans="1:2" x14ac:dyDescent="0.3">
      <c r="A370">
        <v>44486</v>
      </c>
      <c r="B370">
        <v>1</v>
      </c>
    </row>
    <row r="371" spans="1:2" x14ac:dyDescent="0.3">
      <c r="A371">
        <v>44579</v>
      </c>
      <c r="B371">
        <v>1</v>
      </c>
    </row>
    <row r="372" spans="1:2" x14ac:dyDescent="0.3">
      <c r="A372">
        <v>44583</v>
      </c>
      <c r="B372">
        <v>1</v>
      </c>
    </row>
    <row r="373" spans="1:2" x14ac:dyDescent="0.3">
      <c r="A373">
        <v>44869</v>
      </c>
      <c r="B373">
        <v>1</v>
      </c>
    </row>
    <row r="374" spans="1:2" x14ac:dyDescent="0.3">
      <c r="A374">
        <v>44962</v>
      </c>
      <c r="B374">
        <v>1</v>
      </c>
    </row>
    <row r="375" spans="1:2" x14ac:dyDescent="0.3">
      <c r="A375">
        <v>45127</v>
      </c>
      <c r="B375">
        <v>1</v>
      </c>
    </row>
    <row r="376" spans="1:2" x14ac:dyDescent="0.3">
      <c r="A376">
        <v>45605</v>
      </c>
      <c r="B376">
        <v>1</v>
      </c>
    </row>
    <row r="377" spans="1:2" x14ac:dyDescent="0.3">
      <c r="A377">
        <v>45632</v>
      </c>
      <c r="B377">
        <v>1</v>
      </c>
    </row>
    <row r="378" spans="1:2" x14ac:dyDescent="0.3">
      <c r="A378">
        <v>45698</v>
      </c>
      <c r="B378">
        <v>1</v>
      </c>
    </row>
    <row r="379" spans="1:2" x14ac:dyDescent="0.3">
      <c r="A379">
        <v>45767</v>
      </c>
      <c r="B379">
        <v>1</v>
      </c>
    </row>
    <row r="380" spans="1:2" x14ac:dyDescent="0.3">
      <c r="A380">
        <v>45794</v>
      </c>
      <c r="B380">
        <v>1</v>
      </c>
    </row>
    <row r="381" spans="1:2" x14ac:dyDescent="0.3">
      <c r="A381">
        <v>45863</v>
      </c>
      <c r="B381">
        <v>1</v>
      </c>
    </row>
    <row r="382" spans="1:2" x14ac:dyDescent="0.3">
      <c r="A382">
        <v>46052</v>
      </c>
      <c r="B382">
        <v>1</v>
      </c>
    </row>
    <row r="383" spans="1:2" x14ac:dyDescent="0.3">
      <c r="A383">
        <v>46276</v>
      </c>
      <c r="B383">
        <v>1</v>
      </c>
    </row>
    <row r="384" spans="1:2" x14ac:dyDescent="0.3">
      <c r="A384">
        <v>46311</v>
      </c>
      <c r="B384">
        <v>1</v>
      </c>
    </row>
    <row r="385" spans="1:2" x14ac:dyDescent="0.3">
      <c r="A385">
        <v>46341</v>
      </c>
      <c r="B385">
        <v>1</v>
      </c>
    </row>
    <row r="386" spans="1:2" x14ac:dyDescent="0.3">
      <c r="A386">
        <v>46375</v>
      </c>
      <c r="B386">
        <v>1</v>
      </c>
    </row>
    <row r="387" spans="1:2" x14ac:dyDescent="0.3">
      <c r="A387">
        <v>46497</v>
      </c>
      <c r="B387">
        <v>1</v>
      </c>
    </row>
    <row r="388" spans="1:2" x14ac:dyDescent="0.3">
      <c r="A388">
        <v>46662</v>
      </c>
      <c r="B388">
        <v>1</v>
      </c>
    </row>
    <row r="389" spans="1:2" x14ac:dyDescent="0.3">
      <c r="A389">
        <v>46852</v>
      </c>
      <c r="B389">
        <v>1</v>
      </c>
    </row>
    <row r="390" spans="1:2" x14ac:dyDescent="0.3">
      <c r="A390">
        <v>47078</v>
      </c>
      <c r="B390">
        <v>1</v>
      </c>
    </row>
    <row r="391" spans="1:2" x14ac:dyDescent="0.3">
      <c r="A391">
        <v>47079</v>
      </c>
      <c r="B391">
        <v>1</v>
      </c>
    </row>
    <row r="392" spans="1:2" x14ac:dyDescent="0.3">
      <c r="A392">
        <v>47109</v>
      </c>
      <c r="B392">
        <v>1</v>
      </c>
    </row>
    <row r="393" spans="1:2" x14ac:dyDescent="0.3">
      <c r="A393">
        <v>47138</v>
      </c>
      <c r="B393">
        <v>1</v>
      </c>
    </row>
    <row r="394" spans="1:2" x14ac:dyDescent="0.3">
      <c r="A394">
        <v>47174</v>
      </c>
      <c r="B394">
        <v>1</v>
      </c>
    </row>
    <row r="395" spans="1:2" x14ac:dyDescent="0.3">
      <c r="A395">
        <v>47265</v>
      </c>
      <c r="B395">
        <v>1</v>
      </c>
    </row>
    <row r="396" spans="1:2" x14ac:dyDescent="0.3">
      <c r="A396">
        <v>47271</v>
      </c>
      <c r="B396">
        <v>1</v>
      </c>
    </row>
    <row r="397" spans="1:2" x14ac:dyDescent="0.3">
      <c r="A397">
        <v>47457</v>
      </c>
      <c r="B397">
        <v>1</v>
      </c>
    </row>
    <row r="398" spans="1:2" x14ac:dyDescent="0.3">
      <c r="A398">
        <v>47494</v>
      </c>
      <c r="B398">
        <v>1</v>
      </c>
    </row>
    <row r="399" spans="1:2" x14ac:dyDescent="0.3">
      <c r="A399">
        <v>47620</v>
      </c>
      <c r="B399">
        <v>1</v>
      </c>
    </row>
    <row r="400" spans="1:2" x14ac:dyDescent="0.3">
      <c r="A400">
        <v>47621</v>
      </c>
      <c r="B400">
        <v>1</v>
      </c>
    </row>
    <row r="401" spans="1:2" x14ac:dyDescent="0.3">
      <c r="A401">
        <v>47813</v>
      </c>
      <c r="B401">
        <v>1</v>
      </c>
    </row>
    <row r="402" spans="1:2" x14ac:dyDescent="0.3">
      <c r="A402">
        <v>47876</v>
      </c>
      <c r="B402">
        <v>1</v>
      </c>
    </row>
    <row r="403" spans="1:2" x14ac:dyDescent="0.3">
      <c r="A403">
        <v>47910</v>
      </c>
      <c r="B403">
        <v>1</v>
      </c>
    </row>
    <row r="404" spans="1:2" x14ac:dyDescent="0.3">
      <c r="A404">
        <v>48293</v>
      </c>
      <c r="B404">
        <v>1</v>
      </c>
    </row>
    <row r="405" spans="1:2" x14ac:dyDescent="0.3">
      <c r="A405">
        <v>48295</v>
      </c>
      <c r="B405">
        <v>1</v>
      </c>
    </row>
    <row r="406" spans="1:2" x14ac:dyDescent="0.3">
      <c r="A406">
        <v>48321</v>
      </c>
      <c r="B406">
        <v>1</v>
      </c>
    </row>
    <row r="407" spans="1:2" x14ac:dyDescent="0.3">
      <c r="A407">
        <v>48353</v>
      </c>
      <c r="B407">
        <v>1</v>
      </c>
    </row>
    <row r="408" spans="1:2" x14ac:dyDescent="0.3">
      <c r="A408">
        <v>48391</v>
      </c>
      <c r="B408">
        <v>1</v>
      </c>
    </row>
    <row r="409" spans="1:2" x14ac:dyDescent="0.3">
      <c r="A409">
        <v>48448</v>
      </c>
      <c r="B409">
        <v>1</v>
      </c>
    </row>
    <row r="410" spans="1:2" x14ac:dyDescent="0.3">
      <c r="A410">
        <v>48486</v>
      </c>
      <c r="B410">
        <v>1</v>
      </c>
    </row>
    <row r="411" spans="1:2" x14ac:dyDescent="0.3">
      <c r="A411">
        <v>48487</v>
      </c>
      <c r="B411">
        <v>1</v>
      </c>
    </row>
    <row r="412" spans="1:2" x14ac:dyDescent="0.3">
      <c r="A412">
        <v>48615</v>
      </c>
      <c r="B412">
        <v>1</v>
      </c>
    </row>
    <row r="413" spans="1:2" x14ac:dyDescent="0.3">
      <c r="A413">
        <v>48710</v>
      </c>
      <c r="B413">
        <v>1</v>
      </c>
    </row>
    <row r="414" spans="1:2" x14ac:dyDescent="0.3">
      <c r="A414">
        <v>48773</v>
      </c>
      <c r="B414">
        <v>1</v>
      </c>
    </row>
    <row r="415" spans="1:2" x14ac:dyDescent="0.3">
      <c r="A415">
        <v>48775</v>
      </c>
      <c r="B415">
        <v>1</v>
      </c>
    </row>
    <row r="416" spans="1:2" x14ac:dyDescent="0.3">
      <c r="A416">
        <v>48931</v>
      </c>
      <c r="B416">
        <v>1</v>
      </c>
    </row>
    <row r="417" spans="1:2" x14ac:dyDescent="0.3">
      <c r="A417">
        <v>49026</v>
      </c>
      <c r="B417">
        <v>1</v>
      </c>
    </row>
    <row r="418" spans="1:2" x14ac:dyDescent="0.3">
      <c r="A418">
        <v>49027</v>
      </c>
      <c r="B418">
        <v>1</v>
      </c>
    </row>
    <row r="419" spans="1:2" x14ac:dyDescent="0.3">
      <c r="A419">
        <v>49123</v>
      </c>
      <c r="B419">
        <v>1</v>
      </c>
    </row>
    <row r="420" spans="1:2" x14ac:dyDescent="0.3">
      <c r="A420">
        <v>49255</v>
      </c>
      <c r="B420">
        <v>1</v>
      </c>
    </row>
    <row r="421" spans="1:2" x14ac:dyDescent="0.3">
      <c r="A421">
        <v>49349</v>
      </c>
      <c r="B421">
        <v>1</v>
      </c>
    </row>
    <row r="422" spans="1:2" x14ac:dyDescent="0.3">
      <c r="A422">
        <v>49412</v>
      </c>
      <c r="B422">
        <v>1</v>
      </c>
    </row>
    <row r="423" spans="1:2" x14ac:dyDescent="0.3">
      <c r="A423">
        <v>49510</v>
      </c>
      <c r="B423">
        <v>1</v>
      </c>
    </row>
    <row r="424" spans="1:2" x14ac:dyDescent="0.3">
      <c r="A424">
        <v>49668</v>
      </c>
      <c r="B424">
        <v>1</v>
      </c>
    </row>
    <row r="425" spans="1:2" x14ac:dyDescent="0.3">
      <c r="A425">
        <v>49762</v>
      </c>
      <c r="B425">
        <v>1</v>
      </c>
    </row>
    <row r="426" spans="1:2" x14ac:dyDescent="0.3">
      <c r="A426">
        <v>49797</v>
      </c>
      <c r="B426">
        <v>1</v>
      </c>
    </row>
    <row r="427" spans="1:2" x14ac:dyDescent="0.3">
      <c r="A427">
        <v>49830</v>
      </c>
      <c r="B427">
        <v>1</v>
      </c>
    </row>
    <row r="428" spans="1:2" x14ac:dyDescent="0.3">
      <c r="A428">
        <v>49924</v>
      </c>
      <c r="B428">
        <v>1</v>
      </c>
    </row>
    <row r="429" spans="1:2" x14ac:dyDescent="0.3">
      <c r="A429">
        <v>49988</v>
      </c>
      <c r="B429">
        <v>1</v>
      </c>
    </row>
    <row r="430" spans="1:2" x14ac:dyDescent="0.3">
      <c r="A430">
        <v>50048</v>
      </c>
      <c r="B430">
        <v>1</v>
      </c>
    </row>
    <row r="431" spans="1:2" x14ac:dyDescent="0.3">
      <c r="A431">
        <v>50081</v>
      </c>
      <c r="B431">
        <v>1</v>
      </c>
    </row>
    <row r="432" spans="1:2" x14ac:dyDescent="0.3">
      <c r="A432">
        <v>50083</v>
      </c>
      <c r="B432">
        <v>1</v>
      </c>
    </row>
    <row r="433" spans="1:2" x14ac:dyDescent="0.3">
      <c r="A433">
        <v>50087</v>
      </c>
      <c r="B433">
        <v>1</v>
      </c>
    </row>
    <row r="434" spans="1:2" x14ac:dyDescent="0.3">
      <c r="A434">
        <v>50147</v>
      </c>
      <c r="B434">
        <v>1</v>
      </c>
    </row>
    <row r="435" spans="1:2" x14ac:dyDescent="0.3">
      <c r="A435">
        <v>50246</v>
      </c>
      <c r="B435">
        <v>1</v>
      </c>
    </row>
    <row r="436" spans="1:2" x14ac:dyDescent="0.3">
      <c r="A436">
        <v>50307</v>
      </c>
      <c r="B436">
        <v>1</v>
      </c>
    </row>
    <row r="437" spans="1:2" x14ac:dyDescent="0.3">
      <c r="A437">
        <v>50374</v>
      </c>
      <c r="B437">
        <v>1</v>
      </c>
    </row>
    <row r="438" spans="1:2" x14ac:dyDescent="0.3">
      <c r="A438">
        <v>50432</v>
      </c>
      <c r="B438">
        <v>1</v>
      </c>
    </row>
    <row r="439" spans="1:2" x14ac:dyDescent="0.3">
      <c r="A439">
        <v>50501</v>
      </c>
      <c r="B439">
        <v>1</v>
      </c>
    </row>
    <row r="440" spans="1:2" x14ac:dyDescent="0.3">
      <c r="A440">
        <v>50564</v>
      </c>
      <c r="B440">
        <v>1</v>
      </c>
    </row>
    <row r="441" spans="1:2" x14ac:dyDescent="0.3">
      <c r="A441">
        <v>50566</v>
      </c>
      <c r="B441">
        <v>1</v>
      </c>
    </row>
    <row r="442" spans="1:2" x14ac:dyDescent="0.3">
      <c r="A442">
        <v>50663</v>
      </c>
      <c r="B442">
        <v>1</v>
      </c>
    </row>
    <row r="443" spans="1:2" x14ac:dyDescent="0.3">
      <c r="A443">
        <v>50721</v>
      </c>
      <c r="B443">
        <v>1</v>
      </c>
    </row>
    <row r="444" spans="1:2" x14ac:dyDescent="0.3">
      <c r="A444">
        <v>50789</v>
      </c>
      <c r="B444">
        <v>1</v>
      </c>
    </row>
    <row r="445" spans="1:2" x14ac:dyDescent="0.3">
      <c r="A445">
        <v>50818</v>
      </c>
      <c r="B445">
        <v>1</v>
      </c>
    </row>
    <row r="446" spans="1:2" x14ac:dyDescent="0.3">
      <c r="A446">
        <v>50823</v>
      </c>
      <c r="B446">
        <v>1</v>
      </c>
    </row>
    <row r="447" spans="1:2" x14ac:dyDescent="0.3">
      <c r="A447">
        <v>50850</v>
      </c>
      <c r="B447">
        <v>1</v>
      </c>
    </row>
    <row r="448" spans="1:2" x14ac:dyDescent="0.3">
      <c r="A448">
        <v>50914</v>
      </c>
      <c r="B448">
        <v>1</v>
      </c>
    </row>
    <row r="449" spans="1:2" x14ac:dyDescent="0.3">
      <c r="A449">
        <v>51075</v>
      </c>
      <c r="B449">
        <v>1</v>
      </c>
    </row>
    <row r="450" spans="1:2" x14ac:dyDescent="0.3">
      <c r="A450">
        <v>51239</v>
      </c>
      <c r="B450">
        <v>1</v>
      </c>
    </row>
    <row r="451" spans="1:2" x14ac:dyDescent="0.3">
      <c r="A451">
        <v>51271</v>
      </c>
      <c r="B451">
        <v>1</v>
      </c>
    </row>
    <row r="452" spans="1:2" x14ac:dyDescent="0.3">
      <c r="A452">
        <v>51302</v>
      </c>
      <c r="B452">
        <v>1</v>
      </c>
    </row>
    <row r="453" spans="1:2" x14ac:dyDescent="0.3">
      <c r="A453">
        <v>51553</v>
      </c>
      <c r="B453">
        <v>1</v>
      </c>
    </row>
    <row r="454" spans="1:2" x14ac:dyDescent="0.3">
      <c r="A454">
        <v>51554</v>
      </c>
      <c r="B454">
        <v>1</v>
      </c>
    </row>
    <row r="455" spans="1:2" x14ac:dyDescent="0.3">
      <c r="A455">
        <v>51559</v>
      </c>
      <c r="B455">
        <v>1</v>
      </c>
    </row>
    <row r="456" spans="1:2" x14ac:dyDescent="0.3">
      <c r="A456">
        <v>51876</v>
      </c>
      <c r="B456">
        <v>1</v>
      </c>
    </row>
    <row r="457" spans="1:2" x14ac:dyDescent="0.3">
      <c r="A457">
        <v>51879</v>
      </c>
      <c r="B457">
        <v>1</v>
      </c>
    </row>
    <row r="458" spans="1:2" x14ac:dyDescent="0.3">
      <c r="A458">
        <v>51940</v>
      </c>
      <c r="B458">
        <v>1</v>
      </c>
    </row>
    <row r="459" spans="1:2" x14ac:dyDescent="0.3">
      <c r="A459">
        <v>52035</v>
      </c>
      <c r="B459">
        <v>1</v>
      </c>
    </row>
    <row r="460" spans="1:2" x14ac:dyDescent="0.3">
      <c r="A460">
        <v>52068</v>
      </c>
      <c r="B460">
        <v>1</v>
      </c>
    </row>
    <row r="461" spans="1:2" x14ac:dyDescent="0.3">
      <c r="A461">
        <v>52258</v>
      </c>
      <c r="B461">
        <v>1</v>
      </c>
    </row>
    <row r="462" spans="1:2" x14ac:dyDescent="0.3">
      <c r="A462">
        <v>52288</v>
      </c>
      <c r="B462">
        <v>1</v>
      </c>
    </row>
    <row r="463" spans="1:2" x14ac:dyDescent="0.3">
      <c r="A463">
        <v>52327</v>
      </c>
      <c r="B463">
        <v>1</v>
      </c>
    </row>
    <row r="464" spans="1:2" x14ac:dyDescent="0.3">
      <c r="A464">
        <v>52518</v>
      </c>
      <c r="B464">
        <v>1</v>
      </c>
    </row>
    <row r="465" spans="1:2" x14ac:dyDescent="0.3">
      <c r="A465">
        <v>52608</v>
      </c>
      <c r="B465">
        <v>1</v>
      </c>
    </row>
    <row r="466" spans="1:2" x14ac:dyDescent="0.3">
      <c r="A466">
        <v>52611</v>
      </c>
      <c r="B466">
        <v>1</v>
      </c>
    </row>
    <row r="467" spans="1:2" x14ac:dyDescent="0.3">
      <c r="A467">
        <v>52678</v>
      </c>
      <c r="B467">
        <v>1</v>
      </c>
    </row>
    <row r="468" spans="1:2" x14ac:dyDescent="0.3">
      <c r="A468">
        <v>52805</v>
      </c>
      <c r="B468">
        <v>1</v>
      </c>
    </row>
    <row r="469" spans="1:2" x14ac:dyDescent="0.3">
      <c r="A469">
        <v>53285</v>
      </c>
      <c r="B469">
        <v>1</v>
      </c>
    </row>
    <row r="470" spans="1:2" x14ac:dyDescent="0.3">
      <c r="A470">
        <v>53536</v>
      </c>
      <c r="B470">
        <v>1</v>
      </c>
    </row>
    <row r="471" spans="1:2" x14ac:dyDescent="0.3">
      <c r="A471">
        <v>53600</v>
      </c>
      <c r="B471">
        <v>1</v>
      </c>
    </row>
    <row r="472" spans="1:2" x14ac:dyDescent="0.3">
      <c r="A472">
        <v>53767</v>
      </c>
      <c r="B472">
        <v>1</v>
      </c>
    </row>
    <row r="473" spans="1:2" x14ac:dyDescent="0.3">
      <c r="A473">
        <v>54086</v>
      </c>
      <c r="B473">
        <v>1</v>
      </c>
    </row>
    <row r="474" spans="1:2" x14ac:dyDescent="0.3">
      <c r="A474">
        <v>54119</v>
      </c>
      <c r="B474">
        <v>1</v>
      </c>
    </row>
    <row r="475" spans="1:2" x14ac:dyDescent="0.3">
      <c r="A475">
        <v>54151</v>
      </c>
      <c r="B475">
        <v>1</v>
      </c>
    </row>
    <row r="476" spans="1:2" x14ac:dyDescent="0.3">
      <c r="A476">
        <v>54215</v>
      </c>
      <c r="B476">
        <v>1</v>
      </c>
    </row>
    <row r="477" spans="1:2" x14ac:dyDescent="0.3">
      <c r="A477">
        <v>54243</v>
      </c>
      <c r="B477">
        <v>1</v>
      </c>
    </row>
    <row r="478" spans="1:2" x14ac:dyDescent="0.3">
      <c r="A478">
        <v>54245</v>
      </c>
      <c r="B478">
        <v>1</v>
      </c>
    </row>
    <row r="479" spans="1:2" x14ac:dyDescent="0.3">
      <c r="A479">
        <v>54339</v>
      </c>
      <c r="B479">
        <v>1</v>
      </c>
    </row>
    <row r="480" spans="1:2" x14ac:dyDescent="0.3">
      <c r="A480">
        <v>54368</v>
      </c>
      <c r="B480">
        <v>1</v>
      </c>
    </row>
    <row r="481" spans="1:2" x14ac:dyDescent="0.3">
      <c r="A481">
        <v>54371</v>
      </c>
      <c r="B481">
        <v>1</v>
      </c>
    </row>
    <row r="482" spans="1:2" x14ac:dyDescent="0.3">
      <c r="A482">
        <v>54563</v>
      </c>
      <c r="B482">
        <v>1</v>
      </c>
    </row>
    <row r="483" spans="1:2" x14ac:dyDescent="0.3">
      <c r="A483">
        <v>54595</v>
      </c>
      <c r="B483">
        <v>1</v>
      </c>
    </row>
    <row r="484" spans="1:2" x14ac:dyDescent="0.3">
      <c r="A484">
        <v>54721</v>
      </c>
      <c r="B484">
        <v>1</v>
      </c>
    </row>
    <row r="485" spans="1:2" x14ac:dyDescent="0.3">
      <c r="A485">
        <v>54755</v>
      </c>
      <c r="B485">
        <v>1</v>
      </c>
    </row>
    <row r="486" spans="1:2" x14ac:dyDescent="0.3">
      <c r="A486">
        <v>54787</v>
      </c>
      <c r="B486">
        <v>1</v>
      </c>
    </row>
    <row r="487" spans="1:2" x14ac:dyDescent="0.3">
      <c r="A487">
        <v>54914</v>
      </c>
      <c r="B487">
        <v>1</v>
      </c>
    </row>
    <row r="488" spans="1:2" x14ac:dyDescent="0.3">
      <c r="A488">
        <v>55172</v>
      </c>
      <c r="B488">
        <v>1</v>
      </c>
    </row>
    <row r="489" spans="1:2" x14ac:dyDescent="0.3">
      <c r="A489">
        <v>55203</v>
      </c>
      <c r="B489">
        <v>1</v>
      </c>
    </row>
    <row r="490" spans="1:2" x14ac:dyDescent="0.3">
      <c r="A490">
        <v>55235</v>
      </c>
      <c r="B490">
        <v>1</v>
      </c>
    </row>
    <row r="491" spans="1:2" x14ac:dyDescent="0.3">
      <c r="A491">
        <v>55330</v>
      </c>
      <c r="B491">
        <v>1</v>
      </c>
    </row>
    <row r="492" spans="1:2" x14ac:dyDescent="0.3">
      <c r="A492">
        <v>55526</v>
      </c>
      <c r="B492">
        <v>1</v>
      </c>
    </row>
    <row r="493" spans="1:2" x14ac:dyDescent="0.3">
      <c r="A493">
        <v>55616</v>
      </c>
      <c r="B493">
        <v>1</v>
      </c>
    </row>
    <row r="494" spans="1:2" x14ac:dyDescent="0.3">
      <c r="A494">
        <v>55618</v>
      </c>
      <c r="B494">
        <v>1</v>
      </c>
    </row>
    <row r="495" spans="1:2" x14ac:dyDescent="0.3">
      <c r="A495">
        <v>55623</v>
      </c>
      <c r="B495">
        <v>1</v>
      </c>
    </row>
    <row r="496" spans="1:2" x14ac:dyDescent="0.3">
      <c r="A496">
        <v>55747</v>
      </c>
      <c r="B496">
        <v>1</v>
      </c>
    </row>
    <row r="497" spans="1:2" x14ac:dyDescent="0.3">
      <c r="A497">
        <v>55776</v>
      </c>
      <c r="B497">
        <v>1</v>
      </c>
    </row>
    <row r="498" spans="1:2" x14ac:dyDescent="0.3">
      <c r="A498">
        <v>55808</v>
      </c>
      <c r="B498">
        <v>1</v>
      </c>
    </row>
    <row r="499" spans="1:2" x14ac:dyDescent="0.3">
      <c r="A499">
        <v>55874</v>
      </c>
      <c r="B499">
        <v>1</v>
      </c>
    </row>
    <row r="500" spans="1:2" x14ac:dyDescent="0.3">
      <c r="A500">
        <v>55877</v>
      </c>
      <c r="B500">
        <v>1</v>
      </c>
    </row>
    <row r="501" spans="1:2" x14ac:dyDescent="0.3">
      <c r="A501">
        <v>55968</v>
      </c>
      <c r="B501">
        <v>1</v>
      </c>
    </row>
    <row r="502" spans="1:2" x14ac:dyDescent="0.3">
      <c r="A502">
        <v>56101</v>
      </c>
      <c r="B502">
        <v>1</v>
      </c>
    </row>
    <row r="503" spans="1:2" x14ac:dyDescent="0.3">
      <c r="A503">
        <v>56128</v>
      </c>
      <c r="B503">
        <v>1</v>
      </c>
    </row>
    <row r="504" spans="1:2" x14ac:dyDescent="0.3">
      <c r="A504">
        <v>56257</v>
      </c>
      <c r="B504">
        <v>1</v>
      </c>
    </row>
    <row r="505" spans="1:2" x14ac:dyDescent="0.3">
      <c r="A505">
        <v>56387</v>
      </c>
      <c r="B505">
        <v>1</v>
      </c>
    </row>
    <row r="506" spans="1:2" x14ac:dyDescent="0.3">
      <c r="A506">
        <v>56452</v>
      </c>
      <c r="B506">
        <v>1</v>
      </c>
    </row>
    <row r="507" spans="1:2" x14ac:dyDescent="0.3">
      <c r="A507">
        <v>56514</v>
      </c>
      <c r="B507">
        <v>1</v>
      </c>
    </row>
    <row r="508" spans="1:2" x14ac:dyDescent="0.3">
      <c r="A508">
        <v>56582</v>
      </c>
      <c r="B508">
        <v>1</v>
      </c>
    </row>
    <row r="509" spans="1:2" x14ac:dyDescent="0.3">
      <c r="A509">
        <v>56612</v>
      </c>
      <c r="B509">
        <v>1</v>
      </c>
    </row>
    <row r="510" spans="1:2" x14ac:dyDescent="0.3">
      <c r="A510">
        <v>56768</v>
      </c>
      <c r="B510">
        <v>1</v>
      </c>
    </row>
    <row r="511" spans="1:2" x14ac:dyDescent="0.3">
      <c r="A511">
        <v>56769</v>
      </c>
      <c r="B511">
        <v>1</v>
      </c>
    </row>
    <row r="512" spans="1:2" x14ac:dyDescent="0.3">
      <c r="A512">
        <v>56868</v>
      </c>
      <c r="B512">
        <v>1</v>
      </c>
    </row>
    <row r="513" spans="1:2" x14ac:dyDescent="0.3">
      <c r="A513">
        <v>56901</v>
      </c>
      <c r="B513">
        <v>1</v>
      </c>
    </row>
    <row r="514" spans="1:2" x14ac:dyDescent="0.3">
      <c r="A514">
        <v>56930</v>
      </c>
      <c r="B514">
        <v>1</v>
      </c>
    </row>
    <row r="515" spans="1:2" x14ac:dyDescent="0.3">
      <c r="A515">
        <v>56931</v>
      </c>
      <c r="B515">
        <v>1</v>
      </c>
    </row>
    <row r="516" spans="1:2" x14ac:dyDescent="0.3">
      <c r="A516">
        <v>57157</v>
      </c>
      <c r="B516">
        <v>1</v>
      </c>
    </row>
    <row r="517" spans="1:2" x14ac:dyDescent="0.3">
      <c r="A517">
        <v>57190</v>
      </c>
      <c r="B517">
        <v>1</v>
      </c>
    </row>
    <row r="518" spans="1:2" x14ac:dyDescent="0.3">
      <c r="A518">
        <v>57248</v>
      </c>
      <c r="B518">
        <v>1</v>
      </c>
    </row>
    <row r="519" spans="1:2" x14ac:dyDescent="0.3">
      <c r="A519">
        <v>57253</v>
      </c>
      <c r="B519">
        <v>1</v>
      </c>
    </row>
    <row r="520" spans="1:2" x14ac:dyDescent="0.3">
      <c r="A520">
        <v>57440</v>
      </c>
      <c r="B520">
        <v>1</v>
      </c>
    </row>
    <row r="521" spans="1:2" x14ac:dyDescent="0.3">
      <c r="A521">
        <v>57510</v>
      </c>
      <c r="B521">
        <v>1</v>
      </c>
    </row>
    <row r="522" spans="1:2" x14ac:dyDescent="0.3">
      <c r="A522">
        <v>57600</v>
      </c>
      <c r="B522">
        <v>1</v>
      </c>
    </row>
    <row r="523" spans="1:2" x14ac:dyDescent="0.3">
      <c r="A523">
        <v>57638</v>
      </c>
      <c r="B523">
        <v>1</v>
      </c>
    </row>
    <row r="524" spans="1:2" x14ac:dyDescent="0.3">
      <c r="A524">
        <v>57986</v>
      </c>
      <c r="B524">
        <v>1</v>
      </c>
    </row>
    <row r="525" spans="1:2" x14ac:dyDescent="0.3">
      <c r="A525">
        <v>58368</v>
      </c>
      <c r="B525">
        <v>1</v>
      </c>
    </row>
    <row r="526" spans="1:2" x14ac:dyDescent="0.3">
      <c r="A526">
        <v>58372</v>
      </c>
      <c r="B526">
        <v>1</v>
      </c>
    </row>
    <row r="527" spans="1:2" x14ac:dyDescent="0.3">
      <c r="A527">
        <v>58470</v>
      </c>
      <c r="B527">
        <v>1</v>
      </c>
    </row>
    <row r="528" spans="1:2" x14ac:dyDescent="0.3">
      <c r="A528">
        <v>58500</v>
      </c>
      <c r="B528">
        <v>1</v>
      </c>
    </row>
    <row r="529" spans="1:2" x14ac:dyDescent="0.3">
      <c r="A529">
        <v>58566</v>
      </c>
      <c r="B529">
        <v>1</v>
      </c>
    </row>
    <row r="530" spans="1:2" x14ac:dyDescent="0.3">
      <c r="A530">
        <v>58688</v>
      </c>
      <c r="B530">
        <v>1</v>
      </c>
    </row>
    <row r="531" spans="1:2" x14ac:dyDescent="0.3">
      <c r="A531">
        <v>58720</v>
      </c>
      <c r="B531">
        <v>1</v>
      </c>
    </row>
    <row r="532" spans="1:2" x14ac:dyDescent="0.3">
      <c r="A532">
        <v>58725</v>
      </c>
      <c r="B532">
        <v>1</v>
      </c>
    </row>
    <row r="533" spans="1:2" x14ac:dyDescent="0.3">
      <c r="A533">
        <v>58818</v>
      </c>
      <c r="B533">
        <v>1</v>
      </c>
    </row>
    <row r="534" spans="1:2" x14ac:dyDescent="0.3">
      <c r="A534">
        <v>58949</v>
      </c>
      <c r="B534">
        <v>1</v>
      </c>
    </row>
    <row r="535" spans="1:2" x14ac:dyDescent="0.3">
      <c r="A535">
        <v>59009</v>
      </c>
      <c r="B535">
        <v>1</v>
      </c>
    </row>
    <row r="536" spans="1:2" x14ac:dyDescent="0.3">
      <c r="A536">
        <v>59047</v>
      </c>
      <c r="B536">
        <v>1</v>
      </c>
    </row>
    <row r="537" spans="1:2" x14ac:dyDescent="0.3">
      <c r="A537">
        <v>59072</v>
      </c>
      <c r="B537">
        <v>1</v>
      </c>
    </row>
    <row r="538" spans="1:2" x14ac:dyDescent="0.3">
      <c r="A538">
        <v>59139</v>
      </c>
      <c r="B538">
        <v>1</v>
      </c>
    </row>
    <row r="539" spans="1:2" x14ac:dyDescent="0.3">
      <c r="A539">
        <v>59171</v>
      </c>
      <c r="B539">
        <v>1</v>
      </c>
    </row>
    <row r="540" spans="1:2" x14ac:dyDescent="0.3">
      <c r="A540">
        <v>59585</v>
      </c>
      <c r="B540">
        <v>1</v>
      </c>
    </row>
    <row r="541" spans="1:2" x14ac:dyDescent="0.3">
      <c r="A541">
        <v>59652</v>
      </c>
      <c r="B541">
        <v>1</v>
      </c>
    </row>
    <row r="542" spans="1:2" x14ac:dyDescent="0.3">
      <c r="A542">
        <v>59680</v>
      </c>
      <c r="B542">
        <v>1</v>
      </c>
    </row>
    <row r="543" spans="1:2" x14ac:dyDescent="0.3">
      <c r="A543">
        <v>59683</v>
      </c>
      <c r="B543">
        <v>1</v>
      </c>
    </row>
    <row r="544" spans="1:2" x14ac:dyDescent="0.3">
      <c r="A544">
        <v>59776</v>
      </c>
      <c r="B544">
        <v>1</v>
      </c>
    </row>
    <row r="545" spans="1:2" x14ac:dyDescent="0.3">
      <c r="A545">
        <v>59879</v>
      </c>
      <c r="B545">
        <v>1</v>
      </c>
    </row>
    <row r="546" spans="1:2" x14ac:dyDescent="0.3">
      <c r="A546">
        <v>59937</v>
      </c>
      <c r="B546">
        <v>1</v>
      </c>
    </row>
    <row r="547" spans="1:2" x14ac:dyDescent="0.3">
      <c r="A547">
        <v>123132</v>
      </c>
      <c r="B547">
        <v>1</v>
      </c>
    </row>
    <row r="548" spans="1:2" x14ac:dyDescent="0.3">
      <c r="A548">
        <v>123166</v>
      </c>
      <c r="B548">
        <v>1</v>
      </c>
    </row>
    <row r="549" spans="1:2" x14ac:dyDescent="0.3">
      <c r="A549">
        <v>123194</v>
      </c>
      <c r="B549">
        <v>1</v>
      </c>
    </row>
    <row r="550" spans="1:2" x14ac:dyDescent="0.3">
      <c r="A550">
        <v>123258</v>
      </c>
      <c r="B550">
        <v>1</v>
      </c>
    </row>
    <row r="551" spans="1:2" x14ac:dyDescent="0.3">
      <c r="A551">
        <v>123323</v>
      </c>
      <c r="B551">
        <v>1</v>
      </c>
    </row>
    <row r="552" spans="1:2" x14ac:dyDescent="0.3">
      <c r="A552">
        <v>123359</v>
      </c>
      <c r="B552">
        <v>1</v>
      </c>
    </row>
    <row r="553" spans="1:2" x14ac:dyDescent="0.3">
      <c r="A553">
        <v>123481</v>
      </c>
      <c r="B553">
        <v>1</v>
      </c>
    </row>
    <row r="554" spans="1:2" x14ac:dyDescent="0.3">
      <c r="A554">
        <v>123483</v>
      </c>
      <c r="B554">
        <v>1</v>
      </c>
    </row>
    <row r="555" spans="1:2" x14ac:dyDescent="0.3">
      <c r="A555">
        <v>123487</v>
      </c>
      <c r="B555">
        <v>1</v>
      </c>
    </row>
    <row r="556" spans="1:2" x14ac:dyDescent="0.3">
      <c r="A556">
        <v>123512</v>
      </c>
      <c r="B556">
        <v>1</v>
      </c>
    </row>
    <row r="557" spans="1:2" x14ac:dyDescent="0.3">
      <c r="A557">
        <v>123614</v>
      </c>
      <c r="B557">
        <v>1</v>
      </c>
    </row>
    <row r="558" spans="1:2" x14ac:dyDescent="0.3">
      <c r="A558">
        <v>123769</v>
      </c>
      <c r="B558">
        <v>1</v>
      </c>
    </row>
    <row r="559" spans="1:2" x14ac:dyDescent="0.3">
      <c r="A559">
        <v>123801</v>
      </c>
      <c r="B559">
        <v>1</v>
      </c>
    </row>
    <row r="560" spans="1:2" x14ac:dyDescent="0.3">
      <c r="A560">
        <v>123802</v>
      </c>
      <c r="B560">
        <v>1</v>
      </c>
    </row>
    <row r="561" spans="1:2" x14ac:dyDescent="0.3">
      <c r="A561">
        <v>123807</v>
      </c>
      <c r="B561">
        <v>1</v>
      </c>
    </row>
    <row r="562" spans="1:2" x14ac:dyDescent="0.3">
      <c r="A562">
        <v>123837</v>
      </c>
      <c r="B562">
        <v>1</v>
      </c>
    </row>
    <row r="563" spans="1:2" x14ac:dyDescent="0.3">
      <c r="A563">
        <v>123870</v>
      </c>
      <c r="B563">
        <v>1</v>
      </c>
    </row>
    <row r="564" spans="1:2" x14ac:dyDescent="0.3">
      <c r="A564">
        <v>123902</v>
      </c>
      <c r="B564">
        <v>1</v>
      </c>
    </row>
    <row r="565" spans="1:2" x14ac:dyDescent="0.3">
      <c r="A565">
        <v>123928</v>
      </c>
      <c r="B565">
        <v>1</v>
      </c>
    </row>
    <row r="566" spans="1:2" x14ac:dyDescent="0.3">
      <c r="A566">
        <v>123994</v>
      </c>
      <c r="B566">
        <v>1</v>
      </c>
    </row>
    <row r="567" spans="1:2" x14ac:dyDescent="0.3">
      <c r="A567">
        <v>124031</v>
      </c>
      <c r="B567">
        <v>1</v>
      </c>
    </row>
    <row r="568" spans="1:2" x14ac:dyDescent="0.3">
      <c r="A568">
        <v>124059</v>
      </c>
      <c r="B568">
        <v>1</v>
      </c>
    </row>
    <row r="569" spans="1:2" x14ac:dyDescent="0.3">
      <c r="A569">
        <v>124060</v>
      </c>
      <c r="B569">
        <v>1</v>
      </c>
    </row>
    <row r="570" spans="1:2" x14ac:dyDescent="0.3">
      <c r="A570">
        <v>124154</v>
      </c>
      <c r="B570">
        <v>1</v>
      </c>
    </row>
    <row r="571" spans="1:2" x14ac:dyDescent="0.3">
      <c r="A571">
        <v>124282</v>
      </c>
      <c r="B571">
        <v>1</v>
      </c>
    </row>
    <row r="572" spans="1:2" x14ac:dyDescent="0.3">
      <c r="A572">
        <v>124286</v>
      </c>
      <c r="B572">
        <v>1</v>
      </c>
    </row>
    <row r="573" spans="1:2" x14ac:dyDescent="0.3">
      <c r="A573">
        <v>124287</v>
      </c>
      <c r="B573">
        <v>1</v>
      </c>
    </row>
    <row r="574" spans="1:2" x14ac:dyDescent="0.3">
      <c r="A574">
        <v>124345</v>
      </c>
      <c r="B574">
        <v>1</v>
      </c>
    </row>
    <row r="575" spans="1:2" x14ac:dyDescent="0.3">
      <c r="A575">
        <v>124444</v>
      </c>
      <c r="B575">
        <v>1</v>
      </c>
    </row>
    <row r="576" spans="1:2" x14ac:dyDescent="0.3">
      <c r="A576">
        <v>124507</v>
      </c>
      <c r="B576">
        <v>1</v>
      </c>
    </row>
    <row r="577" spans="1:2" x14ac:dyDescent="0.3">
      <c r="A577">
        <v>124538</v>
      </c>
      <c r="B577">
        <v>1</v>
      </c>
    </row>
    <row r="578" spans="1:2" x14ac:dyDescent="0.3">
      <c r="A578">
        <v>124701</v>
      </c>
      <c r="B578">
        <v>1</v>
      </c>
    </row>
    <row r="579" spans="1:2" x14ac:dyDescent="0.3">
      <c r="A579">
        <v>124761</v>
      </c>
      <c r="B579">
        <v>1</v>
      </c>
    </row>
    <row r="580" spans="1:2" x14ac:dyDescent="0.3">
      <c r="A580">
        <v>124799</v>
      </c>
      <c r="B580">
        <v>1</v>
      </c>
    </row>
    <row r="581" spans="1:2" x14ac:dyDescent="0.3">
      <c r="A581">
        <v>124892</v>
      </c>
      <c r="B581">
        <v>1</v>
      </c>
    </row>
    <row r="582" spans="1:2" x14ac:dyDescent="0.3">
      <c r="A582">
        <v>124921</v>
      </c>
      <c r="B582">
        <v>1</v>
      </c>
    </row>
    <row r="583" spans="1:2" x14ac:dyDescent="0.3">
      <c r="A583">
        <v>124985</v>
      </c>
      <c r="B583">
        <v>1</v>
      </c>
    </row>
    <row r="584" spans="1:2" x14ac:dyDescent="0.3">
      <c r="A584">
        <v>124988</v>
      </c>
      <c r="B584">
        <v>1</v>
      </c>
    </row>
    <row r="585" spans="1:2" x14ac:dyDescent="0.3">
      <c r="A585">
        <v>124991</v>
      </c>
      <c r="B585">
        <v>1</v>
      </c>
    </row>
    <row r="586" spans="1:2" x14ac:dyDescent="0.3">
      <c r="A586">
        <v>125149</v>
      </c>
      <c r="B586">
        <v>1</v>
      </c>
    </row>
    <row r="587" spans="1:2" x14ac:dyDescent="0.3">
      <c r="A587">
        <v>125150</v>
      </c>
      <c r="B587">
        <v>1</v>
      </c>
    </row>
    <row r="588" spans="1:2" x14ac:dyDescent="0.3">
      <c r="A588">
        <v>125240</v>
      </c>
      <c r="B588">
        <v>1</v>
      </c>
    </row>
    <row r="589" spans="1:2" x14ac:dyDescent="0.3">
      <c r="A589">
        <v>125339</v>
      </c>
      <c r="B589">
        <v>1</v>
      </c>
    </row>
    <row r="590" spans="1:2" x14ac:dyDescent="0.3">
      <c r="A590">
        <v>125373</v>
      </c>
      <c r="B590">
        <v>1</v>
      </c>
    </row>
    <row r="591" spans="1:2" x14ac:dyDescent="0.3">
      <c r="A591">
        <v>125374</v>
      </c>
      <c r="B591">
        <v>1</v>
      </c>
    </row>
    <row r="592" spans="1:2" x14ac:dyDescent="0.3">
      <c r="A592">
        <v>125433</v>
      </c>
      <c r="B592">
        <v>1</v>
      </c>
    </row>
    <row r="593" spans="1:2" x14ac:dyDescent="0.3">
      <c r="A593">
        <v>125467</v>
      </c>
      <c r="B593">
        <v>1</v>
      </c>
    </row>
    <row r="594" spans="1:2" x14ac:dyDescent="0.3">
      <c r="A594">
        <v>125503</v>
      </c>
      <c r="B594">
        <v>1</v>
      </c>
    </row>
    <row r="595" spans="1:2" x14ac:dyDescent="0.3">
      <c r="A595">
        <v>125560</v>
      </c>
      <c r="B595">
        <v>1</v>
      </c>
    </row>
    <row r="596" spans="1:2" x14ac:dyDescent="0.3">
      <c r="A596">
        <v>125562</v>
      </c>
      <c r="B596">
        <v>1</v>
      </c>
    </row>
    <row r="597" spans="1:2" x14ac:dyDescent="0.3">
      <c r="A597">
        <v>125631</v>
      </c>
      <c r="B597">
        <v>1</v>
      </c>
    </row>
    <row r="598" spans="1:2" x14ac:dyDescent="0.3">
      <c r="A598">
        <v>125659</v>
      </c>
      <c r="B598">
        <v>1</v>
      </c>
    </row>
    <row r="599" spans="1:2" x14ac:dyDescent="0.3">
      <c r="A599">
        <v>125754</v>
      </c>
      <c r="B599">
        <v>1</v>
      </c>
    </row>
    <row r="600" spans="1:2" x14ac:dyDescent="0.3">
      <c r="A600">
        <v>125818</v>
      </c>
      <c r="B600">
        <v>1</v>
      </c>
    </row>
    <row r="601" spans="1:2" x14ac:dyDescent="0.3">
      <c r="A601">
        <v>125882</v>
      </c>
      <c r="B601">
        <v>1</v>
      </c>
    </row>
    <row r="602" spans="1:2" x14ac:dyDescent="0.3">
      <c r="A602">
        <v>125883</v>
      </c>
      <c r="B602">
        <v>1</v>
      </c>
    </row>
    <row r="603" spans="1:2" x14ac:dyDescent="0.3">
      <c r="A603">
        <v>125885</v>
      </c>
      <c r="B603">
        <v>1</v>
      </c>
    </row>
    <row r="604" spans="1:2" x14ac:dyDescent="0.3">
      <c r="A604">
        <v>125947</v>
      </c>
      <c r="B604">
        <v>1</v>
      </c>
    </row>
    <row r="605" spans="1:2" x14ac:dyDescent="0.3">
      <c r="A605">
        <v>125976</v>
      </c>
      <c r="B605">
        <v>1</v>
      </c>
    </row>
    <row r="606" spans="1:2" x14ac:dyDescent="0.3">
      <c r="A606">
        <v>126046</v>
      </c>
      <c r="B606">
        <v>1</v>
      </c>
    </row>
    <row r="607" spans="1:2" x14ac:dyDescent="0.3">
      <c r="A607">
        <v>126108</v>
      </c>
      <c r="B607">
        <v>1</v>
      </c>
    </row>
    <row r="608" spans="1:2" x14ac:dyDescent="0.3">
      <c r="A608">
        <v>126169</v>
      </c>
      <c r="B608">
        <v>1</v>
      </c>
    </row>
    <row r="609" spans="1:2" x14ac:dyDescent="0.3">
      <c r="A609">
        <v>126235</v>
      </c>
      <c r="B609">
        <v>1</v>
      </c>
    </row>
    <row r="610" spans="1:2" x14ac:dyDescent="0.3">
      <c r="A610">
        <v>126297</v>
      </c>
      <c r="B610">
        <v>1</v>
      </c>
    </row>
    <row r="611" spans="1:2" x14ac:dyDescent="0.3">
      <c r="A611">
        <v>126300</v>
      </c>
      <c r="B611">
        <v>1</v>
      </c>
    </row>
    <row r="612" spans="1:2" x14ac:dyDescent="0.3">
      <c r="A612">
        <v>126393</v>
      </c>
      <c r="B612">
        <v>1</v>
      </c>
    </row>
    <row r="613" spans="1:2" x14ac:dyDescent="0.3">
      <c r="A613">
        <v>126456</v>
      </c>
      <c r="B613">
        <v>1</v>
      </c>
    </row>
    <row r="614" spans="1:2" x14ac:dyDescent="0.3">
      <c r="A614">
        <v>126459</v>
      </c>
      <c r="B614">
        <v>1</v>
      </c>
    </row>
    <row r="615" spans="1:2" x14ac:dyDescent="0.3">
      <c r="A615">
        <v>126488</v>
      </c>
      <c r="B615">
        <v>1</v>
      </c>
    </row>
    <row r="616" spans="1:2" x14ac:dyDescent="0.3">
      <c r="A616">
        <v>126521</v>
      </c>
      <c r="B616">
        <v>1</v>
      </c>
    </row>
    <row r="617" spans="1:2" x14ac:dyDescent="0.3">
      <c r="A617">
        <v>126585</v>
      </c>
      <c r="B617">
        <v>1</v>
      </c>
    </row>
    <row r="618" spans="1:2" x14ac:dyDescent="0.3">
      <c r="A618">
        <v>126654</v>
      </c>
      <c r="B618">
        <v>1</v>
      </c>
    </row>
    <row r="619" spans="1:2" x14ac:dyDescent="0.3">
      <c r="A619">
        <v>126680</v>
      </c>
      <c r="B619">
        <v>1</v>
      </c>
    </row>
    <row r="620" spans="1:2" x14ac:dyDescent="0.3">
      <c r="A620">
        <v>126777</v>
      </c>
      <c r="B620">
        <v>1</v>
      </c>
    </row>
    <row r="621" spans="1:2" x14ac:dyDescent="0.3">
      <c r="A621">
        <v>126783</v>
      </c>
      <c r="B621">
        <v>1</v>
      </c>
    </row>
    <row r="622" spans="1:2" x14ac:dyDescent="0.3">
      <c r="A622">
        <v>126814</v>
      </c>
      <c r="B622">
        <v>1</v>
      </c>
    </row>
    <row r="623" spans="1:2" x14ac:dyDescent="0.3">
      <c r="A623">
        <v>126877</v>
      </c>
      <c r="B623">
        <v>1</v>
      </c>
    </row>
    <row r="624" spans="1:2" x14ac:dyDescent="0.3">
      <c r="A624">
        <v>126905</v>
      </c>
      <c r="B624">
        <v>1</v>
      </c>
    </row>
    <row r="625" spans="1:2" x14ac:dyDescent="0.3">
      <c r="A625">
        <v>126907</v>
      </c>
      <c r="B625">
        <v>1</v>
      </c>
    </row>
    <row r="626" spans="1:2" x14ac:dyDescent="0.3">
      <c r="A626">
        <v>126973</v>
      </c>
      <c r="B626">
        <v>1</v>
      </c>
    </row>
    <row r="627" spans="1:2" x14ac:dyDescent="0.3">
      <c r="A627">
        <v>127324</v>
      </c>
      <c r="B627">
        <v>1</v>
      </c>
    </row>
    <row r="628" spans="1:2" x14ac:dyDescent="0.3">
      <c r="A628">
        <v>127516</v>
      </c>
      <c r="B628">
        <v>1</v>
      </c>
    </row>
    <row r="629" spans="1:2" x14ac:dyDescent="0.3">
      <c r="A629">
        <v>127545</v>
      </c>
      <c r="B629">
        <v>1</v>
      </c>
    </row>
    <row r="630" spans="1:2" x14ac:dyDescent="0.3">
      <c r="A630">
        <v>127612</v>
      </c>
      <c r="B630">
        <v>1</v>
      </c>
    </row>
    <row r="631" spans="1:2" x14ac:dyDescent="0.3">
      <c r="A631">
        <v>127737</v>
      </c>
      <c r="B631">
        <v>1</v>
      </c>
    </row>
    <row r="632" spans="1:2" x14ac:dyDescent="0.3">
      <c r="A632">
        <v>127769</v>
      </c>
      <c r="B632">
        <v>1</v>
      </c>
    </row>
    <row r="633" spans="1:2" x14ac:dyDescent="0.3">
      <c r="A633">
        <v>127773</v>
      </c>
      <c r="B633">
        <v>1</v>
      </c>
    </row>
    <row r="634" spans="1:2" x14ac:dyDescent="0.3">
      <c r="A634">
        <v>127774</v>
      </c>
      <c r="B634">
        <v>1</v>
      </c>
    </row>
    <row r="635" spans="1:2" x14ac:dyDescent="0.3">
      <c r="A635">
        <v>127870</v>
      </c>
      <c r="B635">
        <v>1</v>
      </c>
    </row>
    <row r="636" spans="1:2" x14ac:dyDescent="0.3">
      <c r="A636">
        <v>128028</v>
      </c>
      <c r="B636">
        <v>1</v>
      </c>
    </row>
    <row r="637" spans="1:2" x14ac:dyDescent="0.3">
      <c r="A637">
        <v>128061</v>
      </c>
      <c r="B637">
        <v>1</v>
      </c>
    </row>
    <row r="638" spans="1:2" x14ac:dyDescent="0.3">
      <c r="A638">
        <v>128284</v>
      </c>
      <c r="B638">
        <v>1</v>
      </c>
    </row>
    <row r="639" spans="1:2" x14ac:dyDescent="0.3">
      <c r="A639">
        <v>128316</v>
      </c>
      <c r="B639">
        <v>1</v>
      </c>
    </row>
    <row r="640" spans="1:2" x14ac:dyDescent="0.3">
      <c r="A640">
        <v>128381</v>
      </c>
      <c r="B640">
        <v>1</v>
      </c>
    </row>
    <row r="641" spans="1:2" x14ac:dyDescent="0.3">
      <c r="A641">
        <v>128504</v>
      </c>
      <c r="B641">
        <v>1</v>
      </c>
    </row>
    <row r="642" spans="1:2" x14ac:dyDescent="0.3">
      <c r="A642">
        <v>128509</v>
      </c>
      <c r="B642">
        <v>1</v>
      </c>
    </row>
    <row r="643" spans="1:2" x14ac:dyDescent="0.3">
      <c r="A643">
        <v>128510</v>
      </c>
      <c r="B643">
        <v>1</v>
      </c>
    </row>
    <row r="644" spans="1:2" x14ac:dyDescent="0.3">
      <c r="A644">
        <v>128735</v>
      </c>
      <c r="B644">
        <v>1</v>
      </c>
    </row>
    <row r="645" spans="1:2" x14ac:dyDescent="0.3">
      <c r="A645">
        <v>128765</v>
      </c>
      <c r="B645">
        <v>1</v>
      </c>
    </row>
    <row r="646" spans="1:2" x14ac:dyDescent="0.3">
      <c r="A646">
        <v>128767</v>
      </c>
      <c r="B646">
        <v>1</v>
      </c>
    </row>
    <row r="647" spans="1:2" x14ac:dyDescent="0.3">
      <c r="A647">
        <v>128830</v>
      </c>
      <c r="B647">
        <v>1</v>
      </c>
    </row>
    <row r="648" spans="1:2" x14ac:dyDescent="0.3">
      <c r="A648">
        <v>128925</v>
      </c>
      <c r="B648">
        <v>1</v>
      </c>
    </row>
    <row r="649" spans="1:2" x14ac:dyDescent="0.3">
      <c r="A649">
        <v>128984</v>
      </c>
      <c r="B649">
        <v>1</v>
      </c>
    </row>
    <row r="650" spans="1:2" x14ac:dyDescent="0.3">
      <c r="A650">
        <v>129018</v>
      </c>
      <c r="B650">
        <v>1</v>
      </c>
    </row>
    <row r="651" spans="1:2" x14ac:dyDescent="0.3">
      <c r="A651">
        <v>129053</v>
      </c>
      <c r="B651">
        <v>1</v>
      </c>
    </row>
    <row r="652" spans="1:2" x14ac:dyDescent="0.3">
      <c r="A652">
        <v>129182</v>
      </c>
      <c r="B652">
        <v>1</v>
      </c>
    </row>
    <row r="653" spans="1:2" x14ac:dyDescent="0.3">
      <c r="A653">
        <v>129241</v>
      </c>
      <c r="B653">
        <v>1</v>
      </c>
    </row>
    <row r="654" spans="1:2" x14ac:dyDescent="0.3">
      <c r="A654">
        <v>129246</v>
      </c>
      <c r="B654">
        <v>1</v>
      </c>
    </row>
    <row r="655" spans="1:2" x14ac:dyDescent="0.3">
      <c r="A655">
        <v>129272</v>
      </c>
      <c r="B655">
        <v>1</v>
      </c>
    </row>
    <row r="656" spans="1:2" x14ac:dyDescent="0.3">
      <c r="A656">
        <v>129279</v>
      </c>
      <c r="B656">
        <v>1</v>
      </c>
    </row>
    <row r="657" spans="1:2" x14ac:dyDescent="0.3">
      <c r="A657">
        <v>129310</v>
      </c>
      <c r="B657">
        <v>1</v>
      </c>
    </row>
    <row r="658" spans="1:2" x14ac:dyDescent="0.3">
      <c r="A658">
        <v>129336</v>
      </c>
      <c r="B658">
        <v>1</v>
      </c>
    </row>
    <row r="659" spans="1:2" x14ac:dyDescent="0.3">
      <c r="A659">
        <v>129339</v>
      </c>
      <c r="B659">
        <v>1</v>
      </c>
    </row>
    <row r="660" spans="1:2" x14ac:dyDescent="0.3">
      <c r="A660">
        <v>129368</v>
      </c>
      <c r="B660">
        <v>1</v>
      </c>
    </row>
    <row r="661" spans="1:2" x14ac:dyDescent="0.3">
      <c r="A661">
        <v>129369</v>
      </c>
      <c r="B661">
        <v>1</v>
      </c>
    </row>
    <row r="662" spans="1:2" x14ac:dyDescent="0.3">
      <c r="A662">
        <v>129433</v>
      </c>
      <c r="B662">
        <v>1</v>
      </c>
    </row>
    <row r="663" spans="1:2" x14ac:dyDescent="0.3">
      <c r="A663">
        <v>129501</v>
      </c>
      <c r="B663">
        <v>1</v>
      </c>
    </row>
    <row r="664" spans="1:2" x14ac:dyDescent="0.3">
      <c r="A664">
        <v>129592</v>
      </c>
      <c r="B664">
        <v>1</v>
      </c>
    </row>
    <row r="665" spans="1:2" x14ac:dyDescent="0.3">
      <c r="A665">
        <v>129727</v>
      </c>
      <c r="B665">
        <v>1</v>
      </c>
    </row>
    <row r="666" spans="1:2" x14ac:dyDescent="0.3">
      <c r="A666">
        <v>129753</v>
      </c>
      <c r="B666">
        <v>1</v>
      </c>
    </row>
    <row r="667" spans="1:2" x14ac:dyDescent="0.3">
      <c r="A667">
        <v>129791</v>
      </c>
      <c r="B667">
        <v>1</v>
      </c>
    </row>
    <row r="668" spans="1:2" x14ac:dyDescent="0.3">
      <c r="A668">
        <v>129850</v>
      </c>
      <c r="B668">
        <v>1</v>
      </c>
    </row>
    <row r="669" spans="1:2" x14ac:dyDescent="0.3">
      <c r="A669">
        <v>129854</v>
      </c>
      <c r="B669">
        <v>1</v>
      </c>
    </row>
    <row r="670" spans="1:2" x14ac:dyDescent="0.3">
      <c r="A670">
        <v>129918</v>
      </c>
      <c r="B670">
        <v>1</v>
      </c>
    </row>
    <row r="671" spans="1:2" x14ac:dyDescent="0.3">
      <c r="A671">
        <v>129947</v>
      </c>
      <c r="B671">
        <v>1</v>
      </c>
    </row>
    <row r="672" spans="1:2" x14ac:dyDescent="0.3">
      <c r="A672">
        <v>129979</v>
      </c>
      <c r="B672">
        <v>1</v>
      </c>
    </row>
    <row r="673" spans="1:2" x14ac:dyDescent="0.3">
      <c r="A673">
        <v>130015</v>
      </c>
      <c r="B673">
        <v>1</v>
      </c>
    </row>
    <row r="674" spans="1:2" x14ac:dyDescent="0.3">
      <c r="A674">
        <v>130042</v>
      </c>
      <c r="B674">
        <v>1</v>
      </c>
    </row>
    <row r="675" spans="1:2" x14ac:dyDescent="0.3">
      <c r="A675">
        <v>130077</v>
      </c>
      <c r="B675">
        <v>1</v>
      </c>
    </row>
    <row r="676" spans="1:2" x14ac:dyDescent="0.3">
      <c r="A676">
        <v>130079</v>
      </c>
      <c r="B676">
        <v>1</v>
      </c>
    </row>
    <row r="677" spans="1:2" x14ac:dyDescent="0.3">
      <c r="A677">
        <v>130110</v>
      </c>
      <c r="B677">
        <v>1</v>
      </c>
    </row>
    <row r="678" spans="1:2" x14ac:dyDescent="0.3">
      <c r="A678">
        <v>130174</v>
      </c>
      <c r="B678">
        <v>1</v>
      </c>
    </row>
    <row r="679" spans="1:2" x14ac:dyDescent="0.3">
      <c r="A679">
        <v>130267</v>
      </c>
      <c r="B679">
        <v>1</v>
      </c>
    </row>
    <row r="680" spans="1:2" x14ac:dyDescent="0.3">
      <c r="A680">
        <v>130429</v>
      </c>
      <c r="B680">
        <v>1</v>
      </c>
    </row>
    <row r="681" spans="1:2" x14ac:dyDescent="0.3">
      <c r="A681">
        <v>130430</v>
      </c>
      <c r="B681">
        <v>1</v>
      </c>
    </row>
    <row r="682" spans="1:2" x14ac:dyDescent="0.3">
      <c r="A682">
        <v>130489</v>
      </c>
      <c r="B682">
        <v>1</v>
      </c>
    </row>
    <row r="683" spans="1:2" x14ac:dyDescent="0.3">
      <c r="A683">
        <v>130623</v>
      </c>
      <c r="B683">
        <v>1</v>
      </c>
    </row>
    <row r="684" spans="1:2" x14ac:dyDescent="0.3">
      <c r="A684">
        <v>130746</v>
      </c>
      <c r="B684">
        <v>1</v>
      </c>
    </row>
    <row r="685" spans="1:2" x14ac:dyDescent="0.3">
      <c r="A685">
        <v>130776</v>
      </c>
      <c r="B685">
        <v>1</v>
      </c>
    </row>
    <row r="686" spans="1:2" x14ac:dyDescent="0.3">
      <c r="A686">
        <v>130840</v>
      </c>
      <c r="B686">
        <v>1</v>
      </c>
    </row>
    <row r="687" spans="1:2" x14ac:dyDescent="0.3">
      <c r="A687">
        <v>130845</v>
      </c>
      <c r="B687">
        <v>1</v>
      </c>
    </row>
    <row r="688" spans="1:2" x14ac:dyDescent="0.3">
      <c r="A688">
        <v>130905</v>
      </c>
      <c r="B688">
        <v>1</v>
      </c>
    </row>
    <row r="689" spans="1:2" x14ac:dyDescent="0.3">
      <c r="A689">
        <v>130936</v>
      </c>
      <c r="B689">
        <v>1</v>
      </c>
    </row>
    <row r="690" spans="1:2" x14ac:dyDescent="0.3">
      <c r="A690">
        <v>131039</v>
      </c>
      <c r="B690">
        <v>1</v>
      </c>
    </row>
    <row r="691" spans="1:2" x14ac:dyDescent="0.3">
      <c r="A691">
        <v>131101</v>
      </c>
      <c r="B691">
        <v>1</v>
      </c>
    </row>
    <row r="692" spans="1:2" x14ac:dyDescent="0.3">
      <c r="A692">
        <v>131130</v>
      </c>
      <c r="B692">
        <v>1</v>
      </c>
    </row>
    <row r="693" spans="1:2" x14ac:dyDescent="0.3">
      <c r="A693">
        <v>131133</v>
      </c>
      <c r="B693">
        <v>1</v>
      </c>
    </row>
    <row r="694" spans="1:2" x14ac:dyDescent="0.3">
      <c r="A694">
        <v>131288</v>
      </c>
      <c r="B694">
        <v>1</v>
      </c>
    </row>
    <row r="695" spans="1:2" x14ac:dyDescent="0.3">
      <c r="A695">
        <v>131294</v>
      </c>
      <c r="B695">
        <v>1</v>
      </c>
    </row>
    <row r="696" spans="1:2" x14ac:dyDescent="0.3">
      <c r="A696">
        <v>131450</v>
      </c>
      <c r="B696">
        <v>1</v>
      </c>
    </row>
    <row r="697" spans="1:2" x14ac:dyDescent="0.3">
      <c r="A697">
        <v>131614</v>
      </c>
      <c r="B697">
        <v>1</v>
      </c>
    </row>
    <row r="698" spans="1:2" x14ac:dyDescent="0.3">
      <c r="A698">
        <v>131642</v>
      </c>
      <c r="B698">
        <v>1</v>
      </c>
    </row>
    <row r="699" spans="1:2" x14ac:dyDescent="0.3">
      <c r="A699">
        <v>131773</v>
      </c>
      <c r="B699">
        <v>1</v>
      </c>
    </row>
    <row r="700" spans="1:2" x14ac:dyDescent="0.3">
      <c r="A700">
        <v>131802</v>
      </c>
      <c r="B700">
        <v>1</v>
      </c>
    </row>
    <row r="701" spans="1:2" x14ac:dyDescent="0.3">
      <c r="A701">
        <v>131835</v>
      </c>
      <c r="B701">
        <v>1</v>
      </c>
    </row>
    <row r="702" spans="1:2" x14ac:dyDescent="0.3">
      <c r="A702">
        <v>131901</v>
      </c>
      <c r="B702">
        <v>1</v>
      </c>
    </row>
    <row r="703" spans="1:2" x14ac:dyDescent="0.3">
      <c r="A703">
        <v>131960</v>
      </c>
      <c r="B703">
        <v>1</v>
      </c>
    </row>
    <row r="704" spans="1:2" x14ac:dyDescent="0.3">
      <c r="A704">
        <v>131998</v>
      </c>
      <c r="B704">
        <v>1</v>
      </c>
    </row>
    <row r="705" spans="1:2" x14ac:dyDescent="0.3">
      <c r="A705">
        <v>132024</v>
      </c>
      <c r="B705">
        <v>1</v>
      </c>
    </row>
    <row r="706" spans="1:2" x14ac:dyDescent="0.3">
      <c r="A706">
        <v>132062</v>
      </c>
      <c r="B706">
        <v>1</v>
      </c>
    </row>
    <row r="707" spans="1:2" x14ac:dyDescent="0.3">
      <c r="A707">
        <v>132091</v>
      </c>
      <c r="B707">
        <v>1</v>
      </c>
    </row>
    <row r="708" spans="1:2" x14ac:dyDescent="0.3">
      <c r="A708">
        <v>132093</v>
      </c>
      <c r="B708">
        <v>1</v>
      </c>
    </row>
    <row r="709" spans="1:2" x14ac:dyDescent="0.3">
      <c r="A709">
        <v>132095</v>
      </c>
      <c r="B709">
        <v>1</v>
      </c>
    </row>
    <row r="710" spans="1:2" x14ac:dyDescent="0.3">
      <c r="A710">
        <v>132127</v>
      </c>
      <c r="B710">
        <v>1</v>
      </c>
    </row>
    <row r="711" spans="1:2" x14ac:dyDescent="0.3">
      <c r="A711">
        <v>132152</v>
      </c>
      <c r="B711">
        <v>1</v>
      </c>
    </row>
    <row r="712" spans="1:2" x14ac:dyDescent="0.3">
      <c r="A712">
        <v>132221</v>
      </c>
      <c r="B712">
        <v>1</v>
      </c>
    </row>
    <row r="713" spans="1:2" x14ac:dyDescent="0.3">
      <c r="A713">
        <v>132222</v>
      </c>
      <c r="B713">
        <v>1</v>
      </c>
    </row>
    <row r="714" spans="1:2" x14ac:dyDescent="0.3">
      <c r="A714">
        <v>132248</v>
      </c>
      <c r="B714">
        <v>1</v>
      </c>
    </row>
    <row r="715" spans="1:2" x14ac:dyDescent="0.3">
      <c r="A715">
        <v>132281</v>
      </c>
      <c r="B715">
        <v>1</v>
      </c>
    </row>
    <row r="716" spans="1:2" x14ac:dyDescent="0.3">
      <c r="A716">
        <v>132347</v>
      </c>
      <c r="B716">
        <v>1</v>
      </c>
    </row>
    <row r="717" spans="1:2" x14ac:dyDescent="0.3">
      <c r="A717">
        <v>132350</v>
      </c>
      <c r="B717">
        <v>1</v>
      </c>
    </row>
    <row r="718" spans="1:2" x14ac:dyDescent="0.3">
      <c r="A718">
        <v>132472</v>
      </c>
      <c r="B718">
        <v>1</v>
      </c>
    </row>
    <row r="719" spans="1:2" x14ac:dyDescent="0.3">
      <c r="A719">
        <v>132573</v>
      </c>
      <c r="B719">
        <v>1</v>
      </c>
    </row>
    <row r="720" spans="1:2" x14ac:dyDescent="0.3">
      <c r="A720">
        <v>132669</v>
      </c>
      <c r="B720">
        <v>1</v>
      </c>
    </row>
    <row r="721" spans="1:2" x14ac:dyDescent="0.3">
      <c r="A721">
        <v>132733</v>
      </c>
      <c r="B721">
        <v>1</v>
      </c>
    </row>
    <row r="722" spans="1:2" x14ac:dyDescent="0.3">
      <c r="A722">
        <v>132794</v>
      </c>
      <c r="B722">
        <v>1</v>
      </c>
    </row>
    <row r="723" spans="1:2" x14ac:dyDescent="0.3">
      <c r="A723">
        <v>132857</v>
      </c>
      <c r="B723">
        <v>1</v>
      </c>
    </row>
    <row r="724" spans="1:2" x14ac:dyDescent="0.3">
      <c r="A724">
        <v>132863</v>
      </c>
      <c r="B724">
        <v>1</v>
      </c>
    </row>
    <row r="725" spans="1:2" x14ac:dyDescent="0.3">
      <c r="A725">
        <v>132894</v>
      </c>
      <c r="B725">
        <v>1</v>
      </c>
    </row>
    <row r="726" spans="1:2" x14ac:dyDescent="0.3">
      <c r="A726">
        <v>133052</v>
      </c>
      <c r="B726">
        <v>1</v>
      </c>
    </row>
    <row r="727" spans="1:2" x14ac:dyDescent="0.3">
      <c r="A727">
        <v>133081</v>
      </c>
      <c r="B727">
        <v>1</v>
      </c>
    </row>
    <row r="728" spans="1:2" x14ac:dyDescent="0.3">
      <c r="A728">
        <v>133144</v>
      </c>
      <c r="B728">
        <v>1</v>
      </c>
    </row>
    <row r="729" spans="1:2" x14ac:dyDescent="0.3">
      <c r="A729">
        <v>133247</v>
      </c>
      <c r="B729">
        <v>1</v>
      </c>
    </row>
    <row r="730" spans="1:2" x14ac:dyDescent="0.3">
      <c r="A730">
        <v>133277</v>
      </c>
      <c r="B730">
        <v>1</v>
      </c>
    </row>
    <row r="731" spans="1:2" x14ac:dyDescent="0.3">
      <c r="A731">
        <v>133305</v>
      </c>
      <c r="B731">
        <v>1</v>
      </c>
    </row>
    <row r="732" spans="1:2" x14ac:dyDescent="0.3">
      <c r="A732">
        <v>133306</v>
      </c>
      <c r="B732">
        <v>1</v>
      </c>
    </row>
    <row r="733" spans="1:2" x14ac:dyDescent="0.3">
      <c r="A733">
        <v>133310</v>
      </c>
      <c r="B733">
        <v>1</v>
      </c>
    </row>
    <row r="734" spans="1:2" x14ac:dyDescent="0.3">
      <c r="A734">
        <v>133369</v>
      </c>
      <c r="B734">
        <v>1</v>
      </c>
    </row>
    <row r="735" spans="1:2" x14ac:dyDescent="0.3">
      <c r="A735">
        <v>133627</v>
      </c>
      <c r="B735">
        <v>1</v>
      </c>
    </row>
    <row r="736" spans="1:2" x14ac:dyDescent="0.3">
      <c r="A736">
        <v>133662</v>
      </c>
      <c r="B736">
        <v>1</v>
      </c>
    </row>
    <row r="737" spans="1:2" x14ac:dyDescent="0.3">
      <c r="A737">
        <v>133722</v>
      </c>
      <c r="B737">
        <v>1</v>
      </c>
    </row>
    <row r="738" spans="1:2" x14ac:dyDescent="0.3">
      <c r="A738">
        <v>133819</v>
      </c>
      <c r="B738">
        <v>1</v>
      </c>
    </row>
    <row r="739" spans="1:2" x14ac:dyDescent="0.3">
      <c r="A739">
        <v>133851</v>
      </c>
      <c r="B739">
        <v>1</v>
      </c>
    </row>
    <row r="740" spans="1:2" x14ac:dyDescent="0.3">
      <c r="A740">
        <v>133884</v>
      </c>
      <c r="B740">
        <v>1</v>
      </c>
    </row>
    <row r="741" spans="1:2" x14ac:dyDescent="0.3">
      <c r="A741">
        <v>133917</v>
      </c>
      <c r="B741">
        <v>1</v>
      </c>
    </row>
    <row r="742" spans="1:2" x14ac:dyDescent="0.3">
      <c r="A742">
        <v>133919</v>
      </c>
      <c r="B742">
        <v>1</v>
      </c>
    </row>
    <row r="743" spans="1:2" x14ac:dyDescent="0.3">
      <c r="A743">
        <v>133951</v>
      </c>
      <c r="B743">
        <v>1</v>
      </c>
    </row>
    <row r="744" spans="1:2" x14ac:dyDescent="0.3">
      <c r="A744">
        <v>133979</v>
      </c>
      <c r="B744">
        <v>1</v>
      </c>
    </row>
    <row r="745" spans="1:2" x14ac:dyDescent="0.3">
      <c r="A745">
        <v>134011</v>
      </c>
      <c r="B745">
        <v>1</v>
      </c>
    </row>
    <row r="746" spans="1:2" x14ac:dyDescent="0.3">
      <c r="A746">
        <v>134111</v>
      </c>
      <c r="B746">
        <v>1</v>
      </c>
    </row>
    <row r="747" spans="1:2" x14ac:dyDescent="0.3">
      <c r="A747">
        <v>134202</v>
      </c>
      <c r="B747">
        <v>1</v>
      </c>
    </row>
    <row r="748" spans="1:2" x14ac:dyDescent="0.3">
      <c r="A748">
        <v>134271</v>
      </c>
      <c r="B748">
        <v>1</v>
      </c>
    </row>
    <row r="749" spans="1:2" x14ac:dyDescent="0.3">
      <c r="A749">
        <v>134398</v>
      </c>
      <c r="B749">
        <v>1</v>
      </c>
    </row>
    <row r="750" spans="1:2" x14ac:dyDescent="0.3">
      <c r="A750">
        <v>134425</v>
      </c>
      <c r="B750">
        <v>1</v>
      </c>
    </row>
    <row r="751" spans="1:2" x14ac:dyDescent="0.3">
      <c r="A751">
        <v>134431</v>
      </c>
      <c r="B751">
        <v>1</v>
      </c>
    </row>
    <row r="752" spans="1:2" x14ac:dyDescent="0.3">
      <c r="A752">
        <v>134553</v>
      </c>
      <c r="B752">
        <v>1</v>
      </c>
    </row>
    <row r="753" spans="1:2" x14ac:dyDescent="0.3">
      <c r="A753">
        <v>134648</v>
      </c>
      <c r="B753">
        <v>1</v>
      </c>
    </row>
    <row r="754" spans="1:2" x14ac:dyDescent="0.3">
      <c r="A754">
        <v>134651</v>
      </c>
      <c r="B754">
        <v>1</v>
      </c>
    </row>
    <row r="755" spans="1:2" x14ac:dyDescent="0.3">
      <c r="A755">
        <v>134745</v>
      </c>
      <c r="B755">
        <v>1</v>
      </c>
    </row>
    <row r="756" spans="1:2" x14ac:dyDescent="0.3">
      <c r="A756">
        <v>134779</v>
      </c>
      <c r="B756">
        <v>1</v>
      </c>
    </row>
    <row r="757" spans="1:2" x14ac:dyDescent="0.3">
      <c r="A757">
        <v>134782</v>
      </c>
      <c r="B757">
        <v>1</v>
      </c>
    </row>
    <row r="758" spans="1:2" x14ac:dyDescent="0.3">
      <c r="A758">
        <v>134808</v>
      </c>
      <c r="B758">
        <v>1</v>
      </c>
    </row>
    <row r="759" spans="1:2" x14ac:dyDescent="0.3">
      <c r="A759">
        <v>134846</v>
      </c>
      <c r="B759">
        <v>1</v>
      </c>
    </row>
    <row r="760" spans="1:2" x14ac:dyDescent="0.3">
      <c r="A760">
        <v>134908</v>
      </c>
      <c r="B760">
        <v>1</v>
      </c>
    </row>
    <row r="761" spans="1:2" x14ac:dyDescent="0.3">
      <c r="A761">
        <v>134943</v>
      </c>
      <c r="B761">
        <v>1</v>
      </c>
    </row>
    <row r="762" spans="1:2" x14ac:dyDescent="0.3">
      <c r="A762">
        <v>135005</v>
      </c>
      <c r="B762">
        <v>1</v>
      </c>
    </row>
    <row r="763" spans="1:2" x14ac:dyDescent="0.3">
      <c r="A763">
        <v>135037</v>
      </c>
      <c r="B763">
        <v>1</v>
      </c>
    </row>
    <row r="764" spans="1:2" x14ac:dyDescent="0.3">
      <c r="A764">
        <v>135160</v>
      </c>
      <c r="B764">
        <v>1</v>
      </c>
    </row>
    <row r="765" spans="1:2" x14ac:dyDescent="0.3">
      <c r="A765">
        <v>135194</v>
      </c>
      <c r="B765">
        <v>1</v>
      </c>
    </row>
    <row r="766" spans="1:2" x14ac:dyDescent="0.3">
      <c r="A766">
        <v>135224</v>
      </c>
      <c r="B766">
        <v>1</v>
      </c>
    </row>
    <row r="767" spans="1:2" x14ac:dyDescent="0.3">
      <c r="A767">
        <v>135320</v>
      </c>
      <c r="B767">
        <v>1</v>
      </c>
    </row>
    <row r="768" spans="1:2" x14ac:dyDescent="0.3">
      <c r="A768">
        <v>135356</v>
      </c>
      <c r="B768">
        <v>1</v>
      </c>
    </row>
    <row r="769" spans="1:2" x14ac:dyDescent="0.3">
      <c r="A769">
        <v>135389</v>
      </c>
      <c r="B769">
        <v>1</v>
      </c>
    </row>
    <row r="770" spans="1:2" x14ac:dyDescent="0.3">
      <c r="A770">
        <v>135420</v>
      </c>
      <c r="B770">
        <v>1</v>
      </c>
    </row>
    <row r="771" spans="1:2" x14ac:dyDescent="0.3">
      <c r="A771">
        <v>135480</v>
      </c>
      <c r="B771">
        <v>1</v>
      </c>
    </row>
    <row r="772" spans="1:2" x14ac:dyDescent="0.3">
      <c r="A772">
        <v>135612</v>
      </c>
      <c r="B772">
        <v>1</v>
      </c>
    </row>
    <row r="773" spans="1:2" x14ac:dyDescent="0.3">
      <c r="A773">
        <v>135613</v>
      </c>
      <c r="B773">
        <v>1</v>
      </c>
    </row>
    <row r="774" spans="1:2" x14ac:dyDescent="0.3">
      <c r="A774">
        <v>135643</v>
      </c>
      <c r="B774">
        <v>1</v>
      </c>
    </row>
    <row r="775" spans="1:2" x14ac:dyDescent="0.3">
      <c r="A775">
        <v>135707</v>
      </c>
      <c r="B775">
        <v>1</v>
      </c>
    </row>
    <row r="776" spans="1:2" x14ac:dyDescent="0.3">
      <c r="A776">
        <v>135806</v>
      </c>
      <c r="B776">
        <v>1</v>
      </c>
    </row>
    <row r="777" spans="1:2" x14ac:dyDescent="0.3">
      <c r="A777">
        <v>135867</v>
      </c>
      <c r="B777">
        <v>1</v>
      </c>
    </row>
    <row r="778" spans="1:2" x14ac:dyDescent="0.3">
      <c r="A778">
        <v>135871</v>
      </c>
      <c r="B778">
        <v>1</v>
      </c>
    </row>
    <row r="779" spans="1:2" x14ac:dyDescent="0.3">
      <c r="A779">
        <v>135897</v>
      </c>
      <c r="B779">
        <v>1</v>
      </c>
    </row>
    <row r="780" spans="1:2" x14ac:dyDescent="0.3">
      <c r="A780">
        <v>136121</v>
      </c>
      <c r="B780">
        <v>1</v>
      </c>
    </row>
    <row r="781" spans="1:2" x14ac:dyDescent="0.3">
      <c r="A781">
        <v>136158</v>
      </c>
      <c r="B781">
        <v>1</v>
      </c>
    </row>
    <row r="782" spans="1:2" x14ac:dyDescent="0.3">
      <c r="A782">
        <v>136252</v>
      </c>
      <c r="B782">
        <v>1</v>
      </c>
    </row>
    <row r="783" spans="1:2" x14ac:dyDescent="0.3">
      <c r="A783">
        <v>136378</v>
      </c>
      <c r="B783">
        <v>1</v>
      </c>
    </row>
    <row r="784" spans="1:2" x14ac:dyDescent="0.3">
      <c r="A784">
        <v>136440</v>
      </c>
      <c r="B784">
        <v>1</v>
      </c>
    </row>
    <row r="785" spans="1:2" x14ac:dyDescent="0.3">
      <c r="A785">
        <v>136444</v>
      </c>
      <c r="B785">
        <v>1</v>
      </c>
    </row>
    <row r="786" spans="1:2" x14ac:dyDescent="0.3">
      <c r="A786">
        <v>136476</v>
      </c>
      <c r="B786">
        <v>1</v>
      </c>
    </row>
    <row r="787" spans="1:2" x14ac:dyDescent="0.3">
      <c r="A787">
        <v>136507</v>
      </c>
      <c r="B787">
        <v>1</v>
      </c>
    </row>
    <row r="788" spans="1:2" x14ac:dyDescent="0.3">
      <c r="A788">
        <v>136537</v>
      </c>
      <c r="B788">
        <v>1</v>
      </c>
    </row>
    <row r="789" spans="1:2" x14ac:dyDescent="0.3">
      <c r="A789">
        <v>136572</v>
      </c>
      <c r="B789">
        <v>1</v>
      </c>
    </row>
    <row r="790" spans="1:2" x14ac:dyDescent="0.3">
      <c r="A790">
        <v>136606</v>
      </c>
      <c r="B790">
        <v>1</v>
      </c>
    </row>
    <row r="791" spans="1:2" x14ac:dyDescent="0.3">
      <c r="A791">
        <v>136607</v>
      </c>
      <c r="B791">
        <v>1</v>
      </c>
    </row>
    <row r="792" spans="1:2" x14ac:dyDescent="0.3">
      <c r="A792">
        <v>136765</v>
      </c>
      <c r="B792">
        <v>1</v>
      </c>
    </row>
    <row r="793" spans="1:2" x14ac:dyDescent="0.3">
      <c r="A793">
        <v>136795</v>
      </c>
      <c r="B793">
        <v>1</v>
      </c>
    </row>
    <row r="794" spans="1:2" x14ac:dyDescent="0.3">
      <c r="A794">
        <v>136825</v>
      </c>
      <c r="B794">
        <v>1</v>
      </c>
    </row>
    <row r="795" spans="1:2" x14ac:dyDescent="0.3">
      <c r="A795">
        <v>136861</v>
      </c>
      <c r="B795">
        <v>1</v>
      </c>
    </row>
    <row r="796" spans="1:2" x14ac:dyDescent="0.3">
      <c r="A796">
        <v>136889</v>
      </c>
      <c r="B796">
        <v>1</v>
      </c>
    </row>
    <row r="797" spans="1:2" x14ac:dyDescent="0.3">
      <c r="A797">
        <v>136894</v>
      </c>
      <c r="B797">
        <v>1</v>
      </c>
    </row>
    <row r="798" spans="1:2" x14ac:dyDescent="0.3">
      <c r="A798">
        <v>136988</v>
      </c>
      <c r="B798">
        <v>1</v>
      </c>
    </row>
    <row r="799" spans="1:2" x14ac:dyDescent="0.3">
      <c r="A799">
        <v>137021</v>
      </c>
      <c r="B799">
        <v>1</v>
      </c>
    </row>
    <row r="800" spans="1:2" x14ac:dyDescent="0.3">
      <c r="A800">
        <v>137113</v>
      </c>
      <c r="B800">
        <v>1</v>
      </c>
    </row>
    <row r="801" spans="1:2" x14ac:dyDescent="0.3">
      <c r="A801">
        <v>137272</v>
      </c>
      <c r="B801">
        <v>1</v>
      </c>
    </row>
    <row r="802" spans="1:2" x14ac:dyDescent="0.3">
      <c r="A802">
        <v>137275</v>
      </c>
      <c r="B802">
        <v>1</v>
      </c>
    </row>
    <row r="803" spans="1:2" x14ac:dyDescent="0.3">
      <c r="A803">
        <v>137406</v>
      </c>
      <c r="B803">
        <v>1</v>
      </c>
    </row>
    <row r="804" spans="1:2" x14ac:dyDescent="0.3">
      <c r="A804">
        <v>137471</v>
      </c>
      <c r="B804">
        <v>1</v>
      </c>
    </row>
    <row r="805" spans="1:2" x14ac:dyDescent="0.3">
      <c r="A805">
        <v>137497</v>
      </c>
      <c r="B805">
        <v>1</v>
      </c>
    </row>
    <row r="806" spans="1:2" x14ac:dyDescent="0.3">
      <c r="A806">
        <v>137500</v>
      </c>
      <c r="B806">
        <v>1</v>
      </c>
    </row>
    <row r="807" spans="1:2" x14ac:dyDescent="0.3">
      <c r="A807">
        <v>137530</v>
      </c>
      <c r="B807">
        <v>1</v>
      </c>
    </row>
    <row r="808" spans="1:2" x14ac:dyDescent="0.3">
      <c r="A808">
        <v>137534</v>
      </c>
      <c r="B808">
        <v>1</v>
      </c>
    </row>
    <row r="809" spans="1:2" x14ac:dyDescent="0.3">
      <c r="A809">
        <v>137535</v>
      </c>
      <c r="B809">
        <v>1</v>
      </c>
    </row>
    <row r="810" spans="1:2" x14ac:dyDescent="0.3">
      <c r="A810">
        <v>137596</v>
      </c>
      <c r="B810">
        <v>1</v>
      </c>
    </row>
    <row r="811" spans="1:2" x14ac:dyDescent="0.3">
      <c r="A811">
        <v>137630</v>
      </c>
      <c r="B811">
        <v>1</v>
      </c>
    </row>
    <row r="812" spans="1:2" x14ac:dyDescent="0.3">
      <c r="A812">
        <v>137755</v>
      </c>
      <c r="B812">
        <v>1</v>
      </c>
    </row>
    <row r="813" spans="1:2" x14ac:dyDescent="0.3">
      <c r="A813">
        <v>137756</v>
      </c>
      <c r="B813">
        <v>1</v>
      </c>
    </row>
    <row r="814" spans="1:2" x14ac:dyDescent="0.3">
      <c r="A814">
        <v>137785</v>
      </c>
      <c r="B814">
        <v>1</v>
      </c>
    </row>
    <row r="815" spans="1:2" x14ac:dyDescent="0.3">
      <c r="A815">
        <v>137819</v>
      </c>
      <c r="B815">
        <v>1</v>
      </c>
    </row>
    <row r="816" spans="1:2" x14ac:dyDescent="0.3">
      <c r="A816">
        <v>137981</v>
      </c>
      <c r="B816">
        <v>1</v>
      </c>
    </row>
    <row r="817" spans="1:2" x14ac:dyDescent="0.3">
      <c r="A817">
        <v>138009</v>
      </c>
      <c r="B817">
        <v>1</v>
      </c>
    </row>
    <row r="818" spans="1:2" x14ac:dyDescent="0.3">
      <c r="A818">
        <v>138040</v>
      </c>
      <c r="B818">
        <v>1</v>
      </c>
    </row>
    <row r="819" spans="1:2" x14ac:dyDescent="0.3">
      <c r="A819">
        <v>138075</v>
      </c>
      <c r="B819">
        <v>1</v>
      </c>
    </row>
    <row r="820" spans="1:2" x14ac:dyDescent="0.3">
      <c r="A820">
        <v>138078</v>
      </c>
      <c r="B820">
        <v>1</v>
      </c>
    </row>
    <row r="821" spans="1:2" x14ac:dyDescent="0.3">
      <c r="A821">
        <v>138142</v>
      </c>
      <c r="B821">
        <v>1</v>
      </c>
    </row>
    <row r="822" spans="1:2" x14ac:dyDescent="0.3">
      <c r="A822">
        <v>138234</v>
      </c>
      <c r="B822">
        <v>1</v>
      </c>
    </row>
    <row r="823" spans="1:2" x14ac:dyDescent="0.3">
      <c r="A823">
        <v>138303</v>
      </c>
      <c r="B823">
        <v>1</v>
      </c>
    </row>
    <row r="824" spans="1:2" x14ac:dyDescent="0.3">
      <c r="A824">
        <v>138428</v>
      </c>
      <c r="B824">
        <v>1</v>
      </c>
    </row>
    <row r="825" spans="1:2" x14ac:dyDescent="0.3">
      <c r="A825">
        <v>138616</v>
      </c>
      <c r="B825">
        <v>1</v>
      </c>
    </row>
    <row r="826" spans="1:2" x14ac:dyDescent="0.3">
      <c r="A826">
        <v>138619</v>
      </c>
      <c r="B826">
        <v>1</v>
      </c>
    </row>
    <row r="827" spans="1:2" x14ac:dyDescent="0.3">
      <c r="A827">
        <v>138687</v>
      </c>
      <c r="B827">
        <v>1</v>
      </c>
    </row>
    <row r="828" spans="1:2" x14ac:dyDescent="0.3">
      <c r="A828">
        <v>138712</v>
      </c>
      <c r="B828">
        <v>1</v>
      </c>
    </row>
    <row r="829" spans="1:2" x14ac:dyDescent="0.3">
      <c r="A829">
        <v>138714</v>
      </c>
      <c r="B829">
        <v>1</v>
      </c>
    </row>
    <row r="830" spans="1:2" x14ac:dyDescent="0.3">
      <c r="A830">
        <v>138719</v>
      </c>
      <c r="B830">
        <v>1</v>
      </c>
    </row>
    <row r="831" spans="1:2" x14ac:dyDescent="0.3">
      <c r="A831">
        <v>138744</v>
      </c>
      <c r="B831">
        <v>1</v>
      </c>
    </row>
    <row r="832" spans="1:2" x14ac:dyDescent="0.3">
      <c r="A832">
        <v>138751</v>
      </c>
      <c r="B832">
        <v>1</v>
      </c>
    </row>
    <row r="833" spans="1:2" x14ac:dyDescent="0.3">
      <c r="A833">
        <v>138872</v>
      </c>
      <c r="B833">
        <v>1</v>
      </c>
    </row>
    <row r="834" spans="1:2" x14ac:dyDescent="0.3">
      <c r="A834">
        <v>139065</v>
      </c>
      <c r="B834">
        <v>1</v>
      </c>
    </row>
    <row r="835" spans="1:2" x14ac:dyDescent="0.3">
      <c r="A835">
        <v>139100</v>
      </c>
      <c r="B835">
        <v>1</v>
      </c>
    </row>
    <row r="836" spans="1:2" x14ac:dyDescent="0.3">
      <c r="A836">
        <v>139128</v>
      </c>
      <c r="B836">
        <v>1</v>
      </c>
    </row>
    <row r="837" spans="1:2" x14ac:dyDescent="0.3">
      <c r="A837">
        <v>139132</v>
      </c>
      <c r="B837">
        <v>1</v>
      </c>
    </row>
    <row r="838" spans="1:2" x14ac:dyDescent="0.3">
      <c r="A838">
        <v>139160</v>
      </c>
      <c r="B838">
        <v>1</v>
      </c>
    </row>
    <row r="839" spans="1:2" x14ac:dyDescent="0.3">
      <c r="A839">
        <v>139165</v>
      </c>
      <c r="B839">
        <v>1</v>
      </c>
    </row>
    <row r="840" spans="1:2" x14ac:dyDescent="0.3">
      <c r="A840">
        <v>139231</v>
      </c>
      <c r="B840">
        <v>1</v>
      </c>
    </row>
    <row r="841" spans="1:2" x14ac:dyDescent="0.3">
      <c r="A841">
        <v>139291</v>
      </c>
      <c r="B841">
        <v>1</v>
      </c>
    </row>
    <row r="842" spans="1:2" x14ac:dyDescent="0.3">
      <c r="A842">
        <v>139326</v>
      </c>
      <c r="B842">
        <v>1</v>
      </c>
    </row>
    <row r="843" spans="1:2" x14ac:dyDescent="0.3">
      <c r="A843">
        <v>139451</v>
      </c>
      <c r="B843">
        <v>1</v>
      </c>
    </row>
    <row r="844" spans="1:2" x14ac:dyDescent="0.3">
      <c r="A844">
        <v>139643</v>
      </c>
      <c r="B844">
        <v>1</v>
      </c>
    </row>
    <row r="845" spans="1:2" x14ac:dyDescent="0.3">
      <c r="A845">
        <v>139775</v>
      </c>
      <c r="B845">
        <v>1</v>
      </c>
    </row>
    <row r="846" spans="1:2" x14ac:dyDescent="0.3">
      <c r="A846">
        <v>139802</v>
      </c>
      <c r="B846">
        <v>1</v>
      </c>
    </row>
    <row r="847" spans="1:2" x14ac:dyDescent="0.3">
      <c r="A847">
        <v>139807</v>
      </c>
      <c r="B847">
        <v>1</v>
      </c>
    </row>
    <row r="848" spans="1:2" x14ac:dyDescent="0.3">
      <c r="A848">
        <v>139864</v>
      </c>
      <c r="B848">
        <v>1</v>
      </c>
    </row>
    <row r="849" spans="1:2" x14ac:dyDescent="0.3">
      <c r="A849">
        <v>140024</v>
      </c>
      <c r="B849">
        <v>1</v>
      </c>
    </row>
    <row r="850" spans="1:2" x14ac:dyDescent="0.3">
      <c r="A850">
        <v>140187</v>
      </c>
      <c r="B850">
        <v>1</v>
      </c>
    </row>
    <row r="851" spans="1:2" x14ac:dyDescent="0.3">
      <c r="A851">
        <v>140255</v>
      </c>
      <c r="B851">
        <v>1</v>
      </c>
    </row>
    <row r="852" spans="1:2" x14ac:dyDescent="0.3">
      <c r="A852">
        <v>140286</v>
      </c>
      <c r="B852">
        <v>1</v>
      </c>
    </row>
    <row r="853" spans="1:2" x14ac:dyDescent="0.3">
      <c r="A853">
        <v>140312</v>
      </c>
      <c r="B853">
        <v>1</v>
      </c>
    </row>
    <row r="854" spans="1:2" x14ac:dyDescent="0.3">
      <c r="A854">
        <v>140376</v>
      </c>
      <c r="B854">
        <v>1</v>
      </c>
    </row>
    <row r="855" spans="1:2" x14ac:dyDescent="0.3">
      <c r="A855">
        <v>140381</v>
      </c>
      <c r="B855">
        <v>1</v>
      </c>
    </row>
    <row r="856" spans="1:2" x14ac:dyDescent="0.3">
      <c r="A856">
        <v>140409</v>
      </c>
      <c r="B856">
        <v>1</v>
      </c>
    </row>
    <row r="857" spans="1:2" x14ac:dyDescent="0.3">
      <c r="A857">
        <v>140506</v>
      </c>
      <c r="B857">
        <v>1</v>
      </c>
    </row>
    <row r="858" spans="1:2" x14ac:dyDescent="0.3">
      <c r="A858">
        <v>140507</v>
      </c>
      <c r="B858">
        <v>1</v>
      </c>
    </row>
    <row r="859" spans="1:2" x14ac:dyDescent="0.3">
      <c r="A859">
        <v>140510</v>
      </c>
      <c r="B859">
        <v>1</v>
      </c>
    </row>
    <row r="860" spans="1:2" x14ac:dyDescent="0.3">
      <c r="A860">
        <v>140568</v>
      </c>
      <c r="B860">
        <v>1</v>
      </c>
    </row>
    <row r="861" spans="1:2" x14ac:dyDescent="0.3">
      <c r="A861">
        <v>140571</v>
      </c>
      <c r="B861">
        <v>1</v>
      </c>
    </row>
    <row r="862" spans="1:2" x14ac:dyDescent="0.3">
      <c r="A862">
        <v>140632</v>
      </c>
      <c r="B862">
        <v>1</v>
      </c>
    </row>
    <row r="863" spans="1:2" x14ac:dyDescent="0.3">
      <c r="A863">
        <v>140636</v>
      </c>
      <c r="B863">
        <v>1</v>
      </c>
    </row>
    <row r="864" spans="1:2" x14ac:dyDescent="0.3">
      <c r="A864">
        <v>140670</v>
      </c>
      <c r="B864">
        <v>1</v>
      </c>
    </row>
    <row r="865" spans="1:2" x14ac:dyDescent="0.3">
      <c r="A865">
        <v>140698</v>
      </c>
      <c r="B865">
        <v>1</v>
      </c>
    </row>
    <row r="866" spans="1:2" x14ac:dyDescent="0.3">
      <c r="A866">
        <v>140799</v>
      </c>
      <c r="B866">
        <v>1</v>
      </c>
    </row>
    <row r="867" spans="1:2" x14ac:dyDescent="0.3">
      <c r="A867">
        <v>140862</v>
      </c>
      <c r="B867">
        <v>1</v>
      </c>
    </row>
    <row r="868" spans="1:2" x14ac:dyDescent="0.3">
      <c r="A868">
        <v>140985</v>
      </c>
      <c r="B868">
        <v>1</v>
      </c>
    </row>
    <row r="869" spans="1:2" x14ac:dyDescent="0.3">
      <c r="A869">
        <v>141049</v>
      </c>
      <c r="B869">
        <v>1</v>
      </c>
    </row>
    <row r="870" spans="1:2" x14ac:dyDescent="0.3">
      <c r="A870">
        <v>141144</v>
      </c>
      <c r="B870">
        <v>1</v>
      </c>
    </row>
    <row r="871" spans="1:2" x14ac:dyDescent="0.3">
      <c r="A871">
        <v>141147</v>
      </c>
      <c r="B871">
        <v>1</v>
      </c>
    </row>
    <row r="872" spans="1:2" x14ac:dyDescent="0.3">
      <c r="A872">
        <v>141178</v>
      </c>
      <c r="B872">
        <v>1</v>
      </c>
    </row>
    <row r="873" spans="1:2" x14ac:dyDescent="0.3">
      <c r="A873">
        <v>141179</v>
      </c>
      <c r="B873">
        <v>1</v>
      </c>
    </row>
    <row r="874" spans="1:2" x14ac:dyDescent="0.3">
      <c r="A874">
        <v>141244</v>
      </c>
      <c r="B874">
        <v>1</v>
      </c>
    </row>
    <row r="875" spans="1:2" x14ac:dyDescent="0.3">
      <c r="A875">
        <v>141375</v>
      </c>
      <c r="B875">
        <v>1</v>
      </c>
    </row>
    <row r="876" spans="1:2" x14ac:dyDescent="0.3">
      <c r="A876">
        <v>141432</v>
      </c>
      <c r="B876">
        <v>1</v>
      </c>
    </row>
    <row r="877" spans="1:2" x14ac:dyDescent="0.3">
      <c r="A877">
        <v>141465</v>
      </c>
      <c r="B877">
        <v>1</v>
      </c>
    </row>
    <row r="878" spans="1:2" x14ac:dyDescent="0.3">
      <c r="A878">
        <v>141471</v>
      </c>
      <c r="B878">
        <v>1</v>
      </c>
    </row>
    <row r="879" spans="1:2" x14ac:dyDescent="0.3">
      <c r="A879">
        <v>141500</v>
      </c>
      <c r="B879">
        <v>1</v>
      </c>
    </row>
    <row r="880" spans="1:2" x14ac:dyDescent="0.3">
      <c r="A880">
        <v>141531</v>
      </c>
      <c r="B880">
        <v>1</v>
      </c>
    </row>
    <row r="881" spans="1:2" x14ac:dyDescent="0.3">
      <c r="A881">
        <v>141533</v>
      </c>
      <c r="B881">
        <v>1</v>
      </c>
    </row>
    <row r="882" spans="1:2" x14ac:dyDescent="0.3">
      <c r="A882">
        <v>141595</v>
      </c>
      <c r="B882">
        <v>1</v>
      </c>
    </row>
    <row r="883" spans="1:2" x14ac:dyDescent="0.3">
      <c r="A883">
        <v>141598</v>
      </c>
      <c r="B883">
        <v>1</v>
      </c>
    </row>
    <row r="884" spans="1:2" x14ac:dyDescent="0.3">
      <c r="A884">
        <v>141661</v>
      </c>
      <c r="B884">
        <v>1</v>
      </c>
    </row>
    <row r="885" spans="1:2" x14ac:dyDescent="0.3">
      <c r="A885">
        <v>141758</v>
      </c>
      <c r="B885">
        <v>1</v>
      </c>
    </row>
    <row r="886" spans="1:2" x14ac:dyDescent="0.3">
      <c r="A886">
        <v>141822</v>
      </c>
      <c r="B886">
        <v>1</v>
      </c>
    </row>
    <row r="887" spans="1:2" x14ac:dyDescent="0.3">
      <c r="A887">
        <v>141852</v>
      </c>
      <c r="B887">
        <v>1</v>
      </c>
    </row>
    <row r="888" spans="1:2" x14ac:dyDescent="0.3">
      <c r="A888">
        <v>141855</v>
      </c>
      <c r="B888">
        <v>1</v>
      </c>
    </row>
    <row r="889" spans="1:2" x14ac:dyDescent="0.3">
      <c r="A889">
        <v>141884</v>
      </c>
      <c r="B889">
        <v>1</v>
      </c>
    </row>
    <row r="890" spans="1:2" x14ac:dyDescent="0.3">
      <c r="A890">
        <v>141917</v>
      </c>
      <c r="B890">
        <v>1</v>
      </c>
    </row>
    <row r="891" spans="1:2" x14ac:dyDescent="0.3">
      <c r="A891">
        <v>141946</v>
      </c>
      <c r="B891">
        <v>1</v>
      </c>
    </row>
    <row r="892" spans="1:2" x14ac:dyDescent="0.3">
      <c r="A892">
        <v>142047</v>
      </c>
      <c r="B892">
        <v>1</v>
      </c>
    </row>
    <row r="893" spans="1:2" x14ac:dyDescent="0.3">
      <c r="A893">
        <v>142073</v>
      </c>
      <c r="B893">
        <v>1</v>
      </c>
    </row>
    <row r="894" spans="1:2" x14ac:dyDescent="0.3">
      <c r="A894">
        <v>142111</v>
      </c>
      <c r="B894">
        <v>1</v>
      </c>
    </row>
    <row r="895" spans="1:2" x14ac:dyDescent="0.3">
      <c r="A895">
        <v>142139</v>
      </c>
      <c r="B895">
        <v>1</v>
      </c>
    </row>
    <row r="896" spans="1:2" x14ac:dyDescent="0.3">
      <c r="A896">
        <v>142175</v>
      </c>
      <c r="B896">
        <v>1</v>
      </c>
    </row>
    <row r="897" spans="1:2" x14ac:dyDescent="0.3">
      <c r="A897">
        <v>142365</v>
      </c>
      <c r="B897">
        <v>1</v>
      </c>
    </row>
    <row r="898" spans="1:2" x14ac:dyDescent="0.3">
      <c r="A898">
        <v>142521</v>
      </c>
      <c r="B898">
        <v>1</v>
      </c>
    </row>
    <row r="899" spans="1:2" x14ac:dyDescent="0.3">
      <c r="A899">
        <v>142523</v>
      </c>
      <c r="B899">
        <v>1</v>
      </c>
    </row>
    <row r="900" spans="1:2" x14ac:dyDescent="0.3">
      <c r="A900">
        <v>142557</v>
      </c>
      <c r="B900">
        <v>1</v>
      </c>
    </row>
    <row r="901" spans="1:2" x14ac:dyDescent="0.3">
      <c r="A901">
        <v>142584</v>
      </c>
      <c r="B901">
        <v>1</v>
      </c>
    </row>
    <row r="902" spans="1:2" x14ac:dyDescent="0.3">
      <c r="A902">
        <v>142617</v>
      </c>
      <c r="B902">
        <v>1</v>
      </c>
    </row>
    <row r="903" spans="1:2" x14ac:dyDescent="0.3">
      <c r="A903">
        <v>142716</v>
      </c>
      <c r="B903">
        <v>1</v>
      </c>
    </row>
    <row r="904" spans="1:2" x14ac:dyDescent="0.3">
      <c r="A904">
        <v>142718</v>
      </c>
      <c r="B904">
        <v>1</v>
      </c>
    </row>
    <row r="905" spans="1:2" x14ac:dyDescent="0.3">
      <c r="A905">
        <v>142744</v>
      </c>
      <c r="B905">
        <v>1</v>
      </c>
    </row>
    <row r="906" spans="1:2" x14ac:dyDescent="0.3">
      <c r="A906">
        <v>142840</v>
      </c>
      <c r="B906">
        <v>1</v>
      </c>
    </row>
    <row r="907" spans="1:2" x14ac:dyDescent="0.3">
      <c r="A907">
        <v>142905</v>
      </c>
      <c r="B907">
        <v>1</v>
      </c>
    </row>
    <row r="908" spans="1:2" x14ac:dyDescent="0.3">
      <c r="A908">
        <v>143003</v>
      </c>
      <c r="B908">
        <v>1</v>
      </c>
    </row>
    <row r="909" spans="1:2" x14ac:dyDescent="0.3">
      <c r="A909">
        <v>143032</v>
      </c>
      <c r="B909">
        <v>1</v>
      </c>
    </row>
    <row r="910" spans="1:2" x14ac:dyDescent="0.3">
      <c r="A910">
        <v>143036</v>
      </c>
      <c r="B910">
        <v>1</v>
      </c>
    </row>
    <row r="911" spans="1:2" x14ac:dyDescent="0.3">
      <c r="A911">
        <v>143038</v>
      </c>
      <c r="B911">
        <v>1</v>
      </c>
    </row>
    <row r="912" spans="1:2" x14ac:dyDescent="0.3">
      <c r="A912">
        <v>143193</v>
      </c>
      <c r="B912">
        <v>1</v>
      </c>
    </row>
    <row r="913" spans="1:2" x14ac:dyDescent="0.3">
      <c r="A913">
        <v>143259</v>
      </c>
      <c r="B913">
        <v>1</v>
      </c>
    </row>
    <row r="914" spans="1:2" x14ac:dyDescent="0.3">
      <c r="A914">
        <v>143261</v>
      </c>
      <c r="B914">
        <v>1</v>
      </c>
    </row>
    <row r="915" spans="1:2" x14ac:dyDescent="0.3">
      <c r="A915">
        <v>143263</v>
      </c>
      <c r="B915">
        <v>1</v>
      </c>
    </row>
    <row r="916" spans="1:2" x14ac:dyDescent="0.3">
      <c r="A916">
        <v>143325</v>
      </c>
      <c r="B916">
        <v>1</v>
      </c>
    </row>
    <row r="917" spans="1:2" x14ac:dyDescent="0.3">
      <c r="A917">
        <v>143384</v>
      </c>
      <c r="B917">
        <v>1</v>
      </c>
    </row>
    <row r="918" spans="1:2" x14ac:dyDescent="0.3">
      <c r="A918">
        <v>143450</v>
      </c>
      <c r="B918">
        <v>1</v>
      </c>
    </row>
    <row r="919" spans="1:2" x14ac:dyDescent="0.3">
      <c r="A919">
        <v>143519</v>
      </c>
      <c r="B919">
        <v>1</v>
      </c>
    </row>
    <row r="920" spans="1:2" x14ac:dyDescent="0.3">
      <c r="A920">
        <v>143577</v>
      </c>
      <c r="B920">
        <v>1</v>
      </c>
    </row>
    <row r="921" spans="1:2" x14ac:dyDescent="0.3">
      <c r="A921">
        <v>143679</v>
      </c>
      <c r="B921">
        <v>1</v>
      </c>
    </row>
    <row r="922" spans="1:2" x14ac:dyDescent="0.3">
      <c r="A922">
        <v>143706</v>
      </c>
      <c r="B922">
        <v>1</v>
      </c>
    </row>
    <row r="923" spans="1:2" x14ac:dyDescent="0.3">
      <c r="A923">
        <v>143773</v>
      </c>
      <c r="B923">
        <v>1</v>
      </c>
    </row>
    <row r="924" spans="1:2" x14ac:dyDescent="0.3">
      <c r="A924">
        <v>143838</v>
      </c>
      <c r="B924">
        <v>1</v>
      </c>
    </row>
    <row r="925" spans="1:2" x14ac:dyDescent="0.3">
      <c r="A925">
        <v>143898</v>
      </c>
      <c r="B925">
        <v>1</v>
      </c>
    </row>
    <row r="926" spans="1:2" x14ac:dyDescent="0.3">
      <c r="A926">
        <v>143995</v>
      </c>
      <c r="B926">
        <v>1</v>
      </c>
    </row>
    <row r="927" spans="1:2" x14ac:dyDescent="0.3">
      <c r="A927">
        <v>144121</v>
      </c>
      <c r="B927">
        <v>1</v>
      </c>
    </row>
    <row r="928" spans="1:2" x14ac:dyDescent="0.3">
      <c r="A928">
        <v>144125</v>
      </c>
      <c r="B928">
        <v>1</v>
      </c>
    </row>
    <row r="929" spans="1:2" x14ac:dyDescent="0.3">
      <c r="A929">
        <v>144159</v>
      </c>
      <c r="B929">
        <v>1</v>
      </c>
    </row>
    <row r="930" spans="1:2" x14ac:dyDescent="0.3">
      <c r="A930">
        <v>144190</v>
      </c>
      <c r="B930">
        <v>1</v>
      </c>
    </row>
    <row r="931" spans="1:2" x14ac:dyDescent="0.3">
      <c r="A931">
        <v>144286</v>
      </c>
      <c r="B931">
        <v>1</v>
      </c>
    </row>
    <row r="932" spans="1:2" x14ac:dyDescent="0.3">
      <c r="A932">
        <v>144318</v>
      </c>
      <c r="B932">
        <v>1</v>
      </c>
    </row>
    <row r="933" spans="1:2" x14ac:dyDescent="0.3">
      <c r="A933">
        <v>144382</v>
      </c>
      <c r="B933">
        <v>1</v>
      </c>
    </row>
    <row r="934" spans="1:2" x14ac:dyDescent="0.3">
      <c r="A934">
        <v>144442</v>
      </c>
      <c r="B934">
        <v>1</v>
      </c>
    </row>
    <row r="935" spans="1:2" x14ac:dyDescent="0.3">
      <c r="A935">
        <v>144444</v>
      </c>
      <c r="B935">
        <v>1</v>
      </c>
    </row>
    <row r="936" spans="1:2" x14ac:dyDescent="0.3">
      <c r="A936">
        <v>144445</v>
      </c>
      <c r="B936">
        <v>1</v>
      </c>
    </row>
    <row r="937" spans="1:2" x14ac:dyDescent="0.3">
      <c r="A937">
        <v>144479</v>
      </c>
      <c r="B937">
        <v>1</v>
      </c>
    </row>
    <row r="938" spans="1:2" x14ac:dyDescent="0.3">
      <c r="A938">
        <v>144573</v>
      </c>
      <c r="B938">
        <v>1</v>
      </c>
    </row>
    <row r="939" spans="1:2" x14ac:dyDescent="0.3">
      <c r="A939">
        <v>144574</v>
      </c>
      <c r="B939">
        <v>1</v>
      </c>
    </row>
    <row r="940" spans="1:2" x14ac:dyDescent="0.3">
      <c r="A940">
        <v>144605</v>
      </c>
      <c r="B940">
        <v>1</v>
      </c>
    </row>
    <row r="941" spans="1:2" x14ac:dyDescent="0.3">
      <c r="A941">
        <v>144606</v>
      </c>
      <c r="B941">
        <v>1</v>
      </c>
    </row>
    <row r="942" spans="1:2" x14ac:dyDescent="0.3">
      <c r="A942">
        <v>144634</v>
      </c>
      <c r="B942">
        <v>1</v>
      </c>
    </row>
    <row r="943" spans="1:2" x14ac:dyDescent="0.3">
      <c r="A943">
        <v>144636</v>
      </c>
      <c r="B943">
        <v>1</v>
      </c>
    </row>
    <row r="944" spans="1:2" x14ac:dyDescent="0.3">
      <c r="A944">
        <v>144670</v>
      </c>
      <c r="B944">
        <v>1</v>
      </c>
    </row>
    <row r="945" spans="1:2" x14ac:dyDescent="0.3">
      <c r="A945">
        <v>144702</v>
      </c>
      <c r="B945">
        <v>1</v>
      </c>
    </row>
    <row r="946" spans="1:2" x14ac:dyDescent="0.3">
      <c r="A946">
        <v>144766</v>
      </c>
      <c r="B946">
        <v>1</v>
      </c>
    </row>
    <row r="947" spans="1:2" x14ac:dyDescent="0.3">
      <c r="A947">
        <v>144824</v>
      </c>
      <c r="B947">
        <v>1</v>
      </c>
    </row>
    <row r="948" spans="1:2" x14ac:dyDescent="0.3">
      <c r="A948">
        <v>144827</v>
      </c>
      <c r="B948">
        <v>1</v>
      </c>
    </row>
    <row r="949" spans="1:2" x14ac:dyDescent="0.3">
      <c r="A949">
        <v>144859</v>
      </c>
      <c r="B949">
        <v>1</v>
      </c>
    </row>
    <row r="950" spans="1:2" x14ac:dyDescent="0.3">
      <c r="A950">
        <v>144862</v>
      </c>
      <c r="B950">
        <v>1</v>
      </c>
    </row>
    <row r="951" spans="1:2" x14ac:dyDescent="0.3">
      <c r="A951">
        <v>144890</v>
      </c>
      <c r="B951">
        <v>1</v>
      </c>
    </row>
    <row r="952" spans="1:2" x14ac:dyDescent="0.3">
      <c r="A952">
        <v>144894</v>
      </c>
      <c r="B952">
        <v>1</v>
      </c>
    </row>
    <row r="953" spans="1:2" x14ac:dyDescent="0.3">
      <c r="A953">
        <v>145117</v>
      </c>
      <c r="B953">
        <v>1</v>
      </c>
    </row>
    <row r="954" spans="1:2" x14ac:dyDescent="0.3">
      <c r="A954">
        <v>145181</v>
      </c>
      <c r="B954">
        <v>1</v>
      </c>
    </row>
    <row r="955" spans="1:2" x14ac:dyDescent="0.3">
      <c r="A955">
        <v>145183</v>
      </c>
      <c r="B955">
        <v>1</v>
      </c>
    </row>
    <row r="956" spans="1:2" x14ac:dyDescent="0.3">
      <c r="A956">
        <v>145208</v>
      </c>
      <c r="B956">
        <v>1</v>
      </c>
    </row>
    <row r="957" spans="1:2" x14ac:dyDescent="0.3">
      <c r="A957">
        <v>145212</v>
      </c>
      <c r="B957">
        <v>1</v>
      </c>
    </row>
    <row r="958" spans="1:2" x14ac:dyDescent="0.3">
      <c r="A958">
        <v>145279</v>
      </c>
      <c r="B958">
        <v>1</v>
      </c>
    </row>
    <row r="959" spans="1:2" x14ac:dyDescent="0.3">
      <c r="A959">
        <v>145338</v>
      </c>
      <c r="B959">
        <v>1</v>
      </c>
    </row>
    <row r="960" spans="1:2" x14ac:dyDescent="0.3">
      <c r="A960">
        <v>145342</v>
      </c>
      <c r="B960">
        <v>1</v>
      </c>
    </row>
    <row r="961" spans="1:2" x14ac:dyDescent="0.3">
      <c r="A961">
        <v>145371</v>
      </c>
      <c r="B961">
        <v>1</v>
      </c>
    </row>
    <row r="962" spans="1:2" x14ac:dyDescent="0.3">
      <c r="A962">
        <v>145375</v>
      </c>
      <c r="B962">
        <v>1</v>
      </c>
    </row>
    <row r="963" spans="1:2" x14ac:dyDescent="0.3">
      <c r="A963">
        <v>145563</v>
      </c>
      <c r="B963">
        <v>1</v>
      </c>
    </row>
    <row r="964" spans="1:2" x14ac:dyDescent="0.3">
      <c r="A964">
        <v>145626</v>
      </c>
      <c r="B964">
        <v>1</v>
      </c>
    </row>
    <row r="965" spans="1:2" x14ac:dyDescent="0.3">
      <c r="A965">
        <v>145818</v>
      </c>
      <c r="B965">
        <v>1</v>
      </c>
    </row>
    <row r="966" spans="1:2" x14ac:dyDescent="0.3">
      <c r="A966">
        <v>145916</v>
      </c>
      <c r="B966">
        <v>1</v>
      </c>
    </row>
    <row r="967" spans="1:2" x14ac:dyDescent="0.3">
      <c r="A967">
        <v>145947</v>
      </c>
      <c r="B967">
        <v>1</v>
      </c>
    </row>
    <row r="968" spans="1:2" x14ac:dyDescent="0.3">
      <c r="A968">
        <v>145950</v>
      </c>
      <c r="B968">
        <v>1</v>
      </c>
    </row>
    <row r="969" spans="1:2" x14ac:dyDescent="0.3">
      <c r="A969">
        <v>146076</v>
      </c>
      <c r="B969">
        <v>1</v>
      </c>
    </row>
    <row r="970" spans="1:2" x14ac:dyDescent="0.3">
      <c r="A970">
        <v>146170</v>
      </c>
      <c r="B970">
        <v>1</v>
      </c>
    </row>
    <row r="971" spans="1:2" x14ac:dyDescent="0.3">
      <c r="A971">
        <v>146232</v>
      </c>
      <c r="B971">
        <v>1</v>
      </c>
    </row>
    <row r="972" spans="1:2" x14ac:dyDescent="0.3">
      <c r="A972">
        <v>146271</v>
      </c>
      <c r="B972">
        <v>1</v>
      </c>
    </row>
    <row r="973" spans="1:2" x14ac:dyDescent="0.3">
      <c r="A973">
        <v>146297</v>
      </c>
      <c r="B973">
        <v>1</v>
      </c>
    </row>
    <row r="974" spans="1:2" x14ac:dyDescent="0.3">
      <c r="A974">
        <v>146328</v>
      </c>
      <c r="B974">
        <v>1</v>
      </c>
    </row>
    <row r="975" spans="1:2" x14ac:dyDescent="0.3">
      <c r="A975">
        <v>146426</v>
      </c>
      <c r="B975">
        <v>1</v>
      </c>
    </row>
    <row r="976" spans="1:2" x14ac:dyDescent="0.3">
      <c r="A976">
        <v>146489</v>
      </c>
      <c r="B976">
        <v>1</v>
      </c>
    </row>
    <row r="977" spans="1:2" x14ac:dyDescent="0.3">
      <c r="A977">
        <v>146685</v>
      </c>
      <c r="B977">
        <v>1</v>
      </c>
    </row>
    <row r="978" spans="1:2" x14ac:dyDescent="0.3">
      <c r="A978">
        <v>146713</v>
      </c>
      <c r="B978">
        <v>1</v>
      </c>
    </row>
    <row r="979" spans="1:2" x14ac:dyDescent="0.3">
      <c r="A979">
        <v>146745</v>
      </c>
      <c r="B979">
        <v>1</v>
      </c>
    </row>
    <row r="980" spans="1:2" x14ac:dyDescent="0.3">
      <c r="A980">
        <v>146778</v>
      </c>
      <c r="B980">
        <v>1</v>
      </c>
    </row>
    <row r="981" spans="1:2" x14ac:dyDescent="0.3">
      <c r="A981">
        <v>146782</v>
      </c>
      <c r="B981">
        <v>1</v>
      </c>
    </row>
    <row r="982" spans="1:2" x14ac:dyDescent="0.3">
      <c r="A982">
        <v>146812</v>
      </c>
      <c r="B982">
        <v>1</v>
      </c>
    </row>
    <row r="983" spans="1:2" x14ac:dyDescent="0.3">
      <c r="A983">
        <v>146906</v>
      </c>
      <c r="B983">
        <v>1</v>
      </c>
    </row>
    <row r="984" spans="1:2" x14ac:dyDescent="0.3">
      <c r="A984">
        <v>146971</v>
      </c>
      <c r="B984">
        <v>1</v>
      </c>
    </row>
    <row r="985" spans="1:2" x14ac:dyDescent="0.3">
      <c r="A985">
        <v>147033</v>
      </c>
      <c r="B985">
        <v>1</v>
      </c>
    </row>
    <row r="986" spans="1:2" x14ac:dyDescent="0.3">
      <c r="A986">
        <v>147066</v>
      </c>
      <c r="B986">
        <v>1</v>
      </c>
    </row>
    <row r="987" spans="1:2" x14ac:dyDescent="0.3">
      <c r="A987">
        <v>147099</v>
      </c>
      <c r="B987">
        <v>1</v>
      </c>
    </row>
    <row r="988" spans="1:2" x14ac:dyDescent="0.3">
      <c r="A988">
        <v>147102</v>
      </c>
      <c r="B988">
        <v>1</v>
      </c>
    </row>
    <row r="989" spans="1:2" x14ac:dyDescent="0.3">
      <c r="A989">
        <v>147197</v>
      </c>
      <c r="B989">
        <v>1</v>
      </c>
    </row>
    <row r="990" spans="1:2" x14ac:dyDescent="0.3">
      <c r="A990">
        <v>147199</v>
      </c>
      <c r="B990">
        <v>1</v>
      </c>
    </row>
    <row r="991" spans="1:2" x14ac:dyDescent="0.3">
      <c r="A991">
        <v>147231</v>
      </c>
      <c r="B991">
        <v>1</v>
      </c>
    </row>
    <row r="992" spans="1:2" x14ac:dyDescent="0.3">
      <c r="A992">
        <v>147260</v>
      </c>
      <c r="B992">
        <v>1</v>
      </c>
    </row>
    <row r="993" spans="1:2" x14ac:dyDescent="0.3">
      <c r="A993">
        <v>147384</v>
      </c>
      <c r="B993">
        <v>1</v>
      </c>
    </row>
    <row r="994" spans="1:2" x14ac:dyDescent="0.3">
      <c r="A994">
        <v>147452</v>
      </c>
      <c r="B994">
        <v>1</v>
      </c>
    </row>
    <row r="995" spans="1:2" x14ac:dyDescent="0.3">
      <c r="A995">
        <v>147486</v>
      </c>
      <c r="B995">
        <v>1</v>
      </c>
    </row>
    <row r="996" spans="1:2" x14ac:dyDescent="0.3">
      <c r="A996">
        <v>147546</v>
      </c>
      <c r="B996">
        <v>1</v>
      </c>
    </row>
    <row r="997" spans="1:2" x14ac:dyDescent="0.3">
      <c r="A997">
        <v>147643</v>
      </c>
      <c r="B997">
        <v>1</v>
      </c>
    </row>
    <row r="998" spans="1:2" x14ac:dyDescent="0.3">
      <c r="A998">
        <v>147646</v>
      </c>
      <c r="B998">
        <v>1</v>
      </c>
    </row>
    <row r="999" spans="1:2" x14ac:dyDescent="0.3">
      <c r="A999">
        <v>147672</v>
      </c>
      <c r="B999">
        <v>1</v>
      </c>
    </row>
    <row r="1000" spans="1:2" x14ac:dyDescent="0.3">
      <c r="A1000">
        <v>147743</v>
      </c>
      <c r="B1000">
        <v>1</v>
      </c>
    </row>
    <row r="1001" spans="1:2" x14ac:dyDescent="0.3">
      <c r="A1001">
        <v>147775</v>
      </c>
      <c r="B1001">
        <v>1</v>
      </c>
    </row>
    <row r="1002" spans="1:2" x14ac:dyDescent="0.3">
      <c r="A1002">
        <v>147804</v>
      </c>
      <c r="B1002">
        <v>1</v>
      </c>
    </row>
    <row r="1003" spans="1:2" x14ac:dyDescent="0.3">
      <c r="A1003">
        <v>147869</v>
      </c>
      <c r="B1003">
        <v>1</v>
      </c>
    </row>
    <row r="1004" spans="1:2" x14ac:dyDescent="0.3">
      <c r="A1004">
        <v>147871</v>
      </c>
      <c r="B1004">
        <v>1</v>
      </c>
    </row>
    <row r="1005" spans="1:2" x14ac:dyDescent="0.3">
      <c r="A1005">
        <v>147993</v>
      </c>
      <c r="B1005">
        <v>1</v>
      </c>
    </row>
    <row r="1006" spans="1:2" x14ac:dyDescent="0.3">
      <c r="A1006">
        <v>147996</v>
      </c>
      <c r="B1006">
        <v>1</v>
      </c>
    </row>
    <row r="1007" spans="1:2" x14ac:dyDescent="0.3">
      <c r="A1007">
        <v>148031</v>
      </c>
      <c r="B1007">
        <v>1</v>
      </c>
    </row>
    <row r="1008" spans="1:2" x14ac:dyDescent="0.3">
      <c r="A1008">
        <v>148056</v>
      </c>
      <c r="B1008">
        <v>1</v>
      </c>
    </row>
    <row r="1009" spans="1:2" x14ac:dyDescent="0.3">
      <c r="A1009">
        <v>148092</v>
      </c>
      <c r="B1009">
        <v>1</v>
      </c>
    </row>
    <row r="1010" spans="1:2" x14ac:dyDescent="0.3">
      <c r="A1010">
        <v>148095</v>
      </c>
      <c r="B1010">
        <v>1</v>
      </c>
    </row>
    <row r="1011" spans="1:2" x14ac:dyDescent="0.3">
      <c r="A1011">
        <v>148254</v>
      </c>
      <c r="B1011">
        <v>1</v>
      </c>
    </row>
    <row r="1012" spans="1:2" x14ac:dyDescent="0.3">
      <c r="A1012">
        <v>148280</v>
      </c>
      <c r="B1012">
        <v>1</v>
      </c>
    </row>
    <row r="1013" spans="1:2" x14ac:dyDescent="0.3">
      <c r="A1013">
        <v>148347</v>
      </c>
      <c r="B1013">
        <v>1</v>
      </c>
    </row>
    <row r="1014" spans="1:2" x14ac:dyDescent="0.3">
      <c r="A1014">
        <v>148536</v>
      </c>
      <c r="B1014">
        <v>1</v>
      </c>
    </row>
    <row r="1015" spans="1:2" x14ac:dyDescent="0.3">
      <c r="A1015">
        <v>148634</v>
      </c>
      <c r="B1015">
        <v>1</v>
      </c>
    </row>
    <row r="1016" spans="1:2" x14ac:dyDescent="0.3">
      <c r="A1016">
        <v>148669</v>
      </c>
      <c r="B1016">
        <v>1</v>
      </c>
    </row>
    <row r="1017" spans="1:2" x14ac:dyDescent="0.3">
      <c r="A1017">
        <v>148697</v>
      </c>
      <c r="B1017">
        <v>1</v>
      </c>
    </row>
    <row r="1018" spans="1:2" x14ac:dyDescent="0.3">
      <c r="A1018">
        <v>148767</v>
      </c>
      <c r="B1018">
        <v>1</v>
      </c>
    </row>
    <row r="1019" spans="1:2" x14ac:dyDescent="0.3">
      <c r="A1019">
        <v>148952</v>
      </c>
      <c r="B1019">
        <v>1</v>
      </c>
    </row>
    <row r="1020" spans="1:2" x14ac:dyDescent="0.3">
      <c r="A1020">
        <v>149050</v>
      </c>
      <c r="B1020">
        <v>1</v>
      </c>
    </row>
    <row r="1021" spans="1:2" x14ac:dyDescent="0.3">
      <c r="A1021">
        <v>149053</v>
      </c>
      <c r="B1021">
        <v>1</v>
      </c>
    </row>
    <row r="1022" spans="1:2" x14ac:dyDescent="0.3">
      <c r="A1022">
        <v>149054</v>
      </c>
      <c r="B1022">
        <v>1</v>
      </c>
    </row>
    <row r="1023" spans="1:2" x14ac:dyDescent="0.3">
      <c r="A1023">
        <v>149084</v>
      </c>
      <c r="B1023">
        <v>1</v>
      </c>
    </row>
    <row r="1024" spans="1:2" x14ac:dyDescent="0.3">
      <c r="A1024">
        <v>149144</v>
      </c>
      <c r="B1024">
        <v>1</v>
      </c>
    </row>
    <row r="1025" spans="1:2" x14ac:dyDescent="0.3">
      <c r="A1025">
        <v>149176</v>
      </c>
      <c r="B1025">
        <v>1</v>
      </c>
    </row>
    <row r="1026" spans="1:2" x14ac:dyDescent="0.3">
      <c r="A1026">
        <v>149272</v>
      </c>
      <c r="B1026">
        <v>1</v>
      </c>
    </row>
    <row r="1027" spans="1:2" x14ac:dyDescent="0.3">
      <c r="A1027">
        <v>149368</v>
      </c>
      <c r="B1027">
        <v>1</v>
      </c>
    </row>
    <row r="1028" spans="1:2" x14ac:dyDescent="0.3">
      <c r="A1028">
        <v>149407</v>
      </c>
      <c r="B1028">
        <v>1</v>
      </c>
    </row>
    <row r="1029" spans="1:2" x14ac:dyDescent="0.3">
      <c r="A1029">
        <v>149469</v>
      </c>
      <c r="B1029">
        <v>1</v>
      </c>
    </row>
    <row r="1030" spans="1:2" x14ac:dyDescent="0.3">
      <c r="A1030">
        <v>149627</v>
      </c>
      <c r="B1030">
        <v>1</v>
      </c>
    </row>
    <row r="1031" spans="1:2" x14ac:dyDescent="0.3">
      <c r="A1031">
        <v>149657</v>
      </c>
      <c r="B1031">
        <v>1</v>
      </c>
    </row>
    <row r="1032" spans="1:2" x14ac:dyDescent="0.3">
      <c r="A1032">
        <v>149658</v>
      </c>
      <c r="B1032">
        <v>1</v>
      </c>
    </row>
    <row r="1033" spans="1:2" x14ac:dyDescent="0.3">
      <c r="A1033">
        <v>149660</v>
      </c>
      <c r="B1033">
        <v>1</v>
      </c>
    </row>
    <row r="1034" spans="1:2" x14ac:dyDescent="0.3">
      <c r="A1034">
        <v>149661</v>
      </c>
      <c r="B1034">
        <v>1</v>
      </c>
    </row>
    <row r="1035" spans="1:2" x14ac:dyDescent="0.3">
      <c r="A1035">
        <v>149691</v>
      </c>
      <c r="B1035">
        <v>1</v>
      </c>
    </row>
    <row r="1036" spans="1:2" x14ac:dyDescent="0.3">
      <c r="A1036">
        <v>149852</v>
      </c>
      <c r="B1036">
        <v>1</v>
      </c>
    </row>
    <row r="1037" spans="1:2" x14ac:dyDescent="0.3">
      <c r="A1037">
        <v>149947</v>
      </c>
      <c r="B1037">
        <v>1</v>
      </c>
    </row>
    <row r="1038" spans="1:2" x14ac:dyDescent="0.3">
      <c r="A1038">
        <v>149976</v>
      </c>
      <c r="B1038">
        <v>1</v>
      </c>
    </row>
    <row r="1039" spans="1:2" x14ac:dyDescent="0.3">
      <c r="A1039">
        <v>149981</v>
      </c>
      <c r="B1039">
        <v>1</v>
      </c>
    </row>
    <row r="1040" spans="1:2" x14ac:dyDescent="0.3">
      <c r="A1040">
        <v>150105</v>
      </c>
      <c r="B1040">
        <v>1</v>
      </c>
    </row>
    <row r="1041" spans="1:2" x14ac:dyDescent="0.3">
      <c r="A1041">
        <v>150109</v>
      </c>
      <c r="B1041">
        <v>1</v>
      </c>
    </row>
    <row r="1042" spans="1:2" x14ac:dyDescent="0.3">
      <c r="A1042">
        <v>150138</v>
      </c>
      <c r="B1042">
        <v>1</v>
      </c>
    </row>
    <row r="1043" spans="1:2" x14ac:dyDescent="0.3">
      <c r="A1043">
        <v>150141</v>
      </c>
      <c r="B1043">
        <v>1</v>
      </c>
    </row>
    <row r="1044" spans="1:2" x14ac:dyDescent="0.3">
      <c r="A1044">
        <v>150169</v>
      </c>
      <c r="B1044">
        <v>1</v>
      </c>
    </row>
    <row r="1045" spans="1:2" x14ac:dyDescent="0.3">
      <c r="A1045">
        <v>150205</v>
      </c>
      <c r="B1045">
        <v>1</v>
      </c>
    </row>
    <row r="1046" spans="1:2" x14ac:dyDescent="0.3">
      <c r="A1046">
        <v>150232</v>
      </c>
      <c r="B1046">
        <v>1</v>
      </c>
    </row>
    <row r="1047" spans="1:2" x14ac:dyDescent="0.3">
      <c r="A1047">
        <v>150264</v>
      </c>
      <c r="B1047">
        <v>1</v>
      </c>
    </row>
    <row r="1048" spans="1:2" x14ac:dyDescent="0.3">
      <c r="A1048">
        <v>150265</v>
      </c>
      <c r="B1048">
        <v>1</v>
      </c>
    </row>
    <row r="1049" spans="1:2" x14ac:dyDescent="0.3">
      <c r="A1049">
        <v>150299</v>
      </c>
      <c r="B1049">
        <v>1</v>
      </c>
    </row>
    <row r="1050" spans="1:2" x14ac:dyDescent="0.3">
      <c r="A1050">
        <v>150364</v>
      </c>
      <c r="B1050">
        <v>1</v>
      </c>
    </row>
    <row r="1051" spans="1:2" x14ac:dyDescent="0.3">
      <c r="A1051">
        <v>150527</v>
      </c>
      <c r="B1051">
        <v>1</v>
      </c>
    </row>
    <row r="1052" spans="1:2" x14ac:dyDescent="0.3">
      <c r="A1052">
        <v>150557</v>
      </c>
      <c r="B1052">
        <v>1</v>
      </c>
    </row>
    <row r="1053" spans="1:2" x14ac:dyDescent="0.3">
      <c r="A1053">
        <v>150622</v>
      </c>
      <c r="B1053">
        <v>1</v>
      </c>
    </row>
    <row r="1054" spans="1:2" x14ac:dyDescent="0.3">
      <c r="A1054">
        <v>150680</v>
      </c>
      <c r="B1054">
        <v>1</v>
      </c>
    </row>
    <row r="1055" spans="1:2" x14ac:dyDescent="0.3">
      <c r="A1055">
        <v>150780</v>
      </c>
      <c r="B1055">
        <v>1</v>
      </c>
    </row>
    <row r="1056" spans="1:2" x14ac:dyDescent="0.3">
      <c r="A1056">
        <v>150843</v>
      </c>
      <c r="B1056">
        <v>1</v>
      </c>
    </row>
    <row r="1057" spans="1:2" x14ac:dyDescent="0.3">
      <c r="A1057">
        <v>150844</v>
      </c>
      <c r="B1057">
        <v>1</v>
      </c>
    </row>
    <row r="1058" spans="1:2" x14ac:dyDescent="0.3">
      <c r="A1058">
        <v>150904</v>
      </c>
      <c r="B1058">
        <v>1</v>
      </c>
    </row>
    <row r="1059" spans="1:2" x14ac:dyDescent="0.3">
      <c r="A1059">
        <v>150909</v>
      </c>
      <c r="B1059">
        <v>1</v>
      </c>
    </row>
    <row r="1060" spans="1:2" x14ac:dyDescent="0.3">
      <c r="A1060">
        <v>150936</v>
      </c>
      <c r="B1060">
        <v>1</v>
      </c>
    </row>
    <row r="1061" spans="1:2" x14ac:dyDescent="0.3">
      <c r="A1061">
        <v>150938</v>
      </c>
      <c r="B1061">
        <v>1</v>
      </c>
    </row>
    <row r="1062" spans="1:2" x14ac:dyDescent="0.3">
      <c r="A1062">
        <v>151135</v>
      </c>
      <c r="B1062">
        <v>1</v>
      </c>
    </row>
    <row r="1063" spans="1:2" x14ac:dyDescent="0.3">
      <c r="A1063">
        <v>151228</v>
      </c>
      <c r="B1063">
        <v>1</v>
      </c>
    </row>
    <row r="1064" spans="1:2" x14ac:dyDescent="0.3">
      <c r="A1064">
        <v>151290</v>
      </c>
      <c r="B1064">
        <v>1</v>
      </c>
    </row>
    <row r="1065" spans="1:2" x14ac:dyDescent="0.3">
      <c r="A1065">
        <v>151354</v>
      </c>
      <c r="B1065">
        <v>1</v>
      </c>
    </row>
    <row r="1066" spans="1:2" x14ac:dyDescent="0.3">
      <c r="A1066">
        <v>151387</v>
      </c>
      <c r="B1066">
        <v>1</v>
      </c>
    </row>
    <row r="1067" spans="1:2" x14ac:dyDescent="0.3">
      <c r="A1067">
        <v>151420</v>
      </c>
      <c r="B1067">
        <v>1</v>
      </c>
    </row>
    <row r="1068" spans="1:2" x14ac:dyDescent="0.3">
      <c r="A1068">
        <v>151455</v>
      </c>
      <c r="B1068">
        <v>1</v>
      </c>
    </row>
    <row r="1069" spans="1:2" x14ac:dyDescent="0.3">
      <c r="A1069">
        <v>151519</v>
      </c>
      <c r="B1069">
        <v>1</v>
      </c>
    </row>
    <row r="1070" spans="1:2" x14ac:dyDescent="0.3">
      <c r="A1070">
        <v>151611</v>
      </c>
      <c r="B1070">
        <v>1</v>
      </c>
    </row>
    <row r="1071" spans="1:2" x14ac:dyDescent="0.3">
      <c r="A1071">
        <v>151641</v>
      </c>
      <c r="B1071">
        <v>1</v>
      </c>
    </row>
    <row r="1072" spans="1:2" x14ac:dyDescent="0.3">
      <c r="A1072">
        <v>151738</v>
      </c>
      <c r="B1072">
        <v>1</v>
      </c>
    </row>
    <row r="1073" spans="1:2" x14ac:dyDescent="0.3">
      <c r="A1073">
        <v>151802</v>
      </c>
      <c r="B1073">
        <v>1</v>
      </c>
    </row>
    <row r="1074" spans="1:2" x14ac:dyDescent="0.3">
      <c r="A1074">
        <v>151901</v>
      </c>
      <c r="B1074">
        <v>1</v>
      </c>
    </row>
    <row r="1075" spans="1:2" x14ac:dyDescent="0.3">
      <c r="A1075">
        <v>151933</v>
      </c>
      <c r="B1075">
        <v>1</v>
      </c>
    </row>
    <row r="1076" spans="1:2" x14ac:dyDescent="0.3">
      <c r="A1076">
        <v>152028</v>
      </c>
      <c r="B1076">
        <v>1</v>
      </c>
    </row>
    <row r="1077" spans="1:2" x14ac:dyDescent="0.3">
      <c r="A1077">
        <v>152121</v>
      </c>
      <c r="B1077">
        <v>1</v>
      </c>
    </row>
    <row r="1078" spans="1:2" x14ac:dyDescent="0.3">
      <c r="A1078">
        <v>152219</v>
      </c>
      <c r="B1078">
        <v>1</v>
      </c>
    </row>
    <row r="1079" spans="1:2" x14ac:dyDescent="0.3">
      <c r="A1079">
        <v>152221</v>
      </c>
      <c r="B1079">
        <v>1</v>
      </c>
    </row>
    <row r="1080" spans="1:2" x14ac:dyDescent="0.3">
      <c r="A1080">
        <v>152249</v>
      </c>
      <c r="B1080">
        <v>1</v>
      </c>
    </row>
    <row r="1081" spans="1:2" x14ac:dyDescent="0.3">
      <c r="A1081">
        <v>152282</v>
      </c>
      <c r="B1081">
        <v>1</v>
      </c>
    </row>
    <row r="1082" spans="1:2" x14ac:dyDescent="0.3">
      <c r="A1082">
        <v>152286</v>
      </c>
      <c r="B1082">
        <v>1</v>
      </c>
    </row>
    <row r="1083" spans="1:2" x14ac:dyDescent="0.3">
      <c r="A1083">
        <v>152287</v>
      </c>
      <c r="B1083">
        <v>1</v>
      </c>
    </row>
    <row r="1084" spans="1:2" x14ac:dyDescent="0.3">
      <c r="A1084">
        <v>152317</v>
      </c>
      <c r="B1084">
        <v>1</v>
      </c>
    </row>
    <row r="1085" spans="1:2" x14ac:dyDescent="0.3">
      <c r="A1085">
        <v>152346</v>
      </c>
      <c r="B1085">
        <v>1</v>
      </c>
    </row>
    <row r="1086" spans="1:2" x14ac:dyDescent="0.3">
      <c r="A1086">
        <v>152382</v>
      </c>
      <c r="B1086">
        <v>1</v>
      </c>
    </row>
    <row r="1087" spans="1:2" x14ac:dyDescent="0.3">
      <c r="A1087">
        <v>152504</v>
      </c>
      <c r="B1087">
        <v>1</v>
      </c>
    </row>
    <row r="1088" spans="1:2" x14ac:dyDescent="0.3">
      <c r="A1088">
        <v>152510</v>
      </c>
      <c r="B1088">
        <v>1</v>
      </c>
    </row>
    <row r="1089" spans="1:2" x14ac:dyDescent="0.3">
      <c r="A1089">
        <v>152667</v>
      </c>
      <c r="B1089">
        <v>1</v>
      </c>
    </row>
    <row r="1090" spans="1:2" x14ac:dyDescent="0.3">
      <c r="A1090">
        <v>152761</v>
      </c>
      <c r="B1090">
        <v>1</v>
      </c>
    </row>
    <row r="1091" spans="1:2" x14ac:dyDescent="0.3">
      <c r="A1091">
        <v>152826</v>
      </c>
      <c r="B1091">
        <v>1</v>
      </c>
    </row>
    <row r="1092" spans="1:2" x14ac:dyDescent="0.3">
      <c r="A1092">
        <v>152895</v>
      </c>
      <c r="B1092">
        <v>1</v>
      </c>
    </row>
    <row r="1093" spans="1:2" x14ac:dyDescent="0.3">
      <c r="A1093">
        <v>152957</v>
      </c>
      <c r="B1093">
        <v>1</v>
      </c>
    </row>
    <row r="1094" spans="1:2" x14ac:dyDescent="0.3">
      <c r="A1094">
        <v>152958</v>
      </c>
      <c r="B1094">
        <v>1</v>
      </c>
    </row>
    <row r="1095" spans="1:2" x14ac:dyDescent="0.3">
      <c r="A1095">
        <v>153016</v>
      </c>
      <c r="B1095">
        <v>1</v>
      </c>
    </row>
    <row r="1096" spans="1:2" x14ac:dyDescent="0.3">
      <c r="A1096">
        <v>153081</v>
      </c>
      <c r="B1096">
        <v>1</v>
      </c>
    </row>
    <row r="1097" spans="1:2" x14ac:dyDescent="0.3">
      <c r="A1097">
        <v>153144</v>
      </c>
      <c r="B1097">
        <v>1</v>
      </c>
    </row>
    <row r="1098" spans="1:2" x14ac:dyDescent="0.3">
      <c r="A1098">
        <v>153149</v>
      </c>
      <c r="B1098">
        <v>1</v>
      </c>
    </row>
    <row r="1099" spans="1:2" x14ac:dyDescent="0.3">
      <c r="A1099">
        <v>153151</v>
      </c>
      <c r="B1099">
        <v>1</v>
      </c>
    </row>
    <row r="1100" spans="1:2" x14ac:dyDescent="0.3">
      <c r="A1100">
        <v>153310</v>
      </c>
      <c r="B1100">
        <v>1</v>
      </c>
    </row>
    <row r="1101" spans="1:2" x14ac:dyDescent="0.3">
      <c r="A1101">
        <v>153403</v>
      </c>
      <c r="B1101">
        <v>1</v>
      </c>
    </row>
    <row r="1102" spans="1:2" x14ac:dyDescent="0.3">
      <c r="A1102">
        <v>153433</v>
      </c>
      <c r="B1102">
        <v>1</v>
      </c>
    </row>
    <row r="1103" spans="1:2" x14ac:dyDescent="0.3">
      <c r="A1103">
        <v>153564</v>
      </c>
      <c r="B1103">
        <v>1</v>
      </c>
    </row>
    <row r="1104" spans="1:2" x14ac:dyDescent="0.3">
      <c r="A1104">
        <v>153567</v>
      </c>
      <c r="B1104">
        <v>1</v>
      </c>
    </row>
    <row r="1105" spans="1:2" x14ac:dyDescent="0.3">
      <c r="A1105">
        <v>153726</v>
      </c>
      <c r="B1105">
        <v>1</v>
      </c>
    </row>
    <row r="1106" spans="1:2" x14ac:dyDescent="0.3">
      <c r="A1106">
        <v>153757</v>
      </c>
      <c r="B1106">
        <v>1</v>
      </c>
    </row>
    <row r="1107" spans="1:2" x14ac:dyDescent="0.3">
      <c r="A1107">
        <v>153759</v>
      </c>
      <c r="B1107">
        <v>1</v>
      </c>
    </row>
    <row r="1108" spans="1:2" x14ac:dyDescent="0.3">
      <c r="A1108">
        <v>153784</v>
      </c>
      <c r="B1108">
        <v>1</v>
      </c>
    </row>
    <row r="1109" spans="1:2" x14ac:dyDescent="0.3">
      <c r="A1109">
        <v>153786</v>
      </c>
      <c r="B1109">
        <v>1</v>
      </c>
    </row>
    <row r="1110" spans="1:2" x14ac:dyDescent="0.3">
      <c r="A1110">
        <v>153851</v>
      </c>
      <c r="B1110">
        <v>1</v>
      </c>
    </row>
    <row r="1111" spans="1:2" x14ac:dyDescent="0.3">
      <c r="A1111">
        <v>153915</v>
      </c>
      <c r="B1111">
        <v>1</v>
      </c>
    </row>
    <row r="1112" spans="1:2" x14ac:dyDescent="0.3">
      <c r="A1112">
        <v>154040</v>
      </c>
      <c r="B1112">
        <v>1</v>
      </c>
    </row>
    <row r="1113" spans="1:2" x14ac:dyDescent="0.3">
      <c r="A1113">
        <v>154072</v>
      </c>
      <c r="B1113">
        <v>1</v>
      </c>
    </row>
    <row r="1114" spans="1:2" x14ac:dyDescent="0.3">
      <c r="A1114">
        <v>154171</v>
      </c>
      <c r="B1114">
        <v>1</v>
      </c>
    </row>
    <row r="1115" spans="1:2" x14ac:dyDescent="0.3">
      <c r="A1115">
        <v>154233</v>
      </c>
      <c r="B1115">
        <v>1</v>
      </c>
    </row>
    <row r="1116" spans="1:2" x14ac:dyDescent="0.3">
      <c r="A1116">
        <v>154237</v>
      </c>
      <c r="B1116">
        <v>1</v>
      </c>
    </row>
    <row r="1117" spans="1:2" x14ac:dyDescent="0.3">
      <c r="A1117">
        <v>154552</v>
      </c>
      <c r="B1117">
        <v>1</v>
      </c>
    </row>
    <row r="1118" spans="1:2" x14ac:dyDescent="0.3">
      <c r="A1118">
        <v>154619</v>
      </c>
      <c r="B1118">
        <v>1</v>
      </c>
    </row>
    <row r="1119" spans="1:2" x14ac:dyDescent="0.3">
      <c r="A1119">
        <v>154620</v>
      </c>
      <c r="B1119">
        <v>1</v>
      </c>
    </row>
    <row r="1120" spans="1:2" x14ac:dyDescent="0.3">
      <c r="A1120">
        <v>154650</v>
      </c>
      <c r="B1120">
        <v>1</v>
      </c>
    </row>
    <row r="1121" spans="1:2" x14ac:dyDescent="0.3">
      <c r="A1121">
        <v>154684</v>
      </c>
      <c r="B1121">
        <v>1</v>
      </c>
    </row>
    <row r="1122" spans="1:2" x14ac:dyDescent="0.3">
      <c r="A1122">
        <v>154687</v>
      </c>
      <c r="B1122">
        <v>1</v>
      </c>
    </row>
    <row r="1123" spans="1:2" x14ac:dyDescent="0.3">
      <c r="A1123">
        <v>154751</v>
      </c>
      <c r="B1123">
        <v>1</v>
      </c>
    </row>
    <row r="1124" spans="1:2" x14ac:dyDescent="0.3">
      <c r="A1124">
        <v>154845</v>
      </c>
      <c r="B1124">
        <v>1</v>
      </c>
    </row>
    <row r="1125" spans="1:2" x14ac:dyDescent="0.3">
      <c r="A1125">
        <v>154876</v>
      </c>
      <c r="B1125">
        <v>1</v>
      </c>
    </row>
    <row r="1126" spans="1:2" x14ac:dyDescent="0.3">
      <c r="A1126">
        <v>154878</v>
      </c>
      <c r="B1126">
        <v>1</v>
      </c>
    </row>
    <row r="1127" spans="1:2" x14ac:dyDescent="0.3">
      <c r="A1127">
        <v>155069</v>
      </c>
      <c r="B1127">
        <v>1</v>
      </c>
    </row>
    <row r="1128" spans="1:2" x14ac:dyDescent="0.3">
      <c r="A1128">
        <v>155131</v>
      </c>
      <c r="B1128">
        <v>1</v>
      </c>
    </row>
    <row r="1129" spans="1:2" x14ac:dyDescent="0.3">
      <c r="A1129">
        <v>155295</v>
      </c>
      <c r="B1129">
        <v>1</v>
      </c>
    </row>
    <row r="1130" spans="1:2" x14ac:dyDescent="0.3">
      <c r="A1130">
        <v>155323</v>
      </c>
      <c r="B1130">
        <v>1</v>
      </c>
    </row>
    <row r="1131" spans="1:2" x14ac:dyDescent="0.3">
      <c r="A1131">
        <v>155418</v>
      </c>
      <c r="B1131">
        <v>1</v>
      </c>
    </row>
    <row r="1132" spans="1:2" x14ac:dyDescent="0.3">
      <c r="A1132">
        <v>155420</v>
      </c>
      <c r="B1132">
        <v>1</v>
      </c>
    </row>
    <row r="1133" spans="1:2" x14ac:dyDescent="0.3">
      <c r="A1133">
        <v>155451</v>
      </c>
      <c r="B1133">
        <v>1</v>
      </c>
    </row>
    <row r="1134" spans="1:2" x14ac:dyDescent="0.3">
      <c r="A1134">
        <v>155455</v>
      </c>
      <c r="B1134">
        <v>1</v>
      </c>
    </row>
    <row r="1135" spans="1:2" x14ac:dyDescent="0.3">
      <c r="A1135">
        <v>155519</v>
      </c>
      <c r="B1135">
        <v>1</v>
      </c>
    </row>
    <row r="1136" spans="1:2" x14ac:dyDescent="0.3">
      <c r="A1136">
        <v>155641</v>
      </c>
      <c r="B1136">
        <v>1</v>
      </c>
    </row>
    <row r="1137" spans="1:2" x14ac:dyDescent="0.3">
      <c r="A1137">
        <v>155647</v>
      </c>
      <c r="B1137">
        <v>1</v>
      </c>
    </row>
    <row r="1138" spans="1:2" x14ac:dyDescent="0.3">
      <c r="A1138">
        <v>155675</v>
      </c>
      <c r="B1138">
        <v>1</v>
      </c>
    </row>
    <row r="1139" spans="1:2" x14ac:dyDescent="0.3">
      <c r="A1139">
        <v>155741</v>
      </c>
      <c r="B1139">
        <v>1</v>
      </c>
    </row>
    <row r="1140" spans="1:2" x14ac:dyDescent="0.3">
      <c r="A1140">
        <v>155800</v>
      </c>
      <c r="B1140">
        <v>1</v>
      </c>
    </row>
    <row r="1141" spans="1:2" x14ac:dyDescent="0.3">
      <c r="A1141">
        <v>155804</v>
      </c>
      <c r="B1141">
        <v>1</v>
      </c>
    </row>
    <row r="1142" spans="1:2" x14ac:dyDescent="0.3">
      <c r="A1142">
        <v>155834</v>
      </c>
      <c r="B1142">
        <v>1</v>
      </c>
    </row>
    <row r="1143" spans="1:2" x14ac:dyDescent="0.3">
      <c r="A1143">
        <v>155868</v>
      </c>
      <c r="B1143">
        <v>1</v>
      </c>
    </row>
    <row r="1144" spans="1:2" x14ac:dyDescent="0.3">
      <c r="A1144">
        <v>155929</v>
      </c>
      <c r="B1144">
        <v>1</v>
      </c>
    </row>
    <row r="1145" spans="1:2" x14ac:dyDescent="0.3">
      <c r="A1145">
        <v>155999</v>
      </c>
      <c r="B1145">
        <v>1</v>
      </c>
    </row>
    <row r="1146" spans="1:2" x14ac:dyDescent="0.3">
      <c r="A1146">
        <v>156031</v>
      </c>
      <c r="B1146">
        <v>1</v>
      </c>
    </row>
    <row r="1147" spans="1:2" x14ac:dyDescent="0.3">
      <c r="A1147">
        <v>156090</v>
      </c>
      <c r="B1147">
        <v>1</v>
      </c>
    </row>
    <row r="1148" spans="1:2" x14ac:dyDescent="0.3">
      <c r="A1148">
        <v>156126</v>
      </c>
      <c r="B1148">
        <v>1</v>
      </c>
    </row>
    <row r="1149" spans="1:2" x14ac:dyDescent="0.3">
      <c r="A1149">
        <v>156159</v>
      </c>
      <c r="B1149">
        <v>1</v>
      </c>
    </row>
    <row r="1150" spans="1:2" x14ac:dyDescent="0.3">
      <c r="A1150">
        <v>156184</v>
      </c>
      <c r="B1150">
        <v>1</v>
      </c>
    </row>
    <row r="1151" spans="1:2" x14ac:dyDescent="0.3">
      <c r="A1151">
        <v>156186</v>
      </c>
      <c r="B1151">
        <v>1</v>
      </c>
    </row>
    <row r="1152" spans="1:2" x14ac:dyDescent="0.3">
      <c r="A1152">
        <v>156189</v>
      </c>
      <c r="B1152">
        <v>1</v>
      </c>
    </row>
    <row r="1153" spans="1:2" x14ac:dyDescent="0.3">
      <c r="A1153">
        <v>156219</v>
      </c>
      <c r="B1153">
        <v>1</v>
      </c>
    </row>
    <row r="1154" spans="1:2" x14ac:dyDescent="0.3">
      <c r="A1154">
        <v>156220</v>
      </c>
      <c r="B1154">
        <v>1</v>
      </c>
    </row>
    <row r="1155" spans="1:2" x14ac:dyDescent="0.3">
      <c r="A1155">
        <v>156287</v>
      </c>
      <c r="B1155">
        <v>1</v>
      </c>
    </row>
    <row r="1156" spans="1:2" x14ac:dyDescent="0.3">
      <c r="A1156">
        <v>156477</v>
      </c>
      <c r="B1156">
        <v>1</v>
      </c>
    </row>
    <row r="1157" spans="1:2" x14ac:dyDescent="0.3">
      <c r="A1157">
        <v>156478</v>
      </c>
      <c r="B1157">
        <v>1</v>
      </c>
    </row>
    <row r="1158" spans="1:2" x14ac:dyDescent="0.3">
      <c r="A1158">
        <v>156541</v>
      </c>
      <c r="B1158">
        <v>1</v>
      </c>
    </row>
    <row r="1159" spans="1:2" x14ac:dyDescent="0.3">
      <c r="A1159">
        <v>156568</v>
      </c>
      <c r="B1159">
        <v>1</v>
      </c>
    </row>
    <row r="1160" spans="1:2" x14ac:dyDescent="0.3">
      <c r="A1160">
        <v>156604</v>
      </c>
      <c r="B1160">
        <v>1</v>
      </c>
    </row>
    <row r="1161" spans="1:2" x14ac:dyDescent="0.3">
      <c r="A1161">
        <v>156605</v>
      </c>
      <c r="B1161">
        <v>1</v>
      </c>
    </row>
    <row r="1162" spans="1:2" x14ac:dyDescent="0.3">
      <c r="A1162">
        <v>156606</v>
      </c>
      <c r="B1162">
        <v>1</v>
      </c>
    </row>
    <row r="1163" spans="1:2" x14ac:dyDescent="0.3">
      <c r="A1163">
        <v>156729</v>
      </c>
      <c r="B1163">
        <v>1</v>
      </c>
    </row>
    <row r="1164" spans="1:2" x14ac:dyDescent="0.3">
      <c r="A1164">
        <v>156862</v>
      </c>
      <c r="B1164">
        <v>1</v>
      </c>
    </row>
    <row r="1165" spans="1:2" x14ac:dyDescent="0.3">
      <c r="A1165">
        <v>156987</v>
      </c>
      <c r="B1165">
        <v>1</v>
      </c>
    </row>
    <row r="1166" spans="1:2" x14ac:dyDescent="0.3">
      <c r="A1166">
        <v>156988</v>
      </c>
      <c r="B1166">
        <v>1</v>
      </c>
    </row>
    <row r="1167" spans="1:2" x14ac:dyDescent="0.3">
      <c r="A1167">
        <v>157087</v>
      </c>
      <c r="B1167">
        <v>1</v>
      </c>
    </row>
    <row r="1168" spans="1:2" x14ac:dyDescent="0.3">
      <c r="A1168">
        <v>157180</v>
      </c>
      <c r="B1168">
        <v>1</v>
      </c>
    </row>
    <row r="1169" spans="1:2" x14ac:dyDescent="0.3">
      <c r="A1169">
        <v>157215</v>
      </c>
      <c r="B1169">
        <v>1</v>
      </c>
    </row>
    <row r="1170" spans="1:2" x14ac:dyDescent="0.3">
      <c r="A1170">
        <v>157337</v>
      </c>
      <c r="B1170">
        <v>1</v>
      </c>
    </row>
    <row r="1171" spans="1:2" x14ac:dyDescent="0.3">
      <c r="A1171">
        <v>157338</v>
      </c>
      <c r="B1171">
        <v>1</v>
      </c>
    </row>
    <row r="1172" spans="1:2" x14ac:dyDescent="0.3">
      <c r="A1172">
        <v>157400</v>
      </c>
      <c r="B1172">
        <v>1</v>
      </c>
    </row>
    <row r="1173" spans="1:2" x14ac:dyDescent="0.3">
      <c r="A1173">
        <v>157402</v>
      </c>
      <c r="B1173">
        <v>1</v>
      </c>
    </row>
    <row r="1174" spans="1:2" x14ac:dyDescent="0.3">
      <c r="A1174">
        <v>157406</v>
      </c>
      <c r="B1174">
        <v>1</v>
      </c>
    </row>
    <row r="1175" spans="1:2" x14ac:dyDescent="0.3">
      <c r="A1175">
        <v>157435</v>
      </c>
      <c r="B1175">
        <v>1</v>
      </c>
    </row>
    <row r="1176" spans="1:2" x14ac:dyDescent="0.3">
      <c r="A1176">
        <v>157438</v>
      </c>
      <c r="B1176">
        <v>1</v>
      </c>
    </row>
    <row r="1177" spans="1:2" x14ac:dyDescent="0.3">
      <c r="A1177">
        <v>157497</v>
      </c>
      <c r="B1177">
        <v>1</v>
      </c>
    </row>
    <row r="1178" spans="1:2" x14ac:dyDescent="0.3">
      <c r="A1178">
        <v>157499</v>
      </c>
      <c r="B1178">
        <v>1</v>
      </c>
    </row>
    <row r="1179" spans="1:2" x14ac:dyDescent="0.3">
      <c r="A1179">
        <v>157562</v>
      </c>
      <c r="B1179">
        <v>1</v>
      </c>
    </row>
    <row r="1180" spans="1:2" x14ac:dyDescent="0.3">
      <c r="A1180">
        <v>157565</v>
      </c>
      <c r="B1180">
        <v>1</v>
      </c>
    </row>
    <row r="1181" spans="1:2" x14ac:dyDescent="0.3">
      <c r="A1181">
        <v>157597</v>
      </c>
      <c r="B1181">
        <v>1</v>
      </c>
    </row>
    <row r="1182" spans="1:2" x14ac:dyDescent="0.3">
      <c r="A1182">
        <v>157659</v>
      </c>
      <c r="B1182">
        <v>1</v>
      </c>
    </row>
    <row r="1183" spans="1:2" x14ac:dyDescent="0.3">
      <c r="A1183">
        <v>157689</v>
      </c>
      <c r="B1183">
        <v>1</v>
      </c>
    </row>
    <row r="1184" spans="1:2" x14ac:dyDescent="0.3">
      <c r="A1184">
        <v>157753</v>
      </c>
      <c r="B1184">
        <v>1</v>
      </c>
    </row>
    <row r="1185" spans="1:2" x14ac:dyDescent="0.3">
      <c r="A1185">
        <v>157791</v>
      </c>
      <c r="B1185">
        <v>1</v>
      </c>
    </row>
    <row r="1186" spans="1:2" x14ac:dyDescent="0.3">
      <c r="A1186">
        <v>157822</v>
      </c>
      <c r="B1186">
        <v>1</v>
      </c>
    </row>
    <row r="1187" spans="1:2" x14ac:dyDescent="0.3">
      <c r="A1187">
        <v>157853</v>
      </c>
      <c r="B1187">
        <v>1</v>
      </c>
    </row>
    <row r="1188" spans="1:2" x14ac:dyDescent="0.3">
      <c r="A1188">
        <v>157882</v>
      </c>
      <c r="B1188">
        <v>1</v>
      </c>
    </row>
    <row r="1189" spans="1:2" x14ac:dyDescent="0.3">
      <c r="A1189">
        <v>157979</v>
      </c>
      <c r="B1189">
        <v>1</v>
      </c>
    </row>
    <row r="1190" spans="1:2" x14ac:dyDescent="0.3">
      <c r="A1190">
        <v>158047</v>
      </c>
      <c r="B1190">
        <v>1</v>
      </c>
    </row>
    <row r="1191" spans="1:2" x14ac:dyDescent="0.3">
      <c r="A1191">
        <v>158110</v>
      </c>
      <c r="B1191">
        <v>1</v>
      </c>
    </row>
    <row r="1192" spans="1:2" x14ac:dyDescent="0.3">
      <c r="A1192">
        <v>158136</v>
      </c>
      <c r="B1192">
        <v>1</v>
      </c>
    </row>
    <row r="1193" spans="1:2" x14ac:dyDescent="0.3">
      <c r="A1193">
        <v>158139</v>
      </c>
      <c r="B1193">
        <v>1</v>
      </c>
    </row>
    <row r="1194" spans="1:2" x14ac:dyDescent="0.3">
      <c r="A1194">
        <v>158173</v>
      </c>
      <c r="B1194">
        <v>1</v>
      </c>
    </row>
    <row r="1195" spans="1:2" x14ac:dyDescent="0.3">
      <c r="A1195">
        <v>158200</v>
      </c>
      <c r="B1195">
        <v>1</v>
      </c>
    </row>
    <row r="1196" spans="1:2" x14ac:dyDescent="0.3">
      <c r="A1196">
        <v>158300</v>
      </c>
      <c r="B1196">
        <v>1</v>
      </c>
    </row>
    <row r="1197" spans="1:2" x14ac:dyDescent="0.3">
      <c r="A1197">
        <v>158302</v>
      </c>
      <c r="B1197">
        <v>1</v>
      </c>
    </row>
    <row r="1198" spans="1:2" x14ac:dyDescent="0.3">
      <c r="A1198">
        <v>158430</v>
      </c>
      <c r="B1198">
        <v>1</v>
      </c>
    </row>
    <row r="1199" spans="1:2" x14ac:dyDescent="0.3">
      <c r="A1199">
        <v>158492</v>
      </c>
      <c r="B1199">
        <v>1</v>
      </c>
    </row>
    <row r="1200" spans="1:2" x14ac:dyDescent="0.3">
      <c r="A1200">
        <v>158494</v>
      </c>
      <c r="B1200">
        <v>1</v>
      </c>
    </row>
    <row r="1201" spans="1:2" x14ac:dyDescent="0.3">
      <c r="A1201">
        <v>158584</v>
      </c>
      <c r="B1201">
        <v>1</v>
      </c>
    </row>
    <row r="1202" spans="1:2" x14ac:dyDescent="0.3">
      <c r="A1202">
        <v>158590</v>
      </c>
      <c r="B1202">
        <v>1</v>
      </c>
    </row>
    <row r="1203" spans="1:2" x14ac:dyDescent="0.3">
      <c r="A1203">
        <v>158652</v>
      </c>
      <c r="B1203">
        <v>1</v>
      </c>
    </row>
    <row r="1204" spans="1:2" x14ac:dyDescent="0.3">
      <c r="A1204">
        <v>158684</v>
      </c>
      <c r="B1204">
        <v>1</v>
      </c>
    </row>
    <row r="1205" spans="1:2" x14ac:dyDescent="0.3">
      <c r="A1205">
        <v>158713</v>
      </c>
      <c r="B1205">
        <v>1</v>
      </c>
    </row>
    <row r="1206" spans="1:2" x14ac:dyDescent="0.3">
      <c r="A1206">
        <v>158875</v>
      </c>
      <c r="B1206">
        <v>1</v>
      </c>
    </row>
    <row r="1207" spans="1:2" x14ac:dyDescent="0.3">
      <c r="A1207">
        <v>158878</v>
      </c>
      <c r="B1207">
        <v>1</v>
      </c>
    </row>
    <row r="1208" spans="1:2" x14ac:dyDescent="0.3">
      <c r="A1208">
        <v>158908</v>
      </c>
      <c r="B1208">
        <v>1</v>
      </c>
    </row>
    <row r="1209" spans="1:2" x14ac:dyDescent="0.3">
      <c r="A1209">
        <v>158968</v>
      </c>
      <c r="B1209">
        <v>1</v>
      </c>
    </row>
    <row r="1210" spans="1:2" x14ac:dyDescent="0.3">
      <c r="A1210">
        <v>159034</v>
      </c>
      <c r="B1210">
        <v>1</v>
      </c>
    </row>
    <row r="1211" spans="1:2" x14ac:dyDescent="0.3">
      <c r="A1211">
        <v>159068</v>
      </c>
      <c r="B1211">
        <v>1</v>
      </c>
    </row>
    <row r="1212" spans="1:2" x14ac:dyDescent="0.3">
      <c r="A1212">
        <v>159099</v>
      </c>
      <c r="B1212">
        <v>1</v>
      </c>
    </row>
    <row r="1213" spans="1:2" x14ac:dyDescent="0.3">
      <c r="A1213">
        <v>159103</v>
      </c>
      <c r="B1213">
        <v>1</v>
      </c>
    </row>
    <row r="1214" spans="1:2" x14ac:dyDescent="0.3">
      <c r="A1214">
        <v>159196</v>
      </c>
      <c r="B1214">
        <v>1</v>
      </c>
    </row>
    <row r="1215" spans="1:2" x14ac:dyDescent="0.3">
      <c r="A1215">
        <v>159292</v>
      </c>
      <c r="B1215">
        <v>1</v>
      </c>
    </row>
    <row r="1216" spans="1:2" x14ac:dyDescent="0.3">
      <c r="A1216">
        <v>159387</v>
      </c>
      <c r="B1216">
        <v>1</v>
      </c>
    </row>
    <row r="1217" spans="1:2" x14ac:dyDescent="0.3">
      <c r="A1217">
        <v>159484</v>
      </c>
      <c r="B1217">
        <v>1</v>
      </c>
    </row>
    <row r="1218" spans="1:2" x14ac:dyDescent="0.3">
      <c r="A1218">
        <v>159640</v>
      </c>
      <c r="B1218">
        <v>1</v>
      </c>
    </row>
    <row r="1219" spans="1:2" x14ac:dyDescent="0.3">
      <c r="A1219">
        <v>159646</v>
      </c>
      <c r="B1219">
        <v>1</v>
      </c>
    </row>
    <row r="1220" spans="1:2" x14ac:dyDescent="0.3">
      <c r="A1220">
        <v>159838</v>
      </c>
      <c r="B1220">
        <v>1</v>
      </c>
    </row>
    <row r="1221" spans="1:2" x14ac:dyDescent="0.3">
      <c r="A1221">
        <v>159866</v>
      </c>
      <c r="B1221">
        <v>1</v>
      </c>
    </row>
    <row r="1222" spans="1:2" x14ac:dyDescent="0.3">
      <c r="A1222">
        <v>159992</v>
      </c>
      <c r="B1222">
        <v>1</v>
      </c>
    </row>
    <row r="1223" spans="1:2" x14ac:dyDescent="0.3">
      <c r="A1223">
        <v>159997</v>
      </c>
      <c r="B1223">
        <v>1</v>
      </c>
    </row>
    <row r="1224" spans="1:2" x14ac:dyDescent="0.3">
      <c r="A1224">
        <v>160025</v>
      </c>
      <c r="B1224">
        <v>1</v>
      </c>
    </row>
    <row r="1225" spans="1:2" x14ac:dyDescent="0.3">
      <c r="A1225">
        <v>160095</v>
      </c>
      <c r="B1225">
        <v>1</v>
      </c>
    </row>
    <row r="1226" spans="1:2" x14ac:dyDescent="0.3">
      <c r="A1226">
        <v>160127</v>
      </c>
      <c r="B1226">
        <v>1</v>
      </c>
    </row>
    <row r="1227" spans="1:2" x14ac:dyDescent="0.3">
      <c r="A1227">
        <v>160188</v>
      </c>
      <c r="B1227">
        <v>1</v>
      </c>
    </row>
    <row r="1228" spans="1:2" x14ac:dyDescent="0.3">
      <c r="A1228">
        <v>160218</v>
      </c>
      <c r="B1228">
        <v>1</v>
      </c>
    </row>
    <row r="1229" spans="1:2" x14ac:dyDescent="0.3">
      <c r="A1229">
        <v>160315</v>
      </c>
      <c r="B1229">
        <v>1</v>
      </c>
    </row>
    <row r="1230" spans="1:2" x14ac:dyDescent="0.3">
      <c r="A1230">
        <v>160348</v>
      </c>
      <c r="B1230">
        <v>1</v>
      </c>
    </row>
    <row r="1231" spans="1:2" x14ac:dyDescent="0.3">
      <c r="A1231">
        <v>160380</v>
      </c>
      <c r="B1231">
        <v>1</v>
      </c>
    </row>
    <row r="1232" spans="1:2" x14ac:dyDescent="0.3">
      <c r="A1232">
        <v>160414</v>
      </c>
      <c r="B1232">
        <v>1</v>
      </c>
    </row>
    <row r="1233" spans="1:2" x14ac:dyDescent="0.3">
      <c r="A1233">
        <v>160441</v>
      </c>
      <c r="B1233">
        <v>1</v>
      </c>
    </row>
    <row r="1234" spans="1:2" x14ac:dyDescent="0.3">
      <c r="A1234">
        <v>160447</v>
      </c>
      <c r="B1234">
        <v>1</v>
      </c>
    </row>
    <row r="1235" spans="1:2" x14ac:dyDescent="0.3">
      <c r="A1235">
        <v>160543</v>
      </c>
      <c r="B1235">
        <v>1</v>
      </c>
    </row>
    <row r="1236" spans="1:2" x14ac:dyDescent="0.3">
      <c r="A1236">
        <v>160667</v>
      </c>
      <c r="B1236">
        <v>1</v>
      </c>
    </row>
    <row r="1237" spans="1:2" x14ac:dyDescent="0.3">
      <c r="A1237">
        <v>160668</v>
      </c>
      <c r="B1237">
        <v>1</v>
      </c>
    </row>
    <row r="1238" spans="1:2" x14ac:dyDescent="0.3">
      <c r="A1238">
        <v>160734</v>
      </c>
      <c r="B1238">
        <v>1</v>
      </c>
    </row>
    <row r="1239" spans="1:2" x14ac:dyDescent="0.3">
      <c r="A1239">
        <v>160762</v>
      </c>
      <c r="B1239">
        <v>1</v>
      </c>
    </row>
    <row r="1240" spans="1:2" x14ac:dyDescent="0.3">
      <c r="A1240">
        <v>160825</v>
      </c>
      <c r="B1240">
        <v>1</v>
      </c>
    </row>
    <row r="1241" spans="1:2" x14ac:dyDescent="0.3">
      <c r="A1241">
        <v>160860</v>
      </c>
      <c r="B1241">
        <v>1</v>
      </c>
    </row>
    <row r="1242" spans="1:2" x14ac:dyDescent="0.3">
      <c r="A1242">
        <v>160861</v>
      </c>
      <c r="B1242">
        <v>1</v>
      </c>
    </row>
    <row r="1243" spans="1:2" x14ac:dyDescent="0.3">
      <c r="A1243">
        <v>160891</v>
      </c>
      <c r="B1243">
        <v>1</v>
      </c>
    </row>
    <row r="1244" spans="1:2" x14ac:dyDescent="0.3">
      <c r="A1244">
        <v>160924</v>
      </c>
      <c r="B1244">
        <v>1</v>
      </c>
    </row>
    <row r="1245" spans="1:2" x14ac:dyDescent="0.3">
      <c r="A1245">
        <v>161080</v>
      </c>
      <c r="B1245">
        <v>1</v>
      </c>
    </row>
    <row r="1246" spans="1:2" x14ac:dyDescent="0.3">
      <c r="A1246">
        <v>161087</v>
      </c>
      <c r="B1246">
        <v>1</v>
      </c>
    </row>
    <row r="1247" spans="1:2" x14ac:dyDescent="0.3">
      <c r="A1247">
        <v>161210</v>
      </c>
      <c r="B1247">
        <v>1</v>
      </c>
    </row>
    <row r="1248" spans="1:2" x14ac:dyDescent="0.3">
      <c r="A1248">
        <v>161212</v>
      </c>
      <c r="B1248">
        <v>1</v>
      </c>
    </row>
    <row r="1249" spans="1:2" x14ac:dyDescent="0.3">
      <c r="A1249">
        <v>161304</v>
      </c>
      <c r="B1249">
        <v>1</v>
      </c>
    </row>
    <row r="1250" spans="1:2" x14ac:dyDescent="0.3">
      <c r="A1250">
        <v>161310</v>
      </c>
      <c r="B1250">
        <v>1</v>
      </c>
    </row>
    <row r="1251" spans="1:2" x14ac:dyDescent="0.3">
      <c r="A1251">
        <v>161340</v>
      </c>
      <c r="B1251">
        <v>1</v>
      </c>
    </row>
    <row r="1252" spans="1:2" x14ac:dyDescent="0.3">
      <c r="A1252">
        <v>161369</v>
      </c>
      <c r="B1252">
        <v>1</v>
      </c>
    </row>
    <row r="1253" spans="1:2" x14ac:dyDescent="0.3">
      <c r="A1253">
        <v>161437</v>
      </c>
      <c r="B1253">
        <v>1</v>
      </c>
    </row>
    <row r="1254" spans="1:2" x14ac:dyDescent="0.3">
      <c r="A1254">
        <v>161466</v>
      </c>
      <c r="B1254">
        <v>1</v>
      </c>
    </row>
    <row r="1255" spans="1:2" x14ac:dyDescent="0.3">
      <c r="A1255">
        <v>161531</v>
      </c>
      <c r="B1255">
        <v>1</v>
      </c>
    </row>
    <row r="1256" spans="1:2" x14ac:dyDescent="0.3">
      <c r="A1256">
        <v>161599</v>
      </c>
      <c r="B1256">
        <v>1</v>
      </c>
    </row>
    <row r="1257" spans="1:2" x14ac:dyDescent="0.3">
      <c r="A1257">
        <v>161657</v>
      </c>
      <c r="B1257">
        <v>1</v>
      </c>
    </row>
    <row r="1258" spans="1:2" x14ac:dyDescent="0.3">
      <c r="A1258">
        <v>161661</v>
      </c>
      <c r="B1258">
        <v>1</v>
      </c>
    </row>
    <row r="1259" spans="1:2" x14ac:dyDescent="0.3">
      <c r="A1259">
        <v>161693</v>
      </c>
      <c r="B1259">
        <v>1</v>
      </c>
    </row>
    <row r="1260" spans="1:2" x14ac:dyDescent="0.3">
      <c r="A1260">
        <v>161786</v>
      </c>
      <c r="B1260">
        <v>1</v>
      </c>
    </row>
    <row r="1261" spans="1:2" x14ac:dyDescent="0.3">
      <c r="A1261">
        <v>161791</v>
      </c>
      <c r="B1261">
        <v>1</v>
      </c>
    </row>
    <row r="1262" spans="1:2" x14ac:dyDescent="0.3">
      <c r="A1262">
        <v>161848</v>
      </c>
      <c r="B1262">
        <v>1</v>
      </c>
    </row>
    <row r="1263" spans="1:2" x14ac:dyDescent="0.3">
      <c r="A1263">
        <v>161917</v>
      </c>
      <c r="B1263">
        <v>1</v>
      </c>
    </row>
    <row r="1264" spans="1:2" x14ac:dyDescent="0.3">
      <c r="A1264">
        <v>161944</v>
      </c>
      <c r="B1264">
        <v>1</v>
      </c>
    </row>
    <row r="1265" spans="1:2" x14ac:dyDescent="0.3">
      <c r="A1265">
        <v>161948</v>
      </c>
      <c r="B1265">
        <v>1</v>
      </c>
    </row>
    <row r="1266" spans="1:2" x14ac:dyDescent="0.3">
      <c r="A1266">
        <v>161950</v>
      </c>
      <c r="B1266">
        <v>1</v>
      </c>
    </row>
    <row r="1267" spans="1:2" x14ac:dyDescent="0.3">
      <c r="A1267">
        <v>162043</v>
      </c>
      <c r="B1267">
        <v>1</v>
      </c>
    </row>
    <row r="1268" spans="1:2" x14ac:dyDescent="0.3">
      <c r="A1268">
        <v>162078</v>
      </c>
      <c r="B1268">
        <v>1</v>
      </c>
    </row>
    <row r="1269" spans="1:2" x14ac:dyDescent="0.3">
      <c r="A1269">
        <v>162235</v>
      </c>
      <c r="B1269">
        <v>1</v>
      </c>
    </row>
    <row r="1270" spans="1:2" x14ac:dyDescent="0.3">
      <c r="A1270">
        <v>162238</v>
      </c>
      <c r="B1270">
        <v>1</v>
      </c>
    </row>
    <row r="1271" spans="1:2" x14ac:dyDescent="0.3">
      <c r="A1271">
        <v>162265</v>
      </c>
      <c r="B1271">
        <v>1</v>
      </c>
    </row>
    <row r="1272" spans="1:2" x14ac:dyDescent="0.3">
      <c r="A1272">
        <v>162266</v>
      </c>
      <c r="B1272">
        <v>1</v>
      </c>
    </row>
    <row r="1273" spans="1:2" x14ac:dyDescent="0.3">
      <c r="A1273">
        <v>162330</v>
      </c>
      <c r="B1273">
        <v>1</v>
      </c>
    </row>
    <row r="1274" spans="1:2" x14ac:dyDescent="0.3">
      <c r="A1274">
        <v>162331</v>
      </c>
      <c r="B1274">
        <v>1</v>
      </c>
    </row>
    <row r="1275" spans="1:2" x14ac:dyDescent="0.3">
      <c r="A1275">
        <v>162335</v>
      </c>
      <c r="B1275">
        <v>1</v>
      </c>
    </row>
    <row r="1276" spans="1:2" x14ac:dyDescent="0.3">
      <c r="A1276">
        <v>162586</v>
      </c>
      <c r="B1276">
        <v>1</v>
      </c>
    </row>
    <row r="1277" spans="1:2" x14ac:dyDescent="0.3">
      <c r="A1277">
        <v>162590</v>
      </c>
      <c r="B1277">
        <v>1</v>
      </c>
    </row>
    <row r="1278" spans="1:2" x14ac:dyDescent="0.3">
      <c r="A1278">
        <v>162650</v>
      </c>
      <c r="B1278">
        <v>1</v>
      </c>
    </row>
    <row r="1279" spans="1:2" x14ac:dyDescent="0.3">
      <c r="A1279">
        <v>162654</v>
      </c>
      <c r="B1279">
        <v>1</v>
      </c>
    </row>
    <row r="1280" spans="1:2" x14ac:dyDescent="0.3">
      <c r="A1280">
        <v>162655</v>
      </c>
      <c r="B1280">
        <v>1</v>
      </c>
    </row>
    <row r="1281" spans="1:2" x14ac:dyDescent="0.3">
      <c r="A1281">
        <v>162683</v>
      </c>
      <c r="B1281">
        <v>1</v>
      </c>
    </row>
    <row r="1282" spans="1:2" x14ac:dyDescent="0.3">
      <c r="A1282">
        <v>162744</v>
      </c>
      <c r="B1282">
        <v>1</v>
      </c>
    </row>
    <row r="1283" spans="1:2" x14ac:dyDescent="0.3">
      <c r="A1283">
        <v>162745</v>
      </c>
      <c r="B1283">
        <v>1</v>
      </c>
    </row>
    <row r="1284" spans="1:2" x14ac:dyDescent="0.3">
      <c r="A1284">
        <v>162812</v>
      </c>
      <c r="B1284">
        <v>1</v>
      </c>
    </row>
    <row r="1285" spans="1:2" x14ac:dyDescent="0.3">
      <c r="A1285">
        <v>162937</v>
      </c>
      <c r="B1285">
        <v>1</v>
      </c>
    </row>
    <row r="1286" spans="1:2" x14ac:dyDescent="0.3">
      <c r="A1286">
        <v>162943</v>
      </c>
      <c r="B1286">
        <v>1</v>
      </c>
    </row>
    <row r="1287" spans="1:2" x14ac:dyDescent="0.3">
      <c r="A1287">
        <v>163005</v>
      </c>
      <c r="B1287">
        <v>1</v>
      </c>
    </row>
    <row r="1288" spans="1:2" x14ac:dyDescent="0.3">
      <c r="A1288">
        <v>163006</v>
      </c>
      <c r="B1288">
        <v>1</v>
      </c>
    </row>
    <row r="1289" spans="1:2" x14ac:dyDescent="0.3">
      <c r="A1289">
        <v>163101</v>
      </c>
      <c r="B1289">
        <v>1</v>
      </c>
    </row>
    <row r="1290" spans="1:2" x14ac:dyDescent="0.3">
      <c r="A1290">
        <v>163102</v>
      </c>
      <c r="B1290">
        <v>1</v>
      </c>
    </row>
    <row r="1291" spans="1:2" x14ac:dyDescent="0.3">
      <c r="A1291">
        <v>163131</v>
      </c>
      <c r="B1291">
        <v>1</v>
      </c>
    </row>
    <row r="1292" spans="1:2" x14ac:dyDescent="0.3">
      <c r="A1292">
        <v>163193</v>
      </c>
      <c r="B1292">
        <v>1</v>
      </c>
    </row>
    <row r="1293" spans="1:2" x14ac:dyDescent="0.3">
      <c r="A1293">
        <v>163259</v>
      </c>
      <c r="B1293">
        <v>1</v>
      </c>
    </row>
    <row r="1294" spans="1:2" x14ac:dyDescent="0.3">
      <c r="A1294">
        <v>163261</v>
      </c>
      <c r="B1294">
        <v>1</v>
      </c>
    </row>
    <row r="1295" spans="1:2" x14ac:dyDescent="0.3">
      <c r="A1295">
        <v>163357</v>
      </c>
      <c r="B1295">
        <v>1</v>
      </c>
    </row>
    <row r="1296" spans="1:2" x14ac:dyDescent="0.3">
      <c r="A1296">
        <v>163518</v>
      </c>
      <c r="B1296">
        <v>1</v>
      </c>
    </row>
    <row r="1297" spans="1:2" x14ac:dyDescent="0.3">
      <c r="A1297">
        <v>163519</v>
      </c>
      <c r="B1297">
        <v>1</v>
      </c>
    </row>
    <row r="1298" spans="1:2" x14ac:dyDescent="0.3">
      <c r="A1298">
        <v>163544</v>
      </c>
      <c r="B1298">
        <v>1</v>
      </c>
    </row>
    <row r="1299" spans="1:2" x14ac:dyDescent="0.3">
      <c r="A1299">
        <v>163608</v>
      </c>
      <c r="B1299">
        <v>1</v>
      </c>
    </row>
    <row r="1300" spans="1:2" x14ac:dyDescent="0.3">
      <c r="A1300">
        <v>163647</v>
      </c>
      <c r="B1300">
        <v>1</v>
      </c>
    </row>
    <row r="1301" spans="1:2" x14ac:dyDescent="0.3">
      <c r="A1301">
        <v>163673</v>
      </c>
      <c r="B1301">
        <v>1</v>
      </c>
    </row>
    <row r="1302" spans="1:2" x14ac:dyDescent="0.3">
      <c r="A1302">
        <v>163833</v>
      </c>
      <c r="B1302">
        <v>1</v>
      </c>
    </row>
    <row r="1303" spans="1:2" x14ac:dyDescent="0.3">
      <c r="A1303">
        <v>163839</v>
      </c>
      <c r="B1303">
        <v>1</v>
      </c>
    </row>
    <row r="1304" spans="1:2" x14ac:dyDescent="0.3">
      <c r="A1304">
        <v>163902</v>
      </c>
      <c r="B1304">
        <v>1</v>
      </c>
    </row>
    <row r="1305" spans="1:2" x14ac:dyDescent="0.3">
      <c r="A1305">
        <v>163933</v>
      </c>
      <c r="B1305">
        <v>1</v>
      </c>
    </row>
    <row r="1306" spans="1:2" x14ac:dyDescent="0.3">
      <c r="A1306">
        <v>164152</v>
      </c>
      <c r="B1306">
        <v>1</v>
      </c>
    </row>
    <row r="1307" spans="1:2" x14ac:dyDescent="0.3">
      <c r="A1307">
        <v>164184</v>
      </c>
      <c r="B1307">
        <v>1</v>
      </c>
    </row>
    <row r="1308" spans="1:2" x14ac:dyDescent="0.3">
      <c r="A1308">
        <v>164187</v>
      </c>
      <c r="B1308">
        <v>1</v>
      </c>
    </row>
    <row r="1309" spans="1:2" x14ac:dyDescent="0.3">
      <c r="A1309">
        <v>164216</v>
      </c>
      <c r="B1309">
        <v>1</v>
      </c>
    </row>
    <row r="1310" spans="1:2" x14ac:dyDescent="0.3">
      <c r="A1310">
        <v>164254</v>
      </c>
      <c r="B1310">
        <v>1</v>
      </c>
    </row>
    <row r="1311" spans="1:2" x14ac:dyDescent="0.3">
      <c r="A1311">
        <v>164282</v>
      </c>
      <c r="B1311">
        <v>1</v>
      </c>
    </row>
    <row r="1312" spans="1:2" x14ac:dyDescent="0.3">
      <c r="A1312">
        <v>164345</v>
      </c>
      <c r="B1312">
        <v>1</v>
      </c>
    </row>
    <row r="1313" spans="1:2" x14ac:dyDescent="0.3">
      <c r="A1313">
        <v>164412</v>
      </c>
      <c r="B1313">
        <v>1</v>
      </c>
    </row>
    <row r="1314" spans="1:2" x14ac:dyDescent="0.3">
      <c r="A1314">
        <v>164504</v>
      </c>
      <c r="B1314">
        <v>1</v>
      </c>
    </row>
    <row r="1315" spans="1:2" x14ac:dyDescent="0.3">
      <c r="A1315">
        <v>164606</v>
      </c>
      <c r="B1315">
        <v>1</v>
      </c>
    </row>
    <row r="1316" spans="1:2" x14ac:dyDescent="0.3">
      <c r="A1316">
        <v>164728</v>
      </c>
      <c r="B1316">
        <v>1</v>
      </c>
    </row>
    <row r="1317" spans="1:2" x14ac:dyDescent="0.3">
      <c r="A1317">
        <v>164888</v>
      </c>
      <c r="B1317">
        <v>1</v>
      </c>
    </row>
    <row r="1318" spans="1:2" x14ac:dyDescent="0.3">
      <c r="A1318">
        <v>164895</v>
      </c>
      <c r="B1318">
        <v>1</v>
      </c>
    </row>
    <row r="1319" spans="1:2" x14ac:dyDescent="0.3">
      <c r="A1319">
        <v>164926</v>
      </c>
      <c r="B1319">
        <v>1</v>
      </c>
    </row>
    <row r="1320" spans="1:2" x14ac:dyDescent="0.3">
      <c r="A1320">
        <v>165151</v>
      </c>
      <c r="B1320">
        <v>1</v>
      </c>
    </row>
    <row r="1321" spans="1:2" x14ac:dyDescent="0.3">
      <c r="A1321">
        <v>165209</v>
      </c>
      <c r="B1321">
        <v>1</v>
      </c>
    </row>
    <row r="1322" spans="1:2" x14ac:dyDescent="0.3">
      <c r="A1322">
        <v>165243</v>
      </c>
      <c r="B1322">
        <v>1</v>
      </c>
    </row>
    <row r="1323" spans="1:2" x14ac:dyDescent="0.3">
      <c r="A1323">
        <v>165403</v>
      </c>
      <c r="B1323">
        <v>1</v>
      </c>
    </row>
    <row r="1324" spans="1:2" x14ac:dyDescent="0.3">
      <c r="A1324">
        <v>165436</v>
      </c>
      <c r="B1324">
        <v>1</v>
      </c>
    </row>
    <row r="1325" spans="1:2" x14ac:dyDescent="0.3">
      <c r="A1325">
        <v>165437</v>
      </c>
      <c r="B1325">
        <v>1</v>
      </c>
    </row>
    <row r="1326" spans="1:2" x14ac:dyDescent="0.3">
      <c r="A1326">
        <v>165465</v>
      </c>
      <c r="B1326">
        <v>1</v>
      </c>
    </row>
    <row r="1327" spans="1:2" x14ac:dyDescent="0.3">
      <c r="A1327">
        <v>165691</v>
      </c>
      <c r="B1327">
        <v>1</v>
      </c>
    </row>
    <row r="1328" spans="1:2" x14ac:dyDescent="0.3">
      <c r="A1328">
        <v>165693</v>
      </c>
      <c r="B1328">
        <v>1</v>
      </c>
    </row>
    <row r="1329" spans="1:2" x14ac:dyDescent="0.3">
      <c r="A1329">
        <v>165820</v>
      </c>
      <c r="B1329">
        <v>1</v>
      </c>
    </row>
    <row r="1330" spans="1:2" x14ac:dyDescent="0.3">
      <c r="A1330">
        <v>165823</v>
      </c>
      <c r="B1330">
        <v>1</v>
      </c>
    </row>
    <row r="1331" spans="1:2" x14ac:dyDescent="0.3">
      <c r="A1331">
        <v>165848</v>
      </c>
      <c r="B1331">
        <v>1</v>
      </c>
    </row>
    <row r="1332" spans="1:2" x14ac:dyDescent="0.3">
      <c r="A1332">
        <v>165852</v>
      </c>
      <c r="B1332">
        <v>1</v>
      </c>
    </row>
    <row r="1333" spans="1:2" x14ac:dyDescent="0.3">
      <c r="A1333">
        <v>165944</v>
      </c>
      <c r="B1333">
        <v>1</v>
      </c>
    </row>
    <row r="1334" spans="1:2" x14ac:dyDescent="0.3">
      <c r="A1334">
        <v>165951</v>
      </c>
      <c r="B1334">
        <v>1</v>
      </c>
    </row>
    <row r="1335" spans="1:2" x14ac:dyDescent="0.3">
      <c r="A1335">
        <v>166137</v>
      </c>
      <c r="B1335">
        <v>1</v>
      </c>
    </row>
    <row r="1336" spans="1:2" x14ac:dyDescent="0.3">
      <c r="A1336">
        <v>166138</v>
      </c>
      <c r="B1336">
        <v>1</v>
      </c>
    </row>
    <row r="1337" spans="1:2" x14ac:dyDescent="0.3">
      <c r="A1337">
        <v>166170</v>
      </c>
      <c r="B1337">
        <v>1</v>
      </c>
    </row>
    <row r="1338" spans="1:2" x14ac:dyDescent="0.3">
      <c r="A1338">
        <v>166200</v>
      </c>
      <c r="B1338">
        <v>1</v>
      </c>
    </row>
    <row r="1339" spans="1:2" x14ac:dyDescent="0.3">
      <c r="A1339">
        <v>166203</v>
      </c>
      <c r="B1339">
        <v>1</v>
      </c>
    </row>
    <row r="1340" spans="1:2" x14ac:dyDescent="0.3">
      <c r="A1340">
        <v>166296</v>
      </c>
      <c r="B1340">
        <v>1</v>
      </c>
    </row>
    <row r="1341" spans="1:2" x14ac:dyDescent="0.3">
      <c r="A1341">
        <v>166302</v>
      </c>
      <c r="B1341">
        <v>1</v>
      </c>
    </row>
    <row r="1342" spans="1:2" x14ac:dyDescent="0.3">
      <c r="A1342">
        <v>166329</v>
      </c>
      <c r="B1342">
        <v>1</v>
      </c>
    </row>
    <row r="1343" spans="1:2" x14ac:dyDescent="0.3">
      <c r="A1343">
        <v>166330</v>
      </c>
      <c r="B1343">
        <v>1</v>
      </c>
    </row>
    <row r="1344" spans="1:2" x14ac:dyDescent="0.3">
      <c r="A1344">
        <v>166332</v>
      </c>
      <c r="B1344">
        <v>1</v>
      </c>
    </row>
    <row r="1345" spans="1:2" x14ac:dyDescent="0.3">
      <c r="A1345">
        <v>166360</v>
      </c>
      <c r="B1345">
        <v>1</v>
      </c>
    </row>
    <row r="1346" spans="1:2" x14ac:dyDescent="0.3">
      <c r="A1346">
        <v>166363</v>
      </c>
      <c r="B1346">
        <v>1</v>
      </c>
    </row>
    <row r="1347" spans="1:2" x14ac:dyDescent="0.3">
      <c r="A1347">
        <v>166392</v>
      </c>
      <c r="B1347">
        <v>1</v>
      </c>
    </row>
    <row r="1348" spans="1:2" x14ac:dyDescent="0.3">
      <c r="A1348">
        <v>166398</v>
      </c>
      <c r="B1348">
        <v>1</v>
      </c>
    </row>
    <row r="1349" spans="1:2" x14ac:dyDescent="0.3">
      <c r="A1349">
        <v>166493</v>
      </c>
      <c r="B1349">
        <v>1</v>
      </c>
    </row>
    <row r="1350" spans="1:2" x14ac:dyDescent="0.3">
      <c r="A1350">
        <v>166686</v>
      </c>
      <c r="B1350">
        <v>1</v>
      </c>
    </row>
    <row r="1351" spans="1:2" x14ac:dyDescent="0.3">
      <c r="A1351">
        <v>166779</v>
      </c>
      <c r="B1351">
        <v>1</v>
      </c>
    </row>
    <row r="1352" spans="1:2" x14ac:dyDescent="0.3">
      <c r="A1352">
        <v>166906</v>
      </c>
      <c r="B1352">
        <v>1</v>
      </c>
    </row>
    <row r="1353" spans="1:2" x14ac:dyDescent="0.3">
      <c r="A1353">
        <v>166940</v>
      </c>
      <c r="B1353">
        <v>1</v>
      </c>
    </row>
    <row r="1354" spans="1:2" x14ac:dyDescent="0.3">
      <c r="A1354">
        <v>166972</v>
      </c>
      <c r="B1354">
        <v>1</v>
      </c>
    </row>
    <row r="1355" spans="1:2" x14ac:dyDescent="0.3">
      <c r="A1355">
        <v>167000</v>
      </c>
      <c r="B1355">
        <v>1</v>
      </c>
    </row>
    <row r="1356" spans="1:2" x14ac:dyDescent="0.3">
      <c r="A1356">
        <v>167036</v>
      </c>
      <c r="B1356">
        <v>1</v>
      </c>
    </row>
    <row r="1357" spans="1:2" x14ac:dyDescent="0.3">
      <c r="A1357">
        <v>167197</v>
      </c>
      <c r="B1357">
        <v>1</v>
      </c>
    </row>
    <row r="1358" spans="1:2" x14ac:dyDescent="0.3">
      <c r="A1358">
        <v>167256</v>
      </c>
      <c r="B1358">
        <v>1</v>
      </c>
    </row>
    <row r="1359" spans="1:2" x14ac:dyDescent="0.3">
      <c r="A1359">
        <v>167322</v>
      </c>
      <c r="B1359">
        <v>1</v>
      </c>
    </row>
    <row r="1360" spans="1:2" x14ac:dyDescent="0.3">
      <c r="A1360">
        <v>167325</v>
      </c>
      <c r="B1360">
        <v>1</v>
      </c>
    </row>
    <row r="1361" spans="1:2" x14ac:dyDescent="0.3">
      <c r="A1361">
        <v>167352</v>
      </c>
      <c r="B1361">
        <v>1</v>
      </c>
    </row>
    <row r="1362" spans="1:2" x14ac:dyDescent="0.3">
      <c r="A1362">
        <v>167391</v>
      </c>
      <c r="B1362">
        <v>1</v>
      </c>
    </row>
    <row r="1363" spans="1:2" x14ac:dyDescent="0.3">
      <c r="A1363">
        <v>167452</v>
      </c>
      <c r="B1363">
        <v>1</v>
      </c>
    </row>
    <row r="1364" spans="1:2" x14ac:dyDescent="0.3">
      <c r="A1364">
        <v>167486</v>
      </c>
      <c r="B1364">
        <v>1</v>
      </c>
    </row>
    <row r="1365" spans="1:2" x14ac:dyDescent="0.3">
      <c r="A1365">
        <v>167516</v>
      </c>
      <c r="B1365">
        <v>1</v>
      </c>
    </row>
    <row r="1366" spans="1:2" x14ac:dyDescent="0.3">
      <c r="A1366">
        <v>167646</v>
      </c>
      <c r="B1366">
        <v>1</v>
      </c>
    </row>
    <row r="1367" spans="1:2" x14ac:dyDescent="0.3">
      <c r="A1367">
        <v>167935</v>
      </c>
      <c r="B1367">
        <v>1</v>
      </c>
    </row>
    <row r="1368" spans="1:2" x14ac:dyDescent="0.3">
      <c r="A1368">
        <v>167965</v>
      </c>
      <c r="B1368">
        <v>1</v>
      </c>
    </row>
    <row r="1369" spans="1:2" x14ac:dyDescent="0.3">
      <c r="A1369">
        <v>168413</v>
      </c>
      <c r="B1369">
        <v>1</v>
      </c>
    </row>
    <row r="1370" spans="1:2" x14ac:dyDescent="0.3">
      <c r="A1370">
        <v>168539</v>
      </c>
      <c r="B1370">
        <v>1</v>
      </c>
    </row>
    <row r="1371" spans="1:2" x14ac:dyDescent="0.3">
      <c r="A1371">
        <v>168571</v>
      </c>
      <c r="B1371">
        <v>1</v>
      </c>
    </row>
    <row r="1372" spans="1:2" x14ac:dyDescent="0.3">
      <c r="A1372">
        <v>168635</v>
      </c>
      <c r="B1372">
        <v>1</v>
      </c>
    </row>
    <row r="1373" spans="1:2" x14ac:dyDescent="0.3">
      <c r="A1373">
        <v>168668</v>
      </c>
      <c r="B1373">
        <v>1</v>
      </c>
    </row>
    <row r="1374" spans="1:2" x14ac:dyDescent="0.3">
      <c r="A1374">
        <v>168733</v>
      </c>
      <c r="B1374">
        <v>1</v>
      </c>
    </row>
    <row r="1375" spans="1:2" x14ac:dyDescent="0.3">
      <c r="A1375">
        <v>168734</v>
      </c>
      <c r="B1375">
        <v>1</v>
      </c>
    </row>
    <row r="1376" spans="1:2" x14ac:dyDescent="0.3">
      <c r="A1376">
        <v>168766</v>
      </c>
      <c r="B1376">
        <v>1</v>
      </c>
    </row>
    <row r="1377" spans="1:2" x14ac:dyDescent="0.3">
      <c r="A1377">
        <v>168958</v>
      </c>
      <c r="B1377">
        <v>1</v>
      </c>
    </row>
    <row r="1378" spans="1:2" x14ac:dyDescent="0.3">
      <c r="A1378">
        <v>168984</v>
      </c>
      <c r="B1378">
        <v>1</v>
      </c>
    </row>
    <row r="1379" spans="1:2" x14ac:dyDescent="0.3">
      <c r="A1379">
        <v>168988</v>
      </c>
      <c r="B1379">
        <v>1</v>
      </c>
    </row>
    <row r="1380" spans="1:2" x14ac:dyDescent="0.3">
      <c r="A1380">
        <v>169023</v>
      </c>
      <c r="B1380">
        <v>1</v>
      </c>
    </row>
    <row r="1381" spans="1:2" x14ac:dyDescent="0.3">
      <c r="A1381">
        <v>169052</v>
      </c>
      <c r="B1381">
        <v>1</v>
      </c>
    </row>
    <row r="1382" spans="1:2" x14ac:dyDescent="0.3">
      <c r="A1382">
        <v>169053</v>
      </c>
      <c r="B1382">
        <v>1</v>
      </c>
    </row>
    <row r="1383" spans="1:2" x14ac:dyDescent="0.3">
      <c r="A1383">
        <v>169177</v>
      </c>
      <c r="B1383">
        <v>1</v>
      </c>
    </row>
    <row r="1384" spans="1:2" x14ac:dyDescent="0.3">
      <c r="A1384">
        <v>169244</v>
      </c>
      <c r="B1384">
        <v>1</v>
      </c>
    </row>
    <row r="1385" spans="1:2" x14ac:dyDescent="0.3">
      <c r="A1385">
        <v>169374</v>
      </c>
      <c r="B1385">
        <v>1</v>
      </c>
    </row>
    <row r="1386" spans="1:2" x14ac:dyDescent="0.3">
      <c r="A1386">
        <v>169434</v>
      </c>
      <c r="B1386">
        <v>1</v>
      </c>
    </row>
    <row r="1387" spans="1:2" x14ac:dyDescent="0.3">
      <c r="A1387">
        <v>169469</v>
      </c>
      <c r="B1387">
        <v>1</v>
      </c>
    </row>
    <row r="1388" spans="1:2" x14ac:dyDescent="0.3">
      <c r="A1388">
        <v>169503</v>
      </c>
      <c r="B1388">
        <v>1</v>
      </c>
    </row>
    <row r="1389" spans="1:2" x14ac:dyDescent="0.3">
      <c r="A1389">
        <v>169531</v>
      </c>
      <c r="B1389">
        <v>1</v>
      </c>
    </row>
    <row r="1390" spans="1:2" x14ac:dyDescent="0.3">
      <c r="A1390">
        <v>169533</v>
      </c>
      <c r="B1390">
        <v>1</v>
      </c>
    </row>
    <row r="1391" spans="1:2" x14ac:dyDescent="0.3">
      <c r="A1391">
        <v>169534</v>
      </c>
      <c r="B1391">
        <v>1</v>
      </c>
    </row>
    <row r="1392" spans="1:2" x14ac:dyDescent="0.3">
      <c r="A1392">
        <v>169565</v>
      </c>
      <c r="B1392">
        <v>1</v>
      </c>
    </row>
    <row r="1393" spans="1:2" x14ac:dyDescent="0.3">
      <c r="A1393">
        <v>169631</v>
      </c>
      <c r="B1393">
        <v>1</v>
      </c>
    </row>
    <row r="1394" spans="1:2" x14ac:dyDescent="0.3">
      <c r="A1394">
        <v>169662</v>
      </c>
      <c r="B1394">
        <v>1</v>
      </c>
    </row>
    <row r="1395" spans="1:2" x14ac:dyDescent="0.3">
      <c r="A1395">
        <v>169726</v>
      </c>
      <c r="B1395">
        <v>1</v>
      </c>
    </row>
    <row r="1396" spans="1:2" x14ac:dyDescent="0.3">
      <c r="A1396">
        <v>169756</v>
      </c>
      <c r="B1396">
        <v>1</v>
      </c>
    </row>
    <row r="1397" spans="1:2" x14ac:dyDescent="0.3">
      <c r="A1397">
        <v>169855</v>
      </c>
      <c r="B1397">
        <v>1</v>
      </c>
    </row>
    <row r="1398" spans="1:2" x14ac:dyDescent="0.3">
      <c r="A1398">
        <v>169881</v>
      </c>
      <c r="B1398">
        <v>1</v>
      </c>
    </row>
    <row r="1399" spans="1:2" x14ac:dyDescent="0.3">
      <c r="A1399">
        <v>169884</v>
      </c>
      <c r="B1399">
        <v>1</v>
      </c>
    </row>
    <row r="1400" spans="1:2" x14ac:dyDescent="0.3">
      <c r="A1400">
        <v>169977</v>
      </c>
      <c r="B1400">
        <v>1</v>
      </c>
    </row>
    <row r="1401" spans="1:2" x14ac:dyDescent="0.3">
      <c r="A1401">
        <v>169981</v>
      </c>
      <c r="B1401">
        <v>1</v>
      </c>
    </row>
    <row r="1402" spans="1:2" x14ac:dyDescent="0.3">
      <c r="A1402">
        <v>170011</v>
      </c>
      <c r="B1402">
        <v>1</v>
      </c>
    </row>
    <row r="1403" spans="1:2" x14ac:dyDescent="0.3">
      <c r="A1403">
        <v>170012</v>
      </c>
      <c r="B1403">
        <v>1</v>
      </c>
    </row>
    <row r="1404" spans="1:2" x14ac:dyDescent="0.3">
      <c r="A1404">
        <v>170015</v>
      </c>
      <c r="B1404">
        <v>1</v>
      </c>
    </row>
    <row r="1405" spans="1:2" x14ac:dyDescent="0.3">
      <c r="A1405">
        <v>170079</v>
      </c>
      <c r="B1405">
        <v>1</v>
      </c>
    </row>
    <row r="1406" spans="1:2" x14ac:dyDescent="0.3">
      <c r="A1406">
        <v>170106</v>
      </c>
      <c r="B1406">
        <v>1</v>
      </c>
    </row>
    <row r="1407" spans="1:2" x14ac:dyDescent="0.3">
      <c r="A1407">
        <v>170169</v>
      </c>
      <c r="B1407">
        <v>1</v>
      </c>
    </row>
    <row r="1408" spans="1:2" x14ac:dyDescent="0.3">
      <c r="A1408">
        <v>170174</v>
      </c>
      <c r="B1408">
        <v>1</v>
      </c>
    </row>
    <row r="1409" spans="1:2" x14ac:dyDescent="0.3">
      <c r="A1409">
        <v>170201</v>
      </c>
      <c r="B1409">
        <v>1</v>
      </c>
    </row>
    <row r="1410" spans="1:2" x14ac:dyDescent="0.3">
      <c r="A1410">
        <v>170236</v>
      </c>
      <c r="B1410">
        <v>1</v>
      </c>
    </row>
    <row r="1411" spans="1:2" x14ac:dyDescent="0.3">
      <c r="A1411">
        <v>170265</v>
      </c>
      <c r="B1411">
        <v>1</v>
      </c>
    </row>
    <row r="1412" spans="1:2" x14ac:dyDescent="0.3">
      <c r="A1412">
        <v>170301</v>
      </c>
      <c r="B1412">
        <v>1</v>
      </c>
    </row>
    <row r="1413" spans="1:2" x14ac:dyDescent="0.3">
      <c r="A1413">
        <v>170360</v>
      </c>
      <c r="B1413">
        <v>1</v>
      </c>
    </row>
    <row r="1414" spans="1:2" x14ac:dyDescent="0.3">
      <c r="A1414">
        <v>170398</v>
      </c>
      <c r="B1414">
        <v>1</v>
      </c>
    </row>
    <row r="1415" spans="1:2" x14ac:dyDescent="0.3">
      <c r="A1415">
        <v>170494</v>
      </c>
      <c r="B1415">
        <v>1</v>
      </c>
    </row>
    <row r="1416" spans="1:2" x14ac:dyDescent="0.3">
      <c r="A1416">
        <v>170621</v>
      </c>
      <c r="B1416">
        <v>1</v>
      </c>
    </row>
    <row r="1417" spans="1:2" x14ac:dyDescent="0.3">
      <c r="A1417">
        <v>170747</v>
      </c>
      <c r="B1417">
        <v>1</v>
      </c>
    </row>
    <row r="1418" spans="1:2" x14ac:dyDescent="0.3">
      <c r="A1418">
        <v>170815</v>
      </c>
      <c r="B1418">
        <v>1</v>
      </c>
    </row>
    <row r="1419" spans="1:2" x14ac:dyDescent="0.3">
      <c r="A1419">
        <v>171161</v>
      </c>
      <c r="B1419">
        <v>1</v>
      </c>
    </row>
    <row r="1420" spans="1:2" x14ac:dyDescent="0.3">
      <c r="A1420">
        <v>171288</v>
      </c>
      <c r="B1420">
        <v>1</v>
      </c>
    </row>
    <row r="1421" spans="1:2" x14ac:dyDescent="0.3">
      <c r="A1421">
        <v>171322</v>
      </c>
      <c r="B1421">
        <v>1</v>
      </c>
    </row>
    <row r="1422" spans="1:2" x14ac:dyDescent="0.3">
      <c r="A1422">
        <v>171353</v>
      </c>
      <c r="B1422">
        <v>1</v>
      </c>
    </row>
    <row r="1423" spans="1:2" x14ac:dyDescent="0.3">
      <c r="A1423">
        <v>171357</v>
      </c>
      <c r="B1423">
        <v>1</v>
      </c>
    </row>
    <row r="1424" spans="1:2" x14ac:dyDescent="0.3">
      <c r="A1424">
        <v>171420</v>
      </c>
      <c r="B1424">
        <v>1</v>
      </c>
    </row>
    <row r="1425" spans="1:2" x14ac:dyDescent="0.3">
      <c r="A1425">
        <v>171483</v>
      </c>
      <c r="B1425">
        <v>1</v>
      </c>
    </row>
    <row r="1426" spans="1:2" x14ac:dyDescent="0.3">
      <c r="A1426">
        <v>171512</v>
      </c>
      <c r="B1426">
        <v>1</v>
      </c>
    </row>
    <row r="1427" spans="1:2" x14ac:dyDescent="0.3">
      <c r="A1427">
        <v>171515</v>
      </c>
      <c r="B1427">
        <v>1</v>
      </c>
    </row>
    <row r="1428" spans="1:2" x14ac:dyDescent="0.3">
      <c r="A1428">
        <v>171576</v>
      </c>
      <c r="B1428">
        <v>1</v>
      </c>
    </row>
    <row r="1429" spans="1:2" x14ac:dyDescent="0.3">
      <c r="A1429">
        <v>171710</v>
      </c>
      <c r="B1429">
        <v>1</v>
      </c>
    </row>
    <row r="1430" spans="1:2" x14ac:dyDescent="0.3">
      <c r="A1430">
        <v>171772</v>
      </c>
      <c r="B1430">
        <v>1</v>
      </c>
    </row>
    <row r="1431" spans="1:2" x14ac:dyDescent="0.3">
      <c r="A1431">
        <v>171839</v>
      </c>
      <c r="B1431">
        <v>1</v>
      </c>
    </row>
    <row r="1432" spans="1:2" x14ac:dyDescent="0.3">
      <c r="A1432">
        <v>171935</v>
      </c>
      <c r="B1432">
        <v>1</v>
      </c>
    </row>
    <row r="1433" spans="1:2" x14ac:dyDescent="0.3">
      <c r="A1433">
        <v>171994</v>
      </c>
      <c r="B1433">
        <v>1</v>
      </c>
    </row>
    <row r="1434" spans="1:2" x14ac:dyDescent="0.3">
      <c r="A1434">
        <v>171998</v>
      </c>
      <c r="B1434">
        <v>1</v>
      </c>
    </row>
    <row r="1435" spans="1:2" x14ac:dyDescent="0.3">
      <c r="A1435">
        <v>172026</v>
      </c>
      <c r="B1435">
        <v>1</v>
      </c>
    </row>
    <row r="1436" spans="1:2" x14ac:dyDescent="0.3">
      <c r="A1436">
        <v>172029</v>
      </c>
      <c r="B1436">
        <v>1</v>
      </c>
    </row>
    <row r="1437" spans="1:2" x14ac:dyDescent="0.3">
      <c r="A1437">
        <v>172283</v>
      </c>
      <c r="B1437">
        <v>1</v>
      </c>
    </row>
    <row r="1438" spans="1:2" x14ac:dyDescent="0.3">
      <c r="A1438">
        <v>172344</v>
      </c>
      <c r="B1438">
        <v>1</v>
      </c>
    </row>
    <row r="1439" spans="1:2" x14ac:dyDescent="0.3">
      <c r="A1439">
        <v>172349</v>
      </c>
      <c r="B1439">
        <v>1</v>
      </c>
    </row>
    <row r="1440" spans="1:2" x14ac:dyDescent="0.3">
      <c r="A1440">
        <v>172442</v>
      </c>
      <c r="B1440">
        <v>1</v>
      </c>
    </row>
    <row r="1441" spans="1:2" x14ac:dyDescent="0.3">
      <c r="A1441">
        <v>172504</v>
      </c>
      <c r="B1441">
        <v>1</v>
      </c>
    </row>
    <row r="1442" spans="1:2" x14ac:dyDescent="0.3">
      <c r="A1442">
        <v>172505</v>
      </c>
      <c r="B1442">
        <v>1</v>
      </c>
    </row>
    <row r="1443" spans="1:2" x14ac:dyDescent="0.3">
      <c r="A1443">
        <v>172602</v>
      </c>
      <c r="B1443">
        <v>1</v>
      </c>
    </row>
    <row r="1444" spans="1:2" x14ac:dyDescent="0.3">
      <c r="A1444">
        <v>172634</v>
      </c>
      <c r="B1444">
        <v>1</v>
      </c>
    </row>
    <row r="1445" spans="1:2" x14ac:dyDescent="0.3">
      <c r="A1445">
        <v>172761</v>
      </c>
      <c r="B1445">
        <v>1</v>
      </c>
    </row>
    <row r="1446" spans="1:2" x14ac:dyDescent="0.3">
      <c r="A1446">
        <v>172762</v>
      </c>
      <c r="B1446">
        <v>1</v>
      </c>
    </row>
    <row r="1447" spans="1:2" x14ac:dyDescent="0.3">
      <c r="A1447">
        <v>172764</v>
      </c>
      <c r="B1447">
        <v>1</v>
      </c>
    </row>
    <row r="1448" spans="1:2" x14ac:dyDescent="0.3">
      <c r="A1448">
        <v>172797</v>
      </c>
      <c r="B1448">
        <v>1</v>
      </c>
    </row>
    <row r="1449" spans="1:2" x14ac:dyDescent="0.3">
      <c r="A1449">
        <v>172799</v>
      </c>
      <c r="B1449">
        <v>1</v>
      </c>
    </row>
    <row r="1450" spans="1:2" x14ac:dyDescent="0.3">
      <c r="A1450">
        <v>172921</v>
      </c>
      <c r="B1450">
        <v>1</v>
      </c>
    </row>
    <row r="1451" spans="1:2" x14ac:dyDescent="0.3">
      <c r="A1451">
        <v>172952</v>
      </c>
      <c r="B1451">
        <v>1</v>
      </c>
    </row>
    <row r="1452" spans="1:2" x14ac:dyDescent="0.3">
      <c r="A1452">
        <v>173016</v>
      </c>
      <c r="B1452">
        <v>1</v>
      </c>
    </row>
    <row r="1453" spans="1:2" x14ac:dyDescent="0.3">
      <c r="A1453">
        <v>173048</v>
      </c>
      <c r="B1453">
        <v>1</v>
      </c>
    </row>
    <row r="1454" spans="1:2" x14ac:dyDescent="0.3">
      <c r="A1454">
        <v>173118</v>
      </c>
      <c r="B1454">
        <v>1</v>
      </c>
    </row>
    <row r="1455" spans="1:2" x14ac:dyDescent="0.3">
      <c r="A1455">
        <v>173147</v>
      </c>
      <c r="B1455">
        <v>1</v>
      </c>
    </row>
    <row r="1456" spans="1:2" x14ac:dyDescent="0.3">
      <c r="A1456">
        <v>173208</v>
      </c>
      <c r="B1456">
        <v>1</v>
      </c>
    </row>
    <row r="1457" spans="1:2" x14ac:dyDescent="0.3">
      <c r="A1457">
        <v>173310</v>
      </c>
      <c r="B1457">
        <v>1</v>
      </c>
    </row>
    <row r="1458" spans="1:2" x14ac:dyDescent="0.3">
      <c r="A1458">
        <v>173338</v>
      </c>
      <c r="B1458">
        <v>1</v>
      </c>
    </row>
    <row r="1459" spans="1:2" x14ac:dyDescent="0.3">
      <c r="A1459">
        <v>173373</v>
      </c>
      <c r="B1459">
        <v>1</v>
      </c>
    </row>
    <row r="1460" spans="1:2" x14ac:dyDescent="0.3">
      <c r="A1460">
        <v>173466</v>
      </c>
      <c r="B1460">
        <v>1</v>
      </c>
    </row>
    <row r="1461" spans="1:2" x14ac:dyDescent="0.3">
      <c r="A1461">
        <v>173563</v>
      </c>
      <c r="B1461">
        <v>1</v>
      </c>
    </row>
    <row r="1462" spans="1:2" x14ac:dyDescent="0.3">
      <c r="A1462">
        <v>173565</v>
      </c>
      <c r="B1462">
        <v>1</v>
      </c>
    </row>
    <row r="1463" spans="1:2" x14ac:dyDescent="0.3">
      <c r="A1463">
        <v>173567</v>
      </c>
      <c r="B1463">
        <v>1</v>
      </c>
    </row>
    <row r="1464" spans="1:2" x14ac:dyDescent="0.3">
      <c r="A1464">
        <v>173594</v>
      </c>
      <c r="B1464">
        <v>1</v>
      </c>
    </row>
    <row r="1465" spans="1:2" x14ac:dyDescent="0.3">
      <c r="A1465">
        <v>173721</v>
      </c>
      <c r="B1465">
        <v>1</v>
      </c>
    </row>
    <row r="1466" spans="1:2" x14ac:dyDescent="0.3">
      <c r="A1466">
        <v>173726</v>
      </c>
      <c r="B1466">
        <v>1</v>
      </c>
    </row>
    <row r="1467" spans="1:2" x14ac:dyDescent="0.3">
      <c r="A1467">
        <v>173786</v>
      </c>
      <c r="B1467">
        <v>1</v>
      </c>
    </row>
    <row r="1468" spans="1:2" x14ac:dyDescent="0.3">
      <c r="A1468">
        <v>173822</v>
      </c>
      <c r="B1468">
        <v>1</v>
      </c>
    </row>
    <row r="1469" spans="1:2" x14ac:dyDescent="0.3">
      <c r="A1469">
        <v>173823</v>
      </c>
      <c r="B1469">
        <v>1</v>
      </c>
    </row>
    <row r="1470" spans="1:2" x14ac:dyDescent="0.3">
      <c r="A1470">
        <v>173849</v>
      </c>
      <c r="B1470">
        <v>1</v>
      </c>
    </row>
    <row r="1471" spans="1:2" x14ac:dyDescent="0.3">
      <c r="A1471">
        <v>173917</v>
      </c>
      <c r="B1471">
        <v>1</v>
      </c>
    </row>
    <row r="1472" spans="1:2" x14ac:dyDescent="0.3">
      <c r="A1472">
        <v>173977</v>
      </c>
      <c r="B1472">
        <v>1</v>
      </c>
    </row>
    <row r="1473" spans="1:2" x14ac:dyDescent="0.3">
      <c r="A1473">
        <v>173983</v>
      </c>
      <c r="B1473">
        <v>1</v>
      </c>
    </row>
    <row r="1474" spans="1:2" x14ac:dyDescent="0.3">
      <c r="A1474">
        <v>174047</v>
      </c>
      <c r="B1474">
        <v>1</v>
      </c>
    </row>
    <row r="1475" spans="1:2" x14ac:dyDescent="0.3">
      <c r="A1475">
        <v>174169</v>
      </c>
      <c r="B1475">
        <v>1</v>
      </c>
    </row>
    <row r="1476" spans="1:2" x14ac:dyDescent="0.3">
      <c r="A1476">
        <v>174171</v>
      </c>
      <c r="B1476">
        <v>1</v>
      </c>
    </row>
    <row r="1477" spans="1:2" x14ac:dyDescent="0.3">
      <c r="A1477">
        <v>174201</v>
      </c>
      <c r="B1477">
        <v>1</v>
      </c>
    </row>
    <row r="1478" spans="1:2" x14ac:dyDescent="0.3">
      <c r="A1478">
        <v>174239</v>
      </c>
      <c r="B1478">
        <v>1</v>
      </c>
    </row>
    <row r="1479" spans="1:2" x14ac:dyDescent="0.3">
      <c r="A1479">
        <v>174269</v>
      </c>
      <c r="B1479">
        <v>1</v>
      </c>
    </row>
    <row r="1480" spans="1:2" x14ac:dyDescent="0.3">
      <c r="A1480">
        <v>174297</v>
      </c>
      <c r="B1480">
        <v>1</v>
      </c>
    </row>
    <row r="1481" spans="1:2" x14ac:dyDescent="0.3">
      <c r="A1481">
        <v>174300</v>
      </c>
      <c r="B1481">
        <v>1</v>
      </c>
    </row>
    <row r="1482" spans="1:2" x14ac:dyDescent="0.3">
      <c r="A1482">
        <v>174395</v>
      </c>
      <c r="B1482">
        <v>1</v>
      </c>
    </row>
    <row r="1483" spans="1:2" x14ac:dyDescent="0.3">
      <c r="A1483">
        <v>174553</v>
      </c>
      <c r="B1483">
        <v>1</v>
      </c>
    </row>
    <row r="1484" spans="1:2" x14ac:dyDescent="0.3">
      <c r="A1484">
        <v>174559</v>
      </c>
      <c r="B1484">
        <v>1</v>
      </c>
    </row>
    <row r="1485" spans="1:2" x14ac:dyDescent="0.3">
      <c r="A1485">
        <v>174584</v>
      </c>
      <c r="B1485">
        <v>1</v>
      </c>
    </row>
    <row r="1486" spans="1:2" x14ac:dyDescent="0.3">
      <c r="A1486">
        <v>174648</v>
      </c>
      <c r="B1486">
        <v>1</v>
      </c>
    </row>
    <row r="1487" spans="1:2" x14ac:dyDescent="0.3">
      <c r="A1487">
        <v>174713</v>
      </c>
      <c r="B1487">
        <v>1</v>
      </c>
    </row>
    <row r="1488" spans="1:2" x14ac:dyDescent="0.3">
      <c r="A1488">
        <v>174813</v>
      </c>
      <c r="B1488">
        <v>1</v>
      </c>
    </row>
    <row r="1489" spans="1:2" x14ac:dyDescent="0.3">
      <c r="A1489">
        <v>174872</v>
      </c>
      <c r="B1489">
        <v>1</v>
      </c>
    </row>
    <row r="1490" spans="1:2" x14ac:dyDescent="0.3">
      <c r="A1490">
        <v>174876</v>
      </c>
      <c r="B1490">
        <v>1</v>
      </c>
    </row>
    <row r="1491" spans="1:2" x14ac:dyDescent="0.3">
      <c r="A1491">
        <v>174879</v>
      </c>
      <c r="B1491">
        <v>1</v>
      </c>
    </row>
    <row r="1492" spans="1:2" x14ac:dyDescent="0.3">
      <c r="A1492">
        <v>174937</v>
      </c>
      <c r="B1492">
        <v>1</v>
      </c>
    </row>
    <row r="1493" spans="1:2" x14ac:dyDescent="0.3">
      <c r="A1493">
        <v>174938</v>
      </c>
      <c r="B1493">
        <v>1</v>
      </c>
    </row>
    <row r="1494" spans="1:2" x14ac:dyDescent="0.3">
      <c r="A1494">
        <v>174940</v>
      </c>
      <c r="B1494">
        <v>1</v>
      </c>
    </row>
    <row r="1495" spans="1:2" x14ac:dyDescent="0.3">
      <c r="A1495">
        <v>174971</v>
      </c>
      <c r="B1495">
        <v>1</v>
      </c>
    </row>
    <row r="1496" spans="1:2" x14ac:dyDescent="0.3">
      <c r="A1496">
        <v>174975</v>
      </c>
      <c r="B1496">
        <v>1</v>
      </c>
    </row>
    <row r="1497" spans="1:2" x14ac:dyDescent="0.3">
      <c r="A1497">
        <v>175035</v>
      </c>
      <c r="B1497">
        <v>1</v>
      </c>
    </row>
    <row r="1498" spans="1:2" x14ac:dyDescent="0.3">
      <c r="A1498">
        <v>175128</v>
      </c>
      <c r="B1498">
        <v>1</v>
      </c>
    </row>
    <row r="1499" spans="1:2" x14ac:dyDescent="0.3">
      <c r="A1499">
        <v>175130</v>
      </c>
      <c r="B1499">
        <v>1</v>
      </c>
    </row>
    <row r="1500" spans="1:2" x14ac:dyDescent="0.3">
      <c r="A1500">
        <v>175195</v>
      </c>
      <c r="B1500">
        <v>1</v>
      </c>
    </row>
    <row r="1501" spans="1:2" x14ac:dyDescent="0.3">
      <c r="A1501">
        <v>175292</v>
      </c>
      <c r="B1501">
        <v>1</v>
      </c>
    </row>
    <row r="1502" spans="1:2" x14ac:dyDescent="0.3">
      <c r="A1502">
        <v>175321</v>
      </c>
      <c r="B1502">
        <v>1</v>
      </c>
    </row>
    <row r="1503" spans="1:2" x14ac:dyDescent="0.3">
      <c r="A1503">
        <v>175324</v>
      </c>
      <c r="B1503">
        <v>1</v>
      </c>
    </row>
    <row r="1504" spans="1:2" x14ac:dyDescent="0.3">
      <c r="A1504">
        <v>175326</v>
      </c>
      <c r="B1504">
        <v>1</v>
      </c>
    </row>
    <row r="1505" spans="1:2" x14ac:dyDescent="0.3">
      <c r="A1505">
        <v>175416</v>
      </c>
      <c r="B1505">
        <v>1</v>
      </c>
    </row>
    <row r="1506" spans="1:2" x14ac:dyDescent="0.3">
      <c r="A1506">
        <v>175448</v>
      </c>
      <c r="B1506">
        <v>1</v>
      </c>
    </row>
    <row r="1507" spans="1:2" x14ac:dyDescent="0.3">
      <c r="A1507">
        <v>175512</v>
      </c>
      <c r="B1507">
        <v>1</v>
      </c>
    </row>
    <row r="1508" spans="1:2" x14ac:dyDescent="0.3">
      <c r="A1508">
        <v>175576</v>
      </c>
      <c r="B1508">
        <v>1</v>
      </c>
    </row>
    <row r="1509" spans="1:2" x14ac:dyDescent="0.3">
      <c r="A1509">
        <v>175578</v>
      </c>
      <c r="B1509">
        <v>1</v>
      </c>
    </row>
    <row r="1510" spans="1:2" x14ac:dyDescent="0.3">
      <c r="A1510">
        <v>175580</v>
      </c>
      <c r="B1510">
        <v>1</v>
      </c>
    </row>
    <row r="1511" spans="1:2" x14ac:dyDescent="0.3">
      <c r="A1511">
        <v>175672</v>
      </c>
      <c r="B1511">
        <v>1</v>
      </c>
    </row>
    <row r="1512" spans="1:2" x14ac:dyDescent="0.3">
      <c r="A1512">
        <v>175673</v>
      </c>
      <c r="B1512">
        <v>1</v>
      </c>
    </row>
    <row r="1513" spans="1:2" x14ac:dyDescent="0.3">
      <c r="A1513">
        <v>175676</v>
      </c>
      <c r="B1513">
        <v>1</v>
      </c>
    </row>
    <row r="1514" spans="1:2" x14ac:dyDescent="0.3">
      <c r="A1514">
        <v>175999</v>
      </c>
      <c r="B1514">
        <v>1</v>
      </c>
    </row>
    <row r="1515" spans="1:2" x14ac:dyDescent="0.3">
      <c r="A1515">
        <v>176024</v>
      </c>
      <c r="B1515">
        <v>1</v>
      </c>
    </row>
    <row r="1516" spans="1:2" x14ac:dyDescent="0.3">
      <c r="A1516">
        <v>176026</v>
      </c>
      <c r="B1516">
        <v>1</v>
      </c>
    </row>
    <row r="1517" spans="1:2" x14ac:dyDescent="0.3">
      <c r="A1517">
        <v>176029</v>
      </c>
      <c r="B1517">
        <v>1</v>
      </c>
    </row>
    <row r="1518" spans="1:2" x14ac:dyDescent="0.3">
      <c r="A1518">
        <v>176120</v>
      </c>
      <c r="B1518">
        <v>1</v>
      </c>
    </row>
    <row r="1519" spans="1:2" x14ac:dyDescent="0.3">
      <c r="A1519">
        <v>176190</v>
      </c>
      <c r="B1519">
        <v>1</v>
      </c>
    </row>
    <row r="1520" spans="1:2" x14ac:dyDescent="0.3">
      <c r="A1520">
        <v>176248</v>
      </c>
      <c r="B1520">
        <v>1</v>
      </c>
    </row>
    <row r="1521" spans="1:2" x14ac:dyDescent="0.3">
      <c r="A1521">
        <v>176378</v>
      </c>
      <c r="B1521">
        <v>1</v>
      </c>
    </row>
    <row r="1522" spans="1:2" x14ac:dyDescent="0.3">
      <c r="A1522">
        <v>176382</v>
      </c>
      <c r="B1522">
        <v>1</v>
      </c>
    </row>
    <row r="1523" spans="1:2" x14ac:dyDescent="0.3">
      <c r="A1523">
        <v>176410</v>
      </c>
      <c r="B1523">
        <v>1</v>
      </c>
    </row>
    <row r="1524" spans="1:2" x14ac:dyDescent="0.3">
      <c r="A1524">
        <v>176443</v>
      </c>
      <c r="B1524">
        <v>1</v>
      </c>
    </row>
    <row r="1525" spans="1:2" x14ac:dyDescent="0.3">
      <c r="A1525">
        <v>176511</v>
      </c>
      <c r="B1525">
        <v>1</v>
      </c>
    </row>
    <row r="1526" spans="1:2" x14ac:dyDescent="0.3">
      <c r="A1526">
        <v>176536</v>
      </c>
      <c r="B1526">
        <v>1</v>
      </c>
    </row>
    <row r="1527" spans="1:2" x14ac:dyDescent="0.3">
      <c r="A1527">
        <v>176572</v>
      </c>
      <c r="B1527">
        <v>1</v>
      </c>
    </row>
    <row r="1528" spans="1:2" x14ac:dyDescent="0.3">
      <c r="A1528">
        <v>176698</v>
      </c>
      <c r="B1528">
        <v>1</v>
      </c>
    </row>
    <row r="1529" spans="1:2" x14ac:dyDescent="0.3">
      <c r="A1529">
        <v>176825</v>
      </c>
      <c r="B1529">
        <v>1</v>
      </c>
    </row>
    <row r="1530" spans="1:2" x14ac:dyDescent="0.3">
      <c r="A1530">
        <v>176955</v>
      </c>
      <c r="B1530">
        <v>1</v>
      </c>
    </row>
    <row r="1531" spans="1:2" x14ac:dyDescent="0.3">
      <c r="A1531">
        <v>177051</v>
      </c>
      <c r="B1531">
        <v>1</v>
      </c>
    </row>
    <row r="1532" spans="1:2" x14ac:dyDescent="0.3">
      <c r="A1532">
        <v>177053</v>
      </c>
      <c r="B1532">
        <v>1</v>
      </c>
    </row>
    <row r="1533" spans="1:2" x14ac:dyDescent="0.3">
      <c r="A1533">
        <v>177081</v>
      </c>
      <c r="B1533">
        <v>1</v>
      </c>
    </row>
    <row r="1534" spans="1:2" x14ac:dyDescent="0.3">
      <c r="A1534">
        <v>177151</v>
      </c>
      <c r="B1534">
        <v>1</v>
      </c>
    </row>
    <row r="1535" spans="1:2" x14ac:dyDescent="0.3">
      <c r="A1535">
        <v>177180</v>
      </c>
      <c r="B1535">
        <v>1</v>
      </c>
    </row>
    <row r="1536" spans="1:2" x14ac:dyDescent="0.3">
      <c r="A1536">
        <v>177214</v>
      </c>
      <c r="B1536">
        <v>1</v>
      </c>
    </row>
    <row r="1537" spans="1:2" x14ac:dyDescent="0.3">
      <c r="A1537">
        <v>177243</v>
      </c>
      <c r="B1537">
        <v>1</v>
      </c>
    </row>
    <row r="1538" spans="1:2" x14ac:dyDescent="0.3">
      <c r="A1538">
        <v>177274</v>
      </c>
      <c r="B1538">
        <v>1</v>
      </c>
    </row>
    <row r="1539" spans="1:2" x14ac:dyDescent="0.3">
      <c r="A1539">
        <v>177279</v>
      </c>
      <c r="B1539">
        <v>1</v>
      </c>
    </row>
    <row r="1540" spans="1:2" x14ac:dyDescent="0.3">
      <c r="A1540">
        <v>177336</v>
      </c>
      <c r="B1540">
        <v>1</v>
      </c>
    </row>
    <row r="1541" spans="1:2" x14ac:dyDescent="0.3">
      <c r="A1541">
        <v>177371</v>
      </c>
      <c r="B1541">
        <v>1</v>
      </c>
    </row>
    <row r="1542" spans="1:2" x14ac:dyDescent="0.3">
      <c r="A1542">
        <v>177401</v>
      </c>
      <c r="B1542">
        <v>1</v>
      </c>
    </row>
    <row r="1543" spans="1:2" x14ac:dyDescent="0.3">
      <c r="A1543">
        <v>177407</v>
      </c>
      <c r="B1543">
        <v>1</v>
      </c>
    </row>
    <row r="1544" spans="1:2" x14ac:dyDescent="0.3">
      <c r="A1544">
        <v>177464</v>
      </c>
      <c r="B1544">
        <v>1</v>
      </c>
    </row>
    <row r="1545" spans="1:2" x14ac:dyDescent="0.3">
      <c r="A1545">
        <v>177501</v>
      </c>
      <c r="B1545">
        <v>1</v>
      </c>
    </row>
    <row r="1546" spans="1:2" x14ac:dyDescent="0.3">
      <c r="A1546">
        <v>177534</v>
      </c>
      <c r="B1546">
        <v>1</v>
      </c>
    </row>
    <row r="1547" spans="1:2" x14ac:dyDescent="0.3">
      <c r="A1547">
        <v>177656</v>
      </c>
      <c r="B1547">
        <v>1</v>
      </c>
    </row>
    <row r="1548" spans="1:2" x14ac:dyDescent="0.3">
      <c r="A1548">
        <v>177786</v>
      </c>
      <c r="B1548">
        <v>1</v>
      </c>
    </row>
    <row r="1549" spans="1:2" x14ac:dyDescent="0.3">
      <c r="A1549">
        <v>177850</v>
      </c>
      <c r="B1549">
        <v>1</v>
      </c>
    </row>
    <row r="1550" spans="1:2" x14ac:dyDescent="0.3">
      <c r="A1550">
        <v>177886</v>
      </c>
      <c r="B1550">
        <v>1</v>
      </c>
    </row>
    <row r="1551" spans="1:2" x14ac:dyDescent="0.3">
      <c r="A1551">
        <v>178011</v>
      </c>
      <c r="B1551">
        <v>1</v>
      </c>
    </row>
    <row r="1552" spans="1:2" x14ac:dyDescent="0.3">
      <c r="A1552">
        <v>178040</v>
      </c>
      <c r="B1552">
        <v>1</v>
      </c>
    </row>
    <row r="1553" spans="1:2" x14ac:dyDescent="0.3">
      <c r="A1553">
        <v>178170</v>
      </c>
      <c r="B1553">
        <v>1</v>
      </c>
    </row>
    <row r="1554" spans="1:2" x14ac:dyDescent="0.3">
      <c r="A1554">
        <v>178234</v>
      </c>
      <c r="B1554">
        <v>1</v>
      </c>
    </row>
    <row r="1555" spans="1:2" x14ac:dyDescent="0.3">
      <c r="A1555">
        <v>178235</v>
      </c>
      <c r="B1555">
        <v>1</v>
      </c>
    </row>
    <row r="1556" spans="1:2" x14ac:dyDescent="0.3">
      <c r="A1556">
        <v>178362</v>
      </c>
      <c r="B1556">
        <v>1</v>
      </c>
    </row>
    <row r="1557" spans="1:2" x14ac:dyDescent="0.3">
      <c r="A1557">
        <v>178392</v>
      </c>
      <c r="B1557">
        <v>1</v>
      </c>
    </row>
    <row r="1558" spans="1:2" x14ac:dyDescent="0.3">
      <c r="A1558">
        <v>178425</v>
      </c>
      <c r="B1558">
        <v>1</v>
      </c>
    </row>
    <row r="1559" spans="1:2" x14ac:dyDescent="0.3">
      <c r="A1559">
        <v>178431</v>
      </c>
      <c r="B1559">
        <v>1</v>
      </c>
    </row>
    <row r="1560" spans="1:2" x14ac:dyDescent="0.3">
      <c r="A1560">
        <v>178520</v>
      </c>
      <c r="B1560">
        <v>1</v>
      </c>
    </row>
    <row r="1561" spans="1:2" x14ac:dyDescent="0.3">
      <c r="A1561">
        <v>178621</v>
      </c>
      <c r="B1561">
        <v>1</v>
      </c>
    </row>
    <row r="1562" spans="1:2" x14ac:dyDescent="0.3">
      <c r="A1562">
        <v>178648</v>
      </c>
      <c r="B1562">
        <v>1</v>
      </c>
    </row>
    <row r="1563" spans="1:2" x14ac:dyDescent="0.3">
      <c r="A1563">
        <v>178650</v>
      </c>
      <c r="B1563">
        <v>1</v>
      </c>
    </row>
    <row r="1564" spans="1:2" x14ac:dyDescent="0.3">
      <c r="A1564">
        <v>178651</v>
      </c>
      <c r="B1564">
        <v>1</v>
      </c>
    </row>
    <row r="1565" spans="1:2" x14ac:dyDescent="0.3">
      <c r="A1565">
        <v>178749</v>
      </c>
      <c r="B1565">
        <v>1</v>
      </c>
    </row>
    <row r="1566" spans="1:2" x14ac:dyDescent="0.3">
      <c r="A1566">
        <v>178776</v>
      </c>
      <c r="B1566">
        <v>1</v>
      </c>
    </row>
    <row r="1567" spans="1:2" x14ac:dyDescent="0.3">
      <c r="A1567">
        <v>178777</v>
      </c>
      <c r="B1567">
        <v>1</v>
      </c>
    </row>
    <row r="1568" spans="1:2" x14ac:dyDescent="0.3">
      <c r="A1568">
        <v>178840</v>
      </c>
      <c r="B1568">
        <v>1</v>
      </c>
    </row>
    <row r="1569" spans="1:2" x14ac:dyDescent="0.3">
      <c r="A1569">
        <v>178846</v>
      </c>
      <c r="B1569">
        <v>1</v>
      </c>
    </row>
    <row r="1570" spans="1:2" x14ac:dyDescent="0.3">
      <c r="A1570">
        <v>178874</v>
      </c>
      <c r="B1570">
        <v>1</v>
      </c>
    </row>
    <row r="1571" spans="1:2" x14ac:dyDescent="0.3">
      <c r="A1571">
        <v>178875</v>
      </c>
      <c r="B1571">
        <v>1</v>
      </c>
    </row>
    <row r="1572" spans="1:2" x14ac:dyDescent="0.3">
      <c r="A1572">
        <v>179006</v>
      </c>
      <c r="B1572">
        <v>1</v>
      </c>
    </row>
    <row r="1573" spans="1:2" x14ac:dyDescent="0.3">
      <c r="A1573">
        <v>179101</v>
      </c>
      <c r="B1573">
        <v>1</v>
      </c>
    </row>
    <row r="1574" spans="1:2" x14ac:dyDescent="0.3">
      <c r="A1574">
        <v>179291</v>
      </c>
      <c r="B1574">
        <v>1</v>
      </c>
    </row>
    <row r="1575" spans="1:2" x14ac:dyDescent="0.3">
      <c r="A1575">
        <v>179418</v>
      </c>
      <c r="B1575">
        <v>1</v>
      </c>
    </row>
    <row r="1576" spans="1:2" x14ac:dyDescent="0.3">
      <c r="A1576">
        <v>179420</v>
      </c>
      <c r="B1576">
        <v>1</v>
      </c>
    </row>
    <row r="1577" spans="1:2" x14ac:dyDescent="0.3">
      <c r="A1577">
        <v>179452</v>
      </c>
      <c r="B1577">
        <v>1</v>
      </c>
    </row>
    <row r="1578" spans="1:2" x14ac:dyDescent="0.3">
      <c r="A1578">
        <v>179514</v>
      </c>
      <c r="B1578">
        <v>1</v>
      </c>
    </row>
    <row r="1579" spans="1:2" x14ac:dyDescent="0.3">
      <c r="A1579">
        <v>179768</v>
      </c>
      <c r="B1579">
        <v>1</v>
      </c>
    </row>
    <row r="1580" spans="1:2" x14ac:dyDescent="0.3">
      <c r="A1580">
        <v>179837</v>
      </c>
      <c r="B1580">
        <v>1</v>
      </c>
    </row>
    <row r="1581" spans="1:2" x14ac:dyDescent="0.3">
      <c r="A1581">
        <v>179900</v>
      </c>
      <c r="B1581">
        <v>1</v>
      </c>
    </row>
    <row r="1582" spans="1:2" x14ac:dyDescent="0.3">
      <c r="A1582">
        <v>179931</v>
      </c>
      <c r="B1582">
        <v>1</v>
      </c>
    </row>
    <row r="1583" spans="1:2" x14ac:dyDescent="0.3">
      <c r="A1583">
        <v>180025</v>
      </c>
      <c r="B1583">
        <v>1</v>
      </c>
    </row>
    <row r="1584" spans="1:2" x14ac:dyDescent="0.3">
      <c r="A1584">
        <v>180058</v>
      </c>
      <c r="B1584">
        <v>1</v>
      </c>
    </row>
    <row r="1585" spans="1:2" x14ac:dyDescent="0.3">
      <c r="A1585">
        <v>180059</v>
      </c>
      <c r="B1585">
        <v>1</v>
      </c>
    </row>
    <row r="1586" spans="1:2" x14ac:dyDescent="0.3">
      <c r="A1586">
        <v>180061</v>
      </c>
      <c r="B1586">
        <v>1</v>
      </c>
    </row>
    <row r="1587" spans="1:2" x14ac:dyDescent="0.3">
      <c r="A1587">
        <v>180216</v>
      </c>
      <c r="B1587">
        <v>1</v>
      </c>
    </row>
    <row r="1588" spans="1:2" x14ac:dyDescent="0.3">
      <c r="A1588">
        <v>180287</v>
      </c>
      <c r="B1588">
        <v>1</v>
      </c>
    </row>
    <row r="1589" spans="1:2" x14ac:dyDescent="0.3">
      <c r="A1589">
        <v>180381</v>
      </c>
      <c r="B1589">
        <v>1</v>
      </c>
    </row>
    <row r="1590" spans="1:2" x14ac:dyDescent="0.3">
      <c r="A1590">
        <v>180412</v>
      </c>
      <c r="B1590">
        <v>1</v>
      </c>
    </row>
    <row r="1591" spans="1:2" x14ac:dyDescent="0.3">
      <c r="A1591">
        <v>180507</v>
      </c>
      <c r="B1591">
        <v>1</v>
      </c>
    </row>
    <row r="1592" spans="1:2" x14ac:dyDescent="0.3">
      <c r="A1592">
        <v>180633</v>
      </c>
      <c r="B1592">
        <v>1</v>
      </c>
    </row>
    <row r="1593" spans="1:2" x14ac:dyDescent="0.3">
      <c r="A1593">
        <v>180638</v>
      </c>
      <c r="B1593">
        <v>1</v>
      </c>
    </row>
    <row r="1594" spans="1:2" x14ac:dyDescent="0.3">
      <c r="A1594">
        <v>180639</v>
      </c>
      <c r="B1594">
        <v>1</v>
      </c>
    </row>
    <row r="1595" spans="1:2" x14ac:dyDescent="0.3">
      <c r="A1595">
        <v>180698</v>
      </c>
      <c r="B1595">
        <v>1</v>
      </c>
    </row>
    <row r="1596" spans="1:2" x14ac:dyDescent="0.3">
      <c r="A1596">
        <v>180700</v>
      </c>
      <c r="B1596">
        <v>1</v>
      </c>
    </row>
    <row r="1597" spans="1:2" x14ac:dyDescent="0.3">
      <c r="A1597">
        <v>180760</v>
      </c>
      <c r="B1597">
        <v>1</v>
      </c>
    </row>
    <row r="1598" spans="1:2" x14ac:dyDescent="0.3">
      <c r="A1598">
        <v>180767</v>
      </c>
      <c r="B1598">
        <v>1</v>
      </c>
    </row>
    <row r="1599" spans="1:2" x14ac:dyDescent="0.3">
      <c r="A1599">
        <v>180798</v>
      </c>
      <c r="B1599">
        <v>1</v>
      </c>
    </row>
    <row r="1600" spans="1:2" x14ac:dyDescent="0.3">
      <c r="A1600">
        <v>180861</v>
      </c>
      <c r="B1600">
        <v>1</v>
      </c>
    </row>
    <row r="1601" spans="1:2" x14ac:dyDescent="0.3">
      <c r="A1601">
        <v>180894</v>
      </c>
      <c r="B1601">
        <v>1</v>
      </c>
    </row>
    <row r="1602" spans="1:2" x14ac:dyDescent="0.3">
      <c r="A1602">
        <v>180922</v>
      </c>
      <c r="B1602">
        <v>1</v>
      </c>
    </row>
    <row r="1603" spans="1:2" x14ac:dyDescent="0.3">
      <c r="A1603">
        <v>181054</v>
      </c>
      <c r="B1603">
        <v>1</v>
      </c>
    </row>
    <row r="1604" spans="1:2" x14ac:dyDescent="0.3">
      <c r="A1604">
        <v>181084</v>
      </c>
      <c r="B1604">
        <v>1</v>
      </c>
    </row>
    <row r="1605" spans="1:2" x14ac:dyDescent="0.3">
      <c r="A1605">
        <v>181147</v>
      </c>
      <c r="B1605">
        <v>1</v>
      </c>
    </row>
    <row r="1606" spans="1:2" x14ac:dyDescent="0.3">
      <c r="A1606">
        <v>181181</v>
      </c>
      <c r="B1606">
        <v>1</v>
      </c>
    </row>
    <row r="1607" spans="1:2" x14ac:dyDescent="0.3">
      <c r="A1607">
        <v>181278</v>
      </c>
      <c r="B1607">
        <v>1</v>
      </c>
    </row>
    <row r="1608" spans="1:2" x14ac:dyDescent="0.3">
      <c r="A1608">
        <v>181342</v>
      </c>
      <c r="B1608">
        <v>1</v>
      </c>
    </row>
    <row r="1609" spans="1:2" x14ac:dyDescent="0.3">
      <c r="A1609">
        <v>181372</v>
      </c>
      <c r="B1609">
        <v>1</v>
      </c>
    </row>
    <row r="1610" spans="1:2" x14ac:dyDescent="0.3">
      <c r="A1610">
        <v>181434</v>
      </c>
      <c r="B1610">
        <v>1</v>
      </c>
    </row>
    <row r="1611" spans="1:2" x14ac:dyDescent="0.3">
      <c r="A1611">
        <v>181500</v>
      </c>
      <c r="B1611">
        <v>1</v>
      </c>
    </row>
    <row r="1612" spans="1:2" x14ac:dyDescent="0.3">
      <c r="A1612">
        <v>181528</v>
      </c>
      <c r="B1612">
        <v>1</v>
      </c>
    </row>
    <row r="1613" spans="1:2" x14ac:dyDescent="0.3">
      <c r="A1613">
        <v>181566</v>
      </c>
      <c r="B1613">
        <v>1</v>
      </c>
    </row>
    <row r="1614" spans="1:2" x14ac:dyDescent="0.3">
      <c r="A1614">
        <v>181688</v>
      </c>
      <c r="B1614">
        <v>1</v>
      </c>
    </row>
    <row r="1615" spans="1:2" x14ac:dyDescent="0.3">
      <c r="A1615">
        <v>181755</v>
      </c>
      <c r="B1615">
        <v>1</v>
      </c>
    </row>
    <row r="1616" spans="1:2" x14ac:dyDescent="0.3">
      <c r="A1616">
        <v>181759</v>
      </c>
      <c r="B1616">
        <v>1</v>
      </c>
    </row>
    <row r="1617" spans="1:2" x14ac:dyDescent="0.3">
      <c r="A1617">
        <v>181784</v>
      </c>
      <c r="B1617">
        <v>1</v>
      </c>
    </row>
    <row r="1618" spans="1:2" x14ac:dyDescent="0.3">
      <c r="A1618">
        <v>181851</v>
      </c>
      <c r="B1618">
        <v>1</v>
      </c>
    </row>
    <row r="1619" spans="1:2" x14ac:dyDescent="0.3">
      <c r="A1619">
        <v>181914</v>
      </c>
      <c r="B1619">
        <v>1</v>
      </c>
    </row>
    <row r="1620" spans="1:2" x14ac:dyDescent="0.3">
      <c r="A1620">
        <v>182015</v>
      </c>
      <c r="B1620">
        <v>1</v>
      </c>
    </row>
    <row r="1621" spans="1:2" x14ac:dyDescent="0.3">
      <c r="A1621">
        <v>182072</v>
      </c>
      <c r="B1621">
        <v>1</v>
      </c>
    </row>
    <row r="1622" spans="1:2" x14ac:dyDescent="0.3">
      <c r="A1622">
        <v>182075</v>
      </c>
      <c r="B1622">
        <v>1</v>
      </c>
    </row>
    <row r="1623" spans="1:2" x14ac:dyDescent="0.3">
      <c r="A1623">
        <v>182170</v>
      </c>
      <c r="B1623">
        <v>1</v>
      </c>
    </row>
    <row r="1624" spans="1:2" x14ac:dyDescent="0.3">
      <c r="A1624">
        <v>182233</v>
      </c>
      <c r="B1624">
        <v>1</v>
      </c>
    </row>
    <row r="1625" spans="1:2" x14ac:dyDescent="0.3">
      <c r="A1625">
        <v>182365</v>
      </c>
      <c r="B1625">
        <v>1</v>
      </c>
    </row>
    <row r="1626" spans="1:2" x14ac:dyDescent="0.3">
      <c r="A1626">
        <v>182392</v>
      </c>
      <c r="B1626">
        <v>1</v>
      </c>
    </row>
    <row r="1627" spans="1:2" x14ac:dyDescent="0.3">
      <c r="A1627">
        <v>182492</v>
      </c>
      <c r="B1627">
        <v>1</v>
      </c>
    </row>
    <row r="1628" spans="1:2" x14ac:dyDescent="0.3">
      <c r="A1628">
        <v>182559</v>
      </c>
      <c r="B1628">
        <v>1</v>
      </c>
    </row>
    <row r="1629" spans="1:2" x14ac:dyDescent="0.3">
      <c r="A1629">
        <v>182586</v>
      </c>
      <c r="B1629">
        <v>1</v>
      </c>
    </row>
    <row r="1630" spans="1:2" x14ac:dyDescent="0.3">
      <c r="A1630">
        <v>182680</v>
      </c>
      <c r="B1630">
        <v>1</v>
      </c>
    </row>
    <row r="1631" spans="1:2" x14ac:dyDescent="0.3">
      <c r="A1631">
        <v>182681</v>
      </c>
      <c r="B1631">
        <v>1</v>
      </c>
    </row>
    <row r="1632" spans="1:2" x14ac:dyDescent="0.3">
      <c r="A1632">
        <v>182683</v>
      </c>
      <c r="B1632">
        <v>1</v>
      </c>
    </row>
    <row r="1633" spans="1:2" x14ac:dyDescent="0.3">
      <c r="A1633">
        <v>182750</v>
      </c>
      <c r="B1633">
        <v>1</v>
      </c>
    </row>
    <row r="1634" spans="1:2" x14ac:dyDescent="0.3">
      <c r="A1634">
        <v>182781</v>
      </c>
      <c r="B1634">
        <v>1</v>
      </c>
    </row>
    <row r="1635" spans="1:2" x14ac:dyDescent="0.3">
      <c r="A1635">
        <v>182906</v>
      </c>
      <c r="B1635">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9DF6-849C-4DB8-AA89-4D754A63FFB2}">
  <sheetPr codeName="Sheet6"/>
  <dimension ref="A3:F53"/>
  <sheetViews>
    <sheetView topLeftCell="E1" workbookViewId="0">
      <selection activeCell="Q14" sqref="Q14"/>
    </sheetView>
  </sheetViews>
  <sheetFormatPr defaultRowHeight="14.4" x14ac:dyDescent="0.3"/>
  <cols>
    <col min="1" max="1" width="17.33203125" bestFit="1" customWidth="1"/>
    <col min="2" max="2" width="11.6640625" bestFit="1" customWidth="1"/>
    <col min="5" max="5" width="17.33203125" bestFit="1" customWidth="1"/>
    <col min="6" max="6" width="11.21875" bestFit="1" customWidth="1"/>
  </cols>
  <sheetData>
    <row r="3" spans="1:6" x14ac:dyDescent="0.3">
      <c r="A3" s="2" t="s">
        <v>3027</v>
      </c>
      <c r="B3" t="s">
        <v>3022</v>
      </c>
      <c r="E3" t="str">
        <f>A3</f>
        <v>State</v>
      </c>
      <c r="F3" t="str">
        <f>B3</f>
        <v>Sum of Sales</v>
      </c>
    </row>
    <row r="4" spans="1:6" x14ac:dyDescent="0.3">
      <c r="A4" s="3" t="s">
        <v>1275</v>
      </c>
      <c r="B4">
        <v>46826.45</v>
      </c>
      <c r="E4" t="str">
        <f t="shared" ref="E4:E52" si="0">A4</f>
        <v>Alabama</v>
      </c>
      <c r="F4" s="4">
        <f t="shared" ref="F4:F52" si="1">B4</f>
        <v>46826.45</v>
      </c>
    </row>
    <row r="5" spans="1:6" x14ac:dyDescent="0.3">
      <c r="A5" s="3" t="s">
        <v>378</v>
      </c>
      <c r="B5">
        <v>14367.86</v>
      </c>
      <c r="E5" t="str">
        <f t="shared" si="0"/>
        <v>Arizona</v>
      </c>
      <c r="F5" s="4">
        <f t="shared" si="1"/>
        <v>14367.86</v>
      </c>
    </row>
    <row r="6" spans="1:6" x14ac:dyDescent="0.3">
      <c r="A6" s="3" t="s">
        <v>956</v>
      </c>
      <c r="B6">
        <v>11724.43</v>
      </c>
      <c r="E6" t="str">
        <f t="shared" si="0"/>
        <v>Arkansas</v>
      </c>
      <c r="F6" s="4">
        <f t="shared" si="1"/>
        <v>11724.43</v>
      </c>
    </row>
    <row r="7" spans="1:6" x14ac:dyDescent="0.3">
      <c r="A7" s="3" t="s">
        <v>45</v>
      </c>
      <c r="B7">
        <v>284805.40999999997</v>
      </c>
      <c r="E7" t="str">
        <f t="shared" si="0"/>
        <v>California</v>
      </c>
      <c r="F7" s="4">
        <f t="shared" si="1"/>
        <v>284805.40999999997</v>
      </c>
    </row>
    <row r="8" spans="1:6" x14ac:dyDescent="0.3">
      <c r="A8" s="3" t="s">
        <v>255</v>
      </c>
      <c r="B8">
        <v>45843.45</v>
      </c>
      <c r="E8" t="str">
        <f t="shared" si="0"/>
        <v>Colorado</v>
      </c>
      <c r="F8" s="4">
        <f t="shared" si="1"/>
        <v>45843.45</v>
      </c>
    </row>
    <row r="9" spans="1:6" x14ac:dyDescent="0.3">
      <c r="A9" s="3" t="s">
        <v>228</v>
      </c>
      <c r="B9">
        <v>6540.54</v>
      </c>
      <c r="E9" t="str">
        <f t="shared" si="0"/>
        <v>Connecticut</v>
      </c>
      <c r="F9" s="4">
        <f t="shared" si="1"/>
        <v>6540.54</v>
      </c>
    </row>
    <row r="10" spans="1:6" x14ac:dyDescent="0.3">
      <c r="A10" s="3" t="s">
        <v>1146</v>
      </c>
      <c r="B10">
        <v>1257.76</v>
      </c>
      <c r="E10" t="str">
        <f t="shared" si="0"/>
        <v>Delaware</v>
      </c>
      <c r="F10" s="4">
        <f t="shared" si="1"/>
        <v>1257.76</v>
      </c>
    </row>
    <row r="11" spans="1:6" x14ac:dyDescent="0.3">
      <c r="A11" s="3" t="s">
        <v>1005</v>
      </c>
      <c r="B11">
        <v>68946.66</v>
      </c>
      <c r="E11" t="str">
        <f t="shared" si="0"/>
        <v>District of Columbia</v>
      </c>
      <c r="F11" s="4">
        <f t="shared" si="1"/>
        <v>68946.66</v>
      </c>
    </row>
    <row r="12" spans="1:6" x14ac:dyDescent="0.3">
      <c r="A12" s="3" t="s">
        <v>362</v>
      </c>
      <c r="B12">
        <v>81205.22</v>
      </c>
      <c r="E12" t="str">
        <f t="shared" si="0"/>
        <v>Florida</v>
      </c>
      <c r="F12" s="4">
        <f t="shared" si="1"/>
        <v>81205.22</v>
      </c>
    </row>
    <row r="13" spans="1:6" x14ac:dyDescent="0.3">
      <c r="A13" s="3" t="s">
        <v>387</v>
      </c>
      <c r="B13">
        <v>29050.79</v>
      </c>
      <c r="E13" t="str">
        <f t="shared" si="0"/>
        <v>Georgia</v>
      </c>
      <c r="F13" s="4">
        <f t="shared" si="1"/>
        <v>29050.79</v>
      </c>
    </row>
    <row r="14" spans="1:6" x14ac:dyDescent="0.3">
      <c r="A14" s="3" t="s">
        <v>1737</v>
      </c>
      <c r="B14">
        <v>13922.92</v>
      </c>
      <c r="E14" t="str">
        <f t="shared" si="0"/>
        <v>Idaho</v>
      </c>
      <c r="F14" s="4">
        <f t="shared" si="1"/>
        <v>13922.92</v>
      </c>
    </row>
    <row r="15" spans="1:6" x14ac:dyDescent="0.3">
      <c r="A15" s="3" t="s">
        <v>178</v>
      </c>
      <c r="B15">
        <v>98971.25</v>
      </c>
      <c r="E15" t="str">
        <f t="shared" si="0"/>
        <v>Illinois</v>
      </c>
      <c r="F15" s="4">
        <f t="shared" si="1"/>
        <v>98971.25</v>
      </c>
    </row>
    <row r="16" spans="1:6" x14ac:dyDescent="0.3">
      <c r="A16" s="3" t="s">
        <v>701</v>
      </c>
      <c r="B16">
        <v>39314.550000000003</v>
      </c>
      <c r="E16" t="str">
        <f t="shared" si="0"/>
        <v>Indiana</v>
      </c>
      <c r="F16" s="4">
        <f t="shared" si="1"/>
        <v>39314.550000000003</v>
      </c>
    </row>
    <row r="17" spans="1:6" x14ac:dyDescent="0.3">
      <c r="A17" s="3" t="s">
        <v>330</v>
      </c>
      <c r="B17">
        <v>10977.69</v>
      </c>
      <c r="E17" t="str">
        <f t="shared" si="0"/>
        <v>Iowa</v>
      </c>
      <c r="F17" s="4">
        <f t="shared" si="1"/>
        <v>10977.69</v>
      </c>
    </row>
    <row r="18" spans="1:6" x14ac:dyDescent="0.3">
      <c r="A18" s="3" t="s">
        <v>183</v>
      </c>
      <c r="B18">
        <v>29678.21</v>
      </c>
      <c r="E18" t="str">
        <f t="shared" si="0"/>
        <v>Kansas</v>
      </c>
      <c r="F18" s="4">
        <f t="shared" si="1"/>
        <v>29678.21</v>
      </c>
    </row>
    <row r="19" spans="1:6" x14ac:dyDescent="0.3">
      <c r="A19" s="3" t="s">
        <v>612</v>
      </c>
      <c r="B19">
        <v>14737.27</v>
      </c>
      <c r="E19" t="str">
        <f t="shared" si="0"/>
        <v>Kentucky</v>
      </c>
      <c r="F19" s="4">
        <f t="shared" si="1"/>
        <v>14737.27</v>
      </c>
    </row>
    <row r="20" spans="1:6" x14ac:dyDescent="0.3">
      <c r="A20" s="3" t="s">
        <v>171</v>
      </c>
      <c r="B20">
        <v>14909.43</v>
      </c>
      <c r="E20" t="str">
        <f t="shared" si="0"/>
        <v>Louisiana</v>
      </c>
      <c r="F20" s="4">
        <f t="shared" si="1"/>
        <v>14909.43</v>
      </c>
    </row>
    <row r="21" spans="1:6" x14ac:dyDescent="0.3">
      <c r="A21" s="3" t="s">
        <v>188</v>
      </c>
      <c r="B21">
        <v>30532.71</v>
      </c>
      <c r="E21" t="str">
        <f t="shared" si="0"/>
        <v>Maine</v>
      </c>
      <c r="F21" s="4">
        <f t="shared" si="1"/>
        <v>30532.71</v>
      </c>
    </row>
    <row r="22" spans="1:6" x14ac:dyDescent="0.3">
      <c r="A22" s="3" t="s">
        <v>415</v>
      </c>
      <c r="B22">
        <v>15403.56</v>
      </c>
      <c r="E22" t="str">
        <f t="shared" si="0"/>
        <v>Maryland</v>
      </c>
      <c r="F22" s="4">
        <f t="shared" si="1"/>
        <v>15403.56</v>
      </c>
    </row>
    <row r="23" spans="1:6" x14ac:dyDescent="0.3">
      <c r="A23" s="3" t="s">
        <v>193</v>
      </c>
      <c r="B23">
        <v>59114.82</v>
      </c>
      <c r="E23" t="str">
        <f t="shared" si="0"/>
        <v>Massachusetts</v>
      </c>
      <c r="F23" s="4">
        <f t="shared" si="1"/>
        <v>59114.82</v>
      </c>
    </row>
    <row r="24" spans="1:6" x14ac:dyDescent="0.3">
      <c r="A24" s="3" t="s">
        <v>300</v>
      </c>
      <c r="B24">
        <v>69641.81</v>
      </c>
      <c r="E24" t="str">
        <f t="shared" si="0"/>
        <v>Michigan</v>
      </c>
      <c r="F24" s="4">
        <f t="shared" si="1"/>
        <v>69641.81</v>
      </c>
    </row>
    <row r="25" spans="1:6" x14ac:dyDescent="0.3">
      <c r="A25" s="3" t="s">
        <v>62</v>
      </c>
      <c r="B25">
        <v>37752.28</v>
      </c>
      <c r="E25" t="str">
        <f t="shared" si="0"/>
        <v>Minnesota</v>
      </c>
      <c r="F25" s="4">
        <f t="shared" si="1"/>
        <v>37752.28</v>
      </c>
    </row>
    <row r="26" spans="1:6" x14ac:dyDescent="0.3">
      <c r="A26" s="3" t="s">
        <v>669</v>
      </c>
      <c r="B26">
        <v>9689.58</v>
      </c>
      <c r="E26" t="str">
        <f t="shared" si="0"/>
        <v>Mississippi</v>
      </c>
      <c r="F26" s="4">
        <f t="shared" si="1"/>
        <v>9689.58</v>
      </c>
    </row>
    <row r="27" spans="1:6" x14ac:dyDescent="0.3">
      <c r="A27" s="3" t="s">
        <v>505</v>
      </c>
      <c r="B27">
        <v>10903.08</v>
      </c>
      <c r="E27" t="str">
        <f t="shared" si="0"/>
        <v>Missouri</v>
      </c>
      <c r="F27" s="4">
        <f t="shared" si="1"/>
        <v>10903.08</v>
      </c>
    </row>
    <row r="28" spans="1:6" x14ac:dyDescent="0.3">
      <c r="A28" s="3" t="s">
        <v>82</v>
      </c>
      <c r="B28">
        <v>12593.59</v>
      </c>
      <c r="E28" t="str">
        <f t="shared" si="0"/>
        <v>Montana</v>
      </c>
      <c r="F28" s="4">
        <f t="shared" si="1"/>
        <v>12593.59</v>
      </c>
    </row>
    <row r="29" spans="1:6" x14ac:dyDescent="0.3">
      <c r="A29" s="3" t="s">
        <v>495</v>
      </c>
      <c r="B29">
        <v>15764.51</v>
      </c>
      <c r="E29" t="str">
        <f t="shared" si="0"/>
        <v>Nebraska</v>
      </c>
      <c r="F29" s="4">
        <f t="shared" si="1"/>
        <v>15764.51</v>
      </c>
    </row>
    <row r="30" spans="1:6" x14ac:dyDescent="0.3">
      <c r="A30" s="3" t="s">
        <v>532</v>
      </c>
      <c r="B30">
        <v>8864.5400000000009</v>
      </c>
      <c r="E30" t="str">
        <f t="shared" si="0"/>
        <v>Nevada</v>
      </c>
      <c r="F30" s="4">
        <f t="shared" si="1"/>
        <v>8864.5400000000009</v>
      </c>
    </row>
    <row r="31" spans="1:6" x14ac:dyDescent="0.3">
      <c r="A31" s="3" t="s">
        <v>197</v>
      </c>
      <c r="B31">
        <v>7619.7</v>
      </c>
      <c r="E31" t="str">
        <f t="shared" si="0"/>
        <v>New Hampshire</v>
      </c>
      <c r="F31" s="4">
        <f t="shared" si="1"/>
        <v>7619.7</v>
      </c>
    </row>
    <row r="32" spans="1:6" x14ac:dyDescent="0.3">
      <c r="A32" s="3" t="s">
        <v>54</v>
      </c>
      <c r="B32">
        <v>21943.91</v>
      </c>
      <c r="E32" t="str">
        <f t="shared" si="0"/>
        <v>New Jersey</v>
      </c>
      <c r="F32" s="4">
        <f t="shared" si="1"/>
        <v>21943.91</v>
      </c>
    </row>
    <row r="33" spans="1:6" x14ac:dyDescent="0.3">
      <c r="A33" s="3" t="s">
        <v>366</v>
      </c>
      <c r="B33">
        <v>5593.18</v>
      </c>
      <c r="E33" t="str">
        <f t="shared" si="0"/>
        <v>New Mexico</v>
      </c>
      <c r="F33" s="4">
        <f t="shared" si="1"/>
        <v>5593.18</v>
      </c>
    </row>
    <row r="34" spans="1:6" x14ac:dyDescent="0.3">
      <c r="A34" s="3" t="s">
        <v>71</v>
      </c>
      <c r="B34">
        <v>223930.48</v>
      </c>
      <c r="E34" t="str">
        <f t="shared" si="0"/>
        <v>New York</v>
      </c>
      <c r="F34" s="4">
        <f t="shared" si="1"/>
        <v>223930.48</v>
      </c>
    </row>
    <row r="35" spans="1:6" x14ac:dyDescent="0.3">
      <c r="A35" s="3" t="s">
        <v>322</v>
      </c>
      <c r="B35">
        <v>38147.89</v>
      </c>
      <c r="E35" t="str">
        <f t="shared" si="0"/>
        <v>North Carolina</v>
      </c>
      <c r="F35" s="4">
        <f t="shared" si="1"/>
        <v>38147.89</v>
      </c>
    </row>
    <row r="36" spans="1:6" x14ac:dyDescent="0.3">
      <c r="A36" s="3" t="s">
        <v>2648</v>
      </c>
      <c r="B36">
        <v>5300.23</v>
      </c>
      <c r="E36" t="str">
        <f t="shared" si="0"/>
        <v>North Dakota</v>
      </c>
      <c r="F36" s="4">
        <f t="shared" si="1"/>
        <v>5300.23</v>
      </c>
    </row>
    <row r="37" spans="1:6" x14ac:dyDescent="0.3">
      <c r="A37" s="3" t="s">
        <v>154</v>
      </c>
      <c r="B37">
        <v>69452.820000000007</v>
      </c>
      <c r="E37" t="str">
        <f t="shared" si="0"/>
        <v>Ohio</v>
      </c>
      <c r="F37" s="4">
        <f t="shared" si="1"/>
        <v>69452.820000000007</v>
      </c>
    </row>
    <row r="38" spans="1:6" x14ac:dyDescent="0.3">
      <c r="A38" s="3" t="s">
        <v>304</v>
      </c>
      <c r="B38">
        <v>6884.04</v>
      </c>
      <c r="E38" t="str">
        <f t="shared" si="0"/>
        <v>Oklahoma</v>
      </c>
      <c r="F38" s="4">
        <f t="shared" si="1"/>
        <v>6884.04</v>
      </c>
    </row>
    <row r="39" spans="1:6" x14ac:dyDescent="0.3">
      <c r="A39" s="3" t="s">
        <v>102</v>
      </c>
      <c r="B39">
        <v>21821.83</v>
      </c>
      <c r="E39" t="str">
        <f t="shared" si="0"/>
        <v>Oregon</v>
      </c>
      <c r="F39" s="4">
        <f t="shared" si="1"/>
        <v>21821.83</v>
      </c>
    </row>
    <row r="40" spans="1:6" x14ac:dyDescent="0.3">
      <c r="A40" s="3" t="s">
        <v>234</v>
      </c>
      <c r="B40">
        <v>45780.85</v>
      </c>
      <c r="E40" t="str">
        <f t="shared" si="0"/>
        <v>Pennsylvania</v>
      </c>
      <c r="F40" s="4">
        <f t="shared" si="1"/>
        <v>45780.85</v>
      </c>
    </row>
    <row r="41" spans="1:6" x14ac:dyDescent="0.3">
      <c r="A41" s="3" t="s">
        <v>468</v>
      </c>
      <c r="B41">
        <v>10027.83</v>
      </c>
      <c r="E41" t="str">
        <f t="shared" si="0"/>
        <v>Rhode Island</v>
      </c>
      <c r="F41" s="4">
        <f t="shared" si="1"/>
        <v>10027.83</v>
      </c>
    </row>
    <row r="42" spans="1:6" x14ac:dyDescent="0.3">
      <c r="A42" s="3" t="s">
        <v>930</v>
      </c>
      <c r="B42">
        <v>16544.63</v>
      </c>
      <c r="E42" t="str">
        <f t="shared" si="0"/>
        <v>South Carolina</v>
      </c>
      <c r="F42" s="4">
        <f t="shared" si="1"/>
        <v>16544.63</v>
      </c>
    </row>
    <row r="43" spans="1:6" x14ac:dyDescent="0.3">
      <c r="A43" s="3" t="s">
        <v>2184</v>
      </c>
      <c r="B43">
        <v>1550.49</v>
      </c>
      <c r="E43" t="str">
        <f t="shared" si="0"/>
        <v>South Dakota</v>
      </c>
      <c r="F43" s="4">
        <f t="shared" si="1"/>
        <v>1550.49</v>
      </c>
    </row>
    <row r="44" spans="1:6" x14ac:dyDescent="0.3">
      <c r="A44" s="3" t="s">
        <v>244</v>
      </c>
      <c r="B44">
        <v>33209.760000000002</v>
      </c>
      <c r="E44" t="str">
        <f t="shared" si="0"/>
        <v>Tennessee</v>
      </c>
      <c r="F44" s="4">
        <f t="shared" si="1"/>
        <v>33209.760000000002</v>
      </c>
    </row>
    <row r="45" spans="1:6" x14ac:dyDescent="0.3">
      <c r="A45" s="3" t="s">
        <v>130</v>
      </c>
      <c r="B45">
        <v>91937.13</v>
      </c>
      <c r="E45" t="str">
        <f t="shared" si="0"/>
        <v>Texas</v>
      </c>
      <c r="F45" s="4">
        <f t="shared" si="1"/>
        <v>91937.13</v>
      </c>
    </row>
    <row r="46" spans="1:6" x14ac:dyDescent="0.3">
      <c r="A46" s="3" t="s">
        <v>212</v>
      </c>
      <c r="B46">
        <v>26981.67</v>
      </c>
      <c r="E46" t="str">
        <f t="shared" si="0"/>
        <v>Utah</v>
      </c>
      <c r="F46" s="4">
        <f t="shared" si="1"/>
        <v>26981.67</v>
      </c>
    </row>
    <row r="47" spans="1:6" x14ac:dyDescent="0.3">
      <c r="A47" s="3" t="s">
        <v>149</v>
      </c>
      <c r="B47">
        <v>13491</v>
      </c>
      <c r="E47" t="str">
        <f t="shared" si="0"/>
        <v>Vermont</v>
      </c>
      <c r="F47" s="4">
        <f t="shared" si="1"/>
        <v>13491</v>
      </c>
    </row>
    <row r="48" spans="1:6" x14ac:dyDescent="0.3">
      <c r="A48" s="3" t="s">
        <v>137</v>
      </c>
      <c r="B48">
        <v>45282.87</v>
      </c>
      <c r="E48" t="str">
        <f t="shared" si="0"/>
        <v>Virginia</v>
      </c>
      <c r="F48" s="4">
        <f t="shared" si="1"/>
        <v>45282.87</v>
      </c>
    </row>
    <row r="49" spans="1:6" x14ac:dyDescent="0.3">
      <c r="A49" s="3" t="s">
        <v>35</v>
      </c>
      <c r="B49">
        <v>78048.649999999994</v>
      </c>
      <c r="E49" t="str">
        <f t="shared" si="0"/>
        <v>Washington</v>
      </c>
      <c r="F49" s="4">
        <f t="shared" si="1"/>
        <v>78048.649999999994</v>
      </c>
    </row>
    <row r="50" spans="1:6" x14ac:dyDescent="0.3">
      <c r="A50" s="3" t="s">
        <v>646</v>
      </c>
      <c r="B50">
        <v>10681.55</v>
      </c>
      <c r="E50" t="str">
        <f t="shared" si="0"/>
        <v>West Virginia</v>
      </c>
      <c r="F50" s="4">
        <f t="shared" si="1"/>
        <v>10681.55</v>
      </c>
    </row>
    <row r="51" spans="1:6" x14ac:dyDescent="0.3">
      <c r="A51" s="3" t="s">
        <v>1852</v>
      </c>
      <c r="B51">
        <v>22770.35</v>
      </c>
      <c r="E51" t="str">
        <f t="shared" si="0"/>
        <v>Wisconsin</v>
      </c>
      <c r="F51" s="4">
        <f t="shared" si="1"/>
        <v>22770.35</v>
      </c>
    </row>
    <row r="52" spans="1:6" x14ac:dyDescent="0.3">
      <c r="A52" s="3" t="s">
        <v>2217</v>
      </c>
      <c r="B52">
        <v>1183.54</v>
      </c>
      <c r="E52" t="str">
        <f t="shared" si="0"/>
        <v>Wyoming</v>
      </c>
      <c r="F52" s="4">
        <f t="shared" si="1"/>
        <v>1183.54</v>
      </c>
    </row>
    <row r="53" spans="1:6" x14ac:dyDescent="0.3">
      <c r="A53" s="3" t="s">
        <v>3020</v>
      </c>
      <c r="B53">
        <v>1881524.77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798-6889-4628-A684-CC9B7D770746}">
  <sheetPr codeName="Sheet4"/>
  <dimension ref="B3:G7"/>
  <sheetViews>
    <sheetView workbookViewId="0">
      <selection activeCell="P6" sqref="P6"/>
    </sheetView>
  </sheetViews>
  <sheetFormatPr defaultRowHeight="14.4" x14ac:dyDescent="0.3"/>
  <cols>
    <col min="2" max="2" width="13.109375" bestFit="1" customWidth="1"/>
    <col min="3" max="3" width="12" bestFit="1" customWidth="1"/>
    <col min="7" max="7" width="11.44140625" bestFit="1" customWidth="1"/>
  </cols>
  <sheetData>
    <row r="3" spans="2:7" x14ac:dyDescent="0.3">
      <c r="B3" s="2" t="s">
        <v>3023</v>
      </c>
      <c r="C3" t="s">
        <v>3024</v>
      </c>
      <c r="F3" t="s">
        <v>3023</v>
      </c>
      <c r="G3" t="s">
        <v>3024</v>
      </c>
    </row>
    <row r="4" spans="2:7" x14ac:dyDescent="0.3">
      <c r="B4" s="3" t="s">
        <v>41</v>
      </c>
      <c r="C4">
        <v>49515.527436349992</v>
      </c>
      <c r="F4" t="s">
        <v>41</v>
      </c>
      <c r="G4" s="4">
        <v>49515.527436349992</v>
      </c>
    </row>
    <row r="5" spans="2:7" x14ac:dyDescent="0.3">
      <c r="B5" s="3" t="s">
        <v>29</v>
      </c>
      <c r="C5">
        <v>90204.71593680013</v>
      </c>
      <c r="F5" t="s">
        <v>29</v>
      </c>
      <c r="G5" s="4">
        <v>90204.71593680013</v>
      </c>
    </row>
    <row r="6" spans="2:7" x14ac:dyDescent="0.3">
      <c r="B6" s="3" t="s">
        <v>77</v>
      </c>
      <c r="C6">
        <v>75303.156364000024</v>
      </c>
      <c r="F6" t="s">
        <v>77</v>
      </c>
      <c r="G6" s="4">
        <v>75303.156364000024</v>
      </c>
    </row>
    <row r="7" spans="2:7" x14ac:dyDescent="0.3">
      <c r="B7" s="3" t="s">
        <v>3020</v>
      </c>
      <c r="C7">
        <v>215023.39973714991</v>
      </c>
      <c r="F7" t="s">
        <v>3020</v>
      </c>
      <c r="G7" s="4">
        <v>215023.39973714991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1580-11E4-4427-A3B1-EF244405C41C}">
  <sheetPr codeName="Sheet5"/>
  <dimension ref="A3:O16"/>
  <sheetViews>
    <sheetView workbookViewId="0">
      <selection activeCell="O16" sqref="O16"/>
    </sheetView>
  </sheetViews>
  <sheetFormatPr defaultRowHeight="14.4" x14ac:dyDescent="0.3"/>
  <cols>
    <col min="1" max="1" width="18" bestFit="1" customWidth="1"/>
    <col min="2" max="2" width="8" bestFit="1" customWidth="1"/>
  </cols>
  <sheetData>
    <row r="3" spans="1:15" x14ac:dyDescent="0.3">
      <c r="A3" s="2" t="s">
        <v>9</v>
      </c>
      <c r="B3" t="s">
        <v>3025</v>
      </c>
    </row>
    <row r="4" spans="1:15" x14ac:dyDescent="0.3">
      <c r="A4" s="3" t="s">
        <v>41</v>
      </c>
      <c r="B4" s="5">
        <v>0.32929609000045212</v>
      </c>
    </row>
    <row r="5" spans="1:15" x14ac:dyDescent="0.3">
      <c r="A5" s="3" t="s">
        <v>29</v>
      </c>
      <c r="B5" s="5">
        <v>0.29214660299157258</v>
      </c>
    </row>
    <row r="6" spans="1:15" x14ac:dyDescent="0.3">
      <c r="A6" s="3" t="s">
        <v>77</v>
      </c>
      <c r="B6" s="5">
        <v>0.37855730700797519</v>
      </c>
    </row>
    <row r="7" spans="1:15" x14ac:dyDescent="0.3">
      <c r="A7" s="3" t="s">
        <v>3020</v>
      </c>
      <c r="B7" s="5">
        <v>1</v>
      </c>
    </row>
    <row r="16" spans="1:15" x14ac:dyDescent="0.3">
      <c r="O16" t="s">
        <v>3026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9CC8-BB24-420F-A9F1-8B06E2DC1B3C}">
  <sheetPr codeName="Sheet7"/>
  <dimension ref="A3:B9"/>
  <sheetViews>
    <sheetView workbookViewId="0">
      <selection activeCell="B7" sqref="B7"/>
    </sheetView>
  </sheetViews>
  <sheetFormatPr defaultRowHeight="14.4" x14ac:dyDescent="0.3"/>
  <cols>
    <col min="1" max="1" width="10.77734375" bestFit="1" customWidth="1"/>
    <col min="2" max="2" width="12.109375" bestFit="1" customWidth="1"/>
  </cols>
  <sheetData>
    <row r="3" spans="1:2" x14ac:dyDescent="0.3">
      <c r="A3" s="2" t="s">
        <v>3028</v>
      </c>
      <c r="B3" t="s">
        <v>3021</v>
      </c>
    </row>
    <row r="4" spans="1:2" x14ac:dyDescent="0.3">
      <c r="A4" s="3" t="s">
        <v>102</v>
      </c>
      <c r="B4" s="4">
        <v>15291.572600000001</v>
      </c>
    </row>
    <row r="5" spans="1:2" x14ac:dyDescent="0.3">
      <c r="A5" s="3" t="s">
        <v>154</v>
      </c>
      <c r="B5" s="4">
        <v>23410.842026000009</v>
      </c>
    </row>
    <row r="6" spans="1:2" x14ac:dyDescent="0.3">
      <c r="A6" s="3" t="s">
        <v>130</v>
      </c>
      <c r="B6" s="4">
        <v>27288.386659999996</v>
      </c>
    </row>
    <row r="7" spans="1:2" x14ac:dyDescent="0.3">
      <c r="A7" s="3" t="s">
        <v>71</v>
      </c>
      <c r="B7" s="4">
        <v>27611.943318599991</v>
      </c>
    </row>
    <row r="8" spans="1:2" x14ac:dyDescent="0.3">
      <c r="A8" s="3" t="s">
        <v>45</v>
      </c>
      <c r="B8" s="4">
        <v>36187.568191999999</v>
      </c>
    </row>
    <row r="9" spans="1:2" x14ac:dyDescent="0.3">
      <c r="A9" s="3" t="s">
        <v>3020</v>
      </c>
      <c r="B9" s="4">
        <v>129790.31279659983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D835E-7E47-4AD0-8F31-E9F7E23952BB}">
  <sheetPr codeName="Sheet8"/>
  <dimension ref="A3:S12"/>
  <sheetViews>
    <sheetView topLeftCell="F1" workbookViewId="0">
      <selection activeCell="J6" sqref="J4:J9"/>
    </sheetView>
  </sheetViews>
  <sheetFormatPr defaultRowHeight="14.4" x14ac:dyDescent="0.3"/>
  <cols>
    <col min="1" max="1" width="10.77734375" bestFit="1" customWidth="1"/>
    <col min="2" max="2" width="11" bestFit="1" customWidth="1"/>
    <col min="4" max="4" width="10.77734375" bestFit="1" customWidth="1"/>
    <col min="5" max="5" width="12.6640625" bestFit="1" customWidth="1"/>
    <col min="6" max="7" width="10.77734375" bestFit="1" customWidth="1"/>
    <col min="8" max="8" width="16.44140625" bestFit="1" customWidth="1"/>
    <col min="10" max="10" width="10.77734375" bestFit="1" customWidth="1"/>
    <col min="11" max="11" width="15.88671875" bestFit="1" customWidth="1"/>
    <col min="12" max="12" width="14.33203125" customWidth="1"/>
    <col min="13" max="13" width="10.77734375" bestFit="1" customWidth="1"/>
    <col min="14" max="14" width="12.6640625" bestFit="1" customWidth="1"/>
    <col min="15" max="15" width="11.6640625" bestFit="1" customWidth="1"/>
    <col min="18" max="18" width="11.44140625" bestFit="1" customWidth="1"/>
  </cols>
  <sheetData>
    <row r="3" spans="1:19" x14ac:dyDescent="0.3">
      <c r="A3" s="2" t="s">
        <v>3019</v>
      </c>
      <c r="B3" t="s">
        <v>3025</v>
      </c>
      <c r="D3" s="2" t="s">
        <v>3019</v>
      </c>
      <c r="E3" t="s">
        <v>3024</v>
      </c>
      <c r="G3" s="2" t="s">
        <v>3019</v>
      </c>
      <c r="H3" t="s">
        <v>3035</v>
      </c>
      <c r="J3" s="2" t="s">
        <v>3019</v>
      </c>
      <c r="K3" t="s">
        <v>3036</v>
      </c>
      <c r="M3" t="s">
        <v>3019</v>
      </c>
      <c r="N3" t="s">
        <v>3037</v>
      </c>
      <c r="O3" t="s">
        <v>23</v>
      </c>
      <c r="P3" t="s">
        <v>3038</v>
      </c>
    </row>
    <row r="4" spans="1:19" x14ac:dyDescent="0.3">
      <c r="A4" s="3" t="s">
        <v>3031</v>
      </c>
      <c r="B4">
        <v>264998.55</v>
      </c>
      <c r="D4" s="3" t="s">
        <v>3031</v>
      </c>
      <c r="E4">
        <v>-657.53850031999912</v>
      </c>
      <c r="G4" s="3" t="s">
        <v>3031</v>
      </c>
      <c r="H4">
        <v>3319</v>
      </c>
      <c r="J4" s="3" t="s">
        <v>3031</v>
      </c>
      <c r="K4">
        <v>366</v>
      </c>
      <c r="M4" t="s">
        <v>3031</v>
      </c>
      <c r="N4">
        <f>SUMIF(Orders[Month],KPI!M4,Orders[Profit])</f>
        <v>-657.53850031999912</v>
      </c>
      <c r="O4">
        <f>SUMIF(Orders[Month],KPI!M4,Orders[Sales])</f>
        <v>264998.55000000005</v>
      </c>
      <c r="P4">
        <f>N4/O4</f>
        <v>-2.4812909365730454E-3</v>
      </c>
    </row>
    <row r="5" spans="1:19" x14ac:dyDescent="0.3">
      <c r="A5" s="3" t="s">
        <v>3030</v>
      </c>
      <c r="B5">
        <v>325502.44</v>
      </c>
      <c r="D5" s="3" t="s">
        <v>3030</v>
      </c>
      <c r="E5">
        <v>36266.168780320004</v>
      </c>
      <c r="G5" s="3" t="s">
        <v>3030</v>
      </c>
      <c r="H5">
        <v>4216</v>
      </c>
      <c r="J5" s="3" t="s">
        <v>3030</v>
      </c>
      <c r="K5">
        <v>313</v>
      </c>
      <c r="M5" t="s">
        <v>3030</v>
      </c>
      <c r="N5">
        <f>SUMIF(Orders[Month],KPI!M5,Orders[Profit])</f>
        <v>36266.168780320004</v>
      </c>
      <c r="O5">
        <f>SUMIF(Orders[Month],KPI!M5,Orders[Sales])</f>
        <v>325502.43999999994</v>
      </c>
      <c r="P5">
        <f t="shared" ref="P5:P10" si="0">N5/O5</f>
        <v>0.11141596597653772</v>
      </c>
    </row>
    <row r="6" spans="1:19" x14ac:dyDescent="0.3">
      <c r="A6" s="3" t="s">
        <v>3033</v>
      </c>
      <c r="B6">
        <v>265167.13</v>
      </c>
      <c r="D6" s="3" t="s">
        <v>3033</v>
      </c>
      <c r="E6">
        <v>1881.8305867499987</v>
      </c>
      <c r="G6" s="3" t="s">
        <v>3033</v>
      </c>
      <c r="H6">
        <v>3570</v>
      </c>
      <c r="J6" s="3" t="s">
        <v>3033</v>
      </c>
      <c r="K6">
        <v>326</v>
      </c>
      <c r="M6" t="s">
        <v>3033</v>
      </c>
      <c r="N6">
        <f>SUMIF(Orders[Month],KPI!M6,Orders[Profit])</f>
        <v>1881.8305867499987</v>
      </c>
      <c r="O6">
        <f>SUMIF(Orders[Month],KPI!M6,Orders[Sales])</f>
        <v>265167.13000000006</v>
      </c>
      <c r="P6">
        <f t="shared" si="0"/>
        <v>7.0967717105434531E-3</v>
      </c>
    </row>
    <row r="7" spans="1:19" x14ac:dyDescent="0.3">
      <c r="A7" s="3" t="s">
        <v>3029</v>
      </c>
      <c r="B7">
        <v>384029.19</v>
      </c>
      <c r="D7" s="3" t="s">
        <v>3029</v>
      </c>
      <c r="E7">
        <v>50182.103101999979</v>
      </c>
      <c r="G7" s="3" t="s">
        <v>3029</v>
      </c>
      <c r="H7">
        <v>3933</v>
      </c>
      <c r="J7" s="3" t="s">
        <v>3029</v>
      </c>
      <c r="K7">
        <v>318</v>
      </c>
      <c r="M7" t="s">
        <v>3029</v>
      </c>
      <c r="N7">
        <f>SUMIF(Orders[Month],KPI!M7,Orders[Profit])</f>
        <v>50182.103101999979</v>
      </c>
      <c r="O7">
        <f>SUMIF(Orders[Month],KPI!M7,Orders[Sales])</f>
        <v>384029.18999999983</v>
      </c>
      <c r="P7">
        <f t="shared" si="0"/>
        <v>0.13067262700004653</v>
      </c>
    </row>
    <row r="8" spans="1:19" x14ac:dyDescent="0.3">
      <c r="A8" s="3" t="s">
        <v>3034</v>
      </c>
      <c r="B8">
        <v>290230.84999999998</v>
      </c>
      <c r="D8" s="3" t="s">
        <v>3034</v>
      </c>
      <c r="E8">
        <v>61026.949158400035</v>
      </c>
      <c r="G8" s="3" t="s">
        <v>3034</v>
      </c>
      <c r="H8">
        <v>5755</v>
      </c>
      <c r="J8" s="3" t="s">
        <v>3034</v>
      </c>
      <c r="K8">
        <v>308</v>
      </c>
      <c r="M8" t="s">
        <v>3034</v>
      </c>
      <c r="N8">
        <f>SUMIF(Orders[Month],KPI!M8,Orders[Profit])</f>
        <v>61026.949158400035</v>
      </c>
      <c r="O8">
        <f>SUMIF(Orders[Month],KPI!M8,Orders[Sales])</f>
        <v>290230.84999999969</v>
      </c>
      <c r="P8">
        <f t="shared" si="0"/>
        <v>0.21027037325081085</v>
      </c>
    </row>
    <row r="9" spans="1:19" x14ac:dyDescent="0.3">
      <c r="A9" s="3" t="s">
        <v>3032</v>
      </c>
      <c r="B9">
        <v>351596.61</v>
      </c>
      <c r="D9" s="3" t="s">
        <v>3032</v>
      </c>
      <c r="E9">
        <v>66323.88661000003</v>
      </c>
      <c r="G9" s="3" t="s">
        <v>3032</v>
      </c>
      <c r="H9">
        <v>4309</v>
      </c>
      <c r="J9" s="3" t="s">
        <v>3032</v>
      </c>
      <c r="K9">
        <v>305</v>
      </c>
      <c r="M9" t="s">
        <v>3032</v>
      </c>
      <c r="N9">
        <f>SUMIF(Orders[Month],KPI!M9,Orders[Profit])</f>
        <v>66323.88661000003</v>
      </c>
      <c r="O9">
        <f>SUMIF(Orders[Month],KPI!M9,Orders[Sales])</f>
        <v>351596.60999999964</v>
      </c>
      <c r="P9">
        <f t="shared" si="0"/>
        <v>0.18863630855257704</v>
      </c>
    </row>
    <row r="10" spans="1:19" x14ac:dyDescent="0.3">
      <c r="A10" s="3" t="s">
        <v>3020</v>
      </c>
      <c r="B10">
        <v>1881524.77</v>
      </c>
      <c r="D10" s="3" t="s">
        <v>3020</v>
      </c>
      <c r="E10">
        <v>215023.39973714991</v>
      </c>
      <c r="G10" s="3" t="s">
        <v>3020</v>
      </c>
      <c r="H10">
        <v>25102</v>
      </c>
      <c r="J10" s="3" t="s">
        <v>3020</v>
      </c>
      <c r="K10">
        <v>1936</v>
      </c>
      <c r="M10" t="s">
        <v>3039</v>
      </c>
      <c r="N10">
        <f>SUM(N4:N9)</f>
        <v>215023.39973715006</v>
      </c>
      <c r="O10">
        <f>SUM(O4:O9)</f>
        <v>1881524.7699999993</v>
      </c>
      <c r="P10">
        <f t="shared" si="0"/>
        <v>0.11428146106051537</v>
      </c>
    </row>
    <row r="12" spans="1:19" x14ac:dyDescent="0.3">
      <c r="B12" s="6">
        <f>GETPIVOTDATA("[Measures].[Sum of Sales]",$A$3)</f>
        <v>1881524.77</v>
      </c>
      <c r="E12" s="6">
        <f>GETPIVOTDATA("[Measures].[Sum of Profit]",$D$3)</f>
        <v>215023.39973714991</v>
      </c>
      <c r="H12" s="7">
        <f>GETPIVOTDATA("[Measures].[Sum of Quantity ordered new]",$G$3)</f>
        <v>25102</v>
      </c>
      <c r="K12" s="7">
        <f>GETPIVOTDATA("[Measures].[Count of Order ID]",$J$3)</f>
        <v>1936</v>
      </c>
      <c r="P12" s="8">
        <f>P10</f>
        <v>0.11428146106051537</v>
      </c>
      <c r="R12" t="s">
        <v>3042</v>
      </c>
      <c r="S12" s="10">
        <f>(P9/P8)-1</f>
        <v>-0.10288688969238979</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 M o n t h < / s t r i n g > < / k e y > < v a l u e > < i n t > 9 5 < / 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 M o n t h < / s t r i n g > < / k e y > < v a l u e > < i n t > 2 5 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 1 3 0 < / a : S i z e A t D p i 9 6 > < a : V i s i b l e > t r u e < / a : V i s i b l e > < / V a l u e > < / K e y V a l u e O f s t r i n g S a n d b o x E d i t o r . M e a s u r e G r i d S t a t e S c d E 3 5 R y > < K e y V a l u e O f s t r i n g S a n d b o x E d i t o r . M e a s u r e G r i d S t a t e S c d E 3 5 R y > < K e y > U s e r s 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O r d e r s , R e t u r n s , U s e r s ] ] > < / C u s t o m C o n t e n t > < / G e m i n i > 
</file>

<file path=customXml/item14.xml>��< ? x m l   v e r s i o n = " 1 . 0 "   e n c o d i n g = " U T F - 1 6 " ? > < G e m i n i   x m l n s = " h t t p : / / g e m i n i / p i v o t c u s t o m i z a t i o n / C l i e n t W i n d o w X M L " > < C u s t o m C o n t e n t > < ! [ C D A T A [ U s e r s ] ] > < / 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 S t a t u s < / K e y > < / D i a g r a m O b j e c t K e y > < D i a g r a m O b j e c t K e y > < K e y > M e a s u r e s \ C o u n t   o f   S t a t u s \ T a g I n f o \ F o r m u l a < / K e y > < / D i a g r a m O b j e c t K e y > < D i a g r a m O b j e c t K e y > < K e y > M e a s u r e s \ C o u n t   o f   S t a t u s \ T a g I n f o \ V a l u e < / K e y > < / D i a g r a m O b j e c t K e y > < D i a g r a m O b j e c t K e y > < K e y > M e a s u r e s \ D i s t i n c t   C o u n t   o f   S t a t u s < / K e y > < / D i a g r a m O b j e c t K e y > < D i a g r a m O b j e c t K e y > < K e y > M e a s u r e s \ D i s t i n c t   C o u n t   o f   S t a t u s \ T a g I n f o \ F o r m u l a < / K e y > < / D i a g r a m O b j e c t K e y > < D i a g r a m O b j e c t K e y > < K e y > M e a s u r e s \ D i s t i n c t   C o u n t   o f   S t a t u s \ T a g I n f o \ V a l u e < / K e y > < / D i a g r a m O b j e c t K e y > < D i a g r a m O b j e c t K e y > < K e y > C o l u m n s \ O r d e r   I D < / K e y > < / D i a g r a m O b j e c t K e y > < D i a g r a m O b j e c t K e y > < K e y > C o l u m n s \ S t a t u s < / 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 L i n k s \ & l t ; C o l u m n s \ D i s t i n c t   C o u n t   o f   S t a t u s & g t ; - & l t ; M e a s u r e s \ S t a t u s & g t ; < / K e y > < / D i a g r a m O b j e c t K e y > < D i a g r a m O b j e c t K e y > < K e y > L i n k s \ & l t ; C o l u m n s \ D i s t i n c t   C o u n t   o f   S t a t u s & g t ; - & l t ; M e a s u r e s \ S t a t u s & g t ; \ C O L U M N < / K e y > < / D i a g r a m O b j e c t K e y > < D i a g r a m O b j e c t K e y > < K e y > L i n k s \ & l t ; C o l u m n s \ D i s t i n c t   C o u n t 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 S t a t u s < / K e y > < / a : K e y > < a : V a l u e   i : t y p e = " M e a s u r e G r i d N o d e V i e w S t a t e " > < C o l u m n > 1 < / 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 M e a s u r e s \ D i s t i n c t   C o u n t   o f   S t a t u s < / K e y > < / a : K e y > < a : V a l u e   i : t y p e = " M e a s u r e G r i d N o d e V i e w S t a t e " > < C o l u m n > 1 < / C o l u m n > < L a y e d O u t > t r u e < / L a y e d O u t > < R o w > 1 < / R o w > < W a s U I I n v i s i b l e > t r u e < / W a s U I I n v i s i b l e > < / a : V a l u e > < / a : K e y V a l u e O f D i a g r a m O b j e c t K e y a n y T y p e z b w N T n L X > < a : K e y V a l u e O f D i a g r a m O b j e c t K e y a n y T y p e z b w N T n L X > < a : K e y > < K e y > M e a s u r e s \ D i s t i n c t   C o u n t   o f   S t a t u s \ T a g I n f o \ F o r m u l a < / K e y > < / a : K e y > < a : V a l u e   i : t y p e = " M e a s u r e G r i d V i e w S t a t e I D i a g r a m T a g A d d i t i o n a l I n f o " / > < / a : K e y V a l u e O f D i a g r a m O b j e c t K e y a n y T y p e z b w N T n L X > < a : K e y V a l u e O f D i a g r a m O b j e c t K e y a n y T y p e z b w N T n L X > < a : K e y > < K e y > M e a s u r e s \ D i s t i n c t   C o u n t   o f   S t a t u s \ T a g I n f o \ V a l u e 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 L i n k s \ & l t ; C o l u m n s \ D i s t i n c t   C o u n t   o f   S t a t u s & g t ; - & l t ; M e a s u r e s \ S t a t u s & g t ; < / K e y > < / a : K e y > < a : V a l u e   i : t y p e = " M e a s u r e G r i d V i e w S t a t e I D i a g r a m L i n k " / > < / a : K e y V a l u e O f D i a g r a m O b j e c t K e y a n y T y p e z b w N T n L X > < a : K e y V a l u e O f D i a g r a m O b j e c t K e y a n y T y p e z b w N T n L X > < a : K e y > < K e y > L i n k s \ & l t ; C o l u m n s \ D i s t i n c t   C o u n t   o f   S t a t u s & g t ; - & l t ; M e a s u r e s \ S t a t u s & g t ; \ C O L U M N < / K e y > < / a : K e y > < a : V a l u e   i : t y p e = " M e a s u r e G r i d V i e w S t a t e I D i a g r a m L i n k E n d p o i n t " / > < / a : K e y V a l u e O f D i a g r a m O b j e c t K e y a n y T y p e z b w N T n L X > < a : K e y V a l u e O f D i a g r a m O b j e c t K e y a n y T y p e z b w N T n L X > < a : K e y > < K e y > L i n k s \ & l t ; C o l u m n s \ D i s t i n c t   C o u n t   o f   S t a t u s & g t ; - & l t ; M e a s u r e s \ S t a t u s & g t ; \ M E A S U R E 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 T a b l e s \ O r d e r s \ C o l u m n s \ M o n t h < / 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 T a b l e s \ O r d e r s \ M e a s u r e s \ S u m   o f   Q u a n t i t y   o r d e r e d   n e w < / K e y > < / D i a g r a m O b j e c t K e y > < D i a g r a m O b j e c t K e y > < K e y > T a b l e s \ O r d e r s \ S u m   o f   Q u a n t i t y   o r d e r e d   n e w \ A d d i t i o n a l   I n f o \ I m p l i c i t   M e a s u r e < / 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 T a b l e s \ R e t u r n s < / K e y > < / D i a g r a m O b j e c t K e y > < D i a g r a m O b j e c t K e y > < K e y > T a b l e s \ R e t u r n s \ C o l u m n s \ O r d e r   I D < / K e y > < / D i a g r a m O b j e c t K e y > < D i a g r a m O b j e c t K e y > < K e y > T a b l e s \ R e t u r n s \ C o l u m n s \ S t a t u s < / K e y > < / D i a g r a m O b j e c t K e y > < D i a g r a m O b j e c t K e y > < K e y > T a b l e s \ R e t u r n s \ M e a s u r e s \ C o u n t   o f   S t a t u s < / K e y > < / D i a g r a m O b j e c t K e y > < D i a g r a m O b j e c t K e y > < K e y > T a b l e s \ R e t u r n s \ C o u n t   o f   S t a t u s \ A d d i t i o n a l   I n f o \ I m p l i c i t   M e a s u r e < / K e y > < / D i a g r a m O b j e c t K e y > < D i a g r a m O b j e c t K e y > < K e y > T a b l e s \ R e t u r n s \ M e a s u r e s \ D i s t i n c t   C o u n t   o f   S t a t u s < / K e y > < / D i a g r a m O b j e c t K e y > < D i a g r a m O b j e c t K e y > < K e y > T a b l e s \ R e t u r n s \ D i s t i n c t   C o u n t   o f   S t a t u s \ A d d i t i o n a l   I n f o \ I m p l i c i t   M e a s u r e < / K e y > < / D i a g r a m O b j e c t K e y > < D i a g r a m O b j e c t K e y > < K e y > T a b l e s \ U s e r s < / K e y > < / D i a g r a m O b j e c t K e y > < D i a g r a m O b j e c t K e y > < K e y > T a b l e s \ U s e r s \ C o l u m n s \ R e g i o n < / K e y > < / D i a g r a m O b j e c t K e y > < D i a g r a m O b j e c t K e y > < K e y > T a b l e s \ U s e r s \ C o l u m n s \ M a n a g e r < / K e y > < / D i a g r a m O b j e c t K e y > < D i a g r a m O b j e c t K e y > < K e y > T a b l e s \ U s e r s \ M e a s u r e s \ C o u n t   o f   R e g i o n < / K e y > < / D i a g r a m O b j e c t K e y > < D i a g r a m O b j e c t K e y > < K e y > T a b l e s \ U s e r s \ C o u n t   o f   R e g i o n \ A d d i t i o n a l 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 T a b l e s \ O r d e r s \ M e a s u r e s \ C o u n t   o f   O r d e r 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 3 8 2 . 3 0 3 8 1 0 5 6 7 6 6 5 7 8 < / L e f t > < S c r o l l V e r t i c a l O f f s e t > 5 2 0 . 3 8 9 9 9 9 9 9 9 9 9 9 6 5 < / S c r o l l V e r t i c a l O f f s e t > < T o p > 2 5 . 3 3 1 6 6 2 2 2 1 1 7 5 6 0 6 < / 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 T a b l e s \ R e t u r n s < / K e y > < / a : K e y > < a : V a l u e   i : t y p e = " D i a g r a m D i s p l a y N o d e V i e w S t a t e " > < H e i g h t > 2 8 5 . 2 0 0 0 0 0 0 0 0 0 0 0 0 5 < / H e i g h t > < I s E x p a n d e d > t r u e < / I s E x p a n d e d > < L a y e d O u t > t r u e < / L a y e d O u t > < L e f t > 8 2 9 . 8 0 7 6 2 1 1 3 5 3 3 1 6 < / L e f t > < T a b I n d e x > 2 < / T a b I n d e x > < T o p > 2 3 2 . 8 9 3 7 4 4 1 1 2 2 8 5 2 8 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 T a b l e s \ R e t u r n s \ M e a s u r e s \ D i s t i n c t   C o u n t   o f   S t a t u s < / K e y > < / a : K e y > < a : V a l u e   i : t y p e = " D i a g r a m D i s p l a y N o d e V i e w S t a t e " > < H e i g h t > 1 5 0 < / H e i g h t > < I s E x p a n d e d > t r u e < / I s E x p a n d e d > < W i d t h > 2 0 0 < / W i d t h > < / a : V a l u e > < / a : K e y V a l u e O f D i a g r a m O b j e c t K e y a n y T y p e z b w N T n L X > < a : K e y V a l u e O f D i a g r a m O b j e c t K e y a n y T y p e z b w N T n L X > < a : K e y > < K e y > T a b l e s \ R e t u r n s \ D i s t i n c t   C o u n t   o f   S t a t u s \ A d d i t i o n a l   I n f o \ I m p l i c i t   M e a s u r e < / K e y > < / a : K e y > < a : V a l u e   i : t y p e = " D i a g r a m D i s p l a y V i e w S t a t e I D i a g r a m T a g A d d i t i o n a l I n f o " / > < / a : K e y V a l u e O f D i a g r a m O b j e c t K e y a n y T y p e z b w N T n L X > < a : K e y V a l u e O f D i a g r a m O b j e c t K e y a n y T y p e z b w N T n L X > < a : K e y > < K e y > T a b l e s \ U s e r s < / K e y > < / a : K e y > < a : V a l u e   i : t y p e = " D i a g r a m D i s p l a y N o d e V i e w S t a t e " > < H e i g h t > 2 9 9 . 5 9 9 9 9 9 9 9 9 9 9 9 9 7 < / H e i g h t > < I s E x p a n d e d > t r u e < / I s E x p a n d e d > < L a y e d O u t > t r u e < / L a y e d O u t > < L e f t > 1 4 1 . 6 0 0 0 0 0 0 0 0 0 0 0 0 2 < / L e f t > < T a b I n d e x > 1 < / T a b I n d e x > < T o p > 2 7 9 . 2 0 0 0 0 0 0 0 0 0 0 0 0 5 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 T a b l e s \ U s e r s \ M e a s u r e s \ C o u n t   o f   R e g i o n < / K e y > < / a : K e y > < a : V a l u e   i : t y p e = " D i a g r a m D i s p l a y N o d e V i e w S t a t e " > < H e i g h t > 1 5 0 < / H e i g h t > < I s E x p a n d e d > t r u e < / I s E x p a n d e d > < W i d t h > 2 0 0 < / W i d t h > < / a : V a l u e > < / a : K e y V a l u e O f D i a g r a m O b j e c t K e y a n y T y p e z b w N T n L X > < a : K e y V a l u e O f D i a g r a m O b j e c t K e y a n y T y p e z b w N T n L X > < a : K e y > < K e y > T a b l e s \ U s e r s \ C o u n t   o f   R e g i o n \ A d d i t i o n a l 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 ( 5 9 8 . 3 0 3 8 1 0 5 6 7 6 6 6 , 1 0 0 . 3 3 1 6 6 2 ) .   E n d   p o i n t   2 :   ( 9 2 9 . 8 0 7 6 2 1 , 2 1 6 . 8 9 3 7 4 4 1 1 2 2 8 5 )   < / A u t o m a t i o n P r o p e r t y H e l p e r T e x t > < L a y e d O u t > t r u e < / L a y e d O u t > < P o i n t s   x m l n s : b = " h t t p : / / s c h e m a s . d a t a c o n t r a c t . o r g / 2 0 0 4 / 0 7 / S y s t e m . W i n d o w s " > < b : P o i n t > < b : _ x > 5 9 8 . 3 0 3 8 1 0 5 6 7 6 6 5 7 8 < / b : _ x > < b : _ y > 1 0 0 . 3 3 1 6 6 2 < / b : _ y > < / b : P o i n t > < b : P o i n t > < b : _ x > 9 2 7 . 8 0 7 6 2 1 < / b : _ x > < b : _ y > 1 0 0 . 3 3 1 6 6 2 < / b : _ y > < / b : P o i n t > < b : P o i n t > < b : _ x > 9 2 9 . 8 0 7 6 2 1 < / b : _ x > < b : _ y > 1 0 2 . 3 3 1 6 6 2 < / b : _ y > < / b : P o i n t > < b : P o i n t > < b : _ x > 9 2 9 . 8 0 7 6 2 1 < / b : _ x > < b : _ y > 2 1 6 . 8 9 3 7 4 4 1 1 2 2 8 5 2 8 < / 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 5 8 2 . 3 0 3 8 1 0 5 6 7 6 6 5 7 8 < / b : _ x > < b : _ y > 9 2 . 3 3 1 6 6 2 < / b : _ y > < / L a b e l L o c a t i o n > < L o c a t i o n   x m l n s : b = " h t t p : / / s c h e m a s . d a t a c o n t r a c t . o r g / 2 0 0 4 / 0 7 / S y s t e m . W i n d o w s " > < b : _ x > 5 8 2 . 3 0 3 8 1 0 5 6 7 6 6 5 7 8 < / b : _ x > < b : _ y > 1 0 0 . 3 3 1 6 6 2 < / 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 9 2 1 . 8 0 7 6 2 1 < / b : _ x > < b : _ y > 2 1 6 . 8 9 3 7 4 4 1 1 2 2 8 5 2 8 < / b : _ y > < / L a b e l L o c a t i o n > < L o c a t i o n   x m l n s : b = " h t t p : / / s c h e m a s . d a t a c o n t r a c t . o r g / 2 0 0 4 / 0 7 / S y s t e m . W i n d o w s " > < b : _ x > 9 2 9 . 8 0 7 6 2 1 < / b : _ x > < b : _ y > 2 3 2 . 8 9 3 7 4 4 1 1 2 2 8 5 2 8 < / b : _ y > < / L o c a t i o n > < S h a p e R o t a t e A n g l e > 2 7 0 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 5 9 8 . 3 0 3 8 1 0 5 6 7 6 6 5 7 8 < / b : _ x > < b : _ y > 1 0 0 . 3 3 1 6 6 2 < / b : _ y > < / b : P o i n t > < b : P o i n t > < b : _ x > 9 2 7 . 8 0 7 6 2 1 < / b : _ x > < b : _ y > 1 0 0 . 3 3 1 6 6 2 < / b : _ y > < / b : P o i n t > < b : P o i n t > < b : _ x > 9 2 9 . 8 0 7 6 2 1 < / b : _ x > < b : _ y > 1 0 2 . 3 3 1 6 6 2 < / b : _ y > < / b : P o i n t > < b : P o i n t > < b : _ x > 9 2 9 . 8 0 7 6 2 1 < / b : _ x > < b : _ y > 2 1 6 . 8 9 3 7 4 4 1 1 2 2 8 5 2 8 < / b : _ y > < / b : P o i n t > < / P o i n t s > < / a : V a l u e > < / a : K e y V a l u e O f D i a g r a m O b j e c t K e y a n y T y p e z b w N T n L X > < a : K e y V a l u e O f D i a g r a m O b j e c t K e y a n y T y p e z b w N T n L X > < a : K e y > < K e y > R e l a t i o n s h i p s \ & l t ; T a b l e s \ O r d e r s \ C o l u m n s \ R e g i o n & g t ; - & l t ; T a b l e s \ U s e r s \ C o l u m n s \ R e g i o n & g t ; < / K e y > < / a : K e y > < a : V a l u e   i : t y p e = " D i a g r a m D i s p l a y L i n k V i e w S t a t e " > < A u t o m a t i o n P r o p e r t y H e l p e r T e x t > E n d   p o i n t   1 :   ( 3 6 6 . 3 0 3 8 1 0 5 6 7 6 6 6 , 1 0 0 . 3 3 1 6 6 2 ) .   E n d   p o i n t   2 :   ( 2 4 1 . 6 , 2 6 3 . 2 )   < / A u t o m a t i o n P r o p e r t y H e l p e r T e x t > < L a y e d O u t > t r u e < / L a y e d O u t > < P o i n t s   x m l n s : b = " h t t p : / / s c h e m a s . d a t a c o n t r a c t . o r g / 2 0 0 4 / 0 7 / S y s t e m . W i n d o w s " > < b : P o i n t > < b : _ x > 3 6 6 . 3 0 3 8 1 0 5 6 7 6 6 5 7 8 < / b : _ x > < b : _ y > 1 0 0 . 3 3 1 6 6 2 < / b : _ y > < / b : P o i n t > < b : P o i n t > < b : _ x > 2 4 3 . 6 < / b : _ x > < b : _ y > 1 0 0 . 3 3 1 6 6 2 < / b : _ y > < / b : P o i n t > < b : P o i n t > < b : _ x > 2 4 1 . 6 < / b : _ x > < b : _ y > 1 0 2 . 3 3 1 6 6 2 < / b : _ y > < / b : P o i n t > < b : P o i n t > < b : _ x > 2 4 1 . 6 0 0 0 0 0 0 0 0 0 0 0 0 2 < / b : _ x > < b : _ y > 2 6 3 . 2 0 0 0 0 0 0 0 0 0 0 0 0 5 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 3 6 6 . 3 0 3 8 1 0 5 6 7 6 6 5 7 8 < / b : _ x > < b : _ y > 9 2 . 3 3 1 6 6 2 < / b : _ y > < / L a b e l L o c a t i o n > < L o c a t i o n   x m l n s : b = " h t t p : / / s c h e m a s . d a t a c o n t r a c t . o r g / 2 0 0 4 / 0 7 / S y s t e m . W i n d o w s " > < b : _ x > 3 8 2 . 3 0 3 8 1 0 5 6 7 6 6 5 7 8 < / b : _ x > < b : _ y > 1 0 0 . 3 3 1 6 6 2 < / 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 2 3 3 . 6 0 0 0 0 0 0 0 0 0 0 0 0 2 < / b : _ x > < b : _ y > 2 6 3 . 2 0 0 0 0 0 0 0 0 0 0 0 0 5 < / b : _ y > < / L a b e l L o c a t i o n > < L o c a t i o n   x m l n s : b = " h t t p : / / s c h e m a s . d a t a c o n t r a c t . o r g / 2 0 0 4 / 0 7 / S y s t e m . W i n d o w s " > < b : _ x > 2 4 1 . 6 0 0 0 0 0 0 0 0 0 0 0 0 2 < / b : _ x > < b : _ y > 2 7 9 . 2 0 0 0 0 0 0 0 0 0 0 0 0 5 < / b : _ y > < / L o c a t i o n > < S h a p e R o t a t e A n g l e > 2 7 0 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 3 6 6 . 3 0 3 8 1 0 5 6 7 6 6 5 7 8 < / b : _ x > < b : _ y > 1 0 0 . 3 3 1 6 6 2 < / b : _ y > < / b : P o i n t > < b : P o i n t > < b : _ x > 2 4 3 . 6 < / b : _ x > < b : _ y > 1 0 0 . 3 3 1 6 6 2 < / b : _ y > < / b : P o i n t > < b : P o i n t > < b : _ x > 2 4 1 . 6 < / b : _ x > < b : _ y > 1 0 2 . 3 3 1 6 6 2 < / b : _ y > < / b : P o i n t > < b : P o i n t > < b : _ x > 2 4 1 . 6 0 0 0 0 0 0 0 0 0 0 0 0 2 < / b : _ x > < b : _ y > 2 6 3 . 2 0 0 0 0 0 0 0 0 0 0 0 0 5 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 C o l u m n s \ M o n t h < / K e y > < / a : K e y > < a : V a l u e   i : t y p e = " M e a s u r e G r i d N o d e V i e w S t a t e " > < C o l u m n > 2 5 < / 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K e y > < / D i a g r a m O b j e c t K e y > < D i a g r a m O b j e c t K e y > < K e y > M e a s u r e s \ C o u n t   o f   R e g i o n \ T a g I n f o \ F o r m u l a < / K e y > < / D i a g r a m O b j e c t K e y > < D i a g r a m O b j e c t K e y > < K e y > M e a s u r e s \ C o u n t   o f   R e g i o n \ T a g I n f o \ V a l u e < / K e y > < / D i a g r a m O b j e c t K e y > < D i a g r a m O b j e c t K e y > < K e y > C o l u m n s \ R e g i o n < / K e y > < / D i a g r a m O b j e c t K e y > < D i a g r a m O b j e c t K e y > < K e y > C o l u m n s \ M a n a g e r < / 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K e y > < / a : K e y > < a : V a l u e   i : t y p e = " M e a s u r e G r i d N o d e V i e w S t a t e " > < 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2 6 ] ] > < / C u s t o m C o n t e n t > < / G e m i n i > 
</file>

<file path=customXml/item6.xml>��< ? x m l   v e r s i o n = " 1 . 0 "   e n c o d i n g = " u t f - 1 6 " ? > < D a t a M a s h u p   s q m i d = " 8 f f e d 1 d 2 - d 2 c 7 - 4 3 3 6 - b a 4 2 - 7 e f a 8 5 5 4 1 f 2 1 "   x m l n s = " h t t p : / / s c h e m a s . m i c r o s o f t . c o m / D a t a M a s h u p " > A A A A A N Y F A A B Q S w M E F A A C A A g A B 2 l l 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B 2 l 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p Z V d A h A J Q 0 A I A A D Y K A A A T A B w A R m 9 y b X V s Y X M v U 2 V j d G l v b j E u b S C i G A A o o B Q A A A A A A A A A A A A A A A A A A A A A A A A A A A D N V m 2 L 2 k A Q / i 7 4 H 5 b 0 S 4 R U s L R X a G v h G l t 6 l H u p 8 d o P K m V N 5 u J y m 1 3 Z 3 X g e 4 n / v 5 M U Y z V p 7 U M r d l 5 N 5 5 u W Z 2 W d G N Y S G S U G C 4 n / v f b v V b u k 5 V R C R a x W B 0 q R P O J h 2 i + B f I F M V A l o + r 0 L g 3 Z 9 S 3 c + k v H e / M A 5 d X w o D w m j X 8 d 9 N b j W G T p Y M U 0 2 u B Q w U W 8 J k A P r e y M X k C h 7 I n e S Y f X K u N Y s F J M K Q N 2 R A D d V g u i u u V 0 7 H I y L l 3 C N G p d D x C g I F p V / B H M A g j Y L P e n x h I O k 7 B e h 4 3 5 i I + k 7 u 4 0 w 3 4 y z r t I x / 4 d w o m U i D 3 X 0 F m r t j m h G d I f 8 S K e 1 u v Z R H x i V 6 z n k Q U k 6 V 7 m e 8 p p 0 q s T + n I s a 8 o 8 c F 7 J K O F B X 6 T q r E l z x N R A Z q 1 8 L C W 6 + d o X w g F w P H I x f C n L 3 u Z r 4 b j 6 y L v s i N Y l I x 8 4 i 4 Q Y Q Y W J k c H j A d y l S Y L S D S Z A Y q h 2 4 F M 1 l g C B Y w m L P F g o m Y + F L b g v 1 U G 5 l g Z R u n C r y i C T Q o Z a n J p Y y a S B U X Q J z A j n T l g J O J 0 t A Q n x q I p W q 2 u 3 U I 0 t n L k 0 6 Z J i k T o I 5 6 W P l v w U 8 o R 3 J J V c y E b U D Z 1 C 3 F h x D j K j W H Y p A t k d l L y i U T o W U 4 t u e 9 w d e h H D v J p 2 m V B i q 8 S h b h 5 9 0 b W B G s f 8 d s L / 4 9 p c I g B y S J a V G d A h 6 a N Q P K Q V u i C y 5 W s e T a f 3 W 2 D a L i s W 5 / W 7 d v d h s 1 h E Q u k U X h V t v U A i j N 7 s H q e X v 1 d j V q i f F c m b w / 3 L h a 2 g A 4 X s H M 5 j a L e w R o O C f u 2 K K N K f n w M T 9 W n U 6 7 x Y S 9 T P 2 y D s G k S j y v 0 1 p y O n J b S / R f H d e 9 Y v / n u h 6 X Z 7 a Y q d 5 b v D 0 V L j g N M d k P y l O o i z C 3 5 9 a G B s t 5 Q Y Q f e 4 5 X + q p t 0 A h r e F X h j b 3 N 3 s k + D 6 h l X V a 9 1 H r c 7 K l y v 0 R d l b m w n p U m 8 7 R H F J l j J / T 4 B N X U S m V z L K B e 8 0 Q X 5 + S Y W P 5 6 A Q 4 F 8 8 Q V O K 0 N + y 8 M + z f T J R U 0 P v i O / K N o f g N Q S w E C L Q A U A A I A C A A H a W V X l i e 0 I 6 Q A A A D 2 A A A A E g A A A A A A A A A A A A A A A A A A A A A A Q 2 9 u Z m l n L 1 B h Y 2 t h Z 2 U u e G 1 s U E s B A i 0 A F A A C A A g A B 2 l l V w / K 6 a u k A A A A 6 Q A A A B M A A A A A A A A A A A A A A A A A 8 A A A A F t D b 2 5 0 Z W 5 0 X 1 R 5 c G V z X S 5 4 b W x Q S w E C L Q A U A A I A C A A H a W V X Q I Q C U N A C A A A 2 C g A A E w A A A A A A A A A A A A A A A A D h A Q A A R m 9 y b X V s Y X M v U 2 V j d G l v b j E u b V B L B Q Y A A A A A A w A D A M I 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K w A A A A A A A L M 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M y 0 x M S 0 w N V Q w N z o z O D o x N C 4 w O D M 5 N z g 1 W i I g L z 4 8 R W 5 0 c n k g V H l w Z T 0 i R m l s b E V y c m 9 y Q 2 9 1 b n Q i I F Z h b H V l P S J s M C I g L z 4 8 R W 5 0 c n k g V H l w Z T 0 i R m l s b E V y c m 9 y Q 2 9 k Z S I g V m F s d W U 9 I n N V b m t u b 3 d u I i A v P j x F b n R y e S B U e X B l P S J G a W x s Q 2 9 1 b n Q i I F Z h b H V l P S J s M T k z N i I g L z 4 8 R W 5 0 c n k g V H l w Z T 0 i U X V l c n l J R C I g V m F s d W U 9 I n M z M 2 U x Y m I z Y y 0 w O D A 1 L T R i N m I t Y T V l Z i 0 0 Z G R j O D R l Z m R m N m E i I C 8 + P E V u d H J 5 I F R 5 c G U 9 I k Z p b G x T d G F 0 d X M i I F Z h b H V l P S J z Q 2 9 t c G x l d G U i I C 8 + P E V u d H J 5 I F R 5 c G U 9 I k F k Z G V k V G 9 E Y X R h T W 9 k Z W w i I F Z h b H V l P S J s M C 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Q 2 9 s d W 1 u Q 2 9 1 b n Q m c X V v d D s 6 M j U 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R m l s b F N 0 Y X R 1 c y I g V m F s d W U 9 I n N D b 2 1 w b G V 0 Z S I g L z 4 8 R W 5 0 c n k g V H l w Z T 0 i R m l s b E N v b H V t b k 5 h b W V z I i B W Y W x 1 Z T 0 i c 1 s m c X V v d D t P c m R l c i B J R C Z x d W 9 0 O y w m c X V v d D t T d G F 0 d X M m c X V v d D t d I i A v P j x F b n R y e S B U e X B l P S J G a W x s Q 2 9 s d W 1 u V H l w Z X M i I F Z h b H V l P S J z Q X d N P S I g L z 4 8 R W 5 0 c n k g V H l w Z T 0 i R m l s b E x h c 3 R V c G R h d G V k I i B W Y W x 1 Z T 0 i Z D I w M j M t M T E t M D V U M D c 6 M z g 6 M T Q u M D k 5 N j A w N 1 o i I C 8 + P E V u d H J 5 I F R 5 c G U 9 I k Z p b G x F c n J v c k N v d W 5 0 I i B W Y W x 1 Z T 0 i b D A i I C 8 + P E V u d H J 5 I F R 5 c G U 9 I k Z p b G x F c n J v c k N v Z G U i I F Z h b H V l P S J z V W 5 r b m 9 3 b i I g L z 4 8 R W 5 0 c n k g V H l w Z T 0 i U X V l c n l J R C I g V m F s d W U 9 I n N h Z D Y 4 O G R l N S 1 j N T U 5 L T Q 4 N m M t Y W I w N i 0 y N G M x M D A 2 N W E 3 Y j g i I C 8 + P E V u d H J 5 I F R 5 c G U 9 I k Z p b G x D b 3 V u d C I g V m F s d W U 9 I m w x N j M 0 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x F b n R y e S B U e X B l P S J B Z G R l Z F R v R G F 0 Y U 1 v Z G V s I i B W Y W x 1 Z T 0 i b D A 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2 V y c y I g L z 4 8 R W 5 0 c n k g V H l w Z T 0 i R m l s b G V k Q 2 9 t c G x l d G V S Z X N 1 b H R U b 1 d v c m t z a G V l d C I g V m F s d W U 9 I m w x I i A v P j x F b n R y e S B U e X B l P S J G a W x s Q 2 9 s d W 1 u T m F t Z X M i I F Z h b H V l P S J z W y Z x d W 9 0 O 1 J l Z 2 l v b i Z x d W 9 0 O y w m c X V v d D t N Y W 5 h Z 2 V y J n F 1 b 3 Q 7 X S I g L z 4 8 R W 5 0 c n k g V H l w Z T 0 i R m l s b E N v b H V t b l R 5 c G V z I i B W Y W x 1 Z T 0 i c 0 J n W T 0 i I C 8 + P E V u d H J 5 I F R 5 c G U 9 I k Z p b G x M Y X N 0 V X B k Y X R l Z C I g V m F s d W U 9 I m Q y M D I z L T E x L T A 1 V D A 3 O j M 4 O j E 0 L j E y N j U y O D R a I i A v P j x F b n R y e S B U e X B l P S J G a W x s R X J y b 3 J D b 3 V u d C I g V m F s d W U 9 I m w w I i A v P j x F b n R y e S B U e X B l P S J G a W x s R X J y b 3 J D b 2 R l I i B W Y W x 1 Z T 0 i c 1 V u a 2 5 v d 2 4 i I C 8 + P E V u d H J 5 I F R 5 c G U 9 I k Z p b G x D b 3 V u d C I g V m F s d W U 9 I m w 0 I i A v P j x F b n R y e S B U e X B l P S J R d W V y e U l E I i B W Y W x 1 Z T 0 i c 2 Q y N j c 2 M D F m L T Z l O D Y t N D k 3 Y y 0 4 N j R j L T N k M T k 3 Z j l l N D Q 4 Y S 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S Z W d p b 2 4 s M H 0 m c X V v d D s s J n F 1 b 3 Q 7 U 2 V j d G l v b j E v V X N l c n M v Q X V 0 b 1 J l b W 9 2 Z W R D b 2 x 1 b W 5 z M S 5 7 T W F u Y W d l c i w x f S Z x d W 9 0 O 1 0 s J n F 1 b 3 Q 7 Q 2 9 s d W 1 u Q 2 9 1 b n Q m c X V v d D s 6 M i w m c X V v d D t L Z X l D b 2 x 1 b W 5 O Y W 1 l c y Z x d W 9 0 O z p b X S w m c X V v d D t D b 2 x 1 b W 5 J Z G V u d G l 0 a W V z J n F 1 b 3 Q 7 O l s m c X V v d D t T Z W N 0 a W 9 u M S 9 V c 2 V y c y 9 B d X R v U m V t b 3 Z l Z E N v b H V t b n M x L n t S Z W d p b 2 4 s M H 0 m c X V v d D s s J n F 1 b 3 Q 7 U 2 V j d G l v b j E v V X N l c n M v Q X V 0 b 1 J l b W 9 2 Z W R D b 2 x 1 b W 5 z 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S Z X R 1 c m 5 z L 1 J l c G x h Y 2 V k J T I w V m F s d W U 8 L 0 l 0 Z W 1 Q Y X R o P j w v S X R l b U x v Y 2 F 0 a W 9 u P j x T d G F i b G V F b n R y a W V z I C 8 + P C 9 J d G V t P j x J d G V t P j x J d G V t T G 9 j Y X R p b 2 4 + P E l 0 Z W 1 U e X B l P k Z v c m 1 1 b G E 8 L 0 l 0 Z W 1 U e X B l P j x J d G V t U G F 0 a D 5 T Z W N 0 a W 9 u M S 9 S Z X R 1 c m 5 z L 0 N o Y W 5 n Z W Q l M j B U e X B l M T w v S X R l b V B h d G g + P C 9 J d G V t T G 9 j Y X R p b 2 4 + P F N 0 Y W J s Z U V u d H J p Z X M g L z 4 8 L 0 l 0 Z W 0 + P C 9 J d G V t c z 4 8 L 0 x v Y 2 F s U G F j a 2 F n Z U 1 l d G F k Y X R h R m l s Z T 4 W A A A A U E s F B g A A A A A A A A A A A A A A A A A A A A A A A C Y B A A A B A A A A 0 I y d 3 w E V 0 R G M e g D A T 8 K X 6 w E A A A C N F c s 3 a / 0 b S q q Y b 6 W F 2 X a h A A A A A A I A A A A A A B B m A A A A A Q A A I A A A A L Q E H e Q 8 V V L V B A G W I Y d 4 A S t e Y L X U k + m y k 7 n M i M H 5 8 J 0 9 A A A A A A 6 A A A A A A g A A I A A A A A 7 d s 6 I F + d 5 / 8 Q Q B f Z k f h E T f z k 1 f b / I i l D V 6 y C 4 P s / o h U A A A A A G t T X l F V j y B p W z h E i I Z T w 8 I i B N 4 1 8 D t O X 7 5 F x y Q X O K y V 0 t T O s t T Q r j V s T R y C i Y z 7 o L F W H R b V 9 e Y i 0 v K Q c N q T N I B 7 p y Q + A m H U l F 6 D / B q E r t X Q A A A A E o Y g 5 H E G R 9 G g 6 8 A k v s x + O h 8 f 7 Q / n Z 6 e Z r O w G i d B 4 G + w U l V D G t q 7 a h H V v 4 v t Q V + Z q C D t t v E F 3 L N k u M W Y z 2 E X g B g = < / 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 2 0 2 3 - 1 1 - 0 5 T 1 3 : 1 3 : 0 4 . 3 0 8 9 0 0 9 + 0 5 : 3 0 < / L a s t P r o c e s s e d T i m e > < / D a t a M o d e l i n g S a n d b o x . S e r i a l i z e d S a n d b o x E r r o r C a c h e > ] ] > < / C u s t o m C o n t e n t > < / G e m i n i > 
</file>

<file path=customXml/item8.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F98E6F9-3147-494D-8CD1-1EC166159821}">
  <ds:schemaRefs/>
</ds:datastoreItem>
</file>

<file path=customXml/itemProps10.xml><?xml version="1.0" encoding="utf-8"?>
<ds:datastoreItem xmlns:ds="http://schemas.openxmlformats.org/officeDocument/2006/customXml" ds:itemID="{87673822-1BD8-468A-BB25-0F4908E37B6F}">
  <ds:schemaRefs/>
</ds:datastoreItem>
</file>

<file path=customXml/itemProps11.xml><?xml version="1.0" encoding="utf-8"?>
<ds:datastoreItem xmlns:ds="http://schemas.openxmlformats.org/officeDocument/2006/customXml" ds:itemID="{54AFCFD7-FF2E-45E1-BF08-157E8B69F505}">
  <ds:schemaRefs/>
</ds:datastoreItem>
</file>

<file path=customXml/itemProps12.xml><?xml version="1.0" encoding="utf-8"?>
<ds:datastoreItem xmlns:ds="http://schemas.openxmlformats.org/officeDocument/2006/customXml" ds:itemID="{4FD0D6AB-C1F4-4412-BC34-71AA2D96C082}">
  <ds:schemaRefs/>
</ds:datastoreItem>
</file>

<file path=customXml/itemProps13.xml><?xml version="1.0" encoding="utf-8"?>
<ds:datastoreItem xmlns:ds="http://schemas.openxmlformats.org/officeDocument/2006/customXml" ds:itemID="{3C99561F-955D-4D95-BF14-E885892DC2A6}">
  <ds:schemaRefs/>
</ds:datastoreItem>
</file>

<file path=customXml/itemProps14.xml><?xml version="1.0" encoding="utf-8"?>
<ds:datastoreItem xmlns:ds="http://schemas.openxmlformats.org/officeDocument/2006/customXml" ds:itemID="{408E3A9A-1C1C-49BD-B1D1-F74EB3D5C095}">
  <ds:schemaRefs/>
</ds:datastoreItem>
</file>

<file path=customXml/itemProps15.xml><?xml version="1.0" encoding="utf-8"?>
<ds:datastoreItem xmlns:ds="http://schemas.openxmlformats.org/officeDocument/2006/customXml" ds:itemID="{C91C3746-87D4-496A-B100-8806D7DBC6CD}">
  <ds:schemaRefs/>
</ds:datastoreItem>
</file>

<file path=customXml/itemProps16.xml><?xml version="1.0" encoding="utf-8"?>
<ds:datastoreItem xmlns:ds="http://schemas.openxmlformats.org/officeDocument/2006/customXml" ds:itemID="{93E01B34-1363-46E4-8D79-70FB6C9EDBF5}">
  <ds:schemaRefs/>
</ds:datastoreItem>
</file>

<file path=customXml/itemProps17.xml><?xml version="1.0" encoding="utf-8"?>
<ds:datastoreItem xmlns:ds="http://schemas.openxmlformats.org/officeDocument/2006/customXml" ds:itemID="{E202B59D-DA9D-45D3-A6A4-988C43D13E4A}">
  <ds:schemaRefs/>
</ds:datastoreItem>
</file>

<file path=customXml/itemProps18.xml><?xml version="1.0" encoding="utf-8"?>
<ds:datastoreItem xmlns:ds="http://schemas.openxmlformats.org/officeDocument/2006/customXml" ds:itemID="{71F78328-EC96-4D45-9E39-35273DC794FF}">
  <ds:schemaRefs/>
</ds:datastoreItem>
</file>

<file path=customXml/itemProps19.xml><?xml version="1.0" encoding="utf-8"?>
<ds:datastoreItem xmlns:ds="http://schemas.openxmlformats.org/officeDocument/2006/customXml" ds:itemID="{EEDDD865-1163-4B1A-A93D-52652CFE1512}">
  <ds:schemaRefs/>
</ds:datastoreItem>
</file>

<file path=customXml/itemProps2.xml><?xml version="1.0" encoding="utf-8"?>
<ds:datastoreItem xmlns:ds="http://schemas.openxmlformats.org/officeDocument/2006/customXml" ds:itemID="{AA056D6A-F746-43AC-97F0-E104EEFE8D90}">
  <ds:schemaRefs/>
</ds:datastoreItem>
</file>

<file path=customXml/itemProps3.xml><?xml version="1.0" encoding="utf-8"?>
<ds:datastoreItem xmlns:ds="http://schemas.openxmlformats.org/officeDocument/2006/customXml" ds:itemID="{A6293704-3BFA-44BB-B6BB-0645D5B1A3B0}">
  <ds:schemaRefs/>
</ds:datastoreItem>
</file>

<file path=customXml/itemProps4.xml><?xml version="1.0" encoding="utf-8"?>
<ds:datastoreItem xmlns:ds="http://schemas.openxmlformats.org/officeDocument/2006/customXml" ds:itemID="{14D49B85-80B2-404E-8445-9497A007D2D5}">
  <ds:schemaRefs/>
</ds:datastoreItem>
</file>

<file path=customXml/itemProps5.xml><?xml version="1.0" encoding="utf-8"?>
<ds:datastoreItem xmlns:ds="http://schemas.openxmlformats.org/officeDocument/2006/customXml" ds:itemID="{AFA4DB66-9E82-433F-B941-C5701447684B}">
  <ds:schemaRefs/>
</ds:datastoreItem>
</file>

<file path=customXml/itemProps6.xml><?xml version="1.0" encoding="utf-8"?>
<ds:datastoreItem xmlns:ds="http://schemas.openxmlformats.org/officeDocument/2006/customXml" ds:itemID="{93A38AF0-1C1D-4694-AC64-4BC89CEABEA5}">
  <ds:schemaRefs>
    <ds:schemaRef ds:uri="http://schemas.microsoft.com/DataMashup"/>
  </ds:schemaRefs>
</ds:datastoreItem>
</file>

<file path=customXml/itemProps7.xml><?xml version="1.0" encoding="utf-8"?>
<ds:datastoreItem xmlns:ds="http://schemas.openxmlformats.org/officeDocument/2006/customXml" ds:itemID="{98CCDAE1-A2CB-4017-B6F5-D8C0C367DC3F}">
  <ds:schemaRefs/>
</ds:datastoreItem>
</file>

<file path=customXml/itemProps8.xml><?xml version="1.0" encoding="utf-8"?>
<ds:datastoreItem xmlns:ds="http://schemas.openxmlformats.org/officeDocument/2006/customXml" ds:itemID="{E0792D8A-3D76-455B-9FC7-B957B6AA1BDD}">
  <ds:schemaRefs/>
</ds:datastoreItem>
</file>

<file path=customXml/itemProps9.xml><?xml version="1.0" encoding="utf-8"?>
<ds:datastoreItem xmlns:ds="http://schemas.openxmlformats.org/officeDocument/2006/customXml" ds:itemID="{49ADF4F0-8507-42D0-8736-4EBFB73816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Dashboard</vt:lpstr>
      <vt:lpstr>Users</vt:lpstr>
      <vt:lpstr>Returns</vt:lpstr>
      <vt:lpstr>Map Chart</vt:lpstr>
      <vt:lpstr>Waterfall Chart</vt:lpstr>
      <vt:lpstr>Pie Chart</vt:lpstr>
      <vt:lpstr>Top 5(States)</vt:lpstr>
      <vt:lpstr>KPI</vt:lpstr>
      <vt:lpstr>kpi MOM</vt:lpstr>
      <vt:lpstr>Most Shipment Mode</vt:lpstr>
      <vt:lpstr>Manager Wise Sales</vt:lpstr>
      <vt:lpstr>Top 5 Category</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Nayar</dc:creator>
  <cp:lastModifiedBy>Vishal Nayar</cp:lastModifiedBy>
  <dcterms:created xsi:type="dcterms:W3CDTF">2015-06-05T18:17:20Z</dcterms:created>
  <dcterms:modified xsi:type="dcterms:W3CDTF">2023-11-05T13:36:43Z</dcterms:modified>
</cp:coreProperties>
</file>