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_and_D\Projects\7_Projects_Excel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0" i="1" l="1"/>
  <c r="BE10" i="1"/>
  <c r="BD10" i="1"/>
  <c r="BF9" i="1"/>
  <c r="BE9" i="1"/>
  <c r="BD9" i="1"/>
  <c r="BF8" i="1"/>
  <c r="BE8" i="1"/>
  <c r="BD8" i="1"/>
  <c r="BF7" i="1"/>
  <c r="BE7" i="1"/>
  <c r="BD7" i="1"/>
  <c r="BF6" i="1"/>
  <c r="BE6" i="1"/>
  <c r="BD6" i="1"/>
  <c r="AY10" i="1"/>
  <c r="AX10" i="1"/>
  <c r="AW10" i="1"/>
  <c r="AY9" i="1"/>
  <c r="AX9" i="1"/>
  <c r="AW9" i="1"/>
  <c r="AY8" i="1"/>
  <c r="AX8" i="1"/>
  <c r="AW8" i="1"/>
  <c r="AY7" i="1"/>
  <c r="AX7" i="1"/>
  <c r="AW7" i="1"/>
  <c r="AY6" i="1"/>
  <c r="AX6" i="1"/>
  <c r="AW6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D10" i="1"/>
  <c r="AC10" i="1"/>
  <c r="AB10" i="1"/>
  <c r="AD9" i="1"/>
  <c r="AC9" i="1"/>
  <c r="AB9" i="1"/>
  <c r="AD8" i="1"/>
  <c r="AC8" i="1"/>
  <c r="AB8" i="1"/>
  <c r="AD7" i="1"/>
  <c r="AC7" i="1"/>
  <c r="AB7" i="1"/>
  <c r="AD6" i="1"/>
  <c r="AC6" i="1"/>
  <c r="AB6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M19" i="1" s="1"/>
  <c r="U6" i="1"/>
  <c r="P7" i="1"/>
  <c r="P8" i="1"/>
  <c r="P9" i="1"/>
  <c r="P10" i="1"/>
  <c r="P6" i="1"/>
  <c r="O7" i="1"/>
  <c r="O8" i="1"/>
  <c r="O9" i="1"/>
  <c r="O10" i="1"/>
  <c r="O6" i="1"/>
  <c r="N7" i="1"/>
  <c r="N8" i="1"/>
  <c r="N9" i="1"/>
  <c r="N10" i="1"/>
  <c r="N6" i="1"/>
  <c r="BC10" i="1"/>
  <c r="BC9" i="1"/>
  <c r="BC8" i="1"/>
  <c r="BC7" i="1"/>
  <c r="BC6" i="1"/>
  <c r="AV10" i="1"/>
  <c r="AV9" i="1"/>
  <c r="AV8" i="1"/>
  <c r="AV7" i="1"/>
  <c r="AV6" i="1"/>
  <c r="AO10" i="1"/>
  <c r="AO9" i="1"/>
  <c r="AO8" i="1"/>
  <c r="AO7" i="1"/>
  <c r="AO6" i="1"/>
  <c r="AH10" i="1"/>
  <c r="AH9" i="1"/>
  <c r="AH8" i="1"/>
  <c r="AH7" i="1"/>
  <c r="AH6" i="1"/>
  <c r="AA10" i="1"/>
  <c r="AA9" i="1"/>
  <c r="AA8" i="1"/>
  <c r="AA7" i="1"/>
  <c r="AA6" i="1"/>
  <c r="T10" i="1"/>
  <c r="T9" i="1"/>
  <c r="T8" i="1"/>
  <c r="T7" i="1"/>
  <c r="T6" i="1"/>
  <c r="M7" i="1"/>
  <c r="M8" i="1"/>
  <c r="M9" i="1"/>
  <c r="M10" i="1"/>
  <c r="M18" i="1"/>
  <c r="M6" i="1"/>
  <c r="W34" i="1" l="1"/>
  <c r="V34" i="1"/>
  <c r="U34" i="1"/>
  <c r="T34" i="1"/>
  <c r="Q34" i="1"/>
  <c r="W33" i="1"/>
  <c r="V33" i="1"/>
  <c r="U33" i="1"/>
  <c r="T33" i="1"/>
  <c r="Q33" i="1"/>
  <c r="W32" i="1"/>
  <c r="V32" i="1"/>
  <c r="U32" i="1"/>
  <c r="T32" i="1"/>
  <c r="Q32" i="1"/>
  <c r="W31" i="1"/>
  <c r="V31" i="1"/>
  <c r="U31" i="1"/>
  <c r="T31" i="1"/>
  <c r="Q31" i="1"/>
  <c r="W30" i="1"/>
  <c r="V30" i="1"/>
  <c r="U30" i="1"/>
  <c r="T30" i="1"/>
  <c r="Q30" i="1"/>
  <c r="W29" i="1"/>
  <c r="V29" i="1"/>
  <c r="U29" i="1"/>
  <c r="T29" i="1"/>
  <c r="Q29" i="1"/>
  <c r="W28" i="1"/>
  <c r="V28" i="1"/>
  <c r="U28" i="1"/>
  <c r="T28" i="1"/>
  <c r="Q28" i="1"/>
  <c r="W24" i="1"/>
  <c r="V24" i="1"/>
  <c r="U24" i="1"/>
  <c r="T24" i="1"/>
  <c r="Q24" i="1"/>
  <c r="W23" i="1"/>
  <c r="V23" i="1"/>
  <c r="U23" i="1"/>
  <c r="T23" i="1"/>
  <c r="Q23" i="1"/>
  <c r="W22" i="1"/>
  <c r="V22" i="1"/>
  <c r="U22" i="1"/>
  <c r="T22" i="1"/>
  <c r="Q22" i="1"/>
  <c r="W21" i="1"/>
  <c r="V21" i="1"/>
  <c r="U21" i="1"/>
  <c r="T21" i="1"/>
  <c r="Q21" i="1"/>
  <c r="W20" i="1"/>
  <c r="V20" i="1"/>
  <c r="U20" i="1"/>
  <c r="T20" i="1"/>
  <c r="Q20" i="1"/>
  <c r="W19" i="1"/>
  <c r="V19" i="1"/>
  <c r="U19" i="1"/>
  <c r="T19" i="1"/>
  <c r="Q19" i="1"/>
  <c r="W18" i="1"/>
  <c r="V18" i="1"/>
  <c r="U18" i="1"/>
  <c r="T18" i="1"/>
  <c r="Q18" i="1"/>
  <c r="N44" i="1" l="1"/>
  <c r="M44" i="1"/>
  <c r="L44" i="1"/>
  <c r="K44" i="1"/>
  <c r="H44" i="1"/>
  <c r="N43" i="1"/>
  <c r="M43" i="1"/>
  <c r="L43" i="1"/>
  <c r="K43" i="1"/>
  <c r="H43" i="1"/>
  <c r="N42" i="1"/>
  <c r="M42" i="1"/>
  <c r="L42" i="1"/>
  <c r="K42" i="1"/>
  <c r="H42" i="1"/>
  <c r="N41" i="1"/>
  <c r="M41" i="1"/>
  <c r="L41" i="1"/>
  <c r="K41" i="1"/>
  <c r="H41" i="1"/>
  <c r="N40" i="1"/>
  <c r="M40" i="1"/>
  <c r="L40" i="1"/>
  <c r="K40" i="1"/>
  <c r="H40" i="1"/>
  <c r="N39" i="1"/>
  <c r="M39" i="1"/>
  <c r="L39" i="1"/>
  <c r="K39" i="1"/>
  <c r="H39" i="1"/>
  <c r="N38" i="1"/>
  <c r="M38" i="1"/>
  <c r="L38" i="1"/>
  <c r="K38" i="1"/>
  <c r="H38" i="1"/>
  <c r="N34" i="1"/>
  <c r="M34" i="1"/>
  <c r="L34" i="1"/>
  <c r="K34" i="1"/>
  <c r="H34" i="1"/>
  <c r="N33" i="1"/>
  <c r="M33" i="1"/>
  <c r="L33" i="1"/>
  <c r="K33" i="1"/>
  <c r="H33" i="1"/>
  <c r="N32" i="1"/>
  <c r="M32" i="1"/>
  <c r="L32" i="1"/>
  <c r="K32" i="1"/>
  <c r="H32" i="1"/>
  <c r="N31" i="1"/>
  <c r="M31" i="1"/>
  <c r="L31" i="1"/>
  <c r="K31" i="1"/>
  <c r="H31" i="1"/>
  <c r="N30" i="1"/>
  <c r="M30" i="1"/>
  <c r="L30" i="1"/>
  <c r="K30" i="1"/>
  <c r="H30" i="1"/>
  <c r="N29" i="1"/>
  <c r="M29" i="1"/>
  <c r="L29" i="1"/>
  <c r="K29" i="1"/>
  <c r="H29" i="1"/>
  <c r="N28" i="1"/>
  <c r="M28" i="1"/>
  <c r="L28" i="1"/>
  <c r="K28" i="1"/>
  <c r="H28" i="1"/>
  <c r="N24" i="1"/>
  <c r="M24" i="1"/>
  <c r="L24" i="1"/>
  <c r="K24" i="1"/>
  <c r="H24" i="1"/>
  <c r="N23" i="1"/>
  <c r="M23" i="1"/>
  <c r="L23" i="1"/>
  <c r="K23" i="1"/>
  <c r="H23" i="1"/>
  <c r="N22" i="1"/>
  <c r="M22" i="1"/>
  <c r="L22" i="1"/>
  <c r="K22" i="1"/>
  <c r="H22" i="1"/>
  <c r="N21" i="1"/>
  <c r="M21" i="1"/>
  <c r="L21" i="1"/>
  <c r="K21" i="1"/>
  <c r="H21" i="1"/>
  <c r="N20" i="1"/>
  <c r="M20" i="1"/>
  <c r="L20" i="1"/>
  <c r="K20" i="1"/>
  <c r="H20" i="1"/>
  <c r="N19" i="1"/>
  <c r="L19" i="1"/>
  <c r="K19" i="1"/>
  <c r="H19" i="1"/>
  <c r="N18" i="1"/>
  <c r="L18" i="1"/>
  <c r="K18" i="1"/>
  <c r="H18" i="1"/>
  <c r="P26" i="1"/>
  <c r="P16" i="1"/>
  <c r="G36" i="1"/>
  <c r="G26" i="1"/>
  <c r="G16" i="1"/>
  <c r="BA10" i="1"/>
  <c r="AT10" i="1"/>
  <c r="AM10" i="1"/>
  <c r="AF10" i="1"/>
  <c r="Y10" i="1"/>
  <c r="R10" i="1"/>
  <c r="K10" i="1"/>
  <c r="H10" i="1"/>
  <c r="C10" i="1"/>
  <c r="I10" i="1" s="1"/>
  <c r="BA9" i="1"/>
  <c r="AT9" i="1"/>
  <c r="AM9" i="1"/>
  <c r="AF9" i="1"/>
  <c r="Y9" i="1"/>
  <c r="R9" i="1"/>
  <c r="K9" i="1"/>
  <c r="H9" i="1"/>
  <c r="C9" i="1"/>
  <c r="BA8" i="1"/>
  <c r="BB8" i="1" s="1"/>
  <c r="J44" i="1" s="1"/>
  <c r="AT8" i="1"/>
  <c r="AU8" i="1" s="1"/>
  <c r="J43" i="1" s="1"/>
  <c r="AM8" i="1"/>
  <c r="AN8" i="1" s="1"/>
  <c r="J42" i="1" s="1"/>
  <c r="AF8" i="1"/>
  <c r="AG8" i="1" s="1"/>
  <c r="J41" i="1" s="1"/>
  <c r="Y8" i="1"/>
  <c r="Z8" i="1" s="1"/>
  <c r="J40" i="1" s="1"/>
  <c r="R8" i="1"/>
  <c r="S8" i="1" s="1"/>
  <c r="J39" i="1" s="1"/>
  <c r="K8" i="1"/>
  <c r="L8" i="1" s="1"/>
  <c r="J38" i="1" s="1"/>
  <c r="H8" i="1"/>
  <c r="C8" i="1"/>
  <c r="I8" i="1" s="1"/>
  <c r="BA7" i="1"/>
  <c r="BB7" i="1" s="1"/>
  <c r="J34" i="1" s="1"/>
  <c r="AT7" i="1"/>
  <c r="AU7" i="1" s="1"/>
  <c r="J33" i="1" s="1"/>
  <c r="AM7" i="1"/>
  <c r="AN7" i="1" s="1"/>
  <c r="J32" i="1" s="1"/>
  <c r="AF7" i="1"/>
  <c r="AG7" i="1" s="1"/>
  <c r="J31" i="1" s="1"/>
  <c r="Y7" i="1"/>
  <c r="Z7" i="1" s="1"/>
  <c r="J30" i="1" s="1"/>
  <c r="R7" i="1"/>
  <c r="S7" i="1" s="1"/>
  <c r="J29" i="1" s="1"/>
  <c r="K7" i="1"/>
  <c r="L7" i="1" s="1"/>
  <c r="J28" i="1" s="1"/>
  <c r="H7" i="1"/>
  <c r="C7" i="1"/>
  <c r="BA6" i="1"/>
  <c r="BB6" i="1" s="1"/>
  <c r="J24" i="1" s="1"/>
  <c r="AT6" i="1"/>
  <c r="AU6" i="1" s="1"/>
  <c r="J23" i="1" s="1"/>
  <c r="AM6" i="1"/>
  <c r="AN6" i="1" s="1"/>
  <c r="J22" i="1" s="1"/>
  <c r="AF6" i="1"/>
  <c r="AG6" i="1" s="1"/>
  <c r="J21" i="1" s="1"/>
  <c r="Y6" i="1"/>
  <c r="Z6" i="1" s="1"/>
  <c r="J20" i="1" s="1"/>
  <c r="R6" i="1"/>
  <c r="S6" i="1" s="1"/>
  <c r="J19" i="1" s="1"/>
  <c r="K6" i="1"/>
  <c r="L6" i="1" s="1"/>
  <c r="J18" i="1" s="1"/>
  <c r="H6" i="1"/>
  <c r="C6" i="1"/>
  <c r="I6" i="1" s="1"/>
  <c r="AC18" i="1" l="1"/>
  <c r="AF19" i="1"/>
  <c r="AE20" i="1"/>
  <c r="AD21" i="1"/>
  <c r="AC22" i="1"/>
  <c r="AF23" i="1"/>
  <c r="AE24" i="1"/>
  <c r="AF22" i="1"/>
  <c r="AE23" i="1"/>
  <c r="AD24" i="1"/>
  <c r="AF24" i="1"/>
  <c r="AC24" i="1"/>
  <c r="AC23" i="1"/>
  <c r="AE19" i="1"/>
  <c r="AD23" i="1"/>
  <c r="AD22" i="1"/>
  <c r="AE22" i="1"/>
  <c r="AE21" i="1"/>
  <c r="AF21" i="1"/>
  <c r="AC21" i="1"/>
  <c r="AF20" i="1"/>
  <c r="AC20" i="1"/>
  <c r="AD20" i="1"/>
  <c r="AC19" i="1"/>
  <c r="AD19" i="1"/>
  <c r="AD18" i="1"/>
  <c r="AF18" i="1"/>
  <c r="BB10" i="1"/>
  <c r="S34" i="1" s="1"/>
  <c r="R34" i="1"/>
  <c r="AU10" i="1"/>
  <c r="S33" i="1" s="1"/>
  <c r="R33" i="1"/>
  <c r="AN10" i="1"/>
  <c r="S32" i="1" s="1"/>
  <c r="R32" i="1"/>
  <c r="AG10" i="1"/>
  <c r="S31" i="1" s="1"/>
  <c r="R31" i="1"/>
  <c r="Z10" i="1"/>
  <c r="S30" i="1" s="1"/>
  <c r="R30" i="1"/>
  <c r="S10" i="1"/>
  <c r="S29" i="1" s="1"/>
  <c r="R29" i="1"/>
  <c r="L10" i="1"/>
  <c r="S28" i="1" s="1"/>
  <c r="R28" i="1"/>
  <c r="BB9" i="1"/>
  <c r="S24" i="1" s="1"/>
  <c r="R24" i="1"/>
  <c r="AU9" i="1"/>
  <c r="S23" i="1" s="1"/>
  <c r="R23" i="1"/>
  <c r="AN9" i="1"/>
  <c r="S22" i="1" s="1"/>
  <c r="R22" i="1"/>
  <c r="AG9" i="1"/>
  <c r="S21" i="1" s="1"/>
  <c r="R21" i="1"/>
  <c r="Z9" i="1"/>
  <c r="S20" i="1" s="1"/>
  <c r="R20" i="1"/>
  <c r="S9" i="1"/>
  <c r="S19" i="1" s="1"/>
  <c r="R19" i="1"/>
  <c r="L9" i="1"/>
  <c r="R18" i="1"/>
  <c r="I44" i="1"/>
  <c r="I43" i="1"/>
  <c r="I42" i="1"/>
  <c r="I41" i="1"/>
  <c r="I40" i="1"/>
  <c r="I39" i="1"/>
  <c r="I38" i="1"/>
  <c r="I34" i="1"/>
  <c r="I33" i="1"/>
  <c r="I32" i="1"/>
  <c r="I31" i="1"/>
  <c r="I30" i="1"/>
  <c r="I29" i="1"/>
  <c r="I28" i="1"/>
  <c r="I24" i="1"/>
  <c r="I23" i="1"/>
  <c r="I22" i="1"/>
  <c r="I21" i="1"/>
  <c r="I20" i="1"/>
  <c r="I19" i="1"/>
  <c r="I18" i="1"/>
  <c r="I9" i="1"/>
  <c r="I7" i="1"/>
  <c r="BG7" i="1"/>
  <c r="D7" i="1" s="1"/>
  <c r="BG8" i="1"/>
  <c r="BG6" i="1"/>
  <c r="D6" i="1" s="1"/>
  <c r="AC26" i="1" l="1"/>
  <c r="AF26" i="1"/>
  <c r="AD26" i="1"/>
  <c r="AA20" i="1"/>
  <c r="AA22" i="1"/>
  <c r="AA24" i="1"/>
  <c r="AA23" i="1"/>
  <c r="AA19" i="1"/>
  <c r="AA21" i="1"/>
  <c r="BG10" i="1"/>
  <c r="D10" i="1" s="1"/>
  <c r="E10" i="1" s="1"/>
  <c r="BB11" i="1"/>
  <c r="AU11" i="1"/>
  <c r="AN11" i="1"/>
  <c r="S11" i="1"/>
  <c r="Z11" i="1"/>
  <c r="AG11" i="1"/>
  <c r="BG9" i="1"/>
  <c r="D9" i="1" s="1"/>
  <c r="E9" i="1" s="1"/>
  <c r="S18" i="1"/>
  <c r="AA18" i="1" s="1"/>
  <c r="L11" i="1"/>
  <c r="AU12" i="1"/>
  <c r="AB23" i="1" s="1"/>
  <c r="AH23" i="1" s="1"/>
  <c r="Z12" i="1"/>
  <c r="AB20" i="1" s="1"/>
  <c r="AH20" i="1" s="1"/>
  <c r="AG12" i="1"/>
  <c r="AB21" i="1" s="1"/>
  <c r="AH21" i="1" s="1"/>
  <c r="S12" i="1"/>
  <c r="AB19" i="1" s="1"/>
  <c r="AH19" i="1" s="1"/>
  <c r="BH8" i="1"/>
  <c r="D8" i="1"/>
  <c r="E8" i="1" s="1"/>
  <c r="L12" i="1"/>
  <c r="AB18" i="1" s="1"/>
  <c r="BB12" i="1"/>
  <c r="AB24" i="1" s="1"/>
  <c r="AH24" i="1" s="1"/>
  <c r="AN12" i="1"/>
  <c r="AB22" i="1" s="1"/>
  <c r="AH22" i="1" s="1"/>
  <c r="BH9" i="1"/>
  <c r="BH7" i="1"/>
  <c r="BH6" i="1"/>
  <c r="E7" i="1"/>
  <c r="E6" i="1"/>
  <c r="AB26" i="1" l="1"/>
  <c r="AA26" i="1"/>
  <c r="BH10" i="1"/>
  <c r="BH11" i="1" s="1"/>
  <c r="BG11" i="1"/>
  <c r="AE18" i="1" l="1"/>
  <c r="AE26" i="1" s="1"/>
  <c r="AH18" i="1" l="1"/>
  <c r="AG25" i="1" s="1"/>
</calcChain>
</file>

<file path=xl/sharedStrings.xml><?xml version="1.0" encoding="utf-8"?>
<sst xmlns="http://schemas.openxmlformats.org/spreadsheetml/2006/main" count="166" uniqueCount="43">
  <si>
    <t>Employee</t>
  </si>
  <si>
    <t>Monday</t>
  </si>
  <si>
    <t>Tuesday</t>
  </si>
  <si>
    <t>Wednesday</t>
  </si>
  <si>
    <t>Thursday</t>
  </si>
  <si>
    <t>Friday</t>
  </si>
  <si>
    <t>Saturday</t>
  </si>
  <si>
    <t>Sunday</t>
  </si>
  <si>
    <t>Total Hours worked</t>
  </si>
  <si>
    <t>Total Salary Payed</t>
  </si>
  <si>
    <t>Num</t>
  </si>
  <si>
    <t>Nmae</t>
  </si>
  <si>
    <t>Salary</t>
  </si>
  <si>
    <t>Hours Worked</t>
  </si>
  <si>
    <t>Type of Work</t>
  </si>
  <si>
    <t>Name</t>
  </si>
  <si>
    <t>Start</t>
  </si>
  <si>
    <t>End</t>
  </si>
  <si>
    <t>Total</t>
  </si>
  <si>
    <t>Vishal</t>
  </si>
  <si>
    <t>Amey</t>
  </si>
  <si>
    <t>Nilesh</t>
  </si>
  <si>
    <t>Neha</t>
  </si>
  <si>
    <t>Pratik</t>
  </si>
  <si>
    <t>Total Hours Worked Daily</t>
  </si>
  <si>
    <t>Total Salary Payed daily</t>
  </si>
  <si>
    <t xml:space="preserve"> </t>
  </si>
  <si>
    <t>Mon</t>
  </si>
  <si>
    <t>Tue</t>
  </si>
  <si>
    <t>Wed</t>
  </si>
  <si>
    <t>Fri</t>
  </si>
  <si>
    <t>Sat</t>
  </si>
  <si>
    <t>Sun</t>
  </si>
  <si>
    <t>Thur</t>
  </si>
  <si>
    <t>Transport(Km)</t>
  </si>
  <si>
    <t>Tramsport(₹)</t>
  </si>
  <si>
    <t>Food(₹)</t>
  </si>
  <si>
    <t>Over Night Stay(₹)</t>
  </si>
  <si>
    <t>Total Hours Worked</t>
  </si>
  <si>
    <t>Total Salary</t>
  </si>
  <si>
    <t>Dashboard</t>
  </si>
  <si>
    <t>Days</t>
  </si>
  <si>
    <t>EMPLOYEE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</si>
</sst>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[$₹-4009]\ * #,##0_ ;_ [$₹-4009]\ * \-#,##0_ ;_ [$₹-4009]\ * &quot;-&quot;??_ ;_ @_ "/>
    <numFmt numFmtId="165" formatCode="[$-F400]h:mm:ss\ AM/PM"/>
    <numFmt numFmtId="166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6"/>
      <color theme="1"/>
      <name val="Eras Bold IT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1" fillId="0" borderId="2" xfId="0" applyNumberFormat="1" applyFont="1" applyBorder="1"/>
    <xf numFmtId="165" fontId="1" fillId="0" borderId="9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6" fontId="1" fillId="0" borderId="2" xfId="0" applyNumberFormat="1" applyFont="1" applyBorder="1"/>
    <xf numFmtId="0" fontId="1" fillId="0" borderId="9" xfId="0" applyFont="1" applyBorder="1"/>
    <xf numFmtId="166" fontId="1" fillId="0" borderId="10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6" fontId="1" fillId="0" borderId="1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6" fontId="1" fillId="4" borderId="13" xfId="0" applyNumberFormat="1" applyFont="1" applyFill="1" applyBorder="1"/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6" xfId="0" applyFont="1" applyBorder="1"/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32" xfId="0" applyFont="1" applyBorder="1" applyAlignment="1"/>
    <xf numFmtId="0" fontId="1" fillId="0" borderId="31" xfId="0" applyFont="1" applyBorder="1"/>
    <xf numFmtId="0" fontId="2" fillId="0" borderId="17" xfId="0" applyFont="1" applyBorder="1"/>
    <xf numFmtId="0" fontId="2" fillId="0" borderId="33" xfId="0" applyFont="1" applyBorder="1"/>
    <xf numFmtId="0" fontId="2" fillId="0" borderId="33" xfId="0" applyFont="1" applyFill="1" applyBorder="1"/>
    <xf numFmtId="0" fontId="1" fillId="0" borderId="26" xfId="0" applyFont="1" applyBorder="1" applyAlignment="1">
      <alignment horizontal="center"/>
    </xf>
    <xf numFmtId="0" fontId="2" fillId="0" borderId="20" xfId="0" applyFont="1" applyFill="1" applyBorder="1"/>
    <xf numFmtId="0" fontId="1" fillId="0" borderId="32" xfId="0" applyFont="1" applyBorder="1"/>
    <xf numFmtId="0" fontId="1" fillId="0" borderId="1" xfId="0" applyNumberFormat="1" applyFont="1" applyBorder="1"/>
    <xf numFmtId="0" fontId="1" fillId="0" borderId="32" xfId="0" applyFont="1" applyBorder="1" applyAlignment="1">
      <alignment horizontal="center"/>
    </xf>
    <xf numFmtId="166" fontId="1" fillId="0" borderId="21" xfId="0" applyNumberFormat="1" applyFont="1" applyBorder="1"/>
    <xf numFmtId="0" fontId="3" fillId="0" borderId="1" xfId="0" applyFont="1" applyBorder="1"/>
    <xf numFmtId="0" fontId="1" fillId="0" borderId="12" xfId="0" applyFont="1" applyBorder="1"/>
    <xf numFmtId="0" fontId="1" fillId="0" borderId="13" xfId="0" applyFont="1" applyBorder="1"/>
    <xf numFmtId="166" fontId="1" fillId="0" borderId="13" xfId="0" applyNumberFormat="1" applyFont="1" applyBorder="1"/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6" fontId="1" fillId="0" borderId="24" xfId="0" applyNumberFormat="1" applyFont="1" applyBorder="1" applyAlignment="1">
      <alignment horizontal="center"/>
    </xf>
    <xf numFmtId="0" fontId="1" fillId="0" borderId="22" xfId="0" applyFont="1" applyBorder="1"/>
    <xf numFmtId="0" fontId="1" fillId="0" borderId="23" xfId="0" applyFont="1" applyBorder="1"/>
    <xf numFmtId="166" fontId="1" fillId="0" borderId="23" xfId="0" applyNumberFormat="1" applyFont="1" applyBorder="1"/>
    <xf numFmtId="0" fontId="1" fillId="0" borderId="27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Border="1"/>
    <xf numFmtId="0" fontId="2" fillId="0" borderId="0" xfId="0" applyFont="1" applyFill="1" applyBorder="1"/>
    <xf numFmtId="0" fontId="1" fillId="0" borderId="27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0" xfId="0" applyFont="1" applyBorder="1"/>
    <xf numFmtId="0" fontId="4" fillId="6" borderId="2" xfId="0" applyFont="1" applyFill="1" applyBorder="1" applyAlignment="1">
      <alignment horizontal="center"/>
    </xf>
    <xf numFmtId="0" fontId="4" fillId="6" borderId="37" xfId="0" applyFont="1" applyFill="1" applyBorder="1" applyAlignment="1">
      <alignment horizontal="center"/>
    </xf>
    <xf numFmtId="0" fontId="4" fillId="6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Spending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Sheet1!$AB$17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Sheet1!$Z$18:$Z$24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Sheet1!$AB$18:$AB$24</c:f>
              <c:numCache>
                <c:formatCode>_ [$₹-4009]\ * #,##0.00_ ;_ [$₹-4009]\ * \-#,##0.00_ ;_ [$₹-4009]\ * "-"??_ ;_ @_ </c:formatCode>
                <c:ptCount val="7"/>
                <c:pt idx="0">
                  <c:v>23199.072</c:v>
                </c:pt>
                <c:pt idx="1">
                  <c:v>21488.016</c:v>
                </c:pt>
                <c:pt idx="2">
                  <c:v>22118.760000000002</c:v>
                </c:pt>
                <c:pt idx="3">
                  <c:v>21099.023999999998</c:v>
                </c:pt>
                <c:pt idx="4">
                  <c:v>21399.984000000004</c:v>
                </c:pt>
                <c:pt idx="5">
                  <c:v>22019.712</c:v>
                </c:pt>
                <c:pt idx="6">
                  <c:v>19157.904000000002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F-4D57-B7EA-E03928772885}"/>
            </c:ext>
          </c:extLst>
        </c:ser>
        <c:ser>
          <c:idx val="1"/>
          <c:order val="1"/>
          <c:tx>
            <c:strRef>
              <c:f>Sheet1!$AD$17</c:f>
              <c:strCache>
                <c:ptCount val="1"/>
                <c:pt idx="0">
                  <c:v>Tramsport(₹)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Sheet1!$Z$18:$Z$24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Sheet1!$AD$18:$AD$24</c:f>
              <c:numCache>
                <c:formatCode>_ [$₹-4009]\ * #,##0.00_ ;_ [$₹-4009]\ * \-#,##0.00_ ;_ [$₹-4009]\ * "-"??_ ;_ @_ </c:formatCode>
                <c:ptCount val="7"/>
                <c:pt idx="0">
                  <c:v>7120</c:v>
                </c:pt>
                <c:pt idx="1">
                  <c:v>6745</c:v>
                </c:pt>
                <c:pt idx="2">
                  <c:v>6688</c:v>
                </c:pt>
                <c:pt idx="3">
                  <c:v>7165</c:v>
                </c:pt>
                <c:pt idx="4">
                  <c:v>6779</c:v>
                </c:pt>
                <c:pt idx="5">
                  <c:v>6547</c:v>
                </c:pt>
                <c:pt idx="6">
                  <c:v>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F-4D57-B7EA-E03928772885}"/>
            </c:ext>
          </c:extLst>
        </c:ser>
        <c:ser>
          <c:idx val="2"/>
          <c:order val="2"/>
          <c:tx>
            <c:strRef>
              <c:f>Sheet1!$AE$17</c:f>
              <c:strCache>
                <c:ptCount val="1"/>
                <c:pt idx="0">
                  <c:v>Food(₹)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Sheet1!$Z$18:$Z$24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Sheet1!$AE$18:$AE$24</c:f>
              <c:numCache>
                <c:formatCode>_ [$₹-4009]\ * #,##0.00_ ;_ [$₹-4009]\ * \-#,##0.00_ ;_ [$₹-4009]\ * "-"??_ ;_ @_ </c:formatCode>
                <c:ptCount val="7"/>
                <c:pt idx="0">
                  <c:v>3468</c:v>
                </c:pt>
                <c:pt idx="1">
                  <c:v>3648</c:v>
                </c:pt>
                <c:pt idx="2">
                  <c:v>3402</c:v>
                </c:pt>
                <c:pt idx="3">
                  <c:v>3385</c:v>
                </c:pt>
                <c:pt idx="4">
                  <c:v>3672</c:v>
                </c:pt>
                <c:pt idx="5">
                  <c:v>3790</c:v>
                </c:pt>
                <c:pt idx="6">
                  <c:v>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F-4D57-B7EA-E03928772885}"/>
            </c:ext>
          </c:extLst>
        </c:ser>
        <c:ser>
          <c:idx val="3"/>
          <c:order val="3"/>
          <c:tx>
            <c:strRef>
              <c:f>Sheet1!$AF$17</c:f>
              <c:strCache>
                <c:ptCount val="1"/>
                <c:pt idx="0">
                  <c:v>Over Night Stay(₹)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Sheet1!$Z$18:$Z$24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Sheet1!$AF$18:$AF$24</c:f>
              <c:numCache>
                <c:formatCode>_ [$₹-4009]\ * #,##0.00_ ;_ [$₹-4009]\ * \-#,##0.00_ ;_ [$₹-4009]\ * "-"??_ ;_ @_ </c:formatCode>
                <c:ptCount val="7"/>
                <c:pt idx="0">
                  <c:v>7494</c:v>
                </c:pt>
                <c:pt idx="1">
                  <c:v>6786</c:v>
                </c:pt>
                <c:pt idx="2">
                  <c:v>7819</c:v>
                </c:pt>
                <c:pt idx="3">
                  <c:v>8163</c:v>
                </c:pt>
                <c:pt idx="4">
                  <c:v>6918</c:v>
                </c:pt>
                <c:pt idx="5">
                  <c:v>7465</c:v>
                </c:pt>
                <c:pt idx="6">
                  <c:v>8082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F-4D57-B7EA-E0392877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6911"/>
        <c:axId val="2115849823"/>
      </c:barChart>
      <c:catAx>
        <c:axId val="211584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49823"/>
        <c:crosses val="autoZero"/>
        <c:auto val="1"/>
        <c:lblAlgn val="ctr"/>
        <c:lblOffset val="100"/>
        <c:noMultiLvlLbl val="0"/>
      </c:catAx>
      <c:valAx>
        <c:axId val="21158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46911"/>
        <c:crosses val="autoZero"/>
        <c:crossBetween val="between"/>
        <c:dispUnits>
          <c:builtInUnit val="hundre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26</xdr:row>
      <xdr:rowOff>163830</xdr:rowOff>
    </xdr:from>
    <xdr:to>
      <xdr:col>34</xdr:col>
      <xdr:colOff>30480</xdr:colOff>
      <xdr:row>47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tabSelected="1" zoomScaleNormal="100" workbookViewId="0">
      <selection activeCell="BE17" sqref="BE17"/>
    </sheetView>
  </sheetViews>
  <sheetFormatPr defaultRowHeight="18" customHeight="1" x14ac:dyDescent="0.3"/>
  <cols>
    <col min="1" max="1" width="9" style="4" bestFit="1" customWidth="1"/>
    <col min="2" max="2" width="8.88671875" style="4"/>
    <col min="3" max="3" width="9" style="4" bestFit="1" customWidth="1"/>
    <col min="4" max="4" width="12.77734375" style="4" bestFit="1" customWidth="1"/>
    <col min="5" max="5" width="13.6640625" style="4" bestFit="1" customWidth="1"/>
    <col min="6" max="6" width="8.88671875" style="4"/>
    <col min="7" max="7" width="9" style="4" bestFit="1" customWidth="1"/>
    <col min="8" max="8" width="12.33203125" style="4" bestFit="1" customWidth="1"/>
    <col min="9" max="9" width="11.44140625" style="4" bestFit="1" customWidth="1"/>
    <col min="10" max="10" width="12.33203125" style="4" bestFit="1" customWidth="1"/>
    <col min="11" max="11" width="13.44140625" style="4" bestFit="1" customWidth="1"/>
    <col min="12" max="12" width="12.6640625" style="4" bestFit="1" customWidth="1"/>
    <col min="13" max="13" width="13.44140625" style="4" bestFit="1" customWidth="1"/>
    <col min="14" max="14" width="18.109375" style="4" bestFit="1" customWidth="1"/>
    <col min="15" max="15" width="9.88671875" style="4" bestFit="1" customWidth="1"/>
    <col min="16" max="16" width="18.109375" style="4" bestFit="1" customWidth="1"/>
    <col min="17" max="17" width="12.33203125" style="4" bestFit="1" customWidth="1"/>
    <col min="18" max="18" width="11.21875" style="4" bestFit="1" customWidth="1"/>
    <col min="19" max="19" width="12.6640625" style="4" bestFit="1" customWidth="1"/>
    <col min="20" max="20" width="13.44140625" style="4" bestFit="1" customWidth="1"/>
    <col min="21" max="21" width="12.109375" style="4" bestFit="1" customWidth="1"/>
    <col min="22" max="22" width="11.33203125" style="4" customWidth="1"/>
    <col min="23" max="23" width="18.109375" style="4" bestFit="1" customWidth="1"/>
    <col min="24" max="24" width="12.33203125" style="4" bestFit="1" customWidth="1"/>
    <col min="25" max="25" width="11.21875" style="4" bestFit="1" customWidth="1"/>
    <col min="26" max="26" width="12.77734375" style="4" bestFit="1" customWidth="1"/>
    <col min="27" max="27" width="18" style="4" bestFit="1" customWidth="1"/>
    <col min="28" max="28" width="13.88671875" style="4" bestFit="1" customWidth="1"/>
    <col min="29" max="29" width="11.33203125" style="4" customWidth="1"/>
    <col min="30" max="30" width="17" style="4" customWidth="1"/>
    <col min="31" max="31" width="12.6640625" style="4" bestFit="1" customWidth="1"/>
    <col min="32" max="32" width="16.6640625" style="4" bestFit="1" customWidth="1"/>
    <col min="33" max="33" width="12.6640625" style="4" bestFit="1" customWidth="1"/>
    <col min="34" max="34" width="13.44140625" style="4" bestFit="1" customWidth="1"/>
    <col min="35" max="35" width="12.109375" style="4" bestFit="1" customWidth="1"/>
    <col min="36" max="36" width="11.33203125" style="4" customWidth="1"/>
    <col min="37" max="37" width="18.109375" style="4" bestFit="1" customWidth="1"/>
    <col min="38" max="38" width="12.33203125" style="4" bestFit="1" customWidth="1"/>
    <col min="39" max="39" width="11.21875" style="4" bestFit="1" customWidth="1"/>
    <col min="40" max="40" width="12.6640625" style="4" bestFit="1" customWidth="1"/>
    <col min="41" max="41" width="13.44140625" style="4" bestFit="1" customWidth="1"/>
    <col min="42" max="42" width="12.109375" style="4" bestFit="1" customWidth="1"/>
    <col min="43" max="43" width="11.33203125" style="4" customWidth="1"/>
    <col min="44" max="44" width="18.109375" style="4" bestFit="1" customWidth="1"/>
    <col min="45" max="45" width="12.33203125" style="4" bestFit="1" customWidth="1"/>
    <col min="46" max="46" width="11.21875" style="4" bestFit="1" customWidth="1"/>
    <col min="47" max="47" width="12.6640625" style="4" bestFit="1" customWidth="1"/>
    <col min="48" max="48" width="13.44140625" style="4" bestFit="1" customWidth="1"/>
    <col min="49" max="49" width="12.109375" style="4" bestFit="1" customWidth="1"/>
    <col min="50" max="50" width="11.33203125" style="4" customWidth="1"/>
    <col min="51" max="51" width="18.109375" style="4" bestFit="1" customWidth="1"/>
    <col min="52" max="52" width="12.33203125" style="4" bestFit="1" customWidth="1"/>
    <col min="53" max="53" width="11.21875" style="4" bestFit="1" customWidth="1"/>
    <col min="54" max="54" width="12.6640625" style="4" bestFit="1" customWidth="1"/>
    <col min="55" max="55" width="13.44140625" style="4" bestFit="1" customWidth="1"/>
    <col min="56" max="56" width="12.109375" style="4" bestFit="1" customWidth="1"/>
    <col min="57" max="57" width="11.33203125" style="4" customWidth="1"/>
    <col min="58" max="58" width="18.109375" style="4" bestFit="1" customWidth="1"/>
    <col min="59" max="59" width="19.77734375" style="4" bestFit="1" customWidth="1"/>
    <col min="60" max="60" width="18.33203125" style="4" bestFit="1" customWidth="1"/>
    <col min="61" max="16384" width="8.88671875" style="4"/>
  </cols>
  <sheetData>
    <row r="1" spans="1:60" ht="18" customHeight="1" thickBot="1" x14ac:dyDescent="0.35"/>
    <row r="2" spans="1:60" ht="34.200000000000003" customHeight="1" thickBot="1" x14ac:dyDescent="0.65">
      <c r="F2" s="80" t="s">
        <v>42</v>
      </c>
      <c r="G2" s="81"/>
      <c r="H2" s="81"/>
      <c r="I2" s="81"/>
      <c r="J2" s="81"/>
      <c r="K2" s="81"/>
      <c r="L2" s="81"/>
      <c r="M2" s="81"/>
      <c r="N2" s="81"/>
      <c r="O2" s="81"/>
      <c r="P2" s="82"/>
    </row>
    <row r="3" spans="1:60" ht="18" customHeight="1" thickBot="1" x14ac:dyDescent="0.35"/>
    <row r="4" spans="1:60" ht="18" customHeight="1" thickTop="1" thickBot="1" x14ac:dyDescent="0.35">
      <c r="A4" s="5" t="s">
        <v>0</v>
      </c>
      <c r="B4" s="5"/>
      <c r="C4" s="5"/>
      <c r="D4" s="5"/>
      <c r="E4" s="5"/>
      <c r="J4" s="6" t="s">
        <v>1</v>
      </c>
      <c r="K4" s="7"/>
      <c r="L4" s="7"/>
      <c r="M4" s="7"/>
      <c r="N4" s="7"/>
      <c r="O4" s="7"/>
      <c r="P4" s="7"/>
      <c r="Q4" s="6" t="s">
        <v>2</v>
      </c>
      <c r="R4" s="7"/>
      <c r="S4" s="7"/>
      <c r="T4" s="7"/>
      <c r="U4" s="7"/>
      <c r="V4" s="7"/>
      <c r="W4" s="8"/>
      <c r="X4" s="6" t="s">
        <v>3</v>
      </c>
      <c r="Y4" s="7"/>
      <c r="Z4" s="7"/>
      <c r="AA4" s="7"/>
      <c r="AB4" s="7"/>
      <c r="AC4" s="7"/>
      <c r="AD4" s="8"/>
      <c r="AE4" s="6" t="s">
        <v>4</v>
      </c>
      <c r="AF4" s="7"/>
      <c r="AG4" s="7"/>
      <c r="AH4" s="7"/>
      <c r="AI4" s="7"/>
      <c r="AJ4" s="7"/>
      <c r="AK4" s="8"/>
      <c r="AL4" s="6" t="s">
        <v>5</v>
      </c>
      <c r="AM4" s="7"/>
      <c r="AN4" s="7"/>
      <c r="AO4" s="7"/>
      <c r="AP4" s="7"/>
      <c r="AQ4" s="7"/>
      <c r="AR4" s="8"/>
      <c r="AS4" s="6" t="s">
        <v>6</v>
      </c>
      <c r="AT4" s="7"/>
      <c r="AU4" s="7"/>
      <c r="AV4" s="7"/>
      <c r="AW4" s="7"/>
      <c r="AX4" s="7"/>
      <c r="AY4" s="8"/>
      <c r="AZ4" s="6" t="s">
        <v>7</v>
      </c>
      <c r="BA4" s="7"/>
      <c r="BB4" s="7"/>
      <c r="BC4" s="7"/>
      <c r="BD4" s="7"/>
      <c r="BE4" s="7"/>
      <c r="BF4" s="8"/>
      <c r="BG4" s="9" t="s">
        <v>8</v>
      </c>
      <c r="BH4" s="10" t="s">
        <v>9</v>
      </c>
    </row>
    <row r="5" spans="1:60" ht="18" customHeight="1" thickBot="1" x14ac:dyDescent="0.3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G5" s="11" t="s">
        <v>10</v>
      </c>
      <c r="H5" s="11" t="s">
        <v>15</v>
      </c>
      <c r="I5" s="12" t="s">
        <v>12</v>
      </c>
      <c r="J5" s="13" t="s">
        <v>16</v>
      </c>
      <c r="K5" s="11" t="s">
        <v>17</v>
      </c>
      <c r="L5" s="11" t="s">
        <v>18</v>
      </c>
      <c r="M5" s="11" t="s">
        <v>34</v>
      </c>
      <c r="N5" s="11" t="s">
        <v>35</v>
      </c>
      <c r="O5" s="11" t="s">
        <v>36</v>
      </c>
      <c r="P5" s="12" t="s">
        <v>37</v>
      </c>
      <c r="Q5" s="13" t="s">
        <v>16</v>
      </c>
      <c r="R5" s="11" t="s">
        <v>17</v>
      </c>
      <c r="S5" s="11" t="s">
        <v>18</v>
      </c>
      <c r="T5" s="11" t="s">
        <v>34</v>
      </c>
      <c r="U5" s="11" t="s">
        <v>35</v>
      </c>
      <c r="V5" s="11" t="s">
        <v>36</v>
      </c>
      <c r="W5" s="14" t="s">
        <v>37</v>
      </c>
      <c r="X5" s="13" t="s">
        <v>16</v>
      </c>
      <c r="Y5" s="11" t="s">
        <v>17</v>
      </c>
      <c r="Z5" s="11" t="s">
        <v>18</v>
      </c>
      <c r="AA5" s="11" t="s">
        <v>34</v>
      </c>
      <c r="AB5" s="11" t="s">
        <v>35</v>
      </c>
      <c r="AC5" s="11" t="s">
        <v>36</v>
      </c>
      <c r="AD5" s="14" t="s">
        <v>37</v>
      </c>
      <c r="AE5" s="13" t="s">
        <v>16</v>
      </c>
      <c r="AF5" s="11" t="s">
        <v>17</v>
      </c>
      <c r="AG5" s="11" t="s">
        <v>18</v>
      </c>
      <c r="AH5" s="11" t="s">
        <v>34</v>
      </c>
      <c r="AI5" s="11" t="s">
        <v>35</v>
      </c>
      <c r="AJ5" s="11" t="s">
        <v>36</v>
      </c>
      <c r="AK5" s="14" t="s">
        <v>37</v>
      </c>
      <c r="AL5" s="13" t="s">
        <v>16</v>
      </c>
      <c r="AM5" s="11" t="s">
        <v>17</v>
      </c>
      <c r="AN5" s="11" t="s">
        <v>18</v>
      </c>
      <c r="AO5" s="11" t="s">
        <v>34</v>
      </c>
      <c r="AP5" s="11" t="s">
        <v>35</v>
      </c>
      <c r="AQ5" s="11" t="s">
        <v>36</v>
      </c>
      <c r="AR5" s="14" t="s">
        <v>37</v>
      </c>
      <c r="AS5" s="13" t="s">
        <v>16</v>
      </c>
      <c r="AT5" s="11" t="s">
        <v>17</v>
      </c>
      <c r="AU5" s="11" t="s">
        <v>18</v>
      </c>
      <c r="AV5" s="11" t="s">
        <v>34</v>
      </c>
      <c r="AW5" s="11" t="s">
        <v>35</v>
      </c>
      <c r="AX5" s="11" t="s">
        <v>36</v>
      </c>
      <c r="AY5" s="14" t="s">
        <v>37</v>
      </c>
      <c r="AZ5" s="13" t="s">
        <v>16</v>
      </c>
      <c r="BA5" s="11" t="s">
        <v>17</v>
      </c>
      <c r="BB5" s="12" t="s">
        <v>18</v>
      </c>
      <c r="BC5" s="11" t="s">
        <v>34</v>
      </c>
      <c r="BD5" s="11" t="s">
        <v>35</v>
      </c>
      <c r="BE5" s="11" t="s">
        <v>36</v>
      </c>
      <c r="BF5" s="14" t="s">
        <v>37</v>
      </c>
      <c r="BG5" s="15"/>
      <c r="BH5" s="16"/>
    </row>
    <row r="6" spans="1:60" ht="18" customHeight="1" thickBot="1" x14ac:dyDescent="0.35">
      <c r="A6" s="1">
        <v>1</v>
      </c>
      <c r="B6" s="1" t="s">
        <v>19</v>
      </c>
      <c r="C6" s="1">
        <f ca="1">RANDBETWEEN(700,900)</f>
        <v>792</v>
      </c>
      <c r="D6" s="2">
        <f ca="1">VLOOKUP(A6,$G$4:$BH$10,53)</f>
        <v>34.607999999999997</v>
      </c>
      <c r="E6" s="2" t="str">
        <f ca="1">IF(D6&gt;40,"Full Time","Part Time")</f>
        <v>Part Time</v>
      </c>
      <c r="G6" s="1">
        <v>1</v>
      </c>
      <c r="H6" s="1" t="str">
        <f>VLOOKUP(G6,$A$6:$E$10,2)</f>
        <v>Vishal</v>
      </c>
      <c r="I6" s="17">
        <f ca="1">VLOOKUP(G6,$A$6:$E$10,3)</f>
        <v>792</v>
      </c>
      <c r="J6" s="18">
        <v>0.5</v>
      </c>
      <c r="K6" s="19">
        <f ca="1">RANDBETWEEN(650,800)/1000</f>
        <v>0.79500000000000004</v>
      </c>
      <c r="L6" s="1">
        <f ca="1">(K6-J6)*24</f>
        <v>7.080000000000001</v>
      </c>
      <c r="M6" s="1">
        <f ca="1">RANDBETWEEN(20,200)</f>
        <v>135</v>
      </c>
      <c r="N6" s="20">
        <f ca="1">RANDBETWEEN(1200,1500)</f>
        <v>1446</v>
      </c>
      <c r="O6" s="20">
        <f ca="1">RANDBETWEEN(500,1000)</f>
        <v>694</v>
      </c>
      <c r="P6" s="21">
        <f ca="1">RANDBETWEEN(1000,2000)</f>
        <v>1425</v>
      </c>
      <c r="Q6" s="18">
        <v>0.5</v>
      </c>
      <c r="R6" s="19">
        <f ca="1">RANDBETWEEN(650,800)/1000</f>
        <v>0.70099999999999996</v>
      </c>
      <c r="S6" s="1">
        <f ca="1">(R6-Q6)*24</f>
        <v>4.823999999999999</v>
      </c>
      <c r="T6" s="1">
        <f ca="1">RANDBETWEEN(20,200)</f>
        <v>149</v>
      </c>
      <c r="U6" s="20">
        <f ca="1">RANDBETWEEN(1200,1500)</f>
        <v>1314</v>
      </c>
      <c r="V6" s="20">
        <f ca="1">RANDBETWEEN(500,1000)</f>
        <v>889</v>
      </c>
      <c r="W6" s="21">
        <f ca="1">RANDBETWEEN(1000,2000)</f>
        <v>1020</v>
      </c>
      <c r="X6" s="18">
        <v>0.5</v>
      </c>
      <c r="Y6" s="19">
        <f ca="1">RANDBETWEEN(650,800)/1000</f>
        <v>0.71599999999999997</v>
      </c>
      <c r="Z6" s="1">
        <f ca="1">(Y6-X6)*24</f>
        <v>5.1839999999999993</v>
      </c>
      <c r="AA6" s="1">
        <f ca="1">RANDBETWEEN(20,200)</f>
        <v>185</v>
      </c>
      <c r="AB6" s="20">
        <f ca="1">RANDBETWEEN(1200,1500)</f>
        <v>1289</v>
      </c>
      <c r="AC6" s="20">
        <f ca="1">RANDBETWEEN(500,1000)</f>
        <v>532</v>
      </c>
      <c r="AD6" s="21">
        <f ca="1">RANDBETWEEN(1000,2000)</f>
        <v>1896</v>
      </c>
      <c r="AE6" s="18">
        <v>0.5</v>
      </c>
      <c r="AF6" s="19">
        <f ca="1">RANDBETWEEN(650,800)/1000</f>
        <v>0.65700000000000003</v>
      </c>
      <c r="AG6" s="1">
        <f ca="1">(AF6-AE6)*24</f>
        <v>3.7680000000000007</v>
      </c>
      <c r="AH6" s="1">
        <f ca="1">RANDBETWEEN(20,200)</f>
        <v>68</v>
      </c>
      <c r="AI6" s="20">
        <f ca="1">RANDBETWEEN(1200,1500)</f>
        <v>1486</v>
      </c>
      <c r="AJ6" s="20">
        <f ca="1">RANDBETWEEN(500,1000)</f>
        <v>599</v>
      </c>
      <c r="AK6" s="21">
        <f ca="1">RANDBETWEEN(1000,2000)</f>
        <v>1629</v>
      </c>
      <c r="AL6" s="18">
        <v>0.5</v>
      </c>
      <c r="AM6" s="19">
        <f ca="1">RANDBETWEEN(650,800)/1000</f>
        <v>0.68700000000000006</v>
      </c>
      <c r="AN6" s="1">
        <f ca="1">(AM6-AL6)*24</f>
        <v>4.4880000000000013</v>
      </c>
      <c r="AO6" s="1">
        <f ca="1">RANDBETWEEN(20,200)</f>
        <v>94</v>
      </c>
      <c r="AP6" s="20">
        <f ca="1">RANDBETWEEN(1200,1500)</f>
        <v>1413</v>
      </c>
      <c r="AQ6" s="20">
        <f ca="1">RANDBETWEEN(500,1000)</f>
        <v>545</v>
      </c>
      <c r="AR6" s="21">
        <f ca="1">RANDBETWEEN(1000,2000)</f>
        <v>1516</v>
      </c>
      <c r="AS6" s="18">
        <v>0.5</v>
      </c>
      <c r="AT6" s="19">
        <f ca="1">RANDBETWEEN(650,800)/1000</f>
        <v>0.66300000000000003</v>
      </c>
      <c r="AU6" s="1">
        <f ca="1">(AT6-AS6)*24</f>
        <v>3.9120000000000008</v>
      </c>
      <c r="AV6" s="1">
        <f ca="1">RANDBETWEEN(20,200)</f>
        <v>135</v>
      </c>
      <c r="AW6" s="20">
        <f ca="1">RANDBETWEEN(1200,1500)</f>
        <v>1244</v>
      </c>
      <c r="AX6" s="20">
        <f ca="1">RANDBETWEEN(500,1000)</f>
        <v>644</v>
      </c>
      <c r="AY6" s="21">
        <f ca="1">RANDBETWEEN(1000,2000)</f>
        <v>1876</v>
      </c>
      <c r="AZ6" s="18">
        <v>0.5</v>
      </c>
      <c r="BA6" s="19">
        <f ca="1">RANDBETWEEN(650,800)/1000</f>
        <v>0.72299999999999998</v>
      </c>
      <c r="BB6" s="1">
        <f ca="1">(BA6-AZ6)*24</f>
        <v>5.3519999999999994</v>
      </c>
      <c r="BC6" s="1">
        <f ca="1">RANDBETWEEN(20,200)</f>
        <v>105</v>
      </c>
      <c r="BD6" s="20">
        <f ca="1">RANDBETWEEN(1200,1500)</f>
        <v>1500</v>
      </c>
      <c r="BE6" s="20">
        <f ca="1">RANDBETWEEN(500,1000)</f>
        <v>723</v>
      </c>
      <c r="BF6" s="21">
        <f ca="1">RANDBETWEEN(1000,2000)</f>
        <v>1686</v>
      </c>
      <c r="BG6" s="22">
        <f ca="1">BB6+AU6+AN6+AG6+Z6+S6+L6</f>
        <v>34.607999999999997</v>
      </c>
      <c r="BH6" s="23">
        <f ca="1">BG6*I6</f>
        <v>27409.535999999996</v>
      </c>
    </row>
    <row r="7" spans="1:60" ht="18" customHeight="1" thickBot="1" x14ac:dyDescent="0.35">
      <c r="A7" s="1">
        <v>2</v>
      </c>
      <c r="B7" s="1" t="s">
        <v>20</v>
      </c>
      <c r="C7" s="1">
        <f t="shared" ref="C7:C10" ca="1" si="0">RANDBETWEEN(700,900)</f>
        <v>801</v>
      </c>
      <c r="D7" s="2">
        <f t="shared" ref="D7:D10" ca="1" si="1">VLOOKUP(A7,$G$4:$BH$10,53)</f>
        <v>31.728000000000002</v>
      </c>
      <c r="E7" s="2" t="str">
        <f t="shared" ref="E7:E10" ca="1" si="2">IF(D7&gt;40,"Full Time","Part Time")</f>
        <v>Part Time</v>
      </c>
      <c r="G7" s="1">
        <v>2</v>
      </c>
      <c r="H7" s="1" t="str">
        <f t="shared" ref="H7:H10" si="3">VLOOKUP(G7,$A$6:$E$10,2)</f>
        <v>Amey</v>
      </c>
      <c r="I7" s="17">
        <f t="shared" ref="I7:I10" ca="1" si="4">VLOOKUP(G7,$A$6:$E$10,3)</f>
        <v>801</v>
      </c>
      <c r="J7" s="18">
        <v>0.5</v>
      </c>
      <c r="K7" s="19">
        <f t="shared" ref="K7:K10" ca="1" si="5">RANDBETWEEN(650,800)/1000</f>
        <v>0.67500000000000004</v>
      </c>
      <c r="L7" s="1">
        <f t="shared" ref="L7:L10" ca="1" si="6">(K7-J7)*24</f>
        <v>4.2000000000000011</v>
      </c>
      <c r="M7" s="1">
        <f t="shared" ref="M7:M10" ca="1" si="7">RANDBETWEEN(20,200)</f>
        <v>131</v>
      </c>
      <c r="N7" s="20">
        <f t="shared" ref="N7:N10" ca="1" si="8">RANDBETWEEN(1200,1500)</f>
        <v>1492</v>
      </c>
      <c r="O7" s="20">
        <f t="shared" ref="O7:O10" ca="1" si="9">RANDBETWEEN(500,1000)</f>
        <v>977</v>
      </c>
      <c r="P7" s="21">
        <f t="shared" ref="P7:P10" ca="1" si="10">RANDBETWEEN(1000,2000)</f>
        <v>1493</v>
      </c>
      <c r="Q7" s="18">
        <v>0.5</v>
      </c>
      <c r="R7" s="19">
        <f t="shared" ref="R7:R10" ca="1" si="11">RANDBETWEEN(650,800)/1000</f>
        <v>0.65100000000000002</v>
      </c>
      <c r="S7" s="1">
        <f t="shared" ref="S7:S10" ca="1" si="12">(R7-Q7)*24</f>
        <v>3.6240000000000006</v>
      </c>
      <c r="T7" s="1">
        <f t="shared" ref="T7:T10" ca="1" si="13">RANDBETWEEN(20,200)</f>
        <v>180</v>
      </c>
      <c r="U7" s="20">
        <f t="shared" ref="U7:U10" ca="1" si="14">RANDBETWEEN(1200,1500)</f>
        <v>1468</v>
      </c>
      <c r="V7" s="20">
        <f t="shared" ref="V7:V10" ca="1" si="15">RANDBETWEEN(500,1000)</f>
        <v>692</v>
      </c>
      <c r="W7" s="21">
        <f t="shared" ref="W7:W10" ca="1" si="16">RANDBETWEEN(1000,2000)</f>
        <v>1406</v>
      </c>
      <c r="X7" s="18">
        <v>0.5</v>
      </c>
      <c r="Y7" s="19">
        <f t="shared" ref="Y7:Y10" ca="1" si="17">RANDBETWEEN(650,800)/1000</f>
        <v>0.70099999999999996</v>
      </c>
      <c r="Z7" s="1">
        <f t="shared" ref="Z7:Z10" ca="1" si="18">(Y7-X7)*24</f>
        <v>4.823999999999999</v>
      </c>
      <c r="AA7" s="1">
        <f t="shared" ref="AA7:AA10" ca="1" si="19">RANDBETWEEN(20,200)</f>
        <v>189</v>
      </c>
      <c r="AB7" s="20">
        <f t="shared" ref="AB7:AB10" ca="1" si="20">RANDBETWEEN(1200,1500)</f>
        <v>1352</v>
      </c>
      <c r="AC7" s="20">
        <f t="shared" ref="AC7:AC10" ca="1" si="21">RANDBETWEEN(500,1000)</f>
        <v>960</v>
      </c>
      <c r="AD7" s="21">
        <f t="shared" ref="AD7:AD10" ca="1" si="22">RANDBETWEEN(1000,2000)</f>
        <v>1244</v>
      </c>
      <c r="AE7" s="18">
        <v>0.5</v>
      </c>
      <c r="AF7" s="19">
        <f t="shared" ref="AF7:AF10" ca="1" si="23">RANDBETWEEN(650,800)/1000</f>
        <v>0.7</v>
      </c>
      <c r="AG7" s="1">
        <f t="shared" ref="AG7:AG10" ca="1" si="24">(AF7-AE7)*24</f>
        <v>4.7999999999999989</v>
      </c>
      <c r="AH7" s="1">
        <f t="shared" ref="AH7:AH10" ca="1" si="25">RANDBETWEEN(20,200)</f>
        <v>158</v>
      </c>
      <c r="AI7" s="20">
        <f t="shared" ref="AI7:AI10" ca="1" si="26">RANDBETWEEN(1200,1500)</f>
        <v>1481</v>
      </c>
      <c r="AJ7" s="20">
        <f t="shared" ref="AJ7:AJ10" ca="1" si="27">RANDBETWEEN(500,1000)</f>
        <v>505</v>
      </c>
      <c r="AK7" s="21">
        <f t="shared" ref="AK7:AK10" ca="1" si="28">RANDBETWEEN(1000,2000)</f>
        <v>1927</v>
      </c>
      <c r="AL7" s="18">
        <v>0.5</v>
      </c>
      <c r="AM7" s="19">
        <f t="shared" ref="AM7:AM10" ca="1" si="29">RANDBETWEEN(650,800)/1000</f>
        <v>0.73399999999999999</v>
      </c>
      <c r="AN7" s="1">
        <f t="shared" ref="AN7:AN10" ca="1" si="30">(AM7-AL7)*24</f>
        <v>5.6159999999999997</v>
      </c>
      <c r="AO7" s="1">
        <f t="shared" ref="AO7:AO10" ca="1" si="31">RANDBETWEEN(20,200)</f>
        <v>164</v>
      </c>
      <c r="AP7" s="20">
        <f t="shared" ref="AP7:AP10" ca="1" si="32">RANDBETWEEN(1200,1500)</f>
        <v>1232</v>
      </c>
      <c r="AQ7" s="20">
        <f t="shared" ref="AQ7:AQ10" ca="1" si="33">RANDBETWEEN(500,1000)</f>
        <v>635</v>
      </c>
      <c r="AR7" s="21">
        <f t="shared" ref="AR7:AR10" ca="1" si="34">RANDBETWEEN(1000,2000)</f>
        <v>1273</v>
      </c>
      <c r="AS7" s="18">
        <v>0.5</v>
      </c>
      <c r="AT7" s="19">
        <f t="shared" ref="AT7:AT10" ca="1" si="35">RANDBETWEEN(650,800)/1000</f>
        <v>0.70899999999999996</v>
      </c>
      <c r="AU7" s="1">
        <f t="shared" ref="AU7:AU10" ca="1" si="36">(AT7-AS7)*24</f>
        <v>5.0159999999999991</v>
      </c>
      <c r="AV7" s="1">
        <f t="shared" ref="AV7:AV10" ca="1" si="37">RANDBETWEEN(20,200)</f>
        <v>75</v>
      </c>
      <c r="AW7" s="20">
        <f t="shared" ref="AW7:AW10" ca="1" si="38">RANDBETWEEN(1200,1500)</f>
        <v>1301</v>
      </c>
      <c r="AX7" s="20">
        <f t="shared" ref="AX7:AX10" ca="1" si="39">RANDBETWEEN(500,1000)</f>
        <v>836</v>
      </c>
      <c r="AY7" s="21">
        <f t="shared" ref="AY7:AY10" ca="1" si="40">RANDBETWEEN(1000,2000)</f>
        <v>1062</v>
      </c>
      <c r="AZ7" s="18">
        <v>0.5</v>
      </c>
      <c r="BA7" s="19">
        <f t="shared" ref="BA7:BA10" ca="1" si="41">RANDBETWEEN(650,800)/1000</f>
        <v>0.65200000000000002</v>
      </c>
      <c r="BB7" s="1">
        <f t="shared" ref="BB7:BB10" ca="1" si="42">(BA7-AZ7)*24</f>
        <v>3.6480000000000006</v>
      </c>
      <c r="BC7" s="1">
        <f t="shared" ref="BC7:BC10" ca="1" si="43">RANDBETWEEN(20,200)</f>
        <v>72</v>
      </c>
      <c r="BD7" s="20">
        <f t="shared" ref="BD7:BD10" ca="1" si="44">RANDBETWEEN(1200,1500)</f>
        <v>1458</v>
      </c>
      <c r="BE7" s="20">
        <f t="shared" ref="BE7:BE10" ca="1" si="45">RANDBETWEEN(500,1000)</f>
        <v>913</v>
      </c>
      <c r="BF7" s="21">
        <f t="shared" ref="BF7:BF10" ca="1" si="46">RANDBETWEEN(1000,2000)</f>
        <v>1984</v>
      </c>
      <c r="BG7" s="22">
        <f t="shared" ref="BG7:BG10" ca="1" si="47">BB7+AU7+AN7+AG7+Z7+S7+L7</f>
        <v>31.728000000000002</v>
      </c>
      <c r="BH7" s="23">
        <f t="shared" ref="BH7:BH10" ca="1" si="48">BG7*I7</f>
        <v>25414.128000000001</v>
      </c>
    </row>
    <row r="8" spans="1:60" ht="18" customHeight="1" thickBot="1" x14ac:dyDescent="0.35">
      <c r="A8" s="1">
        <v>3</v>
      </c>
      <c r="B8" s="1" t="s">
        <v>21</v>
      </c>
      <c r="C8" s="1">
        <f t="shared" ca="1" si="0"/>
        <v>882</v>
      </c>
      <c r="D8" s="2">
        <f t="shared" ca="1" si="1"/>
        <v>38.856000000000002</v>
      </c>
      <c r="E8" s="2" t="str">
        <f t="shared" ca="1" si="2"/>
        <v>Part Time</v>
      </c>
      <c r="G8" s="1">
        <v>3</v>
      </c>
      <c r="H8" s="1" t="str">
        <f t="shared" si="3"/>
        <v>Nilesh</v>
      </c>
      <c r="I8" s="17">
        <f t="shared" ca="1" si="4"/>
        <v>882</v>
      </c>
      <c r="J8" s="18">
        <v>0.5</v>
      </c>
      <c r="K8" s="19">
        <f t="shared" ca="1" si="5"/>
        <v>0.78800000000000003</v>
      </c>
      <c r="L8" s="1">
        <f t="shared" ca="1" si="6"/>
        <v>6.9120000000000008</v>
      </c>
      <c r="M8" s="1">
        <f t="shared" ca="1" si="7"/>
        <v>34</v>
      </c>
      <c r="N8" s="20">
        <f t="shared" ca="1" si="8"/>
        <v>1280</v>
      </c>
      <c r="O8" s="20">
        <f t="shared" ca="1" si="9"/>
        <v>716</v>
      </c>
      <c r="P8" s="21">
        <f t="shared" ca="1" si="10"/>
        <v>1384</v>
      </c>
      <c r="Q8" s="18">
        <v>0.5</v>
      </c>
      <c r="R8" s="19">
        <f t="shared" ca="1" si="11"/>
        <v>0.76800000000000002</v>
      </c>
      <c r="S8" s="1">
        <f t="shared" ca="1" si="12"/>
        <v>6.4320000000000004</v>
      </c>
      <c r="T8" s="1">
        <f t="shared" ca="1" si="13"/>
        <v>72</v>
      </c>
      <c r="U8" s="20">
        <f t="shared" ca="1" si="14"/>
        <v>1234</v>
      </c>
      <c r="V8" s="20">
        <f t="shared" ca="1" si="15"/>
        <v>753</v>
      </c>
      <c r="W8" s="21">
        <f t="shared" ca="1" si="16"/>
        <v>1414</v>
      </c>
      <c r="X8" s="18">
        <v>0.5</v>
      </c>
      <c r="Y8" s="19">
        <f t="shared" ca="1" si="17"/>
        <v>0.746</v>
      </c>
      <c r="Z8" s="1">
        <f t="shared" ca="1" si="18"/>
        <v>5.9039999999999999</v>
      </c>
      <c r="AA8" s="1">
        <f t="shared" ca="1" si="19"/>
        <v>80</v>
      </c>
      <c r="AB8" s="20">
        <f t="shared" ca="1" si="20"/>
        <v>1488</v>
      </c>
      <c r="AC8" s="20">
        <f t="shared" ca="1" si="21"/>
        <v>708</v>
      </c>
      <c r="AD8" s="21">
        <f t="shared" ca="1" si="22"/>
        <v>1394</v>
      </c>
      <c r="AE8" s="18">
        <v>0.5</v>
      </c>
      <c r="AF8" s="19">
        <f t="shared" ca="1" si="23"/>
        <v>0.751</v>
      </c>
      <c r="AG8" s="1">
        <f t="shared" ca="1" si="24"/>
        <v>6.024</v>
      </c>
      <c r="AH8" s="1">
        <f t="shared" ca="1" si="25"/>
        <v>153</v>
      </c>
      <c r="AI8" s="20">
        <f t="shared" ca="1" si="26"/>
        <v>1310</v>
      </c>
      <c r="AJ8" s="20">
        <f t="shared" ca="1" si="27"/>
        <v>999</v>
      </c>
      <c r="AK8" s="21">
        <f t="shared" ca="1" si="28"/>
        <v>1421</v>
      </c>
      <c r="AL8" s="18">
        <v>0.5</v>
      </c>
      <c r="AM8" s="19">
        <f t="shared" ca="1" si="29"/>
        <v>0.68500000000000005</v>
      </c>
      <c r="AN8" s="1">
        <f t="shared" ca="1" si="30"/>
        <v>4.4400000000000013</v>
      </c>
      <c r="AO8" s="1">
        <f t="shared" ca="1" si="31"/>
        <v>70</v>
      </c>
      <c r="AP8" s="20">
        <f t="shared" ca="1" si="32"/>
        <v>1392</v>
      </c>
      <c r="AQ8" s="20">
        <f t="shared" ca="1" si="33"/>
        <v>982</v>
      </c>
      <c r="AR8" s="21">
        <f t="shared" ca="1" si="34"/>
        <v>1048</v>
      </c>
      <c r="AS8" s="18">
        <v>0.5</v>
      </c>
      <c r="AT8" s="19">
        <f t="shared" ca="1" si="35"/>
        <v>0.70299999999999996</v>
      </c>
      <c r="AU8" s="1">
        <f t="shared" ca="1" si="36"/>
        <v>4.871999999999999</v>
      </c>
      <c r="AV8" s="1">
        <f t="shared" ca="1" si="37"/>
        <v>137</v>
      </c>
      <c r="AW8" s="20">
        <f t="shared" ca="1" si="38"/>
        <v>1443</v>
      </c>
      <c r="AX8" s="20">
        <f t="shared" ca="1" si="39"/>
        <v>886</v>
      </c>
      <c r="AY8" s="21">
        <f t="shared" ca="1" si="40"/>
        <v>1350</v>
      </c>
      <c r="AZ8" s="18">
        <v>0.5</v>
      </c>
      <c r="BA8" s="19">
        <f t="shared" ca="1" si="41"/>
        <v>0.67800000000000005</v>
      </c>
      <c r="BB8" s="1">
        <f t="shared" ca="1" si="42"/>
        <v>4.2720000000000011</v>
      </c>
      <c r="BC8" s="1">
        <f t="shared" ca="1" si="43"/>
        <v>91</v>
      </c>
      <c r="BD8" s="20">
        <f t="shared" ca="1" si="44"/>
        <v>1285</v>
      </c>
      <c r="BE8" s="20">
        <f t="shared" ca="1" si="45"/>
        <v>830</v>
      </c>
      <c r="BF8" s="21">
        <f t="shared" ca="1" si="46"/>
        <v>1772</v>
      </c>
      <c r="BG8" s="22">
        <f t="shared" ca="1" si="47"/>
        <v>38.856000000000002</v>
      </c>
      <c r="BH8" s="23">
        <f t="shared" ca="1" si="48"/>
        <v>34270.991999999998</v>
      </c>
    </row>
    <row r="9" spans="1:60" ht="18" customHeight="1" thickBot="1" x14ac:dyDescent="0.35">
      <c r="A9" s="1">
        <v>4</v>
      </c>
      <c r="B9" s="1" t="s">
        <v>22</v>
      </c>
      <c r="C9" s="1">
        <f t="shared" ca="1" si="0"/>
        <v>881</v>
      </c>
      <c r="D9" s="2">
        <f t="shared" ca="1" si="1"/>
        <v>38.856000000000002</v>
      </c>
      <c r="E9" s="2" t="str">
        <f t="shared" ca="1" si="2"/>
        <v>Part Time</v>
      </c>
      <c r="G9" s="1">
        <v>4</v>
      </c>
      <c r="H9" s="1" t="str">
        <f t="shared" si="3"/>
        <v>Neha</v>
      </c>
      <c r="I9" s="17">
        <f t="shared" ca="1" si="4"/>
        <v>881</v>
      </c>
      <c r="J9" s="18">
        <v>0.5</v>
      </c>
      <c r="K9" s="19">
        <f t="shared" ca="1" si="5"/>
        <v>0.69699999999999995</v>
      </c>
      <c r="L9" s="1">
        <f t="shared" ca="1" si="6"/>
        <v>4.7279999999999989</v>
      </c>
      <c r="M9" s="1">
        <f t="shared" ca="1" si="7"/>
        <v>139</v>
      </c>
      <c r="N9" s="20">
        <f t="shared" ca="1" si="8"/>
        <v>1422</v>
      </c>
      <c r="O9" s="20">
        <f t="shared" ca="1" si="9"/>
        <v>514</v>
      </c>
      <c r="P9" s="21">
        <f t="shared" ca="1" si="10"/>
        <v>1362</v>
      </c>
      <c r="Q9" s="18">
        <v>0.5</v>
      </c>
      <c r="R9" s="19">
        <f t="shared" ca="1" si="11"/>
        <v>0.76500000000000001</v>
      </c>
      <c r="S9" s="1">
        <f t="shared" ca="1" si="12"/>
        <v>6.36</v>
      </c>
      <c r="T9" s="1">
        <f t="shared" ca="1" si="13"/>
        <v>53</v>
      </c>
      <c r="U9" s="20">
        <f t="shared" ca="1" si="14"/>
        <v>1448</v>
      </c>
      <c r="V9" s="20">
        <f t="shared" ca="1" si="15"/>
        <v>782</v>
      </c>
      <c r="W9" s="21">
        <f t="shared" ca="1" si="16"/>
        <v>1852</v>
      </c>
      <c r="X9" s="18">
        <v>0.5</v>
      </c>
      <c r="Y9" s="19">
        <f t="shared" ca="1" si="17"/>
        <v>0.66500000000000004</v>
      </c>
      <c r="Z9" s="1">
        <f t="shared" ca="1" si="18"/>
        <v>3.9600000000000009</v>
      </c>
      <c r="AA9" s="1">
        <f t="shared" ca="1" si="19"/>
        <v>169</v>
      </c>
      <c r="AB9" s="20">
        <f t="shared" ca="1" si="20"/>
        <v>1222</v>
      </c>
      <c r="AC9" s="20">
        <f t="shared" ca="1" si="21"/>
        <v>592</v>
      </c>
      <c r="AD9" s="21">
        <f t="shared" ca="1" si="22"/>
        <v>1290</v>
      </c>
      <c r="AE9" s="18">
        <v>0.5</v>
      </c>
      <c r="AF9" s="19">
        <f t="shared" ca="1" si="23"/>
        <v>0.71</v>
      </c>
      <c r="AG9" s="1">
        <f t="shared" ca="1" si="24"/>
        <v>5.0399999999999991</v>
      </c>
      <c r="AH9" s="1">
        <f t="shared" ca="1" si="25"/>
        <v>49</v>
      </c>
      <c r="AI9" s="20">
        <f t="shared" ca="1" si="26"/>
        <v>1418</v>
      </c>
      <c r="AJ9" s="20">
        <f t="shared" ca="1" si="27"/>
        <v>704</v>
      </c>
      <c r="AK9" s="21">
        <f t="shared" ca="1" si="28"/>
        <v>1554</v>
      </c>
      <c r="AL9" s="18">
        <v>0.5</v>
      </c>
      <c r="AM9" s="19">
        <f t="shared" ca="1" si="29"/>
        <v>0.78800000000000003</v>
      </c>
      <c r="AN9" s="1">
        <f t="shared" ca="1" si="30"/>
        <v>6.9120000000000008</v>
      </c>
      <c r="AO9" s="1">
        <f t="shared" ca="1" si="31"/>
        <v>141</v>
      </c>
      <c r="AP9" s="20">
        <f t="shared" ca="1" si="32"/>
        <v>1408</v>
      </c>
      <c r="AQ9" s="20">
        <f t="shared" ca="1" si="33"/>
        <v>708</v>
      </c>
      <c r="AR9" s="21">
        <f t="shared" ca="1" si="34"/>
        <v>1111</v>
      </c>
      <c r="AS9" s="18">
        <v>0.5</v>
      </c>
      <c r="AT9" s="19">
        <f t="shared" ca="1" si="35"/>
        <v>0.74199999999999999</v>
      </c>
      <c r="AU9" s="1">
        <f t="shared" ca="1" si="36"/>
        <v>5.8079999999999998</v>
      </c>
      <c r="AV9" s="1">
        <f t="shared" ca="1" si="37"/>
        <v>95</v>
      </c>
      <c r="AW9" s="20">
        <f t="shared" ca="1" si="38"/>
        <v>1307</v>
      </c>
      <c r="AX9" s="20">
        <f t="shared" ca="1" si="39"/>
        <v>679</v>
      </c>
      <c r="AY9" s="21">
        <f t="shared" ca="1" si="40"/>
        <v>1488</v>
      </c>
      <c r="AZ9" s="18">
        <v>0.5</v>
      </c>
      <c r="BA9" s="19">
        <f t="shared" ca="1" si="41"/>
        <v>0.752</v>
      </c>
      <c r="BB9" s="1">
        <f t="shared" ca="1" si="42"/>
        <v>6.048</v>
      </c>
      <c r="BC9" s="1">
        <f t="shared" ca="1" si="43"/>
        <v>179</v>
      </c>
      <c r="BD9" s="20">
        <f t="shared" ca="1" si="44"/>
        <v>1363</v>
      </c>
      <c r="BE9" s="20">
        <f t="shared" ca="1" si="45"/>
        <v>810</v>
      </c>
      <c r="BF9" s="21">
        <f t="shared" ca="1" si="46"/>
        <v>1541</v>
      </c>
      <c r="BG9" s="22">
        <f t="shared" ca="1" si="47"/>
        <v>38.856000000000002</v>
      </c>
      <c r="BH9" s="23">
        <f t="shared" ca="1" si="48"/>
        <v>34232.135999999999</v>
      </c>
    </row>
    <row r="10" spans="1:60" ht="18" customHeight="1" thickBot="1" x14ac:dyDescent="0.35">
      <c r="A10" s="1">
        <v>5</v>
      </c>
      <c r="B10" s="1" t="s">
        <v>23</v>
      </c>
      <c r="C10" s="1">
        <f t="shared" ca="1" si="0"/>
        <v>765</v>
      </c>
      <c r="D10" s="2">
        <f t="shared" ca="1" si="1"/>
        <v>38.111999999999995</v>
      </c>
      <c r="E10" s="2" t="str">
        <f t="shared" ca="1" si="2"/>
        <v>Part Time</v>
      </c>
      <c r="G10" s="1">
        <v>5</v>
      </c>
      <c r="H10" s="1" t="str">
        <f t="shared" si="3"/>
        <v>Pratik</v>
      </c>
      <c r="I10" s="17">
        <f t="shared" ca="1" si="4"/>
        <v>765</v>
      </c>
      <c r="J10" s="18">
        <v>0.5</v>
      </c>
      <c r="K10" s="19">
        <f t="shared" ca="1" si="5"/>
        <v>0.71599999999999997</v>
      </c>
      <c r="L10" s="1">
        <f t="shared" ca="1" si="6"/>
        <v>5.1839999999999993</v>
      </c>
      <c r="M10" s="1">
        <f t="shared" ca="1" si="7"/>
        <v>39</v>
      </c>
      <c r="N10" s="20">
        <f t="shared" ca="1" si="8"/>
        <v>1480</v>
      </c>
      <c r="O10" s="20">
        <f t="shared" ca="1" si="9"/>
        <v>567</v>
      </c>
      <c r="P10" s="21">
        <f t="shared" ca="1" si="10"/>
        <v>1830</v>
      </c>
      <c r="Q10" s="18">
        <v>0.5</v>
      </c>
      <c r="R10" s="19">
        <f t="shared" ca="1" si="11"/>
        <v>0.69</v>
      </c>
      <c r="S10" s="1">
        <f t="shared" ca="1" si="12"/>
        <v>4.5599999999999987</v>
      </c>
      <c r="T10" s="1">
        <f t="shared" ca="1" si="13"/>
        <v>113</v>
      </c>
      <c r="U10" s="20">
        <f t="shared" ca="1" si="14"/>
        <v>1281</v>
      </c>
      <c r="V10" s="20">
        <f t="shared" ca="1" si="15"/>
        <v>532</v>
      </c>
      <c r="W10" s="21">
        <f t="shared" ca="1" si="16"/>
        <v>1094</v>
      </c>
      <c r="X10" s="18">
        <v>0.5</v>
      </c>
      <c r="Y10" s="19">
        <f t="shared" ca="1" si="17"/>
        <v>0.79700000000000004</v>
      </c>
      <c r="Z10" s="1">
        <f t="shared" ca="1" si="18"/>
        <v>7.128000000000001</v>
      </c>
      <c r="AA10" s="1">
        <f t="shared" ca="1" si="19"/>
        <v>117</v>
      </c>
      <c r="AB10" s="20">
        <f t="shared" ca="1" si="20"/>
        <v>1337</v>
      </c>
      <c r="AC10" s="20">
        <f t="shared" ca="1" si="21"/>
        <v>610</v>
      </c>
      <c r="AD10" s="21">
        <f t="shared" ca="1" si="22"/>
        <v>1995</v>
      </c>
      <c r="AE10" s="18">
        <v>0.5</v>
      </c>
      <c r="AF10" s="19">
        <f t="shared" ca="1" si="23"/>
        <v>0.746</v>
      </c>
      <c r="AG10" s="1">
        <f t="shared" ca="1" si="24"/>
        <v>5.9039999999999999</v>
      </c>
      <c r="AH10" s="1">
        <f t="shared" ca="1" si="25"/>
        <v>189</v>
      </c>
      <c r="AI10" s="20">
        <f t="shared" ca="1" si="26"/>
        <v>1470</v>
      </c>
      <c r="AJ10" s="20">
        <f t="shared" ca="1" si="27"/>
        <v>578</v>
      </c>
      <c r="AK10" s="21">
        <f t="shared" ca="1" si="28"/>
        <v>1632</v>
      </c>
      <c r="AL10" s="18">
        <v>0.5</v>
      </c>
      <c r="AM10" s="19">
        <f t="shared" ca="1" si="29"/>
        <v>0.68200000000000005</v>
      </c>
      <c r="AN10" s="1">
        <f t="shared" ca="1" si="30"/>
        <v>4.3680000000000012</v>
      </c>
      <c r="AO10" s="1">
        <f t="shared" ca="1" si="31"/>
        <v>194</v>
      </c>
      <c r="AP10" s="20">
        <f t="shared" ca="1" si="32"/>
        <v>1334</v>
      </c>
      <c r="AQ10" s="20">
        <f t="shared" ca="1" si="33"/>
        <v>802</v>
      </c>
      <c r="AR10" s="21">
        <f t="shared" ca="1" si="34"/>
        <v>1970</v>
      </c>
      <c r="AS10" s="18">
        <v>0.5</v>
      </c>
      <c r="AT10" s="19">
        <f t="shared" ca="1" si="35"/>
        <v>0.79900000000000004</v>
      </c>
      <c r="AU10" s="1">
        <f t="shared" ca="1" si="36"/>
        <v>7.176000000000001</v>
      </c>
      <c r="AV10" s="1">
        <f t="shared" ca="1" si="37"/>
        <v>32</v>
      </c>
      <c r="AW10" s="20">
        <f t="shared" ca="1" si="38"/>
        <v>1252</v>
      </c>
      <c r="AX10" s="20">
        <f t="shared" ca="1" si="39"/>
        <v>745</v>
      </c>
      <c r="AY10" s="21">
        <f t="shared" ca="1" si="40"/>
        <v>1689</v>
      </c>
      <c r="AZ10" s="18">
        <v>0.5</v>
      </c>
      <c r="BA10" s="19">
        <f t="shared" ca="1" si="41"/>
        <v>0.65800000000000003</v>
      </c>
      <c r="BB10" s="1">
        <f t="shared" ca="1" si="42"/>
        <v>3.7920000000000007</v>
      </c>
      <c r="BC10" s="1">
        <f t="shared" ca="1" si="43"/>
        <v>46</v>
      </c>
      <c r="BD10" s="20">
        <f t="shared" ca="1" si="44"/>
        <v>1408</v>
      </c>
      <c r="BE10" s="20">
        <f t="shared" ca="1" si="45"/>
        <v>596</v>
      </c>
      <c r="BF10" s="21">
        <f t="shared" ca="1" si="46"/>
        <v>1099</v>
      </c>
      <c r="BG10" s="22">
        <f t="shared" ca="1" si="47"/>
        <v>38.111999999999995</v>
      </c>
      <c r="BH10" s="23">
        <f t="shared" ca="1" si="48"/>
        <v>29155.679999999997</v>
      </c>
    </row>
    <row r="11" spans="1:60" ht="18" customHeight="1" thickBot="1" x14ac:dyDescent="0.35">
      <c r="G11" s="5" t="s">
        <v>24</v>
      </c>
      <c r="H11" s="5"/>
      <c r="I11" s="24"/>
      <c r="J11" s="25"/>
      <c r="K11" s="26"/>
      <c r="L11" s="27">
        <f ca="1">SUM(L6:L10)</f>
        <v>28.103999999999999</v>
      </c>
      <c r="M11" s="28"/>
      <c r="N11" s="29"/>
      <c r="O11" s="29"/>
      <c r="P11" s="29"/>
      <c r="Q11" s="25"/>
      <c r="R11" s="26"/>
      <c r="S11" s="27">
        <f ca="1">SUM(S6:S10)</f>
        <v>25.8</v>
      </c>
      <c r="T11" s="28"/>
      <c r="U11" s="29"/>
      <c r="V11" s="29"/>
      <c r="W11" s="30"/>
      <c r="X11" s="25"/>
      <c r="Y11" s="26"/>
      <c r="Z11" s="27">
        <f ca="1">SUM(Z6:Z10)</f>
        <v>27</v>
      </c>
      <c r="AA11" s="28"/>
      <c r="AB11" s="29"/>
      <c r="AC11" s="29"/>
      <c r="AD11" s="30"/>
      <c r="AE11" s="25"/>
      <c r="AF11" s="26"/>
      <c r="AG11" s="27">
        <f ca="1">SUM(AG6:AG10)</f>
        <v>25.535999999999998</v>
      </c>
      <c r="AH11" s="28"/>
      <c r="AI11" s="29"/>
      <c r="AJ11" s="29"/>
      <c r="AK11" s="30"/>
      <c r="AL11" s="25"/>
      <c r="AM11" s="26"/>
      <c r="AN11" s="27">
        <f ca="1">SUM(AN6:AN10)</f>
        <v>25.824000000000005</v>
      </c>
      <c r="AO11" s="28"/>
      <c r="AP11" s="29"/>
      <c r="AQ11" s="29"/>
      <c r="AR11" s="30"/>
      <c r="AS11" s="25"/>
      <c r="AT11" s="26"/>
      <c r="AU11" s="27">
        <f ca="1">SUM(AU6:AU10)</f>
        <v>26.784000000000002</v>
      </c>
      <c r="AV11" s="28"/>
      <c r="AW11" s="29"/>
      <c r="AX11" s="29"/>
      <c r="AY11" s="30"/>
      <c r="AZ11" s="25"/>
      <c r="BA11" s="26"/>
      <c r="BB11" s="27">
        <f ca="1">SUM(BB6:BB10)</f>
        <v>23.112000000000002</v>
      </c>
      <c r="BC11" s="28"/>
      <c r="BD11" s="29"/>
      <c r="BE11" s="29"/>
      <c r="BF11" s="30"/>
      <c r="BG11" s="25">
        <f ca="1">SUM(BG6:BG10)</f>
        <v>182.16</v>
      </c>
      <c r="BH11" s="31">
        <f ca="1">SUM(BH6:BH10)</f>
        <v>150482.47199999998</v>
      </c>
    </row>
    <row r="12" spans="1:60" ht="18" customHeight="1" thickBot="1" x14ac:dyDescent="0.35">
      <c r="G12" s="5" t="s">
        <v>25</v>
      </c>
      <c r="H12" s="5"/>
      <c r="I12" s="24"/>
      <c r="J12" s="32"/>
      <c r="K12" s="33"/>
      <c r="L12" s="34">
        <f ca="1">$I$6*L6+$I$7*L7+$I$8*L8+$I$9*L9+$I$10*L10</f>
        <v>23199.072</v>
      </c>
      <c r="M12" s="35"/>
      <c r="N12" s="36"/>
      <c r="O12" s="36"/>
      <c r="P12" s="36"/>
      <c r="Q12" s="32"/>
      <c r="R12" s="33"/>
      <c r="S12" s="34">
        <f ca="1">$I$6*S6+$I$7*S7+$I$8*S8+$I$9*S9+$I$10*S10</f>
        <v>21488.016</v>
      </c>
      <c r="T12" s="35"/>
      <c r="U12" s="36"/>
      <c r="V12" s="36"/>
      <c r="W12" s="37"/>
      <c r="X12" s="32"/>
      <c r="Y12" s="33"/>
      <c r="Z12" s="34">
        <f ca="1">$I$6*Z6+$I$7*Z7+$I$8*Z8+$I$9*Z9+$I$10*Z10</f>
        <v>22118.760000000002</v>
      </c>
      <c r="AA12" s="35"/>
      <c r="AB12" s="36"/>
      <c r="AC12" s="36"/>
      <c r="AD12" s="37"/>
      <c r="AE12" s="32"/>
      <c r="AF12" s="33"/>
      <c r="AG12" s="34">
        <f ca="1">$I$6*AG6+$I$7*AG7+$I$8*AG8+$I$9*AG9+$I$10*AG10</f>
        <v>21099.023999999998</v>
      </c>
      <c r="AH12" s="35"/>
      <c r="AI12" s="36"/>
      <c r="AJ12" s="36"/>
      <c r="AK12" s="37"/>
      <c r="AL12" s="32"/>
      <c r="AM12" s="33"/>
      <c r="AN12" s="34">
        <f ca="1">$I$6*AN6+$I$7*AN7+$I$8*AN8+$I$9*AN9+$I$10*AN10</f>
        <v>21399.984000000004</v>
      </c>
      <c r="AO12" s="35"/>
      <c r="AP12" s="36"/>
      <c r="AQ12" s="36"/>
      <c r="AR12" s="37"/>
      <c r="AS12" s="32"/>
      <c r="AT12" s="33"/>
      <c r="AU12" s="34">
        <f ca="1">$I$6*AU6+$I$7*AU7+$I$8*AU8+$I$9*AU9+$I$10*AU10</f>
        <v>22019.712</v>
      </c>
      <c r="AV12" s="35"/>
      <c r="AW12" s="36"/>
      <c r="AX12" s="36"/>
      <c r="AY12" s="37"/>
      <c r="AZ12" s="32"/>
      <c r="BA12" s="33"/>
      <c r="BB12" s="34">
        <f ca="1">$I$6*BB6+$I$7*BB7+$I$8*BB8+$I$9*BB9+$I$10*BB10</f>
        <v>19157.904000000002</v>
      </c>
      <c r="BC12" s="35"/>
      <c r="BD12" s="36"/>
      <c r="BE12" s="36"/>
      <c r="BF12" s="37"/>
      <c r="BG12" s="32"/>
      <c r="BH12" s="38"/>
    </row>
    <row r="13" spans="1:60" ht="18" customHeight="1" x14ac:dyDescent="0.3">
      <c r="BG13" s="39"/>
      <c r="BH13" s="39"/>
    </row>
    <row r="14" spans="1:60" ht="18" customHeight="1" thickBot="1" x14ac:dyDescent="0.35">
      <c r="BG14" s="39"/>
      <c r="BH14" s="39"/>
    </row>
    <row r="15" spans="1:60" ht="18" customHeight="1" thickTop="1" thickBot="1" x14ac:dyDescent="0.35">
      <c r="Y15" s="40"/>
      <c r="Z15" s="41"/>
      <c r="AA15" s="41"/>
      <c r="AB15" s="41"/>
      <c r="AC15" s="41"/>
      <c r="AD15" s="41"/>
      <c r="AE15" s="41"/>
      <c r="AF15" s="41"/>
      <c r="AG15" s="41"/>
      <c r="AH15" s="41"/>
      <c r="AI15" s="42"/>
    </row>
    <row r="16" spans="1:60" ht="18" customHeight="1" thickTop="1" thickBot="1" x14ac:dyDescent="0.35">
      <c r="G16" s="43">
        <f>G6</f>
        <v>1</v>
      </c>
      <c r="H16" s="44"/>
      <c r="I16" s="44"/>
      <c r="J16" s="44"/>
      <c r="K16" s="44"/>
      <c r="L16" s="44"/>
      <c r="M16" s="44"/>
      <c r="N16" s="45"/>
      <c r="P16" s="43">
        <f>G9</f>
        <v>4</v>
      </c>
      <c r="Q16" s="44"/>
      <c r="R16" s="44"/>
      <c r="S16" s="44"/>
      <c r="T16" s="44"/>
      <c r="U16" s="44"/>
      <c r="V16" s="44"/>
      <c r="W16" s="45"/>
      <c r="Y16" s="46"/>
      <c r="Z16" s="47" t="s">
        <v>40</v>
      </c>
      <c r="AA16" s="48"/>
      <c r="AB16" s="48"/>
      <c r="AC16" s="48"/>
      <c r="AD16" s="48"/>
      <c r="AE16" s="48"/>
      <c r="AF16" s="48"/>
      <c r="AG16" s="48"/>
      <c r="AH16" s="49"/>
      <c r="AI16" s="50"/>
      <c r="BD16" s="4" t="s">
        <v>26</v>
      </c>
    </row>
    <row r="17" spans="7:59" ht="18" customHeight="1" thickTop="1" thickBot="1" x14ac:dyDescent="0.35">
      <c r="G17" s="1"/>
      <c r="H17" s="11" t="s">
        <v>16</v>
      </c>
      <c r="I17" s="11" t="s">
        <v>17</v>
      </c>
      <c r="J17" s="11" t="s">
        <v>18</v>
      </c>
      <c r="K17" s="11" t="s">
        <v>34</v>
      </c>
      <c r="L17" s="11" t="s">
        <v>35</v>
      </c>
      <c r="M17" s="11" t="s">
        <v>36</v>
      </c>
      <c r="N17" s="11" t="s">
        <v>37</v>
      </c>
      <c r="P17" s="1"/>
      <c r="Q17" s="11" t="s">
        <v>16</v>
      </c>
      <c r="R17" s="11" t="s">
        <v>17</v>
      </c>
      <c r="S17" s="11" t="s">
        <v>18</v>
      </c>
      <c r="T17" s="11" t="s">
        <v>34</v>
      </c>
      <c r="U17" s="11" t="s">
        <v>35</v>
      </c>
      <c r="V17" s="11" t="s">
        <v>36</v>
      </c>
      <c r="W17" s="11" t="s">
        <v>37</v>
      </c>
      <c r="Y17" s="51"/>
      <c r="Z17" s="52" t="s">
        <v>41</v>
      </c>
      <c r="AA17" s="53" t="s">
        <v>38</v>
      </c>
      <c r="AB17" s="53" t="s">
        <v>39</v>
      </c>
      <c r="AC17" s="54" t="s">
        <v>34</v>
      </c>
      <c r="AD17" s="54" t="s">
        <v>35</v>
      </c>
      <c r="AE17" s="54" t="s">
        <v>36</v>
      </c>
      <c r="AF17" s="54" t="s">
        <v>37</v>
      </c>
      <c r="AG17" s="55"/>
      <c r="AH17" s="56" t="s">
        <v>18</v>
      </c>
      <c r="AI17" s="57"/>
    </row>
    <row r="18" spans="7:59" ht="18" customHeight="1" thickBot="1" x14ac:dyDescent="0.35">
      <c r="G18" s="1" t="s">
        <v>27</v>
      </c>
      <c r="H18" s="19">
        <f t="shared" ref="H18:N18" si="49">J6</f>
        <v>0.5</v>
      </c>
      <c r="I18" s="19">
        <f t="shared" ca="1" si="49"/>
        <v>0.79500000000000004</v>
      </c>
      <c r="J18" s="1">
        <f t="shared" ca="1" si="49"/>
        <v>7.080000000000001</v>
      </c>
      <c r="K18" s="1">
        <f t="shared" ca="1" si="49"/>
        <v>135</v>
      </c>
      <c r="L18" s="20">
        <f t="shared" ca="1" si="49"/>
        <v>1446</v>
      </c>
      <c r="M18" s="20">
        <f ca="1">O6</f>
        <v>694</v>
      </c>
      <c r="N18" s="20">
        <f t="shared" ca="1" si="49"/>
        <v>1425</v>
      </c>
      <c r="P18" s="1" t="s">
        <v>27</v>
      </c>
      <c r="Q18" s="19">
        <f t="shared" ref="Q18:W18" si="50">J9</f>
        <v>0.5</v>
      </c>
      <c r="R18" s="19">
        <f t="shared" ca="1" si="50"/>
        <v>0.69699999999999995</v>
      </c>
      <c r="S18" s="58">
        <f t="shared" ca="1" si="50"/>
        <v>4.7279999999999989</v>
      </c>
      <c r="T18" s="1">
        <f t="shared" ca="1" si="50"/>
        <v>139</v>
      </c>
      <c r="U18" s="20">
        <f t="shared" ca="1" si="50"/>
        <v>1422</v>
      </c>
      <c r="V18" s="20">
        <f t="shared" ca="1" si="50"/>
        <v>514</v>
      </c>
      <c r="W18" s="20">
        <f t="shared" ca="1" si="50"/>
        <v>1362</v>
      </c>
      <c r="Y18" s="51"/>
      <c r="Z18" s="22" t="s">
        <v>27</v>
      </c>
      <c r="AA18" s="1">
        <f ca="1">SUM(J18,J28,J38,S18,S28)</f>
        <v>28.103999999999999</v>
      </c>
      <c r="AB18" s="20">
        <f ca="1">L12</f>
        <v>23199.072</v>
      </c>
      <c r="AC18" s="1">
        <f ca="1">K18+K28+K38+T18+T28</f>
        <v>478</v>
      </c>
      <c r="AD18" s="20">
        <f t="shared" ref="AD18:AF24" ca="1" si="51">L18+L28+L38+U18+U28</f>
        <v>7120</v>
      </c>
      <c r="AE18" s="20">
        <f t="shared" ca="1" si="51"/>
        <v>3468</v>
      </c>
      <c r="AF18" s="20">
        <f t="shared" ca="1" si="51"/>
        <v>7494</v>
      </c>
      <c r="AG18" s="59"/>
      <c r="AH18" s="60">
        <f ca="1">AB18+AD18+AE18+AF18</f>
        <v>41281.072</v>
      </c>
      <c r="AI18" s="57"/>
    </row>
    <row r="19" spans="7:59" ht="18" customHeight="1" thickBot="1" x14ac:dyDescent="0.35">
      <c r="G19" s="1" t="s">
        <v>28</v>
      </c>
      <c r="H19" s="19">
        <f t="shared" ref="H19:N19" si="52">Q6</f>
        <v>0.5</v>
      </c>
      <c r="I19" s="19">
        <f t="shared" ca="1" si="52"/>
        <v>0.70099999999999996</v>
      </c>
      <c r="J19" s="1">
        <f t="shared" ca="1" si="52"/>
        <v>4.823999999999999</v>
      </c>
      <c r="K19" s="1">
        <f t="shared" ca="1" si="52"/>
        <v>149</v>
      </c>
      <c r="L19" s="20">
        <f t="shared" ca="1" si="52"/>
        <v>1314</v>
      </c>
      <c r="M19" s="20">
        <f ca="1">V6</f>
        <v>889</v>
      </c>
      <c r="N19" s="20">
        <f t="shared" ca="1" si="52"/>
        <v>1020</v>
      </c>
      <c r="P19" s="1" t="s">
        <v>28</v>
      </c>
      <c r="Q19" s="19">
        <f t="shared" ref="Q19:W19" si="53">Q9</f>
        <v>0.5</v>
      </c>
      <c r="R19" s="19">
        <f t="shared" ca="1" si="53"/>
        <v>0.76500000000000001</v>
      </c>
      <c r="S19" s="58">
        <f t="shared" ca="1" si="53"/>
        <v>6.36</v>
      </c>
      <c r="T19" s="1">
        <f t="shared" ca="1" si="53"/>
        <v>53</v>
      </c>
      <c r="U19" s="20">
        <f t="shared" ca="1" si="53"/>
        <v>1448</v>
      </c>
      <c r="V19" s="20">
        <f t="shared" ca="1" si="53"/>
        <v>782</v>
      </c>
      <c r="W19" s="20">
        <f t="shared" ca="1" si="53"/>
        <v>1852</v>
      </c>
      <c r="Y19" s="51"/>
      <c r="Z19" s="22" t="s">
        <v>28</v>
      </c>
      <c r="AA19" s="1">
        <f t="shared" ref="AA19:AA24" ca="1" si="54">SUM(J19,J29,J39,S19,S29)</f>
        <v>25.8</v>
      </c>
      <c r="AB19" s="20">
        <f ca="1">S12</f>
        <v>21488.016</v>
      </c>
      <c r="AC19" s="1">
        <f t="shared" ref="AC19:AC24" ca="1" si="55">K19+K29+K39+T19+T29</f>
        <v>567</v>
      </c>
      <c r="AD19" s="20">
        <f t="shared" ca="1" si="51"/>
        <v>6745</v>
      </c>
      <c r="AE19" s="20">
        <f t="shared" ca="1" si="51"/>
        <v>3648</v>
      </c>
      <c r="AF19" s="20">
        <f t="shared" ca="1" si="51"/>
        <v>6786</v>
      </c>
      <c r="AG19" s="59"/>
      <c r="AH19" s="60">
        <f t="shared" ref="AH19:AH24" ca="1" si="56">AB19+AD19+AE19+AF19</f>
        <v>38667.016000000003</v>
      </c>
      <c r="AI19" s="57"/>
    </row>
    <row r="20" spans="7:59" ht="18" customHeight="1" thickBot="1" x14ac:dyDescent="0.35">
      <c r="G20" s="1" t="s">
        <v>29</v>
      </c>
      <c r="H20" s="19">
        <f t="shared" ref="H20:N20" si="57">X6</f>
        <v>0.5</v>
      </c>
      <c r="I20" s="19">
        <f t="shared" ca="1" si="57"/>
        <v>0.71599999999999997</v>
      </c>
      <c r="J20" s="1">
        <f t="shared" ca="1" si="57"/>
        <v>5.1839999999999993</v>
      </c>
      <c r="K20" s="1">
        <f t="shared" ca="1" si="57"/>
        <v>185</v>
      </c>
      <c r="L20" s="20">
        <f t="shared" ca="1" si="57"/>
        <v>1289</v>
      </c>
      <c r="M20" s="20">
        <f t="shared" ca="1" si="57"/>
        <v>532</v>
      </c>
      <c r="N20" s="20">
        <f t="shared" ca="1" si="57"/>
        <v>1896</v>
      </c>
      <c r="P20" s="1" t="s">
        <v>29</v>
      </c>
      <c r="Q20" s="19">
        <f t="shared" ref="Q20:W20" si="58">X9</f>
        <v>0.5</v>
      </c>
      <c r="R20" s="19">
        <f t="shared" ca="1" si="58"/>
        <v>0.66500000000000004</v>
      </c>
      <c r="S20" s="58">
        <f t="shared" ca="1" si="58"/>
        <v>3.9600000000000009</v>
      </c>
      <c r="T20" s="1">
        <f t="shared" ca="1" si="58"/>
        <v>169</v>
      </c>
      <c r="U20" s="20">
        <f t="shared" ca="1" si="58"/>
        <v>1222</v>
      </c>
      <c r="V20" s="20">
        <f t="shared" ca="1" si="58"/>
        <v>592</v>
      </c>
      <c r="W20" s="20">
        <f t="shared" ca="1" si="58"/>
        <v>1290</v>
      </c>
      <c r="Y20" s="51"/>
      <c r="Z20" s="22" t="s">
        <v>29</v>
      </c>
      <c r="AA20" s="1">
        <f t="shared" ca="1" si="54"/>
        <v>27</v>
      </c>
      <c r="AB20" s="20">
        <f ca="1">Z12</f>
        <v>22118.760000000002</v>
      </c>
      <c r="AC20" s="1">
        <f t="shared" ca="1" si="55"/>
        <v>740</v>
      </c>
      <c r="AD20" s="20">
        <f t="shared" ca="1" si="51"/>
        <v>6688</v>
      </c>
      <c r="AE20" s="20">
        <f t="shared" ca="1" si="51"/>
        <v>3402</v>
      </c>
      <c r="AF20" s="20">
        <f t="shared" ca="1" si="51"/>
        <v>7819</v>
      </c>
      <c r="AG20" s="59"/>
      <c r="AH20" s="60">
        <f t="shared" ca="1" si="56"/>
        <v>40027.760000000002</v>
      </c>
      <c r="AI20" s="57"/>
    </row>
    <row r="21" spans="7:59" ht="18" customHeight="1" thickBot="1" x14ac:dyDescent="0.35">
      <c r="G21" s="1" t="s">
        <v>33</v>
      </c>
      <c r="H21" s="19">
        <f t="shared" ref="H21:N21" si="59">AE6</f>
        <v>0.5</v>
      </c>
      <c r="I21" s="19">
        <f t="shared" ca="1" si="59"/>
        <v>0.65700000000000003</v>
      </c>
      <c r="J21" s="1">
        <f t="shared" ca="1" si="59"/>
        <v>3.7680000000000007</v>
      </c>
      <c r="K21" s="61">
        <f t="shared" ca="1" si="59"/>
        <v>68</v>
      </c>
      <c r="L21" s="20">
        <f t="shared" ca="1" si="59"/>
        <v>1486</v>
      </c>
      <c r="M21" s="20">
        <f t="shared" ca="1" si="59"/>
        <v>599</v>
      </c>
      <c r="N21" s="20">
        <f t="shared" ca="1" si="59"/>
        <v>1629</v>
      </c>
      <c r="P21" s="1" t="s">
        <v>33</v>
      </c>
      <c r="Q21" s="19">
        <f t="shared" ref="Q21:W21" si="60">AE9</f>
        <v>0.5</v>
      </c>
      <c r="R21" s="19">
        <f t="shared" ca="1" si="60"/>
        <v>0.71</v>
      </c>
      <c r="S21" s="58">
        <f t="shared" ca="1" si="60"/>
        <v>5.0399999999999991</v>
      </c>
      <c r="T21" s="61">
        <f t="shared" ca="1" si="60"/>
        <v>49</v>
      </c>
      <c r="U21" s="20">
        <f t="shared" ca="1" si="60"/>
        <v>1418</v>
      </c>
      <c r="V21" s="20">
        <f t="shared" ca="1" si="60"/>
        <v>704</v>
      </c>
      <c r="W21" s="20">
        <f t="shared" ca="1" si="60"/>
        <v>1554</v>
      </c>
      <c r="Y21" s="51"/>
      <c r="Z21" s="22" t="s">
        <v>33</v>
      </c>
      <c r="AA21" s="1">
        <f t="shared" ca="1" si="54"/>
        <v>25.535999999999998</v>
      </c>
      <c r="AB21" s="20">
        <f ca="1">AG12</f>
        <v>21099.023999999998</v>
      </c>
      <c r="AC21" s="1">
        <f t="shared" ca="1" si="55"/>
        <v>617</v>
      </c>
      <c r="AD21" s="20">
        <f t="shared" ca="1" si="51"/>
        <v>7165</v>
      </c>
      <c r="AE21" s="20">
        <f t="shared" ca="1" si="51"/>
        <v>3385</v>
      </c>
      <c r="AF21" s="20">
        <f t="shared" ca="1" si="51"/>
        <v>8163</v>
      </c>
      <c r="AG21" s="59"/>
      <c r="AH21" s="60">
        <f t="shared" ca="1" si="56"/>
        <v>39812.023999999998</v>
      </c>
      <c r="AI21" s="57"/>
    </row>
    <row r="22" spans="7:59" ht="18" customHeight="1" thickBot="1" x14ac:dyDescent="0.35">
      <c r="G22" s="1" t="s">
        <v>30</v>
      </c>
      <c r="H22" s="19">
        <f t="shared" ref="H22:N22" si="61">AL6</f>
        <v>0.5</v>
      </c>
      <c r="I22" s="19">
        <f t="shared" ca="1" si="61"/>
        <v>0.68700000000000006</v>
      </c>
      <c r="J22" s="1">
        <f t="shared" ca="1" si="61"/>
        <v>4.4880000000000013</v>
      </c>
      <c r="K22" s="1">
        <f t="shared" ca="1" si="61"/>
        <v>94</v>
      </c>
      <c r="L22" s="20">
        <f t="shared" ca="1" si="61"/>
        <v>1413</v>
      </c>
      <c r="M22" s="20">
        <f t="shared" ca="1" si="61"/>
        <v>545</v>
      </c>
      <c r="N22" s="20">
        <f t="shared" ca="1" si="61"/>
        <v>1516</v>
      </c>
      <c r="P22" s="1" t="s">
        <v>30</v>
      </c>
      <c r="Q22" s="19">
        <f t="shared" ref="Q22:W22" si="62">AL9</f>
        <v>0.5</v>
      </c>
      <c r="R22" s="19">
        <f t="shared" ca="1" si="62"/>
        <v>0.78800000000000003</v>
      </c>
      <c r="S22" s="58">
        <f t="shared" ca="1" si="62"/>
        <v>6.9120000000000008</v>
      </c>
      <c r="T22" s="1">
        <f t="shared" ca="1" si="62"/>
        <v>141</v>
      </c>
      <c r="U22" s="20">
        <f t="shared" ca="1" si="62"/>
        <v>1408</v>
      </c>
      <c r="V22" s="20">
        <f t="shared" ca="1" si="62"/>
        <v>708</v>
      </c>
      <c r="W22" s="20">
        <f t="shared" ca="1" si="62"/>
        <v>1111</v>
      </c>
      <c r="Y22" s="51"/>
      <c r="Z22" s="22" t="s">
        <v>30</v>
      </c>
      <c r="AA22" s="1">
        <f t="shared" ca="1" si="54"/>
        <v>25.824000000000005</v>
      </c>
      <c r="AB22" s="20">
        <f ca="1">AN12</f>
        <v>21399.984000000004</v>
      </c>
      <c r="AC22" s="1">
        <f t="shared" ca="1" si="55"/>
        <v>663</v>
      </c>
      <c r="AD22" s="20">
        <f t="shared" ca="1" si="51"/>
        <v>6779</v>
      </c>
      <c r="AE22" s="20">
        <f t="shared" ca="1" si="51"/>
        <v>3672</v>
      </c>
      <c r="AF22" s="20">
        <f t="shared" ca="1" si="51"/>
        <v>6918</v>
      </c>
      <c r="AG22" s="59"/>
      <c r="AH22" s="60">
        <f t="shared" ca="1" si="56"/>
        <v>38768.984000000004</v>
      </c>
      <c r="AI22" s="57"/>
    </row>
    <row r="23" spans="7:59" ht="18" customHeight="1" thickBot="1" x14ac:dyDescent="0.35">
      <c r="G23" s="1" t="s">
        <v>31</v>
      </c>
      <c r="H23" s="19">
        <f t="shared" ref="H23:N23" si="63">AS6</f>
        <v>0.5</v>
      </c>
      <c r="I23" s="19">
        <f t="shared" ca="1" si="63"/>
        <v>0.66300000000000003</v>
      </c>
      <c r="J23" s="1">
        <f t="shared" ca="1" si="63"/>
        <v>3.9120000000000008</v>
      </c>
      <c r="K23" s="1">
        <f t="shared" ca="1" si="63"/>
        <v>135</v>
      </c>
      <c r="L23" s="20">
        <f t="shared" ca="1" si="63"/>
        <v>1244</v>
      </c>
      <c r="M23" s="20">
        <f t="shared" ca="1" si="63"/>
        <v>644</v>
      </c>
      <c r="N23" s="20">
        <f t="shared" ca="1" si="63"/>
        <v>1876</v>
      </c>
      <c r="P23" s="1" t="s">
        <v>31</v>
      </c>
      <c r="Q23" s="19">
        <f t="shared" ref="Q23:W23" si="64">AS9</f>
        <v>0.5</v>
      </c>
      <c r="R23" s="19">
        <f t="shared" ca="1" si="64"/>
        <v>0.74199999999999999</v>
      </c>
      <c r="S23" s="58">
        <f t="shared" ca="1" si="64"/>
        <v>5.8079999999999998</v>
      </c>
      <c r="T23" s="1">
        <f t="shared" ca="1" si="64"/>
        <v>95</v>
      </c>
      <c r="U23" s="20">
        <f t="shared" ca="1" si="64"/>
        <v>1307</v>
      </c>
      <c r="V23" s="20">
        <f t="shared" ca="1" si="64"/>
        <v>679</v>
      </c>
      <c r="W23" s="20">
        <f t="shared" ca="1" si="64"/>
        <v>1488</v>
      </c>
      <c r="Y23" s="51"/>
      <c r="Z23" s="22" t="s">
        <v>31</v>
      </c>
      <c r="AA23" s="1">
        <f t="shared" ca="1" si="54"/>
        <v>26.784000000000002</v>
      </c>
      <c r="AB23" s="20">
        <f ca="1">AU12</f>
        <v>22019.712</v>
      </c>
      <c r="AC23" s="1">
        <f t="shared" ca="1" si="55"/>
        <v>474</v>
      </c>
      <c r="AD23" s="20">
        <f t="shared" ca="1" si="51"/>
        <v>6547</v>
      </c>
      <c r="AE23" s="20">
        <f t="shared" ca="1" si="51"/>
        <v>3790</v>
      </c>
      <c r="AF23" s="20">
        <f t="shared" ca="1" si="51"/>
        <v>7465</v>
      </c>
      <c r="AG23" s="59"/>
      <c r="AH23" s="60">
        <f t="shared" ca="1" si="56"/>
        <v>39821.712</v>
      </c>
      <c r="AI23" s="57"/>
      <c r="BG23" s="4" t="s">
        <v>26</v>
      </c>
    </row>
    <row r="24" spans="7:59" ht="18" customHeight="1" thickBot="1" x14ac:dyDescent="0.35">
      <c r="G24" s="1" t="s">
        <v>32</v>
      </c>
      <c r="H24" s="19">
        <f t="shared" ref="H24:N24" si="65">AZ6</f>
        <v>0.5</v>
      </c>
      <c r="I24" s="19">
        <f t="shared" ca="1" si="65"/>
        <v>0.72299999999999998</v>
      </c>
      <c r="J24" s="1">
        <f t="shared" ca="1" si="65"/>
        <v>5.3519999999999994</v>
      </c>
      <c r="K24" s="1">
        <f t="shared" ca="1" si="65"/>
        <v>105</v>
      </c>
      <c r="L24" s="20">
        <f t="shared" ca="1" si="65"/>
        <v>1500</v>
      </c>
      <c r="M24" s="20">
        <f t="shared" ca="1" si="65"/>
        <v>723</v>
      </c>
      <c r="N24" s="20">
        <f t="shared" ca="1" si="65"/>
        <v>1686</v>
      </c>
      <c r="P24" s="1" t="s">
        <v>32</v>
      </c>
      <c r="Q24" s="19">
        <f t="shared" ref="Q24:W24" si="66">AZ9</f>
        <v>0.5</v>
      </c>
      <c r="R24" s="19">
        <f t="shared" ca="1" si="66"/>
        <v>0.752</v>
      </c>
      <c r="S24" s="58">
        <f t="shared" ca="1" si="66"/>
        <v>6.048</v>
      </c>
      <c r="T24" s="1">
        <f t="shared" ca="1" si="66"/>
        <v>179</v>
      </c>
      <c r="U24" s="20">
        <f t="shared" ca="1" si="66"/>
        <v>1363</v>
      </c>
      <c r="V24" s="20">
        <f t="shared" ca="1" si="66"/>
        <v>810</v>
      </c>
      <c r="W24" s="20">
        <f t="shared" ca="1" si="66"/>
        <v>1541</v>
      </c>
      <c r="Y24" s="51"/>
      <c r="Z24" s="62" t="s">
        <v>32</v>
      </c>
      <c r="AA24" s="63">
        <f t="shared" ca="1" si="54"/>
        <v>23.112000000000002</v>
      </c>
      <c r="AB24" s="64">
        <f ca="1">BB12</f>
        <v>19157.904000000002</v>
      </c>
      <c r="AC24" s="63">
        <f t="shared" ca="1" si="55"/>
        <v>493</v>
      </c>
      <c r="AD24" s="64">
        <f t="shared" ca="1" si="51"/>
        <v>7014</v>
      </c>
      <c r="AE24" s="64">
        <f t="shared" ca="1" si="51"/>
        <v>3872</v>
      </c>
      <c r="AF24" s="64">
        <f t="shared" ca="1" si="51"/>
        <v>8082</v>
      </c>
      <c r="AG24" s="65"/>
      <c r="AH24" s="60">
        <f t="shared" ca="1" si="56"/>
        <v>38125.904000000002</v>
      </c>
      <c r="AI24" s="57"/>
    </row>
    <row r="25" spans="7:59" ht="18" customHeight="1" thickTop="1" thickBot="1" x14ac:dyDescent="0.35">
      <c r="Y25" s="51"/>
      <c r="Z25" s="66"/>
      <c r="AA25" s="67"/>
      <c r="AB25" s="67"/>
      <c r="AC25" s="67"/>
      <c r="AD25" s="67"/>
      <c r="AE25" s="67"/>
      <c r="AF25" s="67"/>
      <c r="AG25" s="68">
        <f ca="1">SUM(AH18:AH24)</f>
        <v>276504.47200000001</v>
      </c>
      <c r="AH25" s="55"/>
      <c r="AI25" s="50"/>
    </row>
    <row r="26" spans="7:59" ht="18" customHeight="1" thickBot="1" x14ac:dyDescent="0.35">
      <c r="G26" s="43">
        <f>G7</f>
        <v>2</v>
      </c>
      <c r="H26" s="44"/>
      <c r="I26" s="44"/>
      <c r="J26" s="44"/>
      <c r="K26" s="44"/>
      <c r="L26" s="44"/>
      <c r="M26" s="44"/>
      <c r="N26" s="45"/>
      <c r="P26" s="43">
        <f>G10</f>
        <v>5</v>
      </c>
      <c r="Q26" s="44"/>
      <c r="R26" s="44"/>
      <c r="S26" s="44"/>
      <c r="T26" s="44"/>
      <c r="U26" s="44"/>
      <c r="V26" s="44"/>
      <c r="W26" s="45"/>
      <c r="Y26" s="51"/>
      <c r="Z26" s="69" t="s">
        <v>18</v>
      </c>
      <c r="AA26" s="70">
        <f ca="1">SUM(AA18:AA24)</f>
        <v>182.16</v>
      </c>
      <c r="AB26" s="71">
        <f ca="1">SUM(AB18:AB24)</f>
        <v>150482.47200000001</v>
      </c>
      <c r="AC26" s="70">
        <f ca="1">SUM(AC18:AC24)</f>
        <v>4032</v>
      </c>
      <c r="AD26" s="71">
        <f ca="1">SUM(AD18:AD24)</f>
        <v>48058</v>
      </c>
      <c r="AE26" s="71">
        <f t="shared" ref="AE26:AF26" ca="1" si="67">SUM(AE18:AE24)</f>
        <v>25237</v>
      </c>
      <c r="AF26" s="71">
        <f t="shared" ca="1" si="67"/>
        <v>52727</v>
      </c>
      <c r="AG26" s="72"/>
      <c r="AH26" s="65"/>
      <c r="AI26" s="50"/>
    </row>
    <row r="27" spans="7:59" ht="18" customHeight="1" thickTop="1" thickBot="1" x14ac:dyDescent="0.35">
      <c r="G27" s="1"/>
      <c r="H27" s="11" t="s">
        <v>16</v>
      </c>
      <c r="I27" s="11" t="s">
        <v>17</v>
      </c>
      <c r="J27" s="11" t="s">
        <v>18</v>
      </c>
      <c r="K27" s="11" t="s">
        <v>34</v>
      </c>
      <c r="L27" s="11" t="s">
        <v>35</v>
      </c>
      <c r="M27" s="11" t="s">
        <v>36</v>
      </c>
      <c r="N27" s="11" t="s">
        <v>37</v>
      </c>
      <c r="P27" s="1"/>
      <c r="Q27" s="11" t="s">
        <v>16</v>
      </c>
      <c r="R27" s="11" t="s">
        <v>17</v>
      </c>
      <c r="S27" s="11" t="s">
        <v>18</v>
      </c>
      <c r="T27" s="11" t="s">
        <v>34</v>
      </c>
      <c r="U27" s="11" t="s">
        <v>35</v>
      </c>
      <c r="V27" s="11" t="s">
        <v>36</v>
      </c>
      <c r="W27" s="11" t="s">
        <v>37</v>
      </c>
      <c r="Y27" s="51"/>
      <c r="Z27" s="73"/>
      <c r="AA27" s="73"/>
      <c r="AB27" s="73"/>
      <c r="AC27" s="73"/>
      <c r="AD27" s="73"/>
      <c r="AE27" s="73"/>
      <c r="AF27" s="73"/>
      <c r="AG27" s="73"/>
      <c r="AH27" s="73"/>
      <c r="AI27" s="57"/>
    </row>
    <row r="28" spans="7:59" ht="18" customHeight="1" thickBot="1" x14ac:dyDescent="0.35">
      <c r="G28" s="1" t="s">
        <v>27</v>
      </c>
      <c r="H28" s="19">
        <f t="shared" ref="H28:N28" si="68">J7</f>
        <v>0.5</v>
      </c>
      <c r="I28" s="19">
        <f t="shared" ca="1" si="68"/>
        <v>0.67500000000000004</v>
      </c>
      <c r="J28" s="1">
        <f t="shared" ca="1" si="68"/>
        <v>4.2000000000000011</v>
      </c>
      <c r="K28" s="1">
        <f t="shared" ca="1" si="68"/>
        <v>131</v>
      </c>
      <c r="L28" s="20">
        <f t="shared" ca="1" si="68"/>
        <v>1492</v>
      </c>
      <c r="M28" s="20">
        <f t="shared" ca="1" si="68"/>
        <v>977</v>
      </c>
      <c r="N28" s="20">
        <f t="shared" ca="1" si="68"/>
        <v>1493</v>
      </c>
      <c r="P28" s="1" t="s">
        <v>27</v>
      </c>
      <c r="Q28" s="19">
        <f t="shared" ref="Q28:W28" si="69">J10</f>
        <v>0.5</v>
      </c>
      <c r="R28" s="19">
        <f t="shared" ca="1" si="69"/>
        <v>0.71599999999999997</v>
      </c>
      <c r="S28" s="1">
        <f t="shared" ca="1" si="69"/>
        <v>5.1839999999999993</v>
      </c>
      <c r="T28" s="1">
        <f t="shared" ca="1" si="69"/>
        <v>39</v>
      </c>
      <c r="U28" s="20">
        <f t="shared" ca="1" si="69"/>
        <v>1480</v>
      </c>
      <c r="V28" s="20">
        <f t="shared" ca="1" si="69"/>
        <v>567</v>
      </c>
      <c r="W28" s="20">
        <f t="shared" ca="1" si="69"/>
        <v>1830</v>
      </c>
      <c r="Y28" s="51"/>
      <c r="Z28" s="73"/>
      <c r="AA28" s="73"/>
      <c r="AB28" s="73"/>
      <c r="AC28" s="73"/>
      <c r="AD28" s="73"/>
      <c r="AE28" s="73"/>
      <c r="AF28" s="73"/>
      <c r="AG28" s="73"/>
      <c r="AH28" s="73"/>
      <c r="AI28" s="57"/>
    </row>
    <row r="29" spans="7:59" ht="18" customHeight="1" thickBot="1" x14ac:dyDescent="0.35">
      <c r="G29" s="1" t="s">
        <v>28</v>
      </c>
      <c r="H29" s="19">
        <f t="shared" ref="H29:N29" si="70">Q7</f>
        <v>0.5</v>
      </c>
      <c r="I29" s="19">
        <f t="shared" ca="1" si="70"/>
        <v>0.65100000000000002</v>
      </c>
      <c r="J29" s="1">
        <f t="shared" ca="1" si="70"/>
        <v>3.6240000000000006</v>
      </c>
      <c r="K29" s="1">
        <f t="shared" ca="1" si="70"/>
        <v>180</v>
      </c>
      <c r="L29" s="20">
        <f t="shared" ca="1" si="70"/>
        <v>1468</v>
      </c>
      <c r="M29" s="20">
        <f t="shared" ca="1" si="70"/>
        <v>692</v>
      </c>
      <c r="N29" s="20">
        <f t="shared" ca="1" si="70"/>
        <v>1406</v>
      </c>
      <c r="P29" s="1" t="s">
        <v>28</v>
      </c>
      <c r="Q29" s="19">
        <f t="shared" ref="Q29:W29" si="71">Q10</f>
        <v>0.5</v>
      </c>
      <c r="R29" s="19">
        <f t="shared" ca="1" si="71"/>
        <v>0.69</v>
      </c>
      <c r="S29" s="1">
        <f t="shared" ca="1" si="71"/>
        <v>4.5599999999999987</v>
      </c>
      <c r="T29" s="1">
        <f t="shared" ca="1" si="71"/>
        <v>113</v>
      </c>
      <c r="U29" s="20">
        <f t="shared" ca="1" si="71"/>
        <v>1281</v>
      </c>
      <c r="V29" s="20">
        <f t="shared" ca="1" si="71"/>
        <v>532</v>
      </c>
      <c r="W29" s="20">
        <f t="shared" ca="1" si="71"/>
        <v>1094</v>
      </c>
      <c r="Y29" s="51"/>
      <c r="Z29" s="39"/>
      <c r="AA29" s="39"/>
      <c r="AB29" s="73"/>
      <c r="AC29" s="73"/>
      <c r="AD29" s="73"/>
      <c r="AE29" s="73"/>
      <c r="AF29" s="73"/>
      <c r="AG29" s="73"/>
      <c r="AH29" s="73"/>
      <c r="AI29" s="57"/>
    </row>
    <row r="30" spans="7:59" ht="18" customHeight="1" thickBot="1" x14ac:dyDescent="0.35">
      <c r="G30" s="1" t="s">
        <v>29</v>
      </c>
      <c r="H30" s="19">
        <f t="shared" ref="H30:N30" si="72">X7</f>
        <v>0.5</v>
      </c>
      <c r="I30" s="19">
        <f t="shared" ca="1" si="72"/>
        <v>0.70099999999999996</v>
      </c>
      <c r="J30" s="1">
        <f t="shared" ca="1" si="72"/>
        <v>4.823999999999999</v>
      </c>
      <c r="K30" s="1">
        <f t="shared" ca="1" si="72"/>
        <v>189</v>
      </c>
      <c r="L30" s="20">
        <f t="shared" ca="1" si="72"/>
        <v>1352</v>
      </c>
      <c r="M30" s="20">
        <f t="shared" ca="1" si="72"/>
        <v>960</v>
      </c>
      <c r="N30" s="20">
        <f t="shared" ca="1" si="72"/>
        <v>1244</v>
      </c>
      <c r="P30" s="1" t="s">
        <v>29</v>
      </c>
      <c r="Q30" s="19">
        <f t="shared" ref="Q30:W30" si="73">X10</f>
        <v>0.5</v>
      </c>
      <c r="R30" s="19">
        <f t="shared" ca="1" si="73"/>
        <v>0.79700000000000004</v>
      </c>
      <c r="S30" s="1">
        <f t="shared" ca="1" si="73"/>
        <v>7.128000000000001</v>
      </c>
      <c r="T30" s="1">
        <f t="shared" ca="1" si="73"/>
        <v>117</v>
      </c>
      <c r="U30" s="20">
        <f t="shared" ca="1" si="73"/>
        <v>1337</v>
      </c>
      <c r="V30" s="20">
        <f t="shared" ca="1" si="73"/>
        <v>610</v>
      </c>
      <c r="W30" s="20">
        <f t="shared" ca="1" si="73"/>
        <v>1995</v>
      </c>
      <c r="Y30" s="51"/>
      <c r="Z30" s="73"/>
      <c r="AA30" s="74"/>
      <c r="AB30" s="73"/>
      <c r="AC30" s="73" t="s">
        <v>26</v>
      </c>
      <c r="AD30" s="73"/>
      <c r="AE30" s="73"/>
      <c r="AF30" s="73"/>
      <c r="AG30" s="73"/>
      <c r="AH30" s="73"/>
      <c r="AI30" s="57"/>
    </row>
    <row r="31" spans="7:59" ht="18" customHeight="1" thickBot="1" x14ac:dyDescent="0.35">
      <c r="G31" s="1" t="s">
        <v>33</v>
      </c>
      <c r="H31" s="19">
        <f t="shared" ref="H31:N31" si="74">AE7</f>
        <v>0.5</v>
      </c>
      <c r="I31" s="19">
        <f t="shared" ca="1" si="74"/>
        <v>0.7</v>
      </c>
      <c r="J31" s="1">
        <f t="shared" ca="1" si="74"/>
        <v>4.7999999999999989</v>
      </c>
      <c r="K31" s="61">
        <f t="shared" ca="1" si="74"/>
        <v>158</v>
      </c>
      <c r="L31" s="20">
        <f t="shared" ca="1" si="74"/>
        <v>1481</v>
      </c>
      <c r="M31" s="20">
        <f t="shared" ca="1" si="74"/>
        <v>505</v>
      </c>
      <c r="N31" s="20">
        <f t="shared" ca="1" si="74"/>
        <v>1927</v>
      </c>
      <c r="P31" s="1" t="s">
        <v>33</v>
      </c>
      <c r="Q31" s="19">
        <f t="shared" ref="Q31:W31" si="75">AE10</f>
        <v>0.5</v>
      </c>
      <c r="R31" s="19">
        <f t="shared" ca="1" si="75"/>
        <v>0.746</v>
      </c>
      <c r="S31" s="1">
        <f t="shared" ca="1" si="75"/>
        <v>5.9039999999999999</v>
      </c>
      <c r="T31" s="61">
        <f t="shared" ca="1" si="75"/>
        <v>189</v>
      </c>
      <c r="U31" s="20">
        <f t="shared" ca="1" si="75"/>
        <v>1470</v>
      </c>
      <c r="V31" s="20">
        <f t="shared" ca="1" si="75"/>
        <v>578</v>
      </c>
      <c r="W31" s="20">
        <f t="shared" ca="1" si="75"/>
        <v>1632</v>
      </c>
      <c r="Y31" s="51"/>
      <c r="Z31" s="73"/>
      <c r="AA31" s="74"/>
      <c r="AB31" s="73"/>
      <c r="AC31" s="73"/>
      <c r="AD31" s="73"/>
      <c r="AE31" s="73"/>
      <c r="AF31" s="73"/>
      <c r="AG31" s="73"/>
      <c r="AH31" s="73"/>
      <c r="AI31" s="57"/>
    </row>
    <row r="32" spans="7:59" ht="18" customHeight="1" thickBot="1" x14ac:dyDescent="0.35">
      <c r="G32" s="1" t="s">
        <v>30</v>
      </c>
      <c r="H32" s="19">
        <f t="shared" ref="H32:N32" si="76">AL7</f>
        <v>0.5</v>
      </c>
      <c r="I32" s="19">
        <f t="shared" ca="1" si="76"/>
        <v>0.73399999999999999</v>
      </c>
      <c r="J32" s="1">
        <f t="shared" ca="1" si="76"/>
        <v>5.6159999999999997</v>
      </c>
      <c r="K32" s="1">
        <f t="shared" ca="1" si="76"/>
        <v>164</v>
      </c>
      <c r="L32" s="20">
        <f t="shared" ca="1" si="76"/>
        <v>1232</v>
      </c>
      <c r="M32" s="20">
        <f t="shared" ca="1" si="76"/>
        <v>635</v>
      </c>
      <c r="N32" s="20">
        <f t="shared" ca="1" si="76"/>
        <v>1273</v>
      </c>
      <c r="P32" s="1" t="s">
        <v>30</v>
      </c>
      <c r="Q32" s="19">
        <f t="shared" ref="Q32:W32" si="77">AL10</f>
        <v>0.5</v>
      </c>
      <c r="R32" s="19">
        <f t="shared" ca="1" si="77"/>
        <v>0.68200000000000005</v>
      </c>
      <c r="S32" s="1">
        <f t="shared" ca="1" si="77"/>
        <v>4.3680000000000012</v>
      </c>
      <c r="T32" s="1">
        <f t="shared" ca="1" si="77"/>
        <v>194</v>
      </c>
      <c r="U32" s="20">
        <f t="shared" ca="1" si="77"/>
        <v>1334</v>
      </c>
      <c r="V32" s="20">
        <f t="shared" ca="1" si="77"/>
        <v>802</v>
      </c>
      <c r="W32" s="20">
        <f t="shared" ca="1" si="77"/>
        <v>1970</v>
      </c>
      <c r="Y32" s="51"/>
      <c r="Z32" s="73"/>
      <c r="AA32" s="74"/>
      <c r="AB32" s="73"/>
      <c r="AC32" s="73"/>
      <c r="AD32" s="73"/>
      <c r="AE32" s="73"/>
      <c r="AF32" s="73"/>
      <c r="AG32" s="73"/>
      <c r="AH32" s="73"/>
      <c r="AI32" s="57"/>
    </row>
    <row r="33" spans="6:35" ht="18" customHeight="1" thickBot="1" x14ac:dyDescent="0.35">
      <c r="G33" s="1" t="s">
        <v>31</v>
      </c>
      <c r="H33" s="19">
        <f t="shared" ref="H33:N33" si="78">AS7</f>
        <v>0.5</v>
      </c>
      <c r="I33" s="19">
        <f t="shared" ca="1" si="78"/>
        <v>0.70899999999999996</v>
      </c>
      <c r="J33" s="1">
        <f t="shared" ca="1" si="78"/>
        <v>5.0159999999999991</v>
      </c>
      <c r="K33" s="1">
        <f t="shared" ca="1" si="78"/>
        <v>75</v>
      </c>
      <c r="L33" s="20">
        <f t="shared" ca="1" si="78"/>
        <v>1301</v>
      </c>
      <c r="M33" s="20">
        <f t="shared" ca="1" si="78"/>
        <v>836</v>
      </c>
      <c r="N33" s="20">
        <f t="shared" ca="1" si="78"/>
        <v>1062</v>
      </c>
      <c r="P33" s="1" t="s">
        <v>31</v>
      </c>
      <c r="Q33" s="19">
        <f t="shared" ref="Q33:W33" si="79">AS10</f>
        <v>0.5</v>
      </c>
      <c r="R33" s="19">
        <f t="shared" ca="1" si="79"/>
        <v>0.79900000000000004</v>
      </c>
      <c r="S33" s="1">
        <f t="shared" ca="1" si="79"/>
        <v>7.176000000000001</v>
      </c>
      <c r="T33" s="1">
        <f t="shared" ca="1" si="79"/>
        <v>32</v>
      </c>
      <c r="U33" s="20">
        <f t="shared" ca="1" si="79"/>
        <v>1252</v>
      </c>
      <c r="V33" s="20">
        <f t="shared" ca="1" si="79"/>
        <v>745</v>
      </c>
      <c r="W33" s="20">
        <f t="shared" ca="1" si="79"/>
        <v>1689</v>
      </c>
      <c r="Y33" s="51"/>
      <c r="Z33" s="73"/>
      <c r="AA33" s="73"/>
      <c r="AB33" s="73"/>
      <c r="AC33" s="73"/>
      <c r="AD33" s="73"/>
      <c r="AE33" s="73"/>
      <c r="AF33" s="73"/>
      <c r="AG33" s="73"/>
      <c r="AH33" s="73"/>
      <c r="AI33" s="57"/>
    </row>
    <row r="34" spans="6:35" ht="18" customHeight="1" thickBot="1" x14ac:dyDescent="0.35">
      <c r="G34" s="1" t="s">
        <v>32</v>
      </c>
      <c r="H34" s="19">
        <f t="shared" ref="H34:N34" si="80">AZ7</f>
        <v>0.5</v>
      </c>
      <c r="I34" s="19">
        <f t="shared" ca="1" si="80"/>
        <v>0.65200000000000002</v>
      </c>
      <c r="J34" s="1">
        <f t="shared" ca="1" si="80"/>
        <v>3.6480000000000006</v>
      </c>
      <c r="K34" s="1">
        <f t="shared" ca="1" si="80"/>
        <v>72</v>
      </c>
      <c r="L34" s="20">
        <f t="shared" ca="1" si="80"/>
        <v>1458</v>
      </c>
      <c r="M34" s="20">
        <f t="shared" ca="1" si="80"/>
        <v>913</v>
      </c>
      <c r="N34" s="20">
        <f t="shared" ca="1" si="80"/>
        <v>1984</v>
      </c>
      <c r="P34" s="1" t="s">
        <v>32</v>
      </c>
      <c r="Q34" s="19">
        <f t="shared" ref="Q34:W34" si="81">AZ10</f>
        <v>0.5</v>
      </c>
      <c r="R34" s="19">
        <f t="shared" ca="1" si="81"/>
        <v>0.65800000000000003</v>
      </c>
      <c r="S34" s="1">
        <f t="shared" ca="1" si="81"/>
        <v>3.7920000000000007</v>
      </c>
      <c r="T34" s="1">
        <f t="shared" ca="1" si="81"/>
        <v>46</v>
      </c>
      <c r="U34" s="20">
        <f t="shared" ca="1" si="81"/>
        <v>1408</v>
      </c>
      <c r="V34" s="20">
        <f t="shared" ca="1" si="81"/>
        <v>596</v>
      </c>
      <c r="W34" s="20">
        <f t="shared" ca="1" si="81"/>
        <v>1099</v>
      </c>
      <c r="Y34" s="51"/>
      <c r="Z34" s="73"/>
      <c r="AA34" s="73"/>
      <c r="AB34" s="73"/>
      <c r="AC34" s="73"/>
      <c r="AD34" s="73"/>
      <c r="AE34" s="73"/>
      <c r="AF34" s="73"/>
      <c r="AG34" s="73"/>
      <c r="AH34" s="73"/>
      <c r="AI34" s="57"/>
    </row>
    <row r="35" spans="6:35" ht="18" customHeight="1" thickBot="1" x14ac:dyDescent="0.35">
      <c r="Y35" s="51"/>
      <c r="Z35" s="73"/>
      <c r="AA35" s="73"/>
      <c r="AB35" s="73"/>
      <c r="AC35" s="73"/>
      <c r="AD35" s="73"/>
      <c r="AE35" s="73"/>
      <c r="AF35" s="73"/>
      <c r="AG35" s="73"/>
      <c r="AH35" s="73"/>
      <c r="AI35" s="57"/>
    </row>
    <row r="36" spans="6:35" ht="18" customHeight="1" thickBot="1" x14ac:dyDescent="0.35">
      <c r="G36" s="43">
        <f>G8</f>
        <v>3</v>
      </c>
      <c r="H36" s="44"/>
      <c r="I36" s="44"/>
      <c r="J36" s="44"/>
      <c r="K36" s="44"/>
      <c r="L36" s="44"/>
      <c r="M36" s="44"/>
      <c r="N36" s="45"/>
      <c r="Y36" s="51"/>
      <c r="Z36" s="73"/>
      <c r="AA36" s="73"/>
      <c r="AB36" s="73"/>
      <c r="AC36" s="73"/>
      <c r="AD36" s="73"/>
      <c r="AE36" s="73"/>
      <c r="AF36" s="73"/>
      <c r="AG36" s="73"/>
      <c r="AH36" s="73"/>
      <c r="AI36" s="57"/>
    </row>
    <row r="37" spans="6:35" ht="18" customHeight="1" thickBot="1" x14ac:dyDescent="0.35">
      <c r="G37" s="1"/>
      <c r="H37" s="11" t="s">
        <v>16</v>
      </c>
      <c r="I37" s="11" t="s">
        <v>17</v>
      </c>
      <c r="J37" s="11" t="s">
        <v>18</v>
      </c>
      <c r="K37" s="11" t="s">
        <v>34</v>
      </c>
      <c r="L37" s="11" t="s">
        <v>35</v>
      </c>
      <c r="M37" s="11" t="s">
        <v>36</v>
      </c>
      <c r="N37" s="11" t="s">
        <v>37</v>
      </c>
      <c r="Y37" s="51"/>
      <c r="Z37" s="73"/>
      <c r="AA37" s="73"/>
      <c r="AB37" s="73"/>
      <c r="AC37" s="73"/>
      <c r="AD37" s="73"/>
      <c r="AE37" s="73"/>
      <c r="AF37" s="73"/>
      <c r="AG37" s="73"/>
      <c r="AH37" s="73"/>
      <c r="AI37" s="57"/>
    </row>
    <row r="38" spans="6:35" ht="18" customHeight="1" thickBot="1" x14ac:dyDescent="0.35">
      <c r="G38" s="1" t="s">
        <v>27</v>
      </c>
      <c r="H38" s="19">
        <f t="shared" ref="H38:N38" si="82">J8</f>
        <v>0.5</v>
      </c>
      <c r="I38" s="19">
        <f t="shared" ca="1" si="82"/>
        <v>0.78800000000000003</v>
      </c>
      <c r="J38" s="1">
        <f t="shared" ca="1" si="82"/>
        <v>6.9120000000000008</v>
      </c>
      <c r="K38" s="1">
        <f t="shared" ca="1" si="82"/>
        <v>34</v>
      </c>
      <c r="L38" s="20">
        <f t="shared" ca="1" si="82"/>
        <v>1280</v>
      </c>
      <c r="M38" s="20">
        <f t="shared" ca="1" si="82"/>
        <v>716</v>
      </c>
      <c r="N38" s="20">
        <f t="shared" ca="1" si="82"/>
        <v>1384</v>
      </c>
      <c r="P38" s="4" t="s">
        <v>26</v>
      </c>
      <c r="Y38" s="51"/>
      <c r="Z38" s="73"/>
      <c r="AA38" s="73"/>
      <c r="AB38" s="73"/>
      <c r="AC38" s="73"/>
      <c r="AD38" s="73"/>
      <c r="AE38" s="73"/>
      <c r="AF38" s="73"/>
      <c r="AG38" s="73"/>
      <c r="AH38" s="73"/>
      <c r="AI38" s="57"/>
    </row>
    <row r="39" spans="6:35" ht="18" customHeight="1" thickBot="1" x14ac:dyDescent="0.35">
      <c r="G39" s="1" t="s">
        <v>28</v>
      </c>
      <c r="H39" s="19">
        <f t="shared" ref="H39:N39" si="83">Q8</f>
        <v>0.5</v>
      </c>
      <c r="I39" s="19">
        <f t="shared" ca="1" si="83"/>
        <v>0.76800000000000002</v>
      </c>
      <c r="J39" s="1">
        <f t="shared" ca="1" si="83"/>
        <v>6.4320000000000004</v>
      </c>
      <c r="K39" s="1">
        <f t="shared" ca="1" si="83"/>
        <v>72</v>
      </c>
      <c r="L39" s="20">
        <f t="shared" ca="1" si="83"/>
        <v>1234</v>
      </c>
      <c r="M39" s="20">
        <f t="shared" ca="1" si="83"/>
        <v>753</v>
      </c>
      <c r="N39" s="20">
        <f t="shared" ca="1" si="83"/>
        <v>1414</v>
      </c>
      <c r="Y39" s="51"/>
      <c r="Z39" s="73"/>
      <c r="AA39" s="73"/>
      <c r="AB39" s="73"/>
      <c r="AC39" s="73"/>
      <c r="AD39" s="73"/>
      <c r="AE39" s="73"/>
      <c r="AF39" s="73"/>
      <c r="AG39" s="73"/>
      <c r="AH39" s="73"/>
      <c r="AI39" s="57"/>
    </row>
    <row r="40" spans="6:35" ht="18" customHeight="1" thickBot="1" x14ac:dyDescent="0.35">
      <c r="G40" s="1" t="s">
        <v>29</v>
      </c>
      <c r="H40" s="19">
        <f t="shared" ref="H40:N40" si="84">X8</f>
        <v>0.5</v>
      </c>
      <c r="I40" s="19">
        <f t="shared" ca="1" si="84"/>
        <v>0.746</v>
      </c>
      <c r="J40" s="1">
        <f t="shared" ca="1" si="84"/>
        <v>5.9039999999999999</v>
      </c>
      <c r="K40" s="1">
        <f t="shared" ca="1" si="84"/>
        <v>80</v>
      </c>
      <c r="L40" s="20">
        <f t="shared" ca="1" si="84"/>
        <v>1488</v>
      </c>
      <c r="M40" s="20">
        <f t="shared" ca="1" si="84"/>
        <v>708</v>
      </c>
      <c r="N40" s="20">
        <f t="shared" ca="1" si="84"/>
        <v>1394</v>
      </c>
      <c r="Y40" s="51"/>
      <c r="Z40" s="73"/>
      <c r="AA40" s="73"/>
      <c r="AB40" s="73"/>
      <c r="AC40" s="73"/>
      <c r="AD40" s="73"/>
      <c r="AE40" s="73"/>
      <c r="AF40" s="73"/>
      <c r="AG40" s="73"/>
      <c r="AH40" s="73"/>
      <c r="AI40" s="57"/>
    </row>
    <row r="41" spans="6:35" ht="18" customHeight="1" thickBot="1" x14ac:dyDescent="0.35">
      <c r="G41" s="1" t="s">
        <v>33</v>
      </c>
      <c r="H41" s="19">
        <f t="shared" ref="H41:N41" si="85">AE8</f>
        <v>0.5</v>
      </c>
      <c r="I41" s="19">
        <f t="shared" ca="1" si="85"/>
        <v>0.751</v>
      </c>
      <c r="J41" s="1">
        <f t="shared" ca="1" si="85"/>
        <v>6.024</v>
      </c>
      <c r="K41" s="61">
        <f t="shared" ca="1" si="85"/>
        <v>153</v>
      </c>
      <c r="L41" s="20">
        <f t="shared" ca="1" si="85"/>
        <v>1310</v>
      </c>
      <c r="M41" s="20">
        <f t="shared" ca="1" si="85"/>
        <v>999</v>
      </c>
      <c r="N41" s="20">
        <f t="shared" ca="1" si="85"/>
        <v>1421</v>
      </c>
      <c r="Y41" s="51"/>
      <c r="Z41" s="73"/>
      <c r="AA41" s="73"/>
      <c r="AB41" s="73"/>
      <c r="AC41" s="73"/>
      <c r="AD41" s="73"/>
      <c r="AE41" s="73"/>
      <c r="AF41" s="73"/>
      <c r="AG41" s="73"/>
      <c r="AH41" s="73"/>
      <c r="AI41" s="57"/>
    </row>
    <row r="42" spans="6:35" ht="18" customHeight="1" thickBot="1" x14ac:dyDescent="0.35">
      <c r="G42" s="1" t="s">
        <v>30</v>
      </c>
      <c r="H42" s="19">
        <f t="shared" ref="H42:N42" si="86">AL8</f>
        <v>0.5</v>
      </c>
      <c r="I42" s="19">
        <f t="shared" ca="1" si="86"/>
        <v>0.68500000000000005</v>
      </c>
      <c r="J42" s="1">
        <f t="shared" ca="1" si="86"/>
        <v>4.4400000000000013</v>
      </c>
      <c r="K42" s="1">
        <f t="shared" ca="1" si="86"/>
        <v>70</v>
      </c>
      <c r="L42" s="20">
        <f t="shared" ca="1" si="86"/>
        <v>1392</v>
      </c>
      <c r="M42" s="20">
        <f t="shared" ca="1" si="86"/>
        <v>982</v>
      </c>
      <c r="N42" s="20">
        <f t="shared" ca="1" si="86"/>
        <v>1048</v>
      </c>
      <c r="Y42" s="51"/>
      <c r="Z42" s="73"/>
      <c r="AA42" s="73"/>
      <c r="AB42" s="73"/>
      <c r="AC42" s="73"/>
      <c r="AD42" s="73"/>
      <c r="AE42" s="73"/>
      <c r="AF42" s="73"/>
      <c r="AG42" s="73"/>
      <c r="AH42" s="73"/>
      <c r="AI42" s="57"/>
    </row>
    <row r="43" spans="6:35" ht="18" customHeight="1" thickBot="1" x14ac:dyDescent="0.35">
      <c r="G43" s="1" t="s">
        <v>31</v>
      </c>
      <c r="H43" s="19">
        <f t="shared" ref="H43:N43" si="87">AS8</f>
        <v>0.5</v>
      </c>
      <c r="I43" s="19">
        <f t="shared" ca="1" si="87"/>
        <v>0.70299999999999996</v>
      </c>
      <c r="J43" s="1">
        <f t="shared" ca="1" si="87"/>
        <v>4.871999999999999</v>
      </c>
      <c r="K43" s="1">
        <f t="shared" ca="1" si="87"/>
        <v>137</v>
      </c>
      <c r="L43" s="20">
        <f t="shared" ca="1" si="87"/>
        <v>1443</v>
      </c>
      <c r="M43" s="20">
        <f t="shared" ca="1" si="87"/>
        <v>886</v>
      </c>
      <c r="N43" s="20">
        <f t="shared" ca="1" si="87"/>
        <v>1350</v>
      </c>
      <c r="Y43" s="51"/>
      <c r="Z43" s="73"/>
      <c r="AA43" s="73"/>
      <c r="AB43" s="73"/>
      <c r="AC43" s="73"/>
      <c r="AD43" s="73"/>
      <c r="AE43" s="73"/>
      <c r="AF43" s="73"/>
      <c r="AG43" s="73"/>
      <c r="AH43" s="73"/>
      <c r="AI43" s="57"/>
    </row>
    <row r="44" spans="6:35" ht="18" customHeight="1" thickBot="1" x14ac:dyDescent="0.35">
      <c r="G44" s="1" t="s">
        <v>32</v>
      </c>
      <c r="H44" s="19">
        <f t="shared" ref="H44:N44" si="88">AZ8</f>
        <v>0.5</v>
      </c>
      <c r="I44" s="19">
        <f t="shared" ca="1" si="88"/>
        <v>0.67800000000000005</v>
      </c>
      <c r="J44" s="1">
        <f t="shared" ca="1" si="88"/>
        <v>4.2720000000000011</v>
      </c>
      <c r="K44" s="1">
        <f t="shared" ca="1" si="88"/>
        <v>91</v>
      </c>
      <c r="L44" s="20">
        <f t="shared" ca="1" si="88"/>
        <v>1285</v>
      </c>
      <c r="M44" s="20">
        <f t="shared" ca="1" si="88"/>
        <v>830</v>
      </c>
      <c r="N44" s="20">
        <f t="shared" ca="1" si="88"/>
        <v>1772</v>
      </c>
      <c r="Y44" s="51"/>
      <c r="Z44" s="73"/>
      <c r="AA44" s="73"/>
      <c r="AB44" s="73"/>
      <c r="AC44" s="73"/>
      <c r="AD44" s="73"/>
      <c r="AE44" s="73"/>
      <c r="AF44" s="73"/>
      <c r="AG44" s="73"/>
      <c r="AH44" s="73"/>
      <c r="AI44" s="57"/>
    </row>
    <row r="45" spans="6:35" ht="18" customHeight="1" x14ac:dyDescent="0.3">
      <c r="F45" s="73"/>
      <c r="G45" s="73"/>
      <c r="H45" s="73"/>
      <c r="I45" s="73"/>
      <c r="J45" s="73"/>
      <c r="K45" s="73"/>
      <c r="L45" s="73"/>
      <c r="M45" s="73"/>
      <c r="N45" s="73"/>
      <c r="Y45" s="51"/>
      <c r="Z45" s="73"/>
      <c r="AA45" s="73"/>
      <c r="AB45" s="73"/>
      <c r="AC45" s="73"/>
      <c r="AD45" s="73"/>
      <c r="AE45" s="73"/>
      <c r="AF45" s="73"/>
      <c r="AG45" s="73"/>
      <c r="AH45" s="73"/>
      <c r="AI45" s="57"/>
    </row>
    <row r="46" spans="6:35" ht="18" customHeight="1" x14ac:dyDescent="0.3">
      <c r="F46" s="73"/>
      <c r="G46" s="39"/>
      <c r="H46" s="39"/>
      <c r="I46" s="39"/>
      <c r="J46" s="39"/>
      <c r="K46" s="39"/>
      <c r="L46" s="39"/>
      <c r="M46" s="39"/>
      <c r="N46" s="39"/>
      <c r="Y46" s="51"/>
      <c r="Z46" s="73"/>
      <c r="AA46" s="73"/>
      <c r="AB46" s="73"/>
      <c r="AC46" s="73"/>
      <c r="AD46" s="73"/>
      <c r="AE46" s="73"/>
      <c r="AF46" s="73"/>
      <c r="AG46" s="73"/>
      <c r="AH46" s="73"/>
      <c r="AI46" s="57"/>
    </row>
    <row r="47" spans="6:35" ht="18" customHeight="1" x14ac:dyDescent="0.3">
      <c r="F47" s="73"/>
      <c r="G47" s="73"/>
      <c r="H47" s="75"/>
      <c r="I47" s="75"/>
      <c r="J47" s="75"/>
      <c r="K47" s="75"/>
      <c r="L47" s="75"/>
      <c r="M47" s="75"/>
      <c r="N47" s="75"/>
      <c r="W47" s="73"/>
      <c r="Y47" s="51"/>
      <c r="Z47" s="73"/>
      <c r="AA47" s="73"/>
      <c r="AB47" s="73"/>
      <c r="AC47" s="73"/>
      <c r="AD47" s="73"/>
      <c r="AE47" s="73"/>
      <c r="AF47" s="73"/>
      <c r="AG47" s="73"/>
      <c r="AH47" s="73"/>
      <c r="AI47" s="57"/>
    </row>
    <row r="48" spans="6:35" ht="18" customHeight="1" x14ac:dyDescent="0.3">
      <c r="F48" s="73"/>
      <c r="G48" s="73"/>
      <c r="H48" s="73"/>
      <c r="I48" s="73"/>
      <c r="J48" s="73"/>
      <c r="K48" s="73"/>
      <c r="L48" s="73"/>
      <c r="M48" s="73"/>
      <c r="N48" s="73"/>
      <c r="Y48" s="51"/>
      <c r="Z48" s="73"/>
      <c r="AA48" s="73"/>
      <c r="AB48" s="73"/>
      <c r="AC48" s="73"/>
      <c r="AD48" s="73"/>
      <c r="AE48" s="73"/>
      <c r="AF48" s="73"/>
      <c r="AG48" s="73"/>
      <c r="AH48" s="73"/>
      <c r="AI48" s="57"/>
    </row>
    <row r="49" spans="6:35" ht="18" customHeight="1" thickBot="1" x14ac:dyDescent="0.35">
      <c r="F49" s="73"/>
      <c r="G49" s="73"/>
      <c r="H49" s="73"/>
      <c r="I49" s="73"/>
      <c r="J49" s="73"/>
      <c r="K49" s="73"/>
      <c r="L49" s="73"/>
      <c r="M49" s="73"/>
      <c r="N49" s="73"/>
      <c r="Y49" s="76"/>
      <c r="Z49" s="77"/>
      <c r="AA49" s="77"/>
      <c r="AB49" s="77"/>
      <c r="AC49" s="77"/>
      <c r="AD49" s="77"/>
      <c r="AE49" s="77"/>
      <c r="AF49" s="77"/>
      <c r="AG49" s="77"/>
      <c r="AH49" s="77"/>
      <c r="AI49" s="78"/>
    </row>
    <row r="50" spans="6:35" ht="18" customHeight="1" thickTop="1" x14ac:dyDescent="0.3">
      <c r="F50" s="73"/>
      <c r="G50" s="73"/>
      <c r="H50" s="73"/>
      <c r="I50" s="73"/>
      <c r="J50" s="73"/>
      <c r="K50" s="73"/>
      <c r="L50" s="73"/>
      <c r="M50" s="73"/>
      <c r="N50" s="73"/>
    </row>
    <row r="51" spans="6:35" ht="18" customHeight="1" x14ac:dyDescent="0.3">
      <c r="F51" s="73"/>
      <c r="G51" s="73"/>
      <c r="H51" s="73"/>
      <c r="I51" s="73"/>
      <c r="J51" s="73"/>
      <c r="K51" s="79"/>
      <c r="L51" s="73"/>
      <c r="M51" s="73"/>
      <c r="N51" s="73"/>
    </row>
    <row r="52" spans="6:35" ht="18" customHeight="1" x14ac:dyDescent="0.3">
      <c r="F52" s="73"/>
      <c r="G52" s="73"/>
      <c r="H52" s="73"/>
      <c r="I52" s="73"/>
      <c r="J52" s="73"/>
      <c r="K52" s="73"/>
      <c r="L52" s="73"/>
      <c r="M52" s="73"/>
      <c r="N52" s="73"/>
    </row>
    <row r="53" spans="6:35" ht="18" customHeight="1" x14ac:dyDescent="0.3">
      <c r="F53" s="73"/>
      <c r="G53" s="73"/>
      <c r="H53" s="73"/>
      <c r="I53" s="73"/>
      <c r="J53" s="73"/>
      <c r="K53" s="73"/>
      <c r="L53" s="73"/>
      <c r="M53" s="73"/>
      <c r="N53" s="73"/>
    </row>
    <row r="54" spans="6:35" ht="18" customHeight="1" x14ac:dyDescent="0.3">
      <c r="F54" s="73"/>
      <c r="G54" s="73"/>
      <c r="H54" s="73"/>
      <c r="I54" s="73"/>
      <c r="J54" s="73"/>
      <c r="K54" s="73"/>
      <c r="L54" s="73"/>
      <c r="M54" s="73"/>
      <c r="N54" s="73"/>
    </row>
    <row r="55" spans="6:35" ht="18" customHeight="1" x14ac:dyDescent="0.3">
      <c r="F55" s="73"/>
      <c r="G55" s="73"/>
      <c r="H55" s="73"/>
      <c r="I55" s="73"/>
      <c r="J55" s="73"/>
      <c r="K55" s="73"/>
      <c r="L55" s="73"/>
      <c r="M55" s="73"/>
      <c r="N55" s="73"/>
    </row>
    <row r="56" spans="6:35" ht="18" customHeight="1" x14ac:dyDescent="0.3">
      <c r="F56" s="73"/>
      <c r="G56" s="39"/>
      <c r="H56" s="39"/>
      <c r="I56" s="39"/>
      <c r="J56" s="39"/>
      <c r="K56" s="39"/>
      <c r="L56" s="39"/>
      <c r="M56" s="39"/>
      <c r="N56" s="39"/>
    </row>
    <row r="57" spans="6:35" ht="18" customHeight="1" x14ac:dyDescent="0.3">
      <c r="F57" s="73"/>
      <c r="G57" s="73"/>
      <c r="H57" s="75"/>
      <c r="I57" s="75"/>
      <c r="J57" s="75"/>
      <c r="K57" s="75"/>
      <c r="L57" s="75"/>
      <c r="M57" s="75"/>
      <c r="N57" s="75"/>
    </row>
    <row r="58" spans="6:35" ht="18" customHeight="1" x14ac:dyDescent="0.3">
      <c r="F58" s="73"/>
      <c r="G58" s="73"/>
      <c r="H58" s="73"/>
      <c r="I58" s="73"/>
      <c r="J58" s="73"/>
      <c r="K58" s="73"/>
      <c r="L58" s="73"/>
      <c r="M58" s="73"/>
      <c r="N58" s="73"/>
    </row>
    <row r="59" spans="6:35" ht="18" customHeight="1" x14ac:dyDescent="0.3">
      <c r="F59" s="73"/>
      <c r="G59" s="73"/>
      <c r="H59" s="73"/>
      <c r="I59" s="73"/>
      <c r="J59" s="73"/>
      <c r="K59" s="73"/>
      <c r="L59" s="73"/>
      <c r="M59" s="73"/>
      <c r="N59" s="73"/>
    </row>
    <row r="60" spans="6:35" ht="18" customHeight="1" x14ac:dyDescent="0.3">
      <c r="F60" s="73"/>
      <c r="G60" s="73"/>
      <c r="H60" s="73"/>
      <c r="I60" s="73"/>
      <c r="J60" s="73"/>
      <c r="K60" s="73"/>
      <c r="L60" s="73"/>
      <c r="M60" s="73"/>
      <c r="N60" s="73"/>
    </row>
    <row r="61" spans="6:35" ht="18" customHeight="1" x14ac:dyDescent="0.3">
      <c r="F61" s="73"/>
      <c r="G61" s="73"/>
      <c r="H61" s="73"/>
      <c r="I61" s="73"/>
      <c r="J61" s="73"/>
      <c r="K61" s="79"/>
      <c r="L61" s="73"/>
      <c r="M61" s="73"/>
      <c r="N61" s="73"/>
    </row>
    <row r="62" spans="6:35" ht="18" customHeight="1" x14ac:dyDescent="0.3">
      <c r="F62" s="73"/>
      <c r="G62" s="73"/>
      <c r="H62" s="73"/>
      <c r="I62" s="73"/>
      <c r="J62" s="73"/>
      <c r="K62" s="73"/>
      <c r="L62" s="73"/>
      <c r="M62" s="73"/>
      <c r="N62" s="73"/>
    </row>
    <row r="63" spans="6:35" ht="18" customHeight="1" x14ac:dyDescent="0.3">
      <c r="F63" s="73"/>
      <c r="G63" s="73"/>
      <c r="H63" s="73"/>
      <c r="I63" s="73"/>
      <c r="J63" s="73"/>
      <c r="K63" s="73"/>
      <c r="L63" s="73"/>
      <c r="M63" s="73"/>
      <c r="N63" s="73"/>
    </row>
    <row r="64" spans="6:35" ht="18" customHeight="1" x14ac:dyDescent="0.3">
      <c r="F64" s="73"/>
      <c r="G64" s="73"/>
      <c r="H64" s="73"/>
      <c r="I64" s="73"/>
      <c r="J64" s="73"/>
      <c r="K64" s="73"/>
      <c r="L64" s="73"/>
      <c r="M64" s="73"/>
      <c r="N64" s="73"/>
    </row>
  </sheetData>
  <mergeCells count="38">
    <mergeCell ref="F2:P2"/>
    <mergeCell ref="AZ4:BF4"/>
    <mergeCell ref="BC11:BF12"/>
    <mergeCell ref="G16:N16"/>
    <mergeCell ref="G26:N26"/>
    <mergeCell ref="AS4:AY4"/>
    <mergeCell ref="AV11:AY12"/>
    <mergeCell ref="AS11:AT12"/>
    <mergeCell ref="AZ11:BA12"/>
    <mergeCell ref="G36:N36"/>
    <mergeCell ref="AA11:AD12"/>
    <mergeCell ref="AE4:AK4"/>
    <mergeCell ref="AH11:AK12"/>
    <mergeCell ref="AL4:AR4"/>
    <mergeCell ref="AO11:AR12"/>
    <mergeCell ref="P16:W16"/>
    <mergeCell ref="P26:W26"/>
    <mergeCell ref="BG11:BG12"/>
    <mergeCell ref="BH11:BH12"/>
    <mergeCell ref="G12:I12"/>
    <mergeCell ref="J4:P4"/>
    <mergeCell ref="M11:P12"/>
    <mergeCell ref="Q4:W4"/>
    <mergeCell ref="T11:W12"/>
    <mergeCell ref="X4:AD4"/>
    <mergeCell ref="BG4:BG5"/>
    <mergeCell ref="BH4:BH5"/>
    <mergeCell ref="G11:I11"/>
    <mergeCell ref="J11:K12"/>
    <mergeCell ref="Q11:R12"/>
    <mergeCell ref="X11:Y12"/>
    <mergeCell ref="AE11:AF12"/>
    <mergeCell ref="AL11:AM12"/>
    <mergeCell ref="A4:E4"/>
    <mergeCell ref="AG17:AG24"/>
    <mergeCell ref="Z16:AH16"/>
    <mergeCell ref="Z25:AF25"/>
    <mergeCell ref="AG25:AH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2022-09-08T07:24:04Z</dcterms:created>
  <dcterms:modified xsi:type="dcterms:W3CDTF">2022-09-08T15:21:07Z</dcterms:modified>
</cp:coreProperties>
</file>