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and_D\Projects\Excel_Projects\"/>
    </mc:Choice>
  </mc:AlternateContent>
  <xr:revisionPtr revIDLastSave="0" documentId="13_ncr:1_{94415BF7-484D-42A7-99C3-281033857D40}" xr6:coauthVersionLast="47" xr6:coauthVersionMax="47" xr10:uidLastSave="{00000000-0000-0000-0000-000000000000}"/>
  <bookViews>
    <workbookView xWindow="-108" yWindow="-108" windowWidth="23256" windowHeight="12576" xr2:uid="{B338FF3F-CF2C-418B-8C92-98D6028380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P15" i="1"/>
  <c r="AE35" i="1" s="1"/>
  <c r="P14" i="1"/>
  <c r="P13" i="1"/>
  <c r="P20" i="1" l="1"/>
  <c r="AA35" i="1" s="1"/>
  <c r="P21" i="1"/>
  <c r="AC35" i="1" s="1"/>
  <c r="Q35" i="1"/>
  <c r="S35" i="1"/>
  <c r="P18" i="1"/>
  <c r="AH35" i="1" s="1"/>
  <c r="P17" i="1"/>
  <c r="X35" i="1" s="1"/>
  <c r="P16" i="1"/>
  <c r="U35" i="1" s="1"/>
</calcChain>
</file>

<file path=xl/sharedStrings.xml><?xml version="1.0" encoding="utf-8"?>
<sst xmlns="http://schemas.openxmlformats.org/spreadsheetml/2006/main" count="601" uniqueCount="442">
  <si>
    <t>Price</t>
  </si>
  <si>
    <t>Open</t>
  </si>
  <si>
    <t>High</t>
  </si>
  <si>
    <t>Low</t>
  </si>
  <si>
    <t>Vol.</t>
  </si>
  <si>
    <t>Change %</t>
  </si>
  <si>
    <t>12/31/2019</t>
  </si>
  <si>
    <t>554.99M</t>
  </si>
  <si>
    <t>12/30/2019</t>
  </si>
  <si>
    <t>483.98M</t>
  </si>
  <si>
    <t>12/27/2019</t>
  </si>
  <si>
    <t>443.17M</t>
  </si>
  <si>
    <t>12/26/2019</t>
  </si>
  <si>
    <t>394.33M</t>
  </si>
  <si>
    <t>12/24/2019</t>
  </si>
  <si>
    <t>248.97M</t>
  </si>
  <si>
    <t>12/23/2019</t>
  </si>
  <si>
    <t>510.23M</t>
  </si>
  <si>
    <t>12/20/2019</t>
  </si>
  <si>
    <t>1.60B</t>
  </si>
  <si>
    <t>12/19/2019</t>
  </si>
  <si>
    <t>629.57M</t>
  </si>
  <si>
    <t>12/18/2019</t>
  </si>
  <si>
    <t>680.42M</t>
  </si>
  <si>
    <t>12/17/2019</t>
  </si>
  <si>
    <t>594.89M</t>
  </si>
  <si>
    <t>12/16/2019</t>
  </si>
  <si>
    <t>632.71M</t>
  </si>
  <si>
    <t>12/13/2019</t>
  </si>
  <si>
    <t>543.98M</t>
  </si>
  <si>
    <t>588.22M</t>
  </si>
  <si>
    <t>486.22M</t>
  </si>
  <si>
    <t>515.36M</t>
  </si>
  <si>
    <t>547.63M</t>
  </si>
  <si>
    <t>527.65M</t>
  </si>
  <si>
    <t>536.69M</t>
  </si>
  <si>
    <t>571.97M</t>
  </si>
  <si>
    <t>599.92M</t>
  </si>
  <si>
    <t>559.26M</t>
  </si>
  <si>
    <t>11/29/2019</t>
  </si>
  <si>
    <t>303.12M</t>
  </si>
  <si>
    <t>11/27/2019</t>
  </si>
  <si>
    <t>436.37M</t>
  </si>
  <si>
    <t>11/26/2019</t>
  </si>
  <si>
    <t>739.47M</t>
  </si>
  <si>
    <t>11/25/2019</t>
  </si>
  <si>
    <t>575.98M</t>
  </si>
  <si>
    <t>11/22/2019</t>
  </si>
  <si>
    <t>459.67M</t>
  </si>
  <si>
    <t>11/21/2019</t>
  </si>
  <si>
    <t>520.65M</t>
  </si>
  <si>
    <t>11/20/2019</t>
  </si>
  <si>
    <t>771.51M</t>
  </si>
  <si>
    <t>11/19/2019</t>
  </si>
  <si>
    <t>533.69M</t>
  </si>
  <si>
    <t>11/18/2019</t>
  </si>
  <si>
    <t>523.43M</t>
  </si>
  <si>
    <t>11/15/2019</t>
  </si>
  <si>
    <t>588.62M</t>
  </si>
  <si>
    <t>11/14/2019</t>
  </si>
  <si>
    <t>499.40M</t>
  </si>
  <si>
    <t>11/13/2019</t>
  </si>
  <si>
    <t>521.49M</t>
  </si>
  <si>
    <t>491.23M</t>
  </si>
  <si>
    <t>435.56M</t>
  </si>
  <si>
    <t>508.33M</t>
  </si>
  <si>
    <t>618.39M</t>
  </si>
  <si>
    <t>584.19M</t>
  </si>
  <si>
    <t>559.52M</t>
  </si>
  <si>
    <t>555.69M</t>
  </si>
  <si>
    <t>519.42M</t>
  </si>
  <si>
    <t>10/31/2019</t>
  </si>
  <si>
    <t>608.63M</t>
  </si>
  <si>
    <t>10/30/2019</t>
  </si>
  <si>
    <t>484.37M</t>
  </si>
  <si>
    <t>10/29/2019</t>
  </si>
  <si>
    <t>468.38M</t>
  </si>
  <si>
    <t>10/28/2019</t>
  </si>
  <si>
    <t>488.91M</t>
  </si>
  <si>
    <t>10/25/2019</t>
  </si>
  <si>
    <t>475.98M</t>
  </si>
  <si>
    <t>10/24/2019</t>
  </si>
  <si>
    <t>468.72M</t>
  </si>
  <si>
    <t>10/23/2019</t>
  </si>
  <si>
    <t>457.42M</t>
  </si>
  <si>
    <t>10/22/2019</t>
  </si>
  <si>
    <t>463.31M</t>
  </si>
  <si>
    <t>10/21/2019</t>
  </si>
  <si>
    <t>482.28M</t>
  </si>
  <si>
    <t>10/18/2019</t>
  </si>
  <si>
    <t>559.75M</t>
  </si>
  <si>
    <t>10/17/2019</t>
  </si>
  <si>
    <t>488.85M</t>
  </si>
  <si>
    <t>10/16/2019</t>
  </si>
  <si>
    <t>470.30M</t>
  </si>
  <si>
    <t>10/15/2019</t>
  </si>
  <si>
    <t>447.40M</t>
  </si>
  <si>
    <t>10/14/2019</t>
  </si>
  <si>
    <t>380.78M</t>
  </si>
  <si>
    <t>549.19M</t>
  </si>
  <si>
    <t>451.97M</t>
  </si>
  <si>
    <t>391.06M</t>
  </si>
  <si>
    <t>478.69M</t>
  </si>
  <si>
    <t>477.67M</t>
  </si>
  <si>
    <t>443.55M</t>
  </si>
  <si>
    <t>518.32M</t>
  </si>
  <si>
    <t>629.68M</t>
  </si>
  <si>
    <t>541.53M</t>
  </si>
  <si>
    <t>09/30/2019</t>
  </si>
  <si>
    <t>510.05M</t>
  </si>
  <si>
    <t>09/27/2019</t>
  </si>
  <si>
    <t>527.85M</t>
  </si>
  <si>
    <t>09/26/2019</t>
  </si>
  <si>
    <t>472.49M</t>
  </si>
  <si>
    <t>09/25/2019</t>
  </si>
  <si>
    <t>532.51M</t>
  </si>
  <si>
    <t>09/24/2019</t>
  </si>
  <si>
    <t>608.62M</t>
  </si>
  <si>
    <t>09/23/2019</t>
  </si>
  <si>
    <t>473.44M</t>
  </si>
  <si>
    <t>09/20/2019</t>
  </si>
  <si>
    <t>1.52B</t>
  </si>
  <si>
    <t>09/19/2019</t>
  </si>
  <si>
    <t>492.92M</t>
  </si>
  <si>
    <t>09/18/2019</t>
  </si>
  <si>
    <t>542.24M</t>
  </si>
  <si>
    <t>09/17/2019</t>
  </si>
  <si>
    <t>471.62M</t>
  </si>
  <si>
    <t>09/16/2019</t>
  </si>
  <si>
    <t>483.84M</t>
  </si>
  <si>
    <t>09/13/2019</t>
  </si>
  <si>
    <t>495.64M</t>
  </si>
  <si>
    <t>557.77M</t>
  </si>
  <si>
    <t>595.76M</t>
  </si>
  <si>
    <t>609.35M</t>
  </si>
  <si>
    <t>573.75M</t>
  </si>
  <si>
    <t>478.40M</t>
  </si>
  <si>
    <t>542.83M</t>
  </si>
  <si>
    <t>509.99M</t>
  </si>
  <si>
    <t>512.49M</t>
  </si>
  <si>
    <t>08/30/2019</t>
  </si>
  <si>
    <t>467.01M</t>
  </si>
  <si>
    <t>08/29/2019</t>
  </si>
  <si>
    <t>434.25M</t>
  </si>
  <si>
    <t>08/28/2019</t>
  </si>
  <si>
    <t>420.87M</t>
  </si>
  <si>
    <t>08/27/2019</t>
  </si>
  <si>
    <t>532.80M</t>
  </si>
  <si>
    <t>08/26/2019</t>
  </si>
  <si>
    <t>446.37M</t>
  </si>
  <si>
    <t>08/23/2019</t>
  </si>
  <si>
    <t>598.42M</t>
  </si>
  <si>
    <t>08/22/2019</t>
  </si>
  <si>
    <t>456.70M</t>
  </si>
  <si>
    <t>08/21/2019</t>
  </si>
  <si>
    <t>428.16M</t>
  </si>
  <si>
    <t>08/20/2019</t>
  </si>
  <si>
    <t>452.71M</t>
  </si>
  <si>
    <t>08/19/2019</t>
  </si>
  <si>
    <t>500.92M</t>
  </si>
  <si>
    <t>08/16/2019</t>
  </si>
  <si>
    <t>543.84M</t>
  </si>
  <si>
    <t>08/15/2019</t>
  </si>
  <si>
    <t>539.47M</t>
  </si>
  <si>
    <t>08/14/2019</t>
  </si>
  <si>
    <t>637.26M</t>
  </si>
  <si>
    <t>08/13/2019</t>
  </si>
  <si>
    <t>604.20M</t>
  </si>
  <si>
    <t>536.97M</t>
  </si>
  <si>
    <t>568.09M</t>
  </si>
  <si>
    <t>659.54M</t>
  </si>
  <si>
    <t>615.18M</t>
  </si>
  <si>
    <t>564.77M</t>
  </si>
  <si>
    <t>699.01M</t>
  </si>
  <si>
    <t>584.30M</t>
  </si>
  <si>
    <t>703.64M</t>
  </si>
  <si>
    <t>07/31/2019</t>
  </si>
  <si>
    <t>758.73M</t>
  </si>
  <si>
    <t>07/30/2019</t>
  </si>
  <si>
    <t>510.52M</t>
  </si>
  <si>
    <t>07/29/2019</t>
  </si>
  <si>
    <t>511.48M</t>
  </si>
  <si>
    <t>07/26/2019</t>
  </si>
  <si>
    <t>529.37M</t>
  </si>
  <si>
    <t>07/25/2019</t>
  </si>
  <si>
    <t>535.59M</t>
  </si>
  <si>
    <t>07/24/2019</t>
  </si>
  <si>
    <t>528.51M</t>
  </si>
  <si>
    <t>07/23/2019</t>
  </si>
  <si>
    <t>474.75M</t>
  </si>
  <si>
    <t>07/22/2019</t>
  </si>
  <si>
    <t>491.48M</t>
  </si>
  <si>
    <t>07/19/2019</t>
  </si>
  <si>
    <t>520.02M</t>
  </si>
  <si>
    <t>07/18/2019</t>
  </si>
  <si>
    <t>487.19M</t>
  </si>
  <si>
    <t>07/17/2019</t>
  </si>
  <si>
    <t>473.28M</t>
  </si>
  <si>
    <t>07/16/2019</t>
  </si>
  <si>
    <t>473.99M</t>
  </si>
  <si>
    <t>07/15/2019</t>
  </si>
  <si>
    <t>470.85M</t>
  </si>
  <si>
    <t>500.70M</t>
  </si>
  <si>
    <t>483.49M</t>
  </si>
  <si>
    <t>508.18M</t>
  </si>
  <si>
    <t>468.36M</t>
  </si>
  <si>
    <t>511.73M</t>
  </si>
  <si>
    <t>425.69M</t>
  </si>
  <si>
    <t>408.20M</t>
  </si>
  <si>
    <t>488.38M</t>
  </si>
  <si>
    <t>583.42M</t>
  </si>
  <si>
    <t>06/28/2019</t>
  </si>
  <si>
    <t>1.76B</t>
  </si>
  <si>
    <t>06/27/2019</t>
  </si>
  <si>
    <t>523.93M</t>
  </si>
  <si>
    <t>06/26/2019</t>
  </si>
  <si>
    <t>537.92M</t>
  </si>
  <si>
    <t>06/25/2019</t>
  </si>
  <si>
    <t>547.78M</t>
  </si>
  <si>
    <t>06/24/2019</t>
  </si>
  <si>
    <t>528.18M</t>
  </si>
  <si>
    <t>06/21/2019</t>
  </si>
  <si>
    <t>1.20B</t>
  </si>
  <si>
    <t>06/20/2019</t>
  </si>
  <si>
    <t>528.69M</t>
  </si>
  <si>
    <t>06/19/2019</t>
  </si>
  <si>
    <t>536.80M</t>
  </si>
  <si>
    <t>06/18/2019</t>
  </si>
  <si>
    <t>567.69M</t>
  </si>
  <si>
    <t>06/17/2019</t>
  </si>
  <si>
    <t>502.92M</t>
  </si>
  <si>
    <t>06/14/2019</t>
  </si>
  <si>
    <t>465.37M</t>
  </si>
  <si>
    <t>06/13/2019</t>
  </si>
  <si>
    <t>460.87M</t>
  </si>
  <si>
    <t>481.74M</t>
  </si>
  <si>
    <t>534.58M</t>
  </si>
  <si>
    <t>522.20M</t>
  </si>
  <si>
    <t>516.84M</t>
  </si>
  <si>
    <t>542.41M</t>
  </si>
  <si>
    <t>537.32M</t>
  </si>
  <si>
    <t>619.53M</t>
  </si>
  <si>
    <t>658.41M</t>
  </si>
  <si>
    <t>05/31/2019</t>
  </si>
  <si>
    <t>590.43M</t>
  </si>
  <si>
    <t>05/30/2019</t>
  </si>
  <si>
    <t>454.61M</t>
  </si>
  <si>
    <t>05/29/2019</t>
  </si>
  <si>
    <t>579.48M</t>
  </si>
  <si>
    <t>05/28/2019</t>
  </si>
  <si>
    <t>785.60M</t>
  </si>
  <si>
    <t>05/24/2019</t>
  </si>
  <si>
    <t>422.81M</t>
  </si>
  <si>
    <t>05/23/2019</t>
  </si>
  <si>
    <t>597.20M</t>
  </si>
  <si>
    <t>05/22/2019</t>
  </si>
  <si>
    <t>466.48M</t>
  </si>
  <si>
    <t>05/21/2019</t>
  </si>
  <si>
    <t>500.28M</t>
  </si>
  <si>
    <t>05/20/2019</t>
  </si>
  <si>
    <t>551.65M</t>
  </si>
  <si>
    <t>05/17/2019</t>
  </si>
  <si>
    <t>579.07M</t>
  </si>
  <si>
    <t>05/16/2019</t>
  </si>
  <si>
    <t>532.35M</t>
  </si>
  <si>
    <t>05/15/2019</t>
  </si>
  <si>
    <t>503.47M</t>
  </si>
  <si>
    <t>05/14/2019</t>
  </si>
  <si>
    <t>525.13M</t>
  </si>
  <si>
    <t>05/13/2019</t>
  </si>
  <si>
    <t>650.13M</t>
  </si>
  <si>
    <t>587.10M</t>
  </si>
  <si>
    <t>620.65M</t>
  </si>
  <si>
    <t>558.26M</t>
  </si>
  <si>
    <t>617.48M</t>
  </si>
  <si>
    <t>518.37M</t>
  </si>
  <si>
    <t>524.43M</t>
  </si>
  <si>
    <t>540.17M</t>
  </si>
  <si>
    <t>578.26M</t>
  </si>
  <si>
    <t>04/30/2019</t>
  </si>
  <si>
    <t>582.27M</t>
  </si>
  <si>
    <t>04/29/2019</t>
  </si>
  <si>
    <t>446.01M</t>
  </si>
  <si>
    <t>04/26/2019</t>
  </si>
  <si>
    <t>504.72M</t>
  </si>
  <si>
    <t>04/25/2019</t>
  </si>
  <si>
    <t>534.96M</t>
  </si>
  <si>
    <t>04/24/2019</t>
  </si>
  <si>
    <t>506.59M</t>
  </si>
  <si>
    <t>04/23/2019</t>
  </si>
  <si>
    <t>513.60M</t>
  </si>
  <si>
    <t>04/22/2019</t>
  </si>
  <si>
    <t>445.01M</t>
  </si>
  <si>
    <t>04/18/2019</t>
  </si>
  <si>
    <t>561.24M</t>
  </si>
  <si>
    <t>04/17/2019</t>
  </si>
  <si>
    <t>569.99M</t>
  </si>
  <si>
    <t>04/16/2019</t>
  </si>
  <si>
    <t>504.80M</t>
  </si>
  <si>
    <t>04/15/2019</t>
  </si>
  <si>
    <t>439.60M</t>
  </si>
  <si>
    <t>470.31M</t>
  </si>
  <si>
    <t>464.50M</t>
  </si>
  <si>
    <t>500.46M</t>
  </si>
  <si>
    <t>492.39M</t>
  </si>
  <si>
    <t>500.60M</t>
  </si>
  <si>
    <t>526.60M</t>
  </si>
  <si>
    <t>520.12M</t>
  </si>
  <si>
    <t>618.18M</t>
  </si>
  <si>
    <t>516.21M</t>
  </si>
  <si>
    <t>533.38M</t>
  </si>
  <si>
    <t>03/29/2019</t>
  </si>
  <si>
    <t>654.73M</t>
  </si>
  <si>
    <t>03/28/2019</t>
  </si>
  <si>
    <t>481.24M</t>
  </si>
  <si>
    <t>03/27/2019</t>
  </si>
  <si>
    <t>553.67M</t>
  </si>
  <si>
    <t>03/26/2019</t>
  </si>
  <si>
    <t>516.86M</t>
  </si>
  <si>
    <t>03/25/2019</t>
  </si>
  <si>
    <t>516.09M</t>
  </si>
  <si>
    <t>03/22/2019</t>
  </si>
  <si>
    <t>622.74M</t>
  </si>
  <si>
    <t>03/21/2019</t>
  </si>
  <si>
    <t>634.29M</t>
  </si>
  <si>
    <t>03/20/2019</t>
  </si>
  <si>
    <t>584.52M</t>
  </si>
  <si>
    <t>03/19/2019</t>
  </si>
  <si>
    <t>632.44M</t>
  </si>
  <si>
    <t>03/18/2019</t>
  </si>
  <si>
    <t>595.69M</t>
  </si>
  <si>
    <t>03/15/2019</t>
  </si>
  <si>
    <t>1.43B</t>
  </si>
  <si>
    <t>03/14/2019</t>
  </si>
  <si>
    <t>590.48M</t>
  </si>
  <si>
    <t>03/13/2019</t>
  </si>
  <si>
    <t>619.49M</t>
  </si>
  <si>
    <t>543.48M</t>
  </si>
  <si>
    <t>557.76M</t>
  </si>
  <si>
    <t>559.33M</t>
  </si>
  <si>
    <t>599.91M</t>
  </si>
  <si>
    <t>558.83M</t>
  </si>
  <si>
    <t>537.99M</t>
  </si>
  <si>
    <t>643.15M</t>
  </si>
  <si>
    <t>611.93M</t>
  </si>
  <si>
    <t>02/28/2019</t>
  </si>
  <si>
    <t>735.11M</t>
  </si>
  <si>
    <t>02/27/2019</t>
  </si>
  <si>
    <t>02/26/2019</t>
  </si>
  <si>
    <t>597.66M</t>
  </si>
  <si>
    <t>02/25/2019</t>
  </si>
  <si>
    <t>597.61M</t>
  </si>
  <si>
    <t>02/22/2019</t>
  </si>
  <si>
    <t>595.34M</t>
  </si>
  <si>
    <t>02/21/2019</t>
  </si>
  <si>
    <t>513.67M</t>
  </si>
  <si>
    <t>02/20/2019</t>
  </si>
  <si>
    <t>548.58M</t>
  </si>
  <si>
    <t>02/19/2019</t>
  </si>
  <si>
    <t>524.36M</t>
  </si>
  <si>
    <t>02/15/2019</t>
  </si>
  <si>
    <t>606.68M</t>
  </si>
  <si>
    <t>02/14/2019</t>
  </si>
  <si>
    <t>529.29M</t>
  </si>
  <si>
    <t>02/13/2019</t>
  </si>
  <si>
    <t>503.43M</t>
  </si>
  <si>
    <t>515.00M</t>
  </si>
  <si>
    <t>480.65M</t>
  </si>
  <si>
    <t>514.65M</t>
  </si>
  <si>
    <t>568.69M</t>
  </si>
  <si>
    <t>551.12M</t>
  </si>
  <si>
    <t>498.43M</t>
  </si>
  <si>
    <t>639.92M</t>
  </si>
  <si>
    <t>01/31/2019</t>
  </si>
  <si>
    <t>769.26M</t>
  </si>
  <si>
    <t>01/30/2019</t>
  </si>
  <si>
    <t>610.50M</t>
  </si>
  <si>
    <t>01/29/2019</t>
  </si>
  <si>
    <t>498.85M</t>
  </si>
  <si>
    <t>01/28/2019</t>
  </si>
  <si>
    <t>582.85M</t>
  </si>
  <si>
    <t>01/25/2019</t>
  </si>
  <si>
    <t>592.67M</t>
  </si>
  <si>
    <t>01/24/2019</t>
  </si>
  <si>
    <t>574.84M</t>
  </si>
  <si>
    <t>01/23/2019</t>
  </si>
  <si>
    <t>553.19M</t>
  </si>
  <si>
    <t>01/22/2019</t>
  </si>
  <si>
    <t>627.08M</t>
  </si>
  <si>
    <t>01/18/2019</t>
  </si>
  <si>
    <t>632.26M</t>
  </si>
  <si>
    <t>01/17/2019</t>
  </si>
  <si>
    <t>518.86M</t>
  </si>
  <si>
    <t>01/16/2019</t>
  </si>
  <si>
    <t>511.90M</t>
  </si>
  <si>
    <t>01/15/2019</t>
  </si>
  <si>
    <t>494.72M</t>
  </si>
  <si>
    <t>01/14/2019</t>
  </si>
  <si>
    <t>491.73M</t>
  </si>
  <si>
    <t>499.27M</t>
  </si>
  <si>
    <t>532.02M</t>
  </si>
  <si>
    <t>577.67M</t>
  </si>
  <si>
    <t>599.42M</t>
  </si>
  <si>
    <t>623.29M</t>
  </si>
  <si>
    <t>688.19M</t>
  </si>
  <si>
    <t>667.44M</t>
  </si>
  <si>
    <t>581.37M</t>
  </si>
  <si>
    <t>Goal of the project</t>
  </si>
  <si>
    <t>1) Highest price ever</t>
  </si>
  <si>
    <t>2) Lowest price ever</t>
  </si>
  <si>
    <t xml:space="preserve">3) Standard deviation   </t>
  </si>
  <si>
    <t>4) Highest price movement</t>
  </si>
  <si>
    <t>5) Lowest price movement</t>
  </si>
  <si>
    <t>6)  Daily volatility+ average daily volatility</t>
  </si>
  <si>
    <t>Dataset</t>
  </si>
  <si>
    <t xml:space="preserve"> </t>
  </si>
  <si>
    <t>Highest price ever</t>
  </si>
  <si>
    <t>Lowest price ever</t>
  </si>
  <si>
    <t>Standard deviation</t>
  </si>
  <si>
    <t>Highest price movement</t>
  </si>
  <si>
    <t>Lowest price movement</t>
  </si>
  <si>
    <t>Column1</t>
  </si>
  <si>
    <t>Volatility (in $)</t>
  </si>
  <si>
    <t>Daily volatility in %</t>
  </si>
  <si>
    <t>Average Daily volatility</t>
  </si>
  <si>
    <t>Close price</t>
  </si>
  <si>
    <t>date</t>
  </si>
  <si>
    <t>Date_</t>
  </si>
  <si>
    <t>Highest price (prevision)</t>
  </si>
  <si>
    <t>Lowest price (prevision)</t>
  </si>
  <si>
    <t>Results</t>
  </si>
  <si>
    <t>Highest vs Lowest Price</t>
  </si>
  <si>
    <t>Highest price</t>
  </si>
  <si>
    <t>Lowest price</t>
  </si>
  <si>
    <t>Highest vs Lowest price movement in %</t>
  </si>
  <si>
    <t>Highest movement</t>
  </si>
  <si>
    <t>Lowest movement</t>
  </si>
  <si>
    <t>Price Range Prevision</t>
  </si>
  <si>
    <t>Other</t>
  </si>
  <si>
    <t>Daily Volatility</t>
  </si>
  <si>
    <t>Evaluation of Stock</t>
  </si>
  <si>
    <t>To find:-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</si>
</sst>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2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7" fillId="2" borderId="5" xfId="0" applyFont="1" applyFill="1" applyBorder="1" applyAlignment="1">
      <alignment horizontal="left" vertical="center"/>
    </xf>
    <xf numFmtId="4" fontId="8" fillId="2" borderId="1" xfId="0" applyNumberFormat="1" applyFont="1" applyFill="1" applyBorder="1" applyAlignment="1">
      <alignment horizontal="left" vertical="center" readingOrder="1"/>
    </xf>
    <xf numFmtId="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0" fontId="7" fillId="2" borderId="6" xfId="0" applyNumberFormat="1" applyFont="1" applyFill="1" applyBorder="1" applyAlignment="1">
      <alignment horizontal="left" vertical="center" readingOrder="1"/>
    </xf>
    <xf numFmtId="14" fontId="7" fillId="2" borderId="5" xfId="0" applyNumberFormat="1" applyFont="1" applyFill="1" applyBorder="1" applyAlignment="1">
      <alignment horizontal="left" vertical="center"/>
    </xf>
    <xf numFmtId="14" fontId="7" fillId="2" borderId="7" xfId="0" applyNumberFormat="1" applyFont="1" applyFill="1" applyBorder="1" applyAlignment="1">
      <alignment horizontal="left" vertical="center"/>
    </xf>
    <xf numFmtId="4" fontId="8" fillId="2" borderId="8" xfId="0" applyNumberFormat="1" applyFont="1" applyFill="1" applyBorder="1" applyAlignment="1">
      <alignment horizontal="left" vertical="center" readingOrder="1"/>
    </xf>
    <xf numFmtId="4" fontId="8" fillId="2" borderId="8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10" fontId="7" fillId="2" borderId="9" xfId="0" applyNumberFormat="1" applyFont="1" applyFill="1" applyBorder="1" applyAlignment="1">
      <alignment horizontal="left" vertical="center" readingOrder="1"/>
    </xf>
    <xf numFmtId="0" fontId="7" fillId="2" borderId="2" xfId="0" applyFont="1" applyFill="1" applyBorder="1" applyAlignment="1">
      <alignment horizontal="left" vertical="center"/>
    </xf>
    <xf numFmtId="4" fontId="8" fillId="2" borderId="3" xfId="0" applyNumberFormat="1" applyFont="1" applyFill="1" applyBorder="1" applyAlignment="1">
      <alignment horizontal="left" vertical="center" readingOrder="1"/>
    </xf>
    <xf numFmtId="4" fontId="8" fillId="2" borderId="3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0" fontId="7" fillId="2" borderId="4" xfId="0" applyNumberFormat="1" applyFont="1" applyFill="1" applyBorder="1" applyAlignment="1">
      <alignment horizontal="left" vertical="center" readingOrder="1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9" fillId="0" borderId="0" xfId="0" applyFont="1"/>
    <xf numFmtId="0" fontId="6" fillId="2" borderId="24" xfId="0" applyFont="1" applyFill="1" applyBorder="1" applyAlignment="1">
      <alignment horizontal="left" vertical="center"/>
    </xf>
    <xf numFmtId="9" fontId="8" fillId="2" borderId="3" xfId="2" applyFont="1" applyFill="1" applyBorder="1" applyAlignment="1">
      <alignment horizontal="left" vertical="center"/>
    </xf>
    <xf numFmtId="9" fontId="8" fillId="2" borderId="1" xfId="2" applyFont="1" applyFill="1" applyBorder="1" applyAlignment="1">
      <alignment horizontal="left" vertical="center"/>
    </xf>
    <xf numFmtId="9" fontId="8" fillId="2" borderId="8" xfId="2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2" applyNumberFormat="1" applyFont="1" applyFill="1" applyBorder="1" applyAlignment="1">
      <alignment horizontal="left" vertical="center"/>
    </xf>
    <xf numFmtId="10" fontId="8" fillId="2" borderId="1" xfId="2" applyNumberFormat="1" applyFont="1" applyFill="1" applyBorder="1" applyAlignment="1">
      <alignment horizontal="left" vertical="center"/>
    </xf>
    <xf numFmtId="44" fontId="5" fillId="0" borderId="0" xfId="1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2" applyFont="1" applyAlignment="1">
      <alignment horizontal="center"/>
    </xf>
    <xf numFmtId="10" fontId="5" fillId="0" borderId="0" xfId="2" applyNumberFormat="1" applyFont="1" applyAlignment="1">
      <alignment horizontal="center"/>
    </xf>
    <xf numFmtId="44" fontId="5" fillId="0" borderId="0" xfId="0" applyNumberFormat="1" applyFont="1"/>
    <xf numFmtId="44" fontId="5" fillId="0" borderId="13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0" fontId="5" fillId="0" borderId="13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7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19" formatCode="dd/mm/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19" formatCode="dd/mm/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and Lowest price prevision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Sheet1!$D$14:$D$265</c:f>
              <c:strCache>
                <c:ptCount val="252"/>
                <c:pt idx="0">
                  <c:v>12/31/2019</c:v>
                </c:pt>
                <c:pt idx="1">
                  <c:v>12/30/2019</c:v>
                </c:pt>
                <c:pt idx="2">
                  <c:v>12/27/2019</c:v>
                </c:pt>
                <c:pt idx="3">
                  <c:v>12/26/2019</c:v>
                </c:pt>
                <c:pt idx="4">
                  <c:v>12/24/2019</c:v>
                </c:pt>
                <c:pt idx="5">
                  <c:v>12/23/2019</c:v>
                </c:pt>
                <c:pt idx="6">
                  <c:v>12/20/2019</c:v>
                </c:pt>
                <c:pt idx="7">
                  <c:v>12/19/2019</c:v>
                </c:pt>
                <c:pt idx="8">
                  <c:v>12/18/2019</c:v>
                </c:pt>
                <c:pt idx="9">
                  <c:v>12/17/2019</c:v>
                </c:pt>
                <c:pt idx="10">
                  <c:v>12/16/2019</c:v>
                </c:pt>
                <c:pt idx="11">
                  <c:v>12/13/2019</c:v>
                </c:pt>
                <c:pt idx="12">
                  <c:v>12-12-19</c:v>
                </c:pt>
                <c:pt idx="13">
                  <c:v>12-11-19</c:v>
                </c:pt>
                <c:pt idx="14">
                  <c:v>12-10-19</c:v>
                </c:pt>
                <c:pt idx="15">
                  <c:v>12-09-19</c:v>
                </c:pt>
                <c:pt idx="16">
                  <c:v>12-06-19</c:v>
                </c:pt>
                <c:pt idx="17">
                  <c:v>12-05-19</c:v>
                </c:pt>
                <c:pt idx="18">
                  <c:v>12-04-19</c:v>
                </c:pt>
                <c:pt idx="19">
                  <c:v>12-03-19</c:v>
                </c:pt>
                <c:pt idx="20">
                  <c:v>12-02-19</c:v>
                </c:pt>
                <c:pt idx="21">
                  <c:v>11/29/2019</c:v>
                </c:pt>
                <c:pt idx="22">
                  <c:v>11/27/2019</c:v>
                </c:pt>
                <c:pt idx="23">
                  <c:v>11/26/2019</c:v>
                </c:pt>
                <c:pt idx="24">
                  <c:v>11/25/2019</c:v>
                </c:pt>
                <c:pt idx="25">
                  <c:v>11/22/2019</c:v>
                </c:pt>
                <c:pt idx="26">
                  <c:v>11/21/2019</c:v>
                </c:pt>
                <c:pt idx="27">
                  <c:v>11/20/2019</c:v>
                </c:pt>
                <c:pt idx="28">
                  <c:v>11/19/2019</c:v>
                </c:pt>
                <c:pt idx="29">
                  <c:v>11/18/2019</c:v>
                </c:pt>
                <c:pt idx="30">
                  <c:v>11/15/2019</c:v>
                </c:pt>
                <c:pt idx="31">
                  <c:v>11/14/2019</c:v>
                </c:pt>
                <c:pt idx="32">
                  <c:v>11/13/2019</c:v>
                </c:pt>
                <c:pt idx="33">
                  <c:v>11-12-19</c:v>
                </c:pt>
                <c:pt idx="34">
                  <c:v>11-11-19</c:v>
                </c:pt>
                <c:pt idx="35">
                  <c:v>11-08-19</c:v>
                </c:pt>
                <c:pt idx="36">
                  <c:v>11-07-19</c:v>
                </c:pt>
                <c:pt idx="37">
                  <c:v>11-06-19</c:v>
                </c:pt>
                <c:pt idx="38">
                  <c:v>11-05-19</c:v>
                </c:pt>
                <c:pt idx="39">
                  <c:v>11-04-19</c:v>
                </c:pt>
                <c:pt idx="40">
                  <c:v>11-01-19</c:v>
                </c:pt>
                <c:pt idx="41">
                  <c:v>10/31/2019</c:v>
                </c:pt>
                <c:pt idx="42">
                  <c:v>10/30/2019</c:v>
                </c:pt>
                <c:pt idx="43">
                  <c:v>10/29/2019</c:v>
                </c:pt>
                <c:pt idx="44">
                  <c:v>10/28/2019</c:v>
                </c:pt>
                <c:pt idx="45">
                  <c:v>10/25/2019</c:v>
                </c:pt>
                <c:pt idx="46">
                  <c:v>10/24/2019</c:v>
                </c:pt>
                <c:pt idx="47">
                  <c:v>10/23/2019</c:v>
                </c:pt>
                <c:pt idx="48">
                  <c:v>10/22/2019</c:v>
                </c:pt>
                <c:pt idx="49">
                  <c:v>10/21/2019</c:v>
                </c:pt>
                <c:pt idx="50">
                  <c:v>10/18/2019</c:v>
                </c:pt>
                <c:pt idx="51">
                  <c:v>10/17/2019</c:v>
                </c:pt>
                <c:pt idx="52">
                  <c:v>10/16/2019</c:v>
                </c:pt>
                <c:pt idx="53">
                  <c:v>10/15/2019</c:v>
                </c:pt>
                <c:pt idx="54">
                  <c:v>10/14/2019</c:v>
                </c:pt>
                <c:pt idx="55">
                  <c:v>10-11-19</c:v>
                </c:pt>
                <c:pt idx="56">
                  <c:v>10-10-19</c:v>
                </c:pt>
                <c:pt idx="57">
                  <c:v>10-09-19</c:v>
                </c:pt>
                <c:pt idx="58">
                  <c:v>10-08-19</c:v>
                </c:pt>
                <c:pt idx="59">
                  <c:v>10-07-19</c:v>
                </c:pt>
                <c:pt idx="60">
                  <c:v>10-04-19</c:v>
                </c:pt>
                <c:pt idx="61">
                  <c:v>10-03-19</c:v>
                </c:pt>
                <c:pt idx="62">
                  <c:v>10-02-19</c:v>
                </c:pt>
                <c:pt idx="63">
                  <c:v>10-01-19</c:v>
                </c:pt>
                <c:pt idx="64">
                  <c:v>09/30/2019</c:v>
                </c:pt>
                <c:pt idx="65">
                  <c:v>09/27/2019</c:v>
                </c:pt>
                <c:pt idx="66">
                  <c:v>09/26/2019</c:v>
                </c:pt>
                <c:pt idx="67">
                  <c:v>09/25/2019</c:v>
                </c:pt>
                <c:pt idx="68">
                  <c:v>09/24/2019</c:v>
                </c:pt>
                <c:pt idx="69">
                  <c:v>09/23/2019</c:v>
                </c:pt>
                <c:pt idx="70">
                  <c:v>09/20/2019</c:v>
                </c:pt>
                <c:pt idx="71">
                  <c:v>09/19/2019</c:v>
                </c:pt>
                <c:pt idx="72">
                  <c:v>09/18/2019</c:v>
                </c:pt>
                <c:pt idx="73">
                  <c:v>09/17/2019</c:v>
                </c:pt>
                <c:pt idx="74">
                  <c:v>09/16/2019</c:v>
                </c:pt>
                <c:pt idx="75">
                  <c:v>09/13/2019</c:v>
                </c:pt>
                <c:pt idx="76">
                  <c:v>09-12-19</c:v>
                </c:pt>
                <c:pt idx="77">
                  <c:v>09-11-19</c:v>
                </c:pt>
                <c:pt idx="78">
                  <c:v>09-10-19</c:v>
                </c:pt>
                <c:pt idx="79">
                  <c:v>09-09-19</c:v>
                </c:pt>
                <c:pt idx="80">
                  <c:v>09-06-19</c:v>
                </c:pt>
                <c:pt idx="81">
                  <c:v>09-05-19</c:v>
                </c:pt>
                <c:pt idx="82">
                  <c:v>09-04-19</c:v>
                </c:pt>
                <c:pt idx="83">
                  <c:v>09-03-19</c:v>
                </c:pt>
                <c:pt idx="84">
                  <c:v>08/30/2019</c:v>
                </c:pt>
                <c:pt idx="85">
                  <c:v>08/29/2019</c:v>
                </c:pt>
                <c:pt idx="86">
                  <c:v>08/28/2019</c:v>
                </c:pt>
                <c:pt idx="87">
                  <c:v>08/27/2019</c:v>
                </c:pt>
                <c:pt idx="88">
                  <c:v>08/26/2019</c:v>
                </c:pt>
                <c:pt idx="89">
                  <c:v>08/23/2019</c:v>
                </c:pt>
                <c:pt idx="90">
                  <c:v>08/22/2019</c:v>
                </c:pt>
                <c:pt idx="91">
                  <c:v>08/21/2019</c:v>
                </c:pt>
                <c:pt idx="92">
                  <c:v>08/20/2019</c:v>
                </c:pt>
                <c:pt idx="93">
                  <c:v>08/19/2019</c:v>
                </c:pt>
                <c:pt idx="94">
                  <c:v>08/16/2019</c:v>
                </c:pt>
                <c:pt idx="95">
                  <c:v>08/15/2019</c:v>
                </c:pt>
                <c:pt idx="96">
                  <c:v>08/14/2019</c:v>
                </c:pt>
                <c:pt idx="97">
                  <c:v>08/13/2019</c:v>
                </c:pt>
                <c:pt idx="98">
                  <c:v>08-12-19</c:v>
                </c:pt>
                <c:pt idx="99">
                  <c:v>08-09-19</c:v>
                </c:pt>
                <c:pt idx="100">
                  <c:v>08-08-19</c:v>
                </c:pt>
                <c:pt idx="101">
                  <c:v>08-07-19</c:v>
                </c:pt>
                <c:pt idx="102">
                  <c:v>08-06-19</c:v>
                </c:pt>
                <c:pt idx="103">
                  <c:v>08-05-19</c:v>
                </c:pt>
                <c:pt idx="104">
                  <c:v>08-02-19</c:v>
                </c:pt>
                <c:pt idx="105">
                  <c:v>08-01-19</c:v>
                </c:pt>
                <c:pt idx="106">
                  <c:v>07/31/2019</c:v>
                </c:pt>
                <c:pt idx="107">
                  <c:v>07/30/2019</c:v>
                </c:pt>
                <c:pt idx="108">
                  <c:v>07/29/2019</c:v>
                </c:pt>
                <c:pt idx="109">
                  <c:v>07/26/2019</c:v>
                </c:pt>
                <c:pt idx="110">
                  <c:v>07/25/2019</c:v>
                </c:pt>
                <c:pt idx="111">
                  <c:v>07/24/2019</c:v>
                </c:pt>
                <c:pt idx="112">
                  <c:v>07/23/2019</c:v>
                </c:pt>
                <c:pt idx="113">
                  <c:v>07/22/2019</c:v>
                </c:pt>
                <c:pt idx="114">
                  <c:v>07/19/2019</c:v>
                </c:pt>
                <c:pt idx="115">
                  <c:v>07/18/2019</c:v>
                </c:pt>
                <c:pt idx="116">
                  <c:v>07/17/2019</c:v>
                </c:pt>
                <c:pt idx="117">
                  <c:v>07/16/2019</c:v>
                </c:pt>
                <c:pt idx="118">
                  <c:v>07/15/2019</c:v>
                </c:pt>
                <c:pt idx="119">
                  <c:v>07-12-19</c:v>
                </c:pt>
                <c:pt idx="120">
                  <c:v>07-11-19</c:v>
                </c:pt>
                <c:pt idx="121">
                  <c:v>07-10-19</c:v>
                </c:pt>
                <c:pt idx="122">
                  <c:v>07-09-19</c:v>
                </c:pt>
                <c:pt idx="123">
                  <c:v>07-08-19</c:v>
                </c:pt>
                <c:pt idx="124">
                  <c:v>07-05-19</c:v>
                </c:pt>
                <c:pt idx="125">
                  <c:v>07-03-19</c:v>
                </c:pt>
                <c:pt idx="126">
                  <c:v>07-02-19</c:v>
                </c:pt>
                <c:pt idx="127">
                  <c:v>07-01-19</c:v>
                </c:pt>
                <c:pt idx="128">
                  <c:v>06/28/2019</c:v>
                </c:pt>
                <c:pt idx="129">
                  <c:v>06/27/2019</c:v>
                </c:pt>
                <c:pt idx="130">
                  <c:v>06/26/2019</c:v>
                </c:pt>
                <c:pt idx="131">
                  <c:v>06/25/2019</c:v>
                </c:pt>
                <c:pt idx="132">
                  <c:v>06/24/2019</c:v>
                </c:pt>
                <c:pt idx="133">
                  <c:v>06/21/2019</c:v>
                </c:pt>
                <c:pt idx="134">
                  <c:v>06/20/2019</c:v>
                </c:pt>
                <c:pt idx="135">
                  <c:v>06/19/2019</c:v>
                </c:pt>
                <c:pt idx="136">
                  <c:v>06/18/2019</c:v>
                </c:pt>
                <c:pt idx="137">
                  <c:v>06/17/2019</c:v>
                </c:pt>
                <c:pt idx="138">
                  <c:v>06/14/2019</c:v>
                </c:pt>
                <c:pt idx="139">
                  <c:v>06/13/2019</c:v>
                </c:pt>
                <c:pt idx="140">
                  <c:v>06-12-19</c:v>
                </c:pt>
                <c:pt idx="141">
                  <c:v>06-11-19</c:v>
                </c:pt>
                <c:pt idx="142">
                  <c:v>06-10-19</c:v>
                </c:pt>
                <c:pt idx="143">
                  <c:v>06-07-19</c:v>
                </c:pt>
                <c:pt idx="144">
                  <c:v>06-06-19</c:v>
                </c:pt>
                <c:pt idx="145">
                  <c:v>06-05-19</c:v>
                </c:pt>
                <c:pt idx="146">
                  <c:v>06-04-19</c:v>
                </c:pt>
                <c:pt idx="147">
                  <c:v>06-03-19</c:v>
                </c:pt>
                <c:pt idx="148">
                  <c:v>05/31/2019</c:v>
                </c:pt>
                <c:pt idx="149">
                  <c:v>05/30/2019</c:v>
                </c:pt>
                <c:pt idx="150">
                  <c:v>05/29/2019</c:v>
                </c:pt>
                <c:pt idx="151">
                  <c:v>05/28/2019</c:v>
                </c:pt>
                <c:pt idx="152">
                  <c:v>05/24/2019</c:v>
                </c:pt>
                <c:pt idx="153">
                  <c:v>05/23/2019</c:v>
                </c:pt>
                <c:pt idx="154">
                  <c:v>05/22/2019</c:v>
                </c:pt>
                <c:pt idx="155">
                  <c:v>05/21/2019</c:v>
                </c:pt>
                <c:pt idx="156">
                  <c:v>05/20/2019</c:v>
                </c:pt>
                <c:pt idx="157">
                  <c:v>05/17/2019</c:v>
                </c:pt>
                <c:pt idx="158">
                  <c:v>05/16/2019</c:v>
                </c:pt>
                <c:pt idx="159">
                  <c:v>05/15/2019</c:v>
                </c:pt>
                <c:pt idx="160">
                  <c:v>05/14/2019</c:v>
                </c:pt>
                <c:pt idx="161">
                  <c:v>05/13/2019</c:v>
                </c:pt>
                <c:pt idx="162">
                  <c:v>05-10-19</c:v>
                </c:pt>
                <c:pt idx="163">
                  <c:v>05-09-19</c:v>
                </c:pt>
                <c:pt idx="164">
                  <c:v>05-08-19</c:v>
                </c:pt>
                <c:pt idx="165">
                  <c:v>05-07-19</c:v>
                </c:pt>
                <c:pt idx="166">
                  <c:v>05-06-19</c:v>
                </c:pt>
                <c:pt idx="167">
                  <c:v>05-03-19</c:v>
                </c:pt>
                <c:pt idx="168">
                  <c:v>05-02-19</c:v>
                </c:pt>
                <c:pt idx="169">
                  <c:v>05-01-19</c:v>
                </c:pt>
                <c:pt idx="170">
                  <c:v>04/30/2019</c:v>
                </c:pt>
                <c:pt idx="171">
                  <c:v>04/29/2019</c:v>
                </c:pt>
                <c:pt idx="172">
                  <c:v>04/26/2019</c:v>
                </c:pt>
                <c:pt idx="173">
                  <c:v>04/25/2019</c:v>
                </c:pt>
                <c:pt idx="174">
                  <c:v>04/24/2019</c:v>
                </c:pt>
                <c:pt idx="175">
                  <c:v>04/23/2019</c:v>
                </c:pt>
                <c:pt idx="176">
                  <c:v>04/22/2019</c:v>
                </c:pt>
                <c:pt idx="177">
                  <c:v>04/18/2019</c:v>
                </c:pt>
                <c:pt idx="178">
                  <c:v>04/17/2019</c:v>
                </c:pt>
                <c:pt idx="179">
                  <c:v>04/16/2019</c:v>
                </c:pt>
                <c:pt idx="180">
                  <c:v>04/15/2019</c:v>
                </c:pt>
                <c:pt idx="181">
                  <c:v>04-12-19</c:v>
                </c:pt>
                <c:pt idx="182">
                  <c:v>04-11-19</c:v>
                </c:pt>
                <c:pt idx="183">
                  <c:v>04-10-19</c:v>
                </c:pt>
                <c:pt idx="184">
                  <c:v>04-09-19</c:v>
                </c:pt>
                <c:pt idx="185">
                  <c:v>04-08-19</c:v>
                </c:pt>
                <c:pt idx="186">
                  <c:v>04-05-19</c:v>
                </c:pt>
                <c:pt idx="187">
                  <c:v>04-04-19</c:v>
                </c:pt>
                <c:pt idx="188">
                  <c:v>04-03-19</c:v>
                </c:pt>
                <c:pt idx="189">
                  <c:v>04-02-19</c:v>
                </c:pt>
                <c:pt idx="190">
                  <c:v>04-01-19</c:v>
                </c:pt>
                <c:pt idx="191">
                  <c:v>03/29/2019</c:v>
                </c:pt>
                <c:pt idx="192">
                  <c:v>03/28/2019</c:v>
                </c:pt>
                <c:pt idx="193">
                  <c:v>03/27/2019</c:v>
                </c:pt>
                <c:pt idx="194">
                  <c:v>03/26/2019</c:v>
                </c:pt>
                <c:pt idx="195">
                  <c:v>03/25/2019</c:v>
                </c:pt>
                <c:pt idx="196">
                  <c:v>03/22/2019</c:v>
                </c:pt>
                <c:pt idx="197">
                  <c:v>03/21/2019</c:v>
                </c:pt>
                <c:pt idx="198">
                  <c:v>03/20/2019</c:v>
                </c:pt>
                <c:pt idx="199">
                  <c:v>03/19/2019</c:v>
                </c:pt>
                <c:pt idx="200">
                  <c:v>03/18/2019</c:v>
                </c:pt>
                <c:pt idx="201">
                  <c:v>03/15/2019</c:v>
                </c:pt>
                <c:pt idx="202">
                  <c:v>03/14/2019</c:v>
                </c:pt>
                <c:pt idx="203">
                  <c:v>03/13/2019</c:v>
                </c:pt>
                <c:pt idx="204">
                  <c:v>03-12-19</c:v>
                </c:pt>
                <c:pt idx="205">
                  <c:v>03-11-19</c:v>
                </c:pt>
                <c:pt idx="206">
                  <c:v>03-08-19</c:v>
                </c:pt>
                <c:pt idx="207">
                  <c:v>03-07-19</c:v>
                </c:pt>
                <c:pt idx="208">
                  <c:v>03-06-19</c:v>
                </c:pt>
                <c:pt idx="209">
                  <c:v>03-05-19</c:v>
                </c:pt>
                <c:pt idx="210">
                  <c:v>03-04-19</c:v>
                </c:pt>
                <c:pt idx="211">
                  <c:v>03-01-19</c:v>
                </c:pt>
                <c:pt idx="212">
                  <c:v>02/28/2019</c:v>
                </c:pt>
                <c:pt idx="213">
                  <c:v>02/27/2019</c:v>
                </c:pt>
                <c:pt idx="214">
                  <c:v>02/26/2019</c:v>
                </c:pt>
                <c:pt idx="215">
                  <c:v>02/25/2019</c:v>
                </c:pt>
                <c:pt idx="216">
                  <c:v>02/22/2019</c:v>
                </c:pt>
                <c:pt idx="217">
                  <c:v>02/21/2019</c:v>
                </c:pt>
                <c:pt idx="218">
                  <c:v>02/20/2019</c:v>
                </c:pt>
                <c:pt idx="219">
                  <c:v>02/19/2019</c:v>
                </c:pt>
                <c:pt idx="220">
                  <c:v>02/15/2019</c:v>
                </c:pt>
                <c:pt idx="221">
                  <c:v>02/14/2019</c:v>
                </c:pt>
                <c:pt idx="222">
                  <c:v>02/13/2019</c:v>
                </c:pt>
                <c:pt idx="223">
                  <c:v>02-12-19</c:v>
                </c:pt>
                <c:pt idx="224">
                  <c:v>02-11-19</c:v>
                </c:pt>
                <c:pt idx="225">
                  <c:v>02-08-19</c:v>
                </c:pt>
                <c:pt idx="226">
                  <c:v>02-07-19</c:v>
                </c:pt>
                <c:pt idx="227">
                  <c:v>02-06-19</c:v>
                </c:pt>
                <c:pt idx="228">
                  <c:v>02-05-19</c:v>
                </c:pt>
                <c:pt idx="229">
                  <c:v>02-04-19</c:v>
                </c:pt>
                <c:pt idx="230">
                  <c:v>02-01-19</c:v>
                </c:pt>
                <c:pt idx="231">
                  <c:v>01/31/2019</c:v>
                </c:pt>
                <c:pt idx="232">
                  <c:v>01/30/2019</c:v>
                </c:pt>
                <c:pt idx="233">
                  <c:v>01/29/2019</c:v>
                </c:pt>
                <c:pt idx="234">
                  <c:v>01/28/2019</c:v>
                </c:pt>
                <c:pt idx="235">
                  <c:v>01/25/2019</c:v>
                </c:pt>
                <c:pt idx="236">
                  <c:v>01/24/2019</c:v>
                </c:pt>
                <c:pt idx="237">
                  <c:v>01/23/2019</c:v>
                </c:pt>
                <c:pt idx="238">
                  <c:v>01/22/2019</c:v>
                </c:pt>
                <c:pt idx="239">
                  <c:v>01/18/2019</c:v>
                </c:pt>
                <c:pt idx="240">
                  <c:v>01/17/2019</c:v>
                </c:pt>
                <c:pt idx="241">
                  <c:v>01/16/2019</c:v>
                </c:pt>
                <c:pt idx="242">
                  <c:v>01/15/2019</c:v>
                </c:pt>
                <c:pt idx="243">
                  <c:v>01/14/2019</c:v>
                </c:pt>
                <c:pt idx="244">
                  <c:v>01-11-19</c:v>
                </c:pt>
                <c:pt idx="245">
                  <c:v>01-10-19</c:v>
                </c:pt>
                <c:pt idx="246">
                  <c:v>01-09-19</c:v>
                </c:pt>
                <c:pt idx="247">
                  <c:v>01-08-19</c:v>
                </c:pt>
                <c:pt idx="248">
                  <c:v>01-07-19</c:v>
                </c:pt>
                <c:pt idx="249">
                  <c:v>01-04-19</c:v>
                </c:pt>
                <c:pt idx="250">
                  <c:v>01-03-19</c:v>
                </c:pt>
                <c:pt idx="251">
                  <c:v>01-02-19</c:v>
                </c:pt>
              </c:strCache>
            </c:strRef>
          </c:cat>
          <c:val>
            <c:numRef>
              <c:f>Sheet1!$E$14:$E$265</c:f>
              <c:numCache>
                <c:formatCode>#,##0.00</c:formatCode>
                <c:ptCount val="252"/>
                <c:pt idx="0">
                  <c:v>8918.74</c:v>
                </c:pt>
                <c:pt idx="1">
                  <c:v>9004.4500000000007</c:v>
                </c:pt>
                <c:pt idx="2">
                  <c:v>9049.4699999999993</c:v>
                </c:pt>
                <c:pt idx="3">
                  <c:v>8970.2099999999991</c:v>
                </c:pt>
                <c:pt idx="4">
                  <c:v>8955.01</c:v>
                </c:pt>
                <c:pt idx="5">
                  <c:v>8950.2000000000007</c:v>
                </c:pt>
                <c:pt idx="6">
                  <c:v>8911.84</c:v>
                </c:pt>
                <c:pt idx="7">
                  <c:v>8838.9699999999993</c:v>
                </c:pt>
                <c:pt idx="8">
                  <c:v>8834.65</c:v>
                </c:pt>
                <c:pt idx="9">
                  <c:v>8829.4699999999993</c:v>
                </c:pt>
                <c:pt idx="10">
                  <c:v>8791.31</c:v>
                </c:pt>
                <c:pt idx="11">
                  <c:v>8713.91</c:v>
                </c:pt>
                <c:pt idx="12">
                  <c:v>8645.36</c:v>
                </c:pt>
                <c:pt idx="13">
                  <c:v>8631.1200000000008</c:v>
                </c:pt>
                <c:pt idx="14">
                  <c:v>8623.56</c:v>
                </c:pt>
                <c:pt idx="15">
                  <c:v>8650.86</c:v>
                </c:pt>
                <c:pt idx="16">
                  <c:v>8634.25</c:v>
                </c:pt>
                <c:pt idx="17">
                  <c:v>8587.93</c:v>
                </c:pt>
                <c:pt idx="18">
                  <c:v>8557.44</c:v>
                </c:pt>
                <c:pt idx="19">
                  <c:v>8460.7199999999993</c:v>
                </c:pt>
                <c:pt idx="20">
                  <c:v>8672.84</c:v>
                </c:pt>
                <c:pt idx="21">
                  <c:v>8682.01</c:v>
                </c:pt>
                <c:pt idx="22">
                  <c:v>8669.59</c:v>
                </c:pt>
                <c:pt idx="23">
                  <c:v>8635.4</c:v>
                </c:pt>
                <c:pt idx="24">
                  <c:v>8559.65</c:v>
                </c:pt>
                <c:pt idx="25">
                  <c:v>8530.5400000000009</c:v>
                </c:pt>
                <c:pt idx="26">
                  <c:v>8527.8700000000008</c:v>
                </c:pt>
                <c:pt idx="27">
                  <c:v>8543.57</c:v>
                </c:pt>
                <c:pt idx="28">
                  <c:v>8578.02</c:v>
                </c:pt>
                <c:pt idx="29">
                  <c:v>8529.16</c:v>
                </c:pt>
                <c:pt idx="30">
                  <c:v>8524.48</c:v>
                </c:pt>
                <c:pt idx="31">
                  <c:v>8461.06</c:v>
                </c:pt>
                <c:pt idx="32">
                  <c:v>8455.02</c:v>
                </c:pt>
                <c:pt idx="33">
                  <c:v>8471.07</c:v>
                </c:pt>
                <c:pt idx="34">
                  <c:v>8431.26</c:v>
                </c:pt>
                <c:pt idx="35">
                  <c:v>8422.67</c:v>
                </c:pt>
                <c:pt idx="36">
                  <c:v>8455.11</c:v>
                </c:pt>
                <c:pt idx="37">
                  <c:v>8426.57</c:v>
                </c:pt>
                <c:pt idx="38">
                  <c:v>8446.6200000000008</c:v>
                </c:pt>
                <c:pt idx="39">
                  <c:v>8445.5</c:v>
                </c:pt>
                <c:pt idx="40">
                  <c:v>8335.0499999999993</c:v>
                </c:pt>
                <c:pt idx="41">
                  <c:v>8314.3799999999992</c:v>
                </c:pt>
                <c:pt idx="42">
                  <c:v>8284.2800000000007</c:v>
                </c:pt>
                <c:pt idx="43">
                  <c:v>8313.35</c:v>
                </c:pt>
                <c:pt idx="44">
                  <c:v>8285.77</c:v>
                </c:pt>
                <c:pt idx="45">
                  <c:v>8150.59</c:v>
                </c:pt>
                <c:pt idx="46">
                  <c:v>8180.04</c:v>
                </c:pt>
                <c:pt idx="47">
                  <c:v>8090.24</c:v>
                </c:pt>
                <c:pt idx="48">
                  <c:v>8188.12</c:v>
                </c:pt>
                <c:pt idx="49">
                  <c:v>8137.42</c:v>
                </c:pt>
                <c:pt idx="50">
                  <c:v>8149.85</c:v>
                </c:pt>
                <c:pt idx="51">
                  <c:v>8176.91</c:v>
                </c:pt>
                <c:pt idx="52">
                  <c:v>8119.81</c:v>
                </c:pt>
                <c:pt idx="53">
                  <c:v>8074.85</c:v>
                </c:pt>
                <c:pt idx="54">
                  <c:v>8044.35</c:v>
                </c:pt>
                <c:pt idx="55">
                  <c:v>8047.34</c:v>
                </c:pt>
                <c:pt idx="56">
                  <c:v>7904.56</c:v>
                </c:pt>
                <c:pt idx="57">
                  <c:v>7895.96</c:v>
                </c:pt>
                <c:pt idx="58">
                  <c:v>7898.27</c:v>
                </c:pt>
                <c:pt idx="59">
                  <c:v>7956.41</c:v>
                </c:pt>
                <c:pt idx="60">
                  <c:v>7908.44</c:v>
                </c:pt>
                <c:pt idx="61">
                  <c:v>7787.02</c:v>
                </c:pt>
                <c:pt idx="62">
                  <c:v>7851.13</c:v>
                </c:pt>
                <c:pt idx="63">
                  <c:v>8026.83</c:v>
                </c:pt>
                <c:pt idx="64">
                  <c:v>7964.09</c:v>
                </c:pt>
                <c:pt idx="65">
                  <c:v>8047.11</c:v>
                </c:pt>
                <c:pt idx="66">
                  <c:v>8070.12</c:v>
                </c:pt>
                <c:pt idx="67">
                  <c:v>7990.66</c:v>
                </c:pt>
                <c:pt idx="68">
                  <c:v>8147.23</c:v>
                </c:pt>
                <c:pt idx="69">
                  <c:v>8106.49</c:v>
                </c:pt>
                <c:pt idx="70">
                  <c:v>8184.88</c:v>
                </c:pt>
                <c:pt idx="71">
                  <c:v>8193.59</c:v>
                </c:pt>
                <c:pt idx="72">
                  <c:v>8174.62</c:v>
                </c:pt>
                <c:pt idx="73">
                  <c:v>8148.65</c:v>
                </c:pt>
                <c:pt idx="74">
                  <c:v>8121.64</c:v>
                </c:pt>
                <c:pt idx="75">
                  <c:v>8190.57</c:v>
                </c:pt>
                <c:pt idx="76">
                  <c:v>8206.58</c:v>
                </c:pt>
                <c:pt idx="77">
                  <c:v>8091.68</c:v>
                </c:pt>
                <c:pt idx="78">
                  <c:v>8049.98</c:v>
                </c:pt>
                <c:pt idx="79">
                  <c:v>8130.91</c:v>
                </c:pt>
                <c:pt idx="80">
                  <c:v>8125.58</c:v>
                </c:pt>
                <c:pt idx="81">
                  <c:v>8061.29</c:v>
                </c:pt>
                <c:pt idx="82">
                  <c:v>7949.81</c:v>
                </c:pt>
                <c:pt idx="83">
                  <c:v>7906.44</c:v>
                </c:pt>
                <c:pt idx="84">
                  <c:v>8015.16</c:v>
                </c:pt>
                <c:pt idx="85">
                  <c:v>7945.78</c:v>
                </c:pt>
                <c:pt idx="86">
                  <c:v>7798.35</c:v>
                </c:pt>
                <c:pt idx="87">
                  <c:v>7908.78</c:v>
                </c:pt>
                <c:pt idx="88">
                  <c:v>7829.58</c:v>
                </c:pt>
                <c:pt idx="89">
                  <c:v>7943.65</c:v>
                </c:pt>
                <c:pt idx="90">
                  <c:v>8038.79</c:v>
                </c:pt>
                <c:pt idx="91">
                  <c:v>8017.07</c:v>
                </c:pt>
                <c:pt idx="92">
                  <c:v>7989.36</c:v>
                </c:pt>
                <c:pt idx="93">
                  <c:v>8006.18</c:v>
                </c:pt>
                <c:pt idx="94">
                  <c:v>7828.35</c:v>
                </c:pt>
                <c:pt idx="95">
                  <c:v>7790.2</c:v>
                </c:pt>
                <c:pt idx="96">
                  <c:v>7877.33</c:v>
                </c:pt>
                <c:pt idx="97">
                  <c:v>7863.41</c:v>
                </c:pt>
                <c:pt idx="98">
                  <c:v>7907.49</c:v>
                </c:pt>
                <c:pt idx="99">
                  <c:v>7997.19</c:v>
                </c:pt>
                <c:pt idx="100">
                  <c:v>7921.59</c:v>
                </c:pt>
                <c:pt idx="101">
                  <c:v>7747.27</c:v>
                </c:pt>
                <c:pt idx="102">
                  <c:v>7804.51</c:v>
                </c:pt>
                <c:pt idx="103">
                  <c:v>7823.33</c:v>
                </c:pt>
                <c:pt idx="104">
                  <c:v>8056.42</c:v>
                </c:pt>
                <c:pt idx="105">
                  <c:v>8190.56</c:v>
                </c:pt>
                <c:pt idx="106">
                  <c:v>8290.7999999999993</c:v>
                </c:pt>
                <c:pt idx="107">
                  <c:v>8231.77</c:v>
                </c:pt>
                <c:pt idx="108">
                  <c:v>8325.1</c:v>
                </c:pt>
                <c:pt idx="109">
                  <c:v>8294.2999999999993</c:v>
                </c:pt>
                <c:pt idx="110">
                  <c:v>8294.68</c:v>
                </c:pt>
                <c:pt idx="111">
                  <c:v>8227.36</c:v>
                </c:pt>
                <c:pt idx="112">
                  <c:v>8242.5</c:v>
                </c:pt>
                <c:pt idx="113">
                  <c:v>8171.99</c:v>
                </c:pt>
                <c:pt idx="114">
                  <c:v>8241.34</c:v>
                </c:pt>
                <c:pt idx="115">
                  <c:v>8151.76</c:v>
                </c:pt>
                <c:pt idx="116">
                  <c:v>8224</c:v>
                </c:pt>
                <c:pt idx="117">
                  <c:v>8251.66</c:v>
                </c:pt>
                <c:pt idx="118">
                  <c:v>8263.18</c:v>
                </c:pt>
                <c:pt idx="119">
                  <c:v>8209.2000000000007</c:v>
                </c:pt>
                <c:pt idx="120">
                  <c:v>8219.2800000000007</c:v>
                </c:pt>
                <c:pt idx="121">
                  <c:v>8183.19</c:v>
                </c:pt>
                <c:pt idx="122">
                  <c:v>8061.41</c:v>
                </c:pt>
                <c:pt idx="123">
                  <c:v>8112.91</c:v>
                </c:pt>
                <c:pt idx="124">
                  <c:v>8123.28</c:v>
                </c:pt>
                <c:pt idx="125">
                  <c:v>8129.57</c:v>
                </c:pt>
                <c:pt idx="126">
                  <c:v>8086.65</c:v>
                </c:pt>
                <c:pt idx="127">
                  <c:v>8145.85</c:v>
                </c:pt>
                <c:pt idx="128">
                  <c:v>7988.76</c:v>
                </c:pt>
                <c:pt idx="129">
                  <c:v>7939.36</c:v>
                </c:pt>
                <c:pt idx="130">
                  <c:v>7933.93</c:v>
                </c:pt>
                <c:pt idx="131">
                  <c:v>8005.27</c:v>
                </c:pt>
                <c:pt idx="132">
                  <c:v>8040.58</c:v>
                </c:pt>
                <c:pt idx="133">
                  <c:v>8028.69</c:v>
                </c:pt>
                <c:pt idx="134">
                  <c:v>8087.45</c:v>
                </c:pt>
                <c:pt idx="135">
                  <c:v>7970.26</c:v>
                </c:pt>
                <c:pt idx="136">
                  <c:v>7920.98</c:v>
                </c:pt>
                <c:pt idx="137">
                  <c:v>7819.43</c:v>
                </c:pt>
                <c:pt idx="138">
                  <c:v>7807.19</c:v>
                </c:pt>
                <c:pt idx="139">
                  <c:v>7822.56</c:v>
                </c:pt>
                <c:pt idx="140">
                  <c:v>7803.13</c:v>
                </c:pt>
                <c:pt idx="141">
                  <c:v>7901.04</c:v>
                </c:pt>
                <c:pt idx="142">
                  <c:v>7798.87</c:v>
                </c:pt>
                <c:pt idx="143">
                  <c:v>7652.97</c:v>
                </c:pt>
                <c:pt idx="144">
                  <c:v>7582.24</c:v>
                </c:pt>
                <c:pt idx="145">
                  <c:v>7585.68</c:v>
                </c:pt>
                <c:pt idx="146">
                  <c:v>7413.94</c:v>
                </c:pt>
                <c:pt idx="147">
                  <c:v>7441.22</c:v>
                </c:pt>
                <c:pt idx="148">
                  <c:v>7470.95</c:v>
                </c:pt>
                <c:pt idx="149">
                  <c:v>7565.46</c:v>
                </c:pt>
                <c:pt idx="150">
                  <c:v>7553.02</c:v>
                </c:pt>
                <c:pt idx="151">
                  <c:v>7655.66</c:v>
                </c:pt>
                <c:pt idx="152">
                  <c:v>7675.57</c:v>
                </c:pt>
                <c:pt idx="153">
                  <c:v>7660.72</c:v>
                </c:pt>
                <c:pt idx="154">
                  <c:v>7749.81</c:v>
                </c:pt>
                <c:pt idx="155">
                  <c:v>7765.57</c:v>
                </c:pt>
                <c:pt idx="156">
                  <c:v>7714.06</c:v>
                </c:pt>
                <c:pt idx="157">
                  <c:v>7829.03</c:v>
                </c:pt>
                <c:pt idx="158">
                  <c:v>7832.58</c:v>
                </c:pt>
                <c:pt idx="159">
                  <c:v>7682.8</c:v>
                </c:pt>
                <c:pt idx="160">
                  <c:v>7689.66</c:v>
                </c:pt>
                <c:pt idx="161">
                  <c:v>7720.07</c:v>
                </c:pt>
                <c:pt idx="162">
                  <c:v>7881.31</c:v>
                </c:pt>
                <c:pt idx="163">
                  <c:v>7853.21</c:v>
                </c:pt>
                <c:pt idx="164">
                  <c:v>7946.24</c:v>
                </c:pt>
                <c:pt idx="165">
                  <c:v>8043.52</c:v>
                </c:pt>
                <c:pt idx="166">
                  <c:v>7981.85</c:v>
                </c:pt>
                <c:pt idx="167">
                  <c:v>8092.88</c:v>
                </c:pt>
                <c:pt idx="168">
                  <c:v>8046.48</c:v>
                </c:pt>
                <c:pt idx="169">
                  <c:v>8132.93</c:v>
                </c:pt>
                <c:pt idx="170">
                  <c:v>8104.91</c:v>
                </c:pt>
                <c:pt idx="171">
                  <c:v>8147.65</c:v>
                </c:pt>
                <c:pt idx="172">
                  <c:v>8100.28</c:v>
                </c:pt>
                <c:pt idx="173">
                  <c:v>8150.85</c:v>
                </c:pt>
                <c:pt idx="174">
                  <c:v>8122.88</c:v>
                </c:pt>
                <c:pt idx="175">
                  <c:v>8026.74</c:v>
                </c:pt>
                <c:pt idx="176">
                  <c:v>7969.37</c:v>
                </c:pt>
                <c:pt idx="177">
                  <c:v>7998.44</c:v>
                </c:pt>
                <c:pt idx="178">
                  <c:v>8044.97</c:v>
                </c:pt>
                <c:pt idx="179">
                  <c:v>8000.57</c:v>
                </c:pt>
                <c:pt idx="180">
                  <c:v>7987.16</c:v>
                </c:pt>
                <c:pt idx="181">
                  <c:v>7984.15</c:v>
                </c:pt>
                <c:pt idx="182">
                  <c:v>7975.2</c:v>
                </c:pt>
                <c:pt idx="183">
                  <c:v>7922.73</c:v>
                </c:pt>
                <c:pt idx="184">
                  <c:v>7924.77</c:v>
                </c:pt>
                <c:pt idx="185">
                  <c:v>7924.89</c:v>
                </c:pt>
                <c:pt idx="186">
                  <c:v>7914.51</c:v>
                </c:pt>
                <c:pt idx="187">
                  <c:v>7894.26</c:v>
                </c:pt>
                <c:pt idx="188">
                  <c:v>7891.18</c:v>
                </c:pt>
                <c:pt idx="189">
                  <c:v>7824.61</c:v>
                </c:pt>
                <c:pt idx="190">
                  <c:v>7800.24</c:v>
                </c:pt>
                <c:pt idx="191">
                  <c:v>7726.71</c:v>
                </c:pt>
                <c:pt idx="192">
                  <c:v>7660.07</c:v>
                </c:pt>
                <c:pt idx="193">
                  <c:v>7702.05</c:v>
                </c:pt>
                <c:pt idx="194">
                  <c:v>7700</c:v>
                </c:pt>
                <c:pt idx="195">
                  <c:v>7618.98</c:v>
                </c:pt>
                <c:pt idx="196">
                  <c:v>7800.25</c:v>
                </c:pt>
                <c:pt idx="197">
                  <c:v>7705.43</c:v>
                </c:pt>
                <c:pt idx="198">
                  <c:v>7721.95</c:v>
                </c:pt>
                <c:pt idx="199">
                  <c:v>7747.4</c:v>
                </c:pt>
                <c:pt idx="200">
                  <c:v>7696.38</c:v>
                </c:pt>
                <c:pt idx="201">
                  <c:v>7658.41</c:v>
                </c:pt>
                <c:pt idx="202">
                  <c:v>7644.79</c:v>
                </c:pt>
                <c:pt idx="203">
                  <c:v>7621.38</c:v>
                </c:pt>
                <c:pt idx="204">
                  <c:v>7571.85</c:v>
                </c:pt>
                <c:pt idx="205">
                  <c:v>7442.56</c:v>
                </c:pt>
                <c:pt idx="206">
                  <c:v>7334.35</c:v>
                </c:pt>
                <c:pt idx="207">
                  <c:v>7483.79</c:v>
                </c:pt>
                <c:pt idx="208">
                  <c:v>7575.38</c:v>
                </c:pt>
                <c:pt idx="209">
                  <c:v>7582.29</c:v>
                </c:pt>
                <c:pt idx="210">
                  <c:v>7636.62</c:v>
                </c:pt>
                <c:pt idx="211">
                  <c:v>7587.45</c:v>
                </c:pt>
                <c:pt idx="212">
                  <c:v>7533.31</c:v>
                </c:pt>
                <c:pt idx="213">
                  <c:v>7526.42</c:v>
                </c:pt>
                <c:pt idx="214">
                  <c:v>7535.29</c:v>
                </c:pt>
                <c:pt idx="215">
                  <c:v>7585.3</c:v>
                </c:pt>
                <c:pt idx="216">
                  <c:v>7481.63</c:v>
                </c:pt>
                <c:pt idx="217">
                  <c:v>7475.41</c:v>
                </c:pt>
                <c:pt idx="218">
                  <c:v>7490.31</c:v>
                </c:pt>
                <c:pt idx="219">
                  <c:v>7450.75</c:v>
                </c:pt>
                <c:pt idx="220">
                  <c:v>7468.57</c:v>
                </c:pt>
                <c:pt idx="221">
                  <c:v>7390.25</c:v>
                </c:pt>
                <c:pt idx="222">
                  <c:v>7437.46</c:v>
                </c:pt>
                <c:pt idx="223">
                  <c:v>7358.85</c:v>
                </c:pt>
                <c:pt idx="224">
                  <c:v>7327.37</c:v>
                </c:pt>
                <c:pt idx="225">
                  <c:v>7232.3</c:v>
                </c:pt>
                <c:pt idx="226">
                  <c:v>7316.5</c:v>
                </c:pt>
                <c:pt idx="227">
                  <c:v>7400.44</c:v>
                </c:pt>
                <c:pt idx="228">
                  <c:v>7356.34</c:v>
                </c:pt>
                <c:pt idx="229">
                  <c:v>7266.28</c:v>
                </c:pt>
                <c:pt idx="230">
                  <c:v>7256.37</c:v>
                </c:pt>
                <c:pt idx="231">
                  <c:v>7208.17</c:v>
                </c:pt>
                <c:pt idx="232">
                  <c:v>7094.79</c:v>
                </c:pt>
                <c:pt idx="233">
                  <c:v>7087.49</c:v>
                </c:pt>
                <c:pt idx="234">
                  <c:v>7075.01</c:v>
                </c:pt>
                <c:pt idx="235">
                  <c:v>7128.19</c:v>
                </c:pt>
                <c:pt idx="236">
                  <c:v>7042.25</c:v>
                </c:pt>
                <c:pt idx="237">
                  <c:v>7061.65</c:v>
                </c:pt>
                <c:pt idx="238">
                  <c:v>7109.57</c:v>
                </c:pt>
                <c:pt idx="239">
                  <c:v>7134.1</c:v>
                </c:pt>
                <c:pt idx="240">
                  <c:v>7010.13</c:v>
                </c:pt>
                <c:pt idx="241">
                  <c:v>7033.75</c:v>
                </c:pt>
                <c:pt idx="242">
                  <c:v>6931.39</c:v>
                </c:pt>
                <c:pt idx="243">
                  <c:v>6908.03</c:v>
                </c:pt>
                <c:pt idx="244">
                  <c:v>6947.46</c:v>
                </c:pt>
                <c:pt idx="245">
                  <c:v>6908.65</c:v>
                </c:pt>
                <c:pt idx="246">
                  <c:v>6923.06</c:v>
                </c:pt>
                <c:pt idx="247">
                  <c:v>6893.44</c:v>
                </c:pt>
                <c:pt idx="248">
                  <c:v>6757.53</c:v>
                </c:pt>
                <c:pt idx="249">
                  <c:v>6567.14</c:v>
                </c:pt>
                <c:pt idx="250">
                  <c:v>6584.77</c:v>
                </c:pt>
                <c:pt idx="251">
                  <c:v>6506.91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7-4158-A6AB-4373368007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Sheet1!$D$14:$D$265</c:f>
              <c:strCache>
                <c:ptCount val="252"/>
                <c:pt idx="0">
                  <c:v>12/31/2019</c:v>
                </c:pt>
                <c:pt idx="1">
                  <c:v>12/30/2019</c:v>
                </c:pt>
                <c:pt idx="2">
                  <c:v>12/27/2019</c:v>
                </c:pt>
                <c:pt idx="3">
                  <c:v>12/26/2019</c:v>
                </c:pt>
                <c:pt idx="4">
                  <c:v>12/24/2019</c:v>
                </c:pt>
                <c:pt idx="5">
                  <c:v>12/23/2019</c:v>
                </c:pt>
                <c:pt idx="6">
                  <c:v>12/20/2019</c:v>
                </c:pt>
                <c:pt idx="7">
                  <c:v>12/19/2019</c:v>
                </c:pt>
                <c:pt idx="8">
                  <c:v>12/18/2019</c:v>
                </c:pt>
                <c:pt idx="9">
                  <c:v>12/17/2019</c:v>
                </c:pt>
                <c:pt idx="10">
                  <c:v>12/16/2019</c:v>
                </c:pt>
                <c:pt idx="11">
                  <c:v>12/13/2019</c:v>
                </c:pt>
                <c:pt idx="12">
                  <c:v>12-12-19</c:v>
                </c:pt>
                <c:pt idx="13">
                  <c:v>12-11-19</c:v>
                </c:pt>
                <c:pt idx="14">
                  <c:v>12-10-19</c:v>
                </c:pt>
                <c:pt idx="15">
                  <c:v>12-09-19</c:v>
                </c:pt>
                <c:pt idx="16">
                  <c:v>12-06-19</c:v>
                </c:pt>
                <c:pt idx="17">
                  <c:v>12-05-19</c:v>
                </c:pt>
                <c:pt idx="18">
                  <c:v>12-04-19</c:v>
                </c:pt>
                <c:pt idx="19">
                  <c:v>12-03-19</c:v>
                </c:pt>
                <c:pt idx="20">
                  <c:v>12-02-19</c:v>
                </c:pt>
                <c:pt idx="21">
                  <c:v>11/29/2019</c:v>
                </c:pt>
                <c:pt idx="22">
                  <c:v>11/27/2019</c:v>
                </c:pt>
                <c:pt idx="23">
                  <c:v>11/26/2019</c:v>
                </c:pt>
                <c:pt idx="24">
                  <c:v>11/25/2019</c:v>
                </c:pt>
                <c:pt idx="25">
                  <c:v>11/22/2019</c:v>
                </c:pt>
                <c:pt idx="26">
                  <c:v>11/21/2019</c:v>
                </c:pt>
                <c:pt idx="27">
                  <c:v>11/20/2019</c:v>
                </c:pt>
                <c:pt idx="28">
                  <c:v>11/19/2019</c:v>
                </c:pt>
                <c:pt idx="29">
                  <c:v>11/18/2019</c:v>
                </c:pt>
                <c:pt idx="30">
                  <c:v>11/15/2019</c:v>
                </c:pt>
                <c:pt idx="31">
                  <c:v>11/14/2019</c:v>
                </c:pt>
                <c:pt idx="32">
                  <c:v>11/13/2019</c:v>
                </c:pt>
                <c:pt idx="33">
                  <c:v>11-12-19</c:v>
                </c:pt>
                <c:pt idx="34">
                  <c:v>11-11-19</c:v>
                </c:pt>
                <c:pt idx="35">
                  <c:v>11-08-19</c:v>
                </c:pt>
                <c:pt idx="36">
                  <c:v>11-07-19</c:v>
                </c:pt>
                <c:pt idx="37">
                  <c:v>11-06-19</c:v>
                </c:pt>
                <c:pt idx="38">
                  <c:v>11-05-19</c:v>
                </c:pt>
                <c:pt idx="39">
                  <c:v>11-04-19</c:v>
                </c:pt>
                <c:pt idx="40">
                  <c:v>11-01-19</c:v>
                </c:pt>
                <c:pt idx="41">
                  <c:v>10/31/2019</c:v>
                </c:pt>
                <c:pt idx="42">
                  <c:v>10/30/2019</c:v>
                </c:pt>
                <c:pt idx="43">
                  <c:v>10/29/2019</c:v>
                </c:pt>
                <c:pt idx="44">
                  <c:v>10/28/2019</c:v>
                </c:pt>
                <c:pt idx="45">
                  <c:v>10/25/2019</c:v>
                </c:pt>
                <c:pt idx="46">
                  <c:v>10/24/2019</c:v>
                </c:pt>
                <c:pt idx="47">
                  <c:v>10/23/2019</c:v>
                </c:pt>
                <c:pt idx="48">
                  <c:v>10/22/2019</c:v>
                </c:pt>
                <c:pt idx="49">
                  <c:v>10/21/2019</c:v>
                </c:pt>
                <c:pt idx="50">
                  <c:v>10/18/2019</c:v>
                </c:pt>
                <c:pt idx="51">
                  <c:v>10/17/2019</c:v>
                </c:pt>
                <c:pt idx="52">
                  <c:v>10/16/2019</c:v>
                </c:pt>
                <c:pt idx="53">
                  <c:v>10/15/2019</c:v>
                </c:pt>
                <c:pt idx="54">
                  <c:v>10/14/2019</c:v>
                </c:pt>
                <c:pt idx="55">
                  <c:v>10-11-19</c:v>
                </c:pt>
                <c:pt idx="56">
                  <c:v>10-10-19</c:v>
                </c:pt>
                <c:pt idx="57">
                  <c:v>10-09-19</c:v>
                </c:pt>
                <c:pt idx="58">
                  <c:v>10-08-19</c:v>
                </c:pt>
                <c:pt idx="59">
                  <c:v>10-07-19</c:v>
                </c:pt>
                <c:pt idx="60">
                  <c:v>10-04-19</c:v>
                </c:pt>
                <c:pt idx="61">
                  <c:v>10-03-19</c:v>
                </c:pt>
                <c:pt idx="62">
                  <c:v>10-02-19</c:v>
                </c:pt>
                <c:pt idx="63">
                  <c:v>10-01-19</c:v>
                </c:pt>
                <c:pt idx="64">
                  <c:v>09/30/2019</c:v>
                </c:pt>
                <c:pt idx="65">
                  <c:v>09/27/2019</c:v>
                </c:pt>
                <c:pt idx="66">
                  <c:v>09/26/2019</c:v>
                </c:pt>
                <c:pt idx="67">
                  <c:v>09/25/2019</c:v>
                </c:pt>
                <c:pt idx="68">
                  <c:v>09/24/2019</c:v>
                </c:pt>
                <c:pt idx="69">
                  <c:v>09/23/2019</c:v>
                </c:pt>
                <c:pt idx="70">
                  <c:v>09/20/2019</c:v>
                </c:pt>
                <c:pt idx="71">
                  <c:v>09/19/2019</c:v>
                </c:pt>
                <c:pt idx="72">
                  <c:v>09/18/2019</c:v>
                </c:pt>
                <c:pt idx="73">
                  <c:v>09/17/2019</c:v>
                </c:pt>
                <c:pt idx="74">
                  <c:v>09/16/2019</c:v>
                </c:pt>
                <c:pt idx="75">
                  <c:v>09/13/2019</c:v>
                </c:pt>
                <c:pt idx="76">
                  <c:v>09-12-19</c:v>
                </c:pt>
                <c:pt idx="77">
                  <c:v>09-11-19</c:v>
                </c:pt>
                <c:pt idx="78">
                  <c:v>09-10-19</c:v>
                </c:pt>
                <c:pt idx="79">
                  <c:v>09-09-19</c:v>
                </c:pt>
                <c:pt idx="80">
                  <c:v>09-06-19</c:v>
                </c:pt>
                <c:pt idx="81">
                  <c:v>09-05-19</c:v>
                </c:pt>
                <c:pt idx="82">
                  <c:v>09-04-19</c:v>
                </c:pt>
                <c:pt idx="83">
                  <c:v>09-03-19</c:v>
                </c:pt>
                <c:pt idx="84">
                  <c:v>08/30/2019</c:v>
                </c:pt>
                <c:pt idx="85">
                  <c:v>08/29/2019</c:v>
                </c:pt>
                <c:pt idx="86">
                  <c:v>08/28/2019</c:v>
                </c:pt>
                <c:pt idx="87">
                  <c:v>08/27/2019</c:v>
                </c:pt>
                <c:pt idx="88">
                  <c:v>08/26/2019</c:v>
                </c:pt>
                <c:pt idx="89">
                  <c:v>08/23/2019</c:v>
                </c:pt>
                <c:pt idx="90">
                  <c:v>08/22/2019</c:v>
                </c:pt>
                <c:pt idx="91">
                  <c:v>08/21/2019</c:v>
                </c:pt>
                <c:pt idx="92">
                  <c:v>08/20/2019</c:v>
                </c:pt>
                <c:pt idx="93">
                  <c:v>08/19/2019</c:v>
                </c:pt>
                <c:pt idx="94">
                  <c:v>08/16/2019</c:v>
                </c:pt>
                <c:pt idx="95">
                  <c:v>08/15/2019</c:v>
                </c:pt>
                <c:pt idx="96">
                  <c:v>08/14/2019</c:v>
                </c:pt>
                <c:pt idx="97">
                  <c:v>08/13/2019</c:v>
                </c:pt>
                <c:pt idx="98">
                  <c:v>08-12-19</c:v>
                </c:pt>
                <c:pt idx="99">
                  <c:v>08-09-19</c:v>
                </c:pt>
                <c:pt idx="100">
                  <c:v>08-08-19</c:v>
                </c:pt>
                <c:pt idx="101">
                  <c:v>08-07-19</c:v>
                </c:pt>
                <c:pt idx="102">
                  <c:v>08-06-19</c:v>
                </c:pt>
                <c:pt idx="103">
                  <c:v>08-05-19</c:v>
                </c:pt>
                <c:pt idx="104">
                  <c:v>08-02-19</c:v>
                </c:pt>
                <c:pt idx="105">
                  <c:v>08-01-19</c:v>
                </c:pt>
                <c:pt idx="106">
                  <c:v>07/31/2019</c:v>
                </c:pt>
                <c:pt idx="107">
                  <c:v>07/30/2019</c:v>
                </c:pt>
                <c:pt idx="108">
                  <c:v>07/29/2019</c:v>
                </c:pt>
                <c:pt idx="109">
                  <c:v>07/26/2019</c:v>
                </c:pt>
                <c:pt idx="110">
                  <c:v>07/25/2019</c:v>
                </c:pt>
                <c:pt idx="111">
                  <c:v>07/24/2019</c:v>
                </c:pt>
                <c:pt idx="112">
                  <c:v>07/23/2019</c:v>
                </c:pt>
                <c:pt idx="113">
                  <c:v>07/22/2019</c:v>
                </c:pt>
                <c:pt idx="114">
                  <c:v>07/19/2019</c:v>
                </c:pt>
                <c:pt idx="115">
                  <c:v>07/18/2019</c:v>
                </c:pt>
                <c:pt idx="116">
                  <c:v>07/17/2019</c:v>
                </c:pt>
                <c:pt idx="117">
                  <c:v>07/16/2019</c:v>
                </c:pt>
                <c:pt idx="118">
                  <c:v>07/15/2019</c:v>
                </c:pt>
                <c:pt idx="119">
                  <c:v>07-12-19</c:v>
                </c:pt>
                <c:pt idx="120">
                  <c:v>07-11-19</c:v>
                </c:pt>
                <c:pt idx="121">
                  <c:v>07-10-19</c:v>
                </c:pt>
                <c:pt idx="122">
                  <c:v>07-09-19</c:v>
                </c:pt>
                <c:pt idx="123">
                  <c:v>07-08-19</c:v>
                </c:pt>
                <c:pt idx="124">
                  <c:v>07-05-19</c:v>
                </c:pt>
                <c:pt idx="125">
                  <c:v>07-03-19</c:v>
                </c:pt>
                <c:pt idx="126">
                  <c:v>07-02-19</c:v>
                </c:pt>
                <c:pt idx="127">
                  <c:v>07-01-19</c:v>
                </c:pt>
                <c:pt idx="128">
                  <c:v>06/28/2019</c:v>
                </c:pt>
                <c:pt idx="129">
                  <c:v>06/27/2019</c:v>
                </c:pt>
                <c:pt idx="130">
                  <c:v>06/26/2019</c:v>
                </c:pt>
                <c:pt idx="131">
                  <c:v>06/25/2019</c:v>
                </c:pt>
                <c:pt idx="132">
                  <c:v>06/24/2019</c:v>
                </c:pt>
                <c:pt idx="133">
                  <c:v>06/21/2019</c:v>
                </c:pt>
                <c:pt idx="134">
                  <c:v>06/20/2019</c:v>
                </c:pt>
                <c:pt idx="135">
                  <c:v>06/19/2019</c:v>
                </c:pt>
                <c:pt idx="136">
                  <c:v>06/18/2019</c:v>
                </c:pt>
                <c:pt idx="137">
                  <c:v>06/17/2019</c:v>
                </c:pt>
                <c:pt idx="138">
                  <c:v>06/14/2019</c:v>
                </c:pt>
                <c:pt idx="139">
                  <c:v>06/13/2019</c:v>
                </c:pt>
                <c:pt idx="140">
                  <c:v>06-12-19</c:v>
                </c:pt>
                <c:pt idx="141">
                  <c:v>06-11-19</c:v>
                </c:pt>
                <c:pt idx="142">
                  <c:v>06-10-19</c:v>
                </c:pt>
                <c:pt idx="143">
                  <c:v>06-07-19</c:v>
                </c:pt>
                <c:pt idx="144">
                  <c:v>06-06-19</c:v>
                </c:pt>
                <c:pt idx="145">
                  <c:v>06-05-19</c:v>
                </c:pt>
                <c:pt idx="146">
                  <c:v>06-04-19</c:v>
                </c:pt>
                <c:pt idx="147">
                  <c:v>06-03-19</c:v>
                </c:pt>
                <c:pt idx="148">
                  <c:v>05/31/2019</c:v>
                </c:pt>
                <c:pt idx="149">
                  <c:v>05/30/2019</c:v>
                </c:pt>
                <c:pt idx="150">
                  <c:v>05/29/2019</c:v>
                </c:pt>
                <c:pt idx="151">
                  <c:v>05/28/2019</c:v>
                </c:pt>
                <c:pt idx="152">
                  <c:v>05/24/2019</c:v>
                </c:pt>
                <c:pt idx="153">
                  <c:v>05/23/2019</c:v>
                </c:pt>
                <c:pt idx="154">
                  <c:v>05/22/2019</c:v>
                </c:pt>
                <c:pt idx="155">
                  <c:v>05/21/2019</c:v>
                </c:pt>
                <c:pt idx="156">
                  <c:v>05/20/2019</c:v>
                </c:pt>
                <c:pt idx="157">
                  <c:v>05/17/2019</c:v>
                </c:pt>
                <c:pt idx="158">
                  <c:v>05/16/2019</c:v>
                </c:pt>
                <c:pt idx="159">
                  <c:v>05/15/2019</c:v>
                </c:pt>
                <c:pt idx="160">
                  <c:v>05/14/2019</c:v>
                </c:pt>
                <c:pt idx="161">
                  <c:v>05/13/2019</c:v>
                </c:pt>
                <c:pt idx="162">
                  <c:v>05-10-19</c:v>
                </c:pt>
                <c:pt idx="163">
                  <c:v>05-09-19</c:v>
                </c:pt>
                <c:pt idx="164">
                  <c:v>05-08-19</c:v>
                </c:pt>
                <c:pt idx="165">
                  <c:v>05-07-19</c:v>
                </c:pt>
                <c:pt idx="166">
                  <c:v>05-06-19</c:v>
                </c:pt>
                <c:pt idx="167">
                  <c:v>05-03-19</c:v>
                </c:pt>
                <c:pt idx="168">
                  <c:v>05-02-19</c:v>
                </c:pt>
                <c:pt idx="169">
                  <c:v>05-01-19</c:v>
                </c:pt>
                <c:pt idx="170">
                  <c:v>04/30/2019</c:v>
                </c:pt>
                <c:pt idx="171">
                  <c:v>04/29/2019</c:v>
                </c:pt>
                <c:pt idx="172">
                  <c:v>04/26/2019</c:v>
                </c:pt>
                <c:pt idx="173">
                  <c:v>04/25/2019</c:v>
                </c:pt>
                <c:pt idx="174">
                  <c:v>04/24/2019</c:v>
                </c:pt>
                <c:pt idx="175">
                  <c:v>04/23/2019</c:v>
                </c:pt>
                <c:pt idx="176">
                  <c:v>04/22/2019</c:v>
                </c:pt>
                <c:pt idx="177">
                  <c:v>04/18/2019</c:v>
                </c:pt>
                <c:pt idx="178">
                  <c:v>04/17/2019</c:v>
                </c:pt>
                <c:pt idx="179">
                  <c:v>04/16/2019</c:v>
                </c:pt>
                <c:pt idx="180">
                  <c:v>04/15/2019</c:v>
                </c:pt>
                <c:pt idx="181">
                  <c:v>04-12-19</c:v>
                </c:pt>
                <c:pt idx="182">
                  <c:v>04-11-19</c:v>
                </c:pt>
                <c:pt idx="183">
                  <c:v>04-10-19</c:v>
                </c:pt>
                <c:pt idx="184">
                  <c:v>04-09-19</c:v>
                </c:pt>
                <c:pt idx="185">
                  <c:v>04-08-19</c:v>
                </c:pt>
                <c:pt idx="186">
                  <c:v>04-05-19</c:v>
                </c:pt>
                <c:pt idx="187">
                  <c:v>04-04-19</c:v>
                </c:pt>
                <c:pt idx="188">
                  <c:v>04-03-19</c:v>
                </c:pt>
                <c:pt idx="189">
                  <c:v>04-02-19</c:v>
                </c:pt>
                <c:pt idx="190">
                  <c:v>04-01-19</c:v>
                </c:pt>
                <c:pt idx="191">
                  <c:v>03/29/2019</c:v>
                </c:pt>
                <c:pt idx="192">
                  <c:v>03/28/2019</c:v>
                </c:pt>
                <c:pt idx="193">
                  <c:v>03/27/2019</c:v>
                </c:pt>
                <c:pt idx="194">
                  <c:v>03/26/2019</c:v>
                </c:pt>
                <c:pt idx="195">
                  <c:v>03/25/2019</c:v>
                </c:pt>
                <c:pt idx="196">
                  <c:v>03/22/2019</c:v>
                </c:pt>
                <c:pt idx="197">
                  <c:v>03/21/2019</c:v>
                </c:pt>
                <c:pt idx="198">
                  <c:v>03/20/2019</c:v>
                </c:pt>
                <c:pt idx="199">
                  <c:v>03/19/2019</c:v>
                </c:pt>
                <c:pt idx="200">
                  <c:v>03/18/2019</c:v>
                </c:pt>
                <c:pt idx="201">
                  <c:v>03/15/2019</c:v>
                </c:pt>
                <c:pt idx="202">
                  <c:v>03/14/2019</c:v>
                </c:pt>
                <c:pt idx="203">
                  <c:v>03/13/2019</c:v>
                </c:pt>
                <c:pt idx="204">
                  <c:v>03-12-19</c:v>
                </c:pt>
                <c:pt idx="205">
                  <c:v>03-11-19</c:v>
                </c:pt>
                <c:pt idx="206">
                  <c:v>03-08-19</c:v>
                </c:pt>
                <c:pt idx="207">
                  <c:v>03-07-19</c:v>
                </c:pt>
                <c:pt idx="208">
                  <c:v>03-06-19</c:v>
                </c:pt>
                <c:pt idx="209">
                  <c:v>03-05-19</c:v>
                </c:pt>
                <c:pt idx="210">
                  <c:v>03-04-19</c:v>
                </c:pt>
                <c:pt idx="211">
                  <c:v>03-01-19</c:v>
                </c:pt>
                <c:pt idx="212">
                  <c:v>02/28/2019</c:v>
                </c:pt>
                <c:pt idx="213">
                  <c:v>02/27/2019</c:v>
                </c:pt>
                <c:pt idx="214">
                  <c:v>02/26/2019</c:v>
                </c:pt>
                <c:pt idx="215">
                  <c:v>02/25/2019</c:v>
                </c:pt>
                <c:pt idx="216">
                  <c:v>02/22/2019</c:v>
                </c:pt>
                <c:pt idx="217">
                  <c:v>02/21/2019</c:v>
                </c:pt>
                <c:pt idx="218">
                  <c:v>02/20/2019</c:v>
                </c:pt>
                <c:pt idx="219">
                  <c:v>02/19/2019</c:v>
                </c:pt>
                <c:pt idx="220">
                  <c:v>02/15/2019</c:v>
                </c:pt>
                <c:pt idx="221">
                  <c:v>02/14/2019</c:v>
                </c:pt>
                <c:pt idx="222">
                  <c:v>02/13/2019</c:v>
                </c:pt>
                <c:pt idx="223">
                  <c:v>02-12-19</c:v>
                </c:pt>
                <c:pt idx="224">
                  <c:v>02-11-19</c:v>
                </c:pt>
                <c:pt idx="225">
                  <c:v>02-08-19</c:v>
                </c:pt>
                <c:pt idx="226">
                  <c:v>02-07-19</c:v>
                </c:pt>
                <c:pt idx="227">
                  <c:v>02-06-19</c:v>
                </c:pt>
                <c:pt idx="228">
                  <c:v>02-05-19</c:v>
                </c:pt>
                <c:pt idx="229">
                  <c:v>02-04-19</c:v>
                </c:pt>
                <c:pt idx="230">
                  <c:v>02-01-19</c:v>
                </c:pt>
                <c:pt idx="231">
                  <c:v>01/31/2019</c:v>
                </c:pt>
                <c:pt idx="232">
                  <c:v>01/30/2019</c:v>
                </c:pt>
                <c:pt idx="233">
                  <c:v>01/29/2019</c:v>
                </c:pt>
                <c:pt idx="234">
                  <c:v>01/28/2019</c:v>
                </c:pt>
                <c:pt idx="235">
                  <c:v>01/25/2019</c:v>
                </c:pt>
                <c:pt idx="236">
                  <c:v>01/24/2019</c:v>
                </c:pt>
                <c:pt idx="237">
                  <c:v>01/23/2019</c:v>
                </c:pt>
                <c:pt idx="238">
                  <c:v>01/22/2019</c:v>
                </c:pt>
                <c:pt idx="239">
                  <c:v>01/18/2019</c:v>
                </c:pt>
                <c:pt idx="240">
                  <c:v>01/17/2019</c:v>
                </c:pt>
                <c:pt idx="241">
                  <c:v>01/16/2019</c:v>
                </c:pt>
                <c:pt idx="242">
                  <c:v>01/15/2019</c:v>
                </c:pt>
                <c:pt idx="243">
                  <c:v>01/14/2019</c:v>
                </c:pt>
                <c:pt idx="244">
                  <c:v>01-11-19</c:v>
                </c:pt>
                <c:pt idx="245">
                  <c:v>01-10-19</c:v>
                </c:pt>
                <c:pt idx="246">
                  <c:v>01-09-19</c:v>
                </c:pt>
                <c:pt idx="247">
                  <c:v>01-08-19</c:v>
                </c:pt>
                <c:pt idx="248">
                  <c:v>01-07-19</c:v>
                </c:pt>
                <c:pt idx="249">
                  <c:v>01-04-19</c:v>
                </c:pt>
                <c:pt idx="250">
                  <c:v>01-03-19</c:v>
                </c:pt>
                <c:pt idx="251">
                  <c:v>01-02-19</c:v>
                </c:pt>
              </c:strCache>
            </c:strRef>
          </c:cat>
          <c:val>
            <c:numRef>
              <c:f>Sheet1!$F$14:$F$265</c:f>
              <c:numCache>
                <c:formatCode>#,##0.00</c:formatCode>
                <c:ptCount val="252"/>
                <c:pt idx="0">
                  <c:v>8975.35</c:v>
                </c:pt>
                <c:pt idx="1">
                  <c:v>9006.36</c:v>
                </c:pt>
                <c:pt idx="2">
                  <c:v>9052</c:v>
                </c:pt>
                <c:pt idx="3">
                  <c:v>9022.4599999999991</c:v>
                </c:pt>
                <c:pt idx="4">
                  <c:v>8957.1200000000008</c:v>
                </c:pt>
                <c:pt idx="5">
                  <c:v>8956.64</c:v>
                </c:pt>
                <c:pt idx="6">
                  <c:v>8931.91</c:v>
                </c:pt>
                <c:pt idx="7">
                  <c:v>8888.1299999999992</c:v>
                </c:pt>
                <c:pt idx="8">
                  <c:v>8848.76</c:v>
                </c:pt>
                <c:pt idx="9">
                  <c:v>8831.99</c:v>
                </c:pt>
                <c:pt idx="10">
                  <c:v>8833.4500000000007</c:v>
                </c:pt>
                <c:pt idx="11">
                  <c:v>8768.8700000000008</c:v>
                </c:pt>
                <c:pt idx="12">
                  <c:v>8745.82</c:v>
                </c:pt>
                <c:pt idx="13">
                  <c:v>8658.48</c:v>
                </c:pt>
                <c:pt idx="14">
                  <c:v>8650.76</c:v>
                </c:pt>
                <c:pt idx="15">
                  <c:v>8678.85</c:v>
                </c:pt>
                <c:pt idx="16">
                  <c:v>8665.44</c:v>
                </c:pt>
                <c:pt idx="17">
                  <c:v>8588.89</c:v>
                </c:pt>
                <c:pt idx="18">
                  <c:v>8584.8799999999992</c:v>
                </c:pt>
                <c:pt idx="19">
                  <c:v>8523.98</c:v>
                </c:pt>
                <c:pt idx="20">
                  <c:v>8672.84</c:v>
                </c:pt>
                <c:pt idx="21">
                  <c:v>8697.33</c:v>
                </c:pt>
                <c:pt idx="22">
                  <c:v>8705.91</c:v>
                </c:pt>
                <c:pt idx="23">
                  <c:v>8659.73</c:v>
                </c:pt>
                <c:pt idx="24">
                  <c:v>8633.15</c:v>
                </c:pt>
                <c:pt idx="25">
                  <c:v>8535.4599999999991</c:v>
                </c:pt>
                <c:pt idx="26">
                  <c:v>8530.73</c:v>
                </c:pt>
                <c:pt idx="27">
                  <c:v>8578.27</c:v>
                </c:pt>
                <c:pt idx="28">
                  <c:v>8589.76</c:v>
                </c:pt>
                <c:pt idx="29">
                  <c:v>8559.7800000000007</c:v>
                </c:pt>
                <c:pt idx="30">
                  <c:v>8540.83</c:v>
                </c:pt>
                <c:pt idx="31">
                  <c:v>8485.36</c:v>
                </c:pt>
                <c:pt idx="32">
                  <c:v>8496.9</c:v>
                </c:pt>
                <c:pt idx="33">
                  <c:v>8514.84</c:v>
                </c:pt>
                <c:pt idx="34">
                  <c:v>8467.2900000000009</c:v>
                </c:pt>
                <c:pt idx="35">
                  <c:v>8475.57</c:v>
                </c:pt>
                <c:pt idx="36">
                  <c:v>8483.16</c:v>
                </c:pt>
                <c:pt idx="37">
                  <c:v>8426.57</c:v>
                </c:pt>
                <c:pt idx="38">
                  <c:v>8457.39</c:v>
                </c:pt>
                <c:pt idx="39">
                  <c:v>8451.3700000000008</c:v>
                </c:pt>
                <c:pt idx="40">
                  <c:v>8386.75</c:v>
                </c:pt>
                <c:pt idx="41">
                  <c:v>8321.7999999999993</c:v>
                </c:pt>
                <c:pt idx="42">
                  <c:v>8315.5</c:v>
                </c:pt>
                <c:pt idx="43">
                  <c:v>8319.2900000000009</c:v>
                </c:pt>
                <c:pt idx="44">
                  <c:v>8335.56</c:v>
                </c:pt>
                <c:pt idx="45">
                  <c:v>8249.9699999999993</c:v>
                </c:pt>
                <c:pt idx="46">
                  <c:v>8187.84</c:v>
                </c:pt>
                <c:pt idx="47">
                  <c:v>8122.89</c:v>
                </c:pt>
                <c:pt idx="48">
                  <c:v>8194.6200000000008</c:v>
                </c:pt>
                <c:pt idx="49">
                  <c:v>8164.14</c:v>
                </c:pt>
                <c:pt idx="50">
                  <c:v>8157.36</c:v>
                </c:pt>
                <c:pt idx="51">
                  <c:v>8183.64</c:v>
                </c:pt>
                <c:pt idx="52">
                  <c:v>8146.15</c:v>
                </c:pt>
                <c:pt idx="53">
                  <c:v>8166.18</c:v>
                </c:pt>
                <c:pt idx="54">
                  <c:v>8069.85</c:v>
                </c:pt>
                <c:pt idx="55">
                  <c:v>8115.8</c:v>
                </c:pt>
                <c:pt idx="56">
                  <c:v>7982.85</c:v>
                </c:pt>
                <c:pt idx="57">
                  <c:v>7930.91</c:v>
                </c:pt>
                <c:pt idx="58">
                  <c:v>7921.88</c:v>
                </c:pt>
                <c:pt idx="59">
                  <c:v>8013.31</c:v>
                </c:pt>
                <c:pt idx="60">
                  <c:v>7986.62</c:v>
                </c:pt>
                <c:pt idx="61">
                  <c:v>7872.27</c:v>
                </c:pt>
                <c:pt idx="62">
                  <c:v>7852.7</c:v>
                </c:pt>
                <c:pt idx="63">
                  <c:v>8062.5</c:v>
                </c:pt>
                <c:pt idx="64">
                  <c:v>8012.16</c:v>
                </c:pt>
                <c:pt idx="65">
                  <c:v>8051.83</c:v>
                </c:pt>
                <c:pt idx="66">
                  <c:v>8072.11</c:v>
                </c:pt>
                <c:pt idx="67">
                  <c:v>8095</c:v>
                </c:pt>
                <c:pt idx="68">
                  <c:v>8158.84</c:v>
                </c:pt>
                <c:pt idx="69">
                  <c:v>8135.81</c:v>
                </c:pt>
                <c:pt idx="70">
                  <c:v>8202.82</c:v>
                </c:pt>
                <c:pt idx="71">
                  <c:v>8237.43</c:v>
                </c:pt>
                <c:pt idx="72">
                  <c:v>8179.87</c:v>
                </c:pt>
                <c:pt idx="73">
                  <c:v>8188.23</c:v>
                </c:pt>
                <c:pt idx="74">
                  <c:v>8165.32</c:v>
                </c:pt>
                <c:pt idx="75">
                  <c:v>8210.2000000000007</c:v>
                </c:pt>
                <c:pt idx="76">
                  <c:v>8243.7999999999993</c:v>
                </c:pt>
                <c:pt idx="77">
                  <c:v>8169.68</c:v>
                </c:pt>
                <c:pt idx="78">
                  <c:v>8086.53</c:v>
                </c:pt>
                <c:pt idx="79">
                  <c:v>8131.65</c:v>
                </c:pt>
                <c:pt idx="80">
                  <c:v>8134.39</c:v>
                </c:pt>
                <c:pt idx="81">
                  <c:v>8134.42</c:v>
                </c:pt>
                <c:pt idx="82">
                  <c:v>7981.41</c:v>
                </c:pt>
                <c:pt idx="83">
                  <c:v>7940.37</c:v>
                </c:pt>
                <c:pt idx="84">
                  <c:v>8017.91</c:v>
                </c:pt>
                <c:pt idx="85">
                  <c:v>7992.29</c:v>
                </c:pt>
                <c:pt idx="86">
                  <c:v>7866.87</c:v>
                </c:pt>
                <c:pt idx="87">
                  <c:v>7916.83</c:v>
                </c:pt>
                <c:pt idx="88">
                  <c:v>7856.04</c:v>
                </c:pt>
                <c:pt idx="89">
                  <c:v>8005.34</c:v>
                </c:pt>
                <c:pt idx="90">
                  <c:v>8048.58</c:v>
                </c:pt>
                <c:pt idx="91">
                  <c:v>8036.94</c:v>
                </c:pt>
                <c:pt idx="92">
                  <c:v>8010.58</c:v>
                </c:pt>
                <c:pt idx="93">
                  <c:v>8026.75</c:v>
                </c:pt>
                <c:pt idx="94">
                  <c:v>7907.52</c:v>
                </c:pt>
                <c:pt idx="95">
                  <c:v>7805.93</c:v>
                </c:pt>
                <c:pt idx="96">
                  <c:v>7900.28</c:v>
                </c:pt>
                <c:pt idx="97">
                  <c:v>8065.24</c:v>
                </c:pt>
                <c:pt idx="98">
                  <c:v>7924.99</c:v>
                </c:pt>
                <c:pt idx="99">
                  <c:v>8020.56</c:v>
                </c:pt>
                <c:pt idx="100">
                  <c:v>8041.12</c:v>
                </c:pt>
                <c:pt idx="101">
                  <c:v>7881.38</c:v>
                </c:pt>
                <c:pt idx="102">
                  <c:v>7845.01</c:v>
                </c:pt>
                <c:pt idx="103">
                  <c:v>7836.45</c:v>
                </c:pt>
                <c:pt idx="104">
                  <c:v>8068.8</c:v>
                </c:pt>
                <c:pt idx="105">
                  <c:v>8311.0400000000009</c:v>
                </c:pt>
                <c:pt idx="106">
                  <c:v>8299.83</c:v>
                </c:pt>
                <c:pt idx="107">
                  <c:v>8295.4599999999991</c:v>
                </c:pt>
                <c:pt idx="108">
                  <c:v>8325.2800000000007</c:v>
                </c:pt>
                <c:pt idx="109">
                  <c:v>8339.64</c:v>
                </c:pt>
                <c:pt idx="110">
                  <c:v>8295.9500000000007</c:v>
                </c:pt>
                <c:pt idx="111">
                  <c:v>8321.81</c:v>
                </c:pt>
                <c:pt idx="112">
                  <c:v>8251.83</c:v>
                </c:pt>
                <c:pt idx="113">
                  <c:v>8218.42</c:v>
                </c:pt>
                <c:pt idx="114">
                  <c:v>8245.7800000000007</c:v>
                </c:pt>
                <c:pt idx="115">
                  <c:v>8215.58</c:v>
                </c:pt>
                <c:pt idx="116">
                  <c:v>8230.67</c:v>
                </c:pt>
                <c:pt idx="117">
                  <c:v>8259.75</c:v>
                </c:pt>
                <c:pt idx="118">
                  <c:v>8264.7800000000007</c:v>
                </c:pt>
                <c:pt idx="119">
                  <c:v>8245.66</c:v>
                </c:pt>
                <c:pt idx="120">
                  <c:v>8226.18</c:v>
                </c:pt>
                <c:pt idx="121">
                  <c:v>8228.6</c:v>
                </c:pt>
                <c:pt idx="122">
                  <c:v>8146.98</c:v>
                </c:pt>
                <c:pt idx="123">
                  <c:v>8112.91</c:v>
                </c:pt>
                <c:pt idx="124">
                  <c:v>8171.97</c:v>
                </c:pt>
                <c:pt idx="125">
                  <c:v>8170.23</c:v>
                </c:pt>
                <c:pt idx="126">
                  <c:v>8109.37</c:v>
                </c:pt>
                <c:pt idx="127">
                  <c:v>8150.45</c:v>
                </c:pt>
                <c:pt idx="128">
                  <c:v>8010.15</c:v>
                </c:pt>
                <c:pt idx="129">
                  <c:v>7976.58</c:v>
                </c:pt>
                <c:pt idx="130">
                  <c:v>7974.28</c:v>
                </c:pt>
                <c:pt idx="131">
                  <c:v>8007.31</c:v>
                </c:pt>
                <c:pt idx="132">
                  <c:v>8047.56</c:v>
                </c:pt>
                <c:pt idx="133">
                  <c:v>8073.02</c:v>
                </c:pt>
                <c:pt idx="134">
                  <c:v>8088.88</c:v>
                </c:pt>
                <c:pt idx="135">
                  <c:v>7998.59</c:v>
                </c:pt>
                <c:pt idx="136">
                  <c:v>8005.21</c:v>
                </c:pt>
                <c:pt idx="137">
                  <c:v>7865.98</c:v>
                </c:pt>
                <c:pt idx="138">
                  <c:v>7819.21</c:v>
                </c:pt>
                <c:pt idx="139">
                  <c:v>7848.36</c:v>
                </c:pt>
                <c:pt idx="140">
                  <c:v>7819.16</c:v>
                </c:pt>
                <c:pt idx="141">
                  <c:v>7909.99</c:v>
                </c:pt>
                <c:pt idx="142">
                  <c:v>7895.44</c:v>
                </c:pt>
                <c:pt idx="143">
                  <c:v>7767.02</c:v>
                </c:pt>
                <c:pt idx="144">
                  <c:v>7634.12</c:v>
                </c:pt>
                <c:pt idx="145">
                  <c:v>7589.47</c:v>
                </c:pt>
                <c:pt idx="146">
                  <c:v>7529.5</c:v>
                </c:pt>
                <c:pt idx="147">
                  <c:v>7457.66</c:v>
                </c:pt>
                <c:pt idx="148">
                  <c:v>7506.86</c:v>
                </c:pt>
                <c:pt idx="149">
                  <c:v>7595.9</c:v>
                </c:pt>
                <c:pt idx="150">
                  <c:v>7581.11</c:v>
                </c:pt>
                <c:pt idx="151">
                  <c:v>7693.74</c:v>
                </c:pt>
                <c:pt idx="152">
                  <c:v>7694.15</c:v>
                </c:pt>
                <c:pt idx="153">
                  <c:v>7665.15</c:v>
                </c:pt>
                <c:pt idx="154">
                  <c:v>7786.33</c:v>
                </c:pt>
                <c:pt idx="155">
                  <c:v>7804.44</c:v>
                </c:pt>
                <c:pt idx="156">
                  <c:v>7747.27</c:v>
                </c:pt>
                <c:pt idx="157">
                  <c:v>7918.71</c:v>
                </c:pt>
                <c:pt idx="158">
                  <c:v>7946.23</c:v>
                </c:pt>
                <c:pt idx="159">
                  <c:v>7838.72</c:v>
                </c:pt>
                <c:pt idx="160">
                  <c:v>7776.2</c:v>
                </c:pt>
                <c:pt idx="161">
                  <c:v>7760.83</c:v>
                </c:pt>
                <c:pt idx="162">
                  <c:v>7949.34</c:v>
                </c:pt>
                <c:pt idx="163">
                  <c:v>7929.78</c:v>
                </c:pt>
                <c:pt idx="164">
                  <c:v>8004.49</c:v>
                </c:pt>
                <c:pt idx="165">
                  <c:v>8070.97</c:v>
                </c:pt>
                <c:pt idx="166">
                  <c:v>8135.54</c:v>
                </c:pt>
                <c:pt idx="167">
                  <c:v>8164.71</c:v>
                </c:pt>
                <c:pt idx="168">
                  <c:v>8094.06</c:v>
                </c:pt>
                <c:pt idx="169">
                  <c:v>8146</c:v>
                </c:pt>
                <c:pt idx="170">
                  <c:v>8124.61</c:v>
                </c:pt>
                <c:pt idx="171">
                  <c:v>8176.08</c:v>
                </c:pt>
                <c:pt idx="172">
                  <c:v>8146.42</c:v>
                </c:pt>
                <c:pt idx="173">
                  <c:v>8151.85</c:v>
                </c:pt>
                <c:pt idx="174">
                  <c:v>8139.55</c:v>
                </c:pt>
                <c:pt idx="175">
                  <c:v>8128.88</c:v>
                </c:pt>
                <c:pt idx="176">
                  <c:v>8017.15</c:v>
                </c:pt>
                <c:pt idx="177">
                  <c:v>8002.31</c:v>
                </c:pt>
                <c:pt idx="178">
                  <c:v>8052.4</c:v>
                </c:pt>
                <c:pt idx="179">
                  <c:v>8017.56</c:v>
                </c:pt>
                <c:pt idx="180">
                  <c:v>7993.33</c:v>
                </c:pt>
                <c:pt idx="181">
                  <c:v>7992.09</c:v>
                </c:pt>
                <c:pt idx="182">
                  <c:v>7975.2</c:v>
                </c:pt>
                <c:pt idx="183">
                  <c:v>7965.33</c:v>
                </c:pt>
                <c:pt idx="184">
                  <c:v>7945.55</c:v>
                </c:pt>
                <c:pt idx="185">
                  <c:v>7955.9</c:v>
                </c:pt>
                <c:pt idx="186">
                  <c:v>7940.45</c:v>
                </c:pt>
                <c:pt idx="187">
                  <c:v>7917.65</c:v>
                </c:pt>
                <c:pt idx="188">
                  <c:v>7938.26</c:v>
                </c:pt>
                <c:pt idx="189">
                  <c:v>7854.92</c:v>
                </c:pt>
                <c:pt idx="190">
                  <c:v>7831.45</c:v>
                </c:pt>
                <c:pt idx="191">
                  <c:v>7733.62</c:v>
                </c:pt>
                <c:pt idx="192">
                  <c:v>7689.16</c:v>
                </c:pt>
                <c:pt idx="193">
                  <c:v>7712.84</c:v>
                </c:pt>
                <c:pt idx="194">
                  <c:v>7738.17</c:v>
                </c:pt>
                <c:pt idx="195">
                  <c:v>7662.38</c:v>
                </c:pt>
                <c:pt idx="196">
                  <c:v>7817.83</c:v>
                </c:pt>
                <c:pt idx="197">
                  <c:v>7850.1</c:v>
                </c:pt>
                <c:pt idx="198">
                  <c:v>7779.24</c:v>
                </c:pt>
                <c:pt idx="199">
                  <c:v>7767.89</c:v>
                </c:pt>
                <c:pt idx="200">
                  <c:v>7737.67</c:v>
                </c:pt>
                <c:pt idx="201">
                  <c:v>7714.96</c:v>
                </c:pt>
                <c:pt idx="202">
                  <c:v>7653.1</c:v>
                </c:pt>
                <c:pt idx="203">
                  <c:v>7677.07</c:v>
                </c:pt>
                <c:pt idx="204">
                  <c:v>7611.13</c:v>
                </c:pt>
                <c:pt idx="205">
                  <c:v>7558.23</c:v>
                </c:pt>
                <c:pt idx="206">
                  <c:v>7411.52</c:v>
                </c:pt>
                <c:pt idx="207">
                  <c:v>7489.08</c:v>
                </c:pt>
                <c:pt idx="208">
                  <c:v>7579.02</c:v>
                </c:pt>
                <c:pt idx="209">
                  <c:v>7598.66</c:v>
                </c:pt>
                <c:pt idx="210">
                  <c:v>7643.66</c:v>
                </c:pt>
                <c:pt idx="211">
                  <c:v>7603.03</c:v>
                </c:pt>
                <c:pt idx="212">
                  <c:v>7561.9</c:v>
                </c:pt>
                <c:pt idx="213">
                  <c:v>7562.3</c:v>
                </c:pt>
                <c:pt idx="214">
                  <c:v>7573.22</c:v>
                </c:pt>
                <c:pt idx="215">
                  <c:v>7602.69</c:v>
                </c:pt>
                <c:pt idx="216">
                  <c:v>7527.55</c:v>
                </c:pt>
                <c:pt idx="217">
                  <c:v>7485.75</c:v>
                </c:pt>
                <c:pt idx="218">
                  <c:v>7513.7</c:v>
                </c:pt>
                <c:pt idx="219">
                  <c:v>7507.79</c:v>
                </c:pt>
                <c:pt idx="220">
                  <c:v>7477.28</c:v>
                </c:pt>
                <c:pt idx="221">
                  <c:v>7454.42</c:v>
                </c:pt>
                <c:pt idx="222">
                  <c:v>7461.66</c:v>
                </c:pt>
                <c:pt idx="223">
                  <c:v>7419.43</c:v>
                </c:pt>
                <c:pt idx="224">
                  <c:v>7343.56</c:v>
                </c:pt>
                <c:pt idx="225">
                  <c:v>7299.44</c:v>
                </c:pt>
                <c:pt idx="226">
                  <c:v>7336.74</c:v>
                </c:pt>
                <c:pt idx="227">
                  <c:v>7410.77</c:v>
                </c:pt>
                <c:pt idx="228">
                  <c:v>7408.69</c:v>
                </c:pt>
                <c:pt idx="229">
                  <c:v>7348.23</c:v>
                </c:pt>
                <c:pt idx="230">
                  <c:v>7299.94</c:v>
                </c:pt>
                <c:pt idx="231">
                  <c:v>7303.12</c:v>
                </c:pt>
                <c:pt idx="232">
                  <c:v>7201.31</c:v>
                </c:pt>
                <c:pt idx="233">
                  <c:v>7092.29</c:v>
                </c:pt>
                <c:pt idx="234">
                  <c:v>7086.3</c:v>
                </c:pt>
                <c:pt idx="235">
                  <c:v>7174.56</c:v>
                </c:pt>
                <c:pt idx="236">
                  <c:v>7078.96</c:v>
                </c:pt>
                <c:pt idx="237">
                  <c:v>7084.85</c:v>
                </c:pt>
                <c:pt idx="238">
                  <c:v>7110.16</c:v>
                </c:pt>
                <c:pt idx="239">
                  <c:v>7185.38</c:v>
                </c:pt>
                <c:pt idx="240">
                  <c:v>7113.95</c:v>
                </c:pt>
                <c:pt idx="241">
                  <c:v>7079.63</c:v>
                </c:pt>
                <c:pt idx="242">
                  <c:v>7025.85</c:v>
                </c:pt>
                <c:pt idx="243">
                  <c:v>6936.22</c:v>
                </c:pt>
                <c:pt idx="244">
                  <c:v>6975.65</c:v>
                </c:pt>
                <c:pt idx="245">
                  <c:v>6991.37</c:v>
                </c:pt>
                <c:pt idx="246">
                  <c:v>6985.22</c:v>
                </c:pt>
                <c:pt idx="247">
                  <c:v>6909.58</c:v>
                </c:pt>
                <c:pt idx="248">
                  <c:v>6855.6</c:v>
                </c:pt>
                <c:pt idx="249">
                  <c:v>6760.69</c:v>
                </c:pt>
                <c:pt idx="250">
                  <c:v>6600.21</c:v>
                </c:pt>
                <c:pt idx="251">
                  <c:v>6693.71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7-4158-A6AB-43733680074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Sheet1!$D$14:$D$265</c:f>
              <c:strCache>
                <c:ptCount val="252"/>
                <c:pt idx="0">
                  <c:v>12/31/2019</c:v>
                </c:pt>
                <c:pt idx="1">
                  <c:v>12/30/2019</c:v>
                </c:pt>
                <c:pt idx="2">
                  <c:v>12/27/2019</c:v>
                </c:pt>
                <c:pt idx="3">
                  <c:v>12/26/2019</c:v>
                </c:pt>
                <c:pt idx="4">
                  <c:v>12/24/2019</c:v>
                </c:pt>
                <c:pt idx="5">
                  <c:v>12/23/2019</c:v>
                </c:pt>
                <c:pt idx="6">
                  <c:v>12/20/2019</c:v>
                </c:pt>
                <c:pt idx="7">
                  <c:v>12/19/2019</c:v>
                </c:pt>
                <c:pt idx="8">
                  <c:v>12/18/2019</c:v>
                </c:pt>
                <c:pt idx="9">
                  <c:v>12/17/2019</c:v>
                </c:pt>
                <c:pt idx="10">
                  <c:v>12/16/2019</c:v>
                </c:pt>
                <c:pt idx="11">
                  <c:v>12/13/2019</c:v>
                </c:pt>
                <c:pt idx="12">
                  <c:v>12-12-19</c:v>
                </c:pt>
                <c:pt idx="13">
                  <c:v>12-11-19</c:v>
                </c:pt>
                <c:pt idx="14">
                  <c:v>12-10-19</c:v>
                </c:pt>
                <c:pt idx="15">
                  <c:v>12-09-19</c:v>
                </c:pt>
                <c:pt idx="16">
                  <c:v>12-06-19</c:v>
                </c:pt>
                <c:pt idx="17">
                  <c:v>12-05-19</c:v>
                </c:pt>
                <c:pt idx="18">
                  <c:v>12-04-19</c:v>
                </c:pt>
                <c:pt idx="19">
                  <c:v>12-03-19</c:v>
                </c:pt>
                <c:pt idx="20">
                  <c:v>12-02-19</c:v>
                </c:pt>
                <c:pt idx="21">
                  <c:v>11/29/2019</c:v>
                </c:pt>
                <c:pt idx="22">
                  <c:v>11/27/2019</c:v>
                </c:pt>
                <c:pt idx="23">
                  <c:v>11/26/2019</c:v>
                </c:pt>
                <c:pt idx="24">
                  <c:v>11/25/2019</c:v>
                </c:pt>
                <c:pt idx="25">
                  <c:v>11/22/2019</c:v>
                </c:pt>
                <c:pt idx="26">
                  <c:v>11/21/2019</c:v>
                </c:pt>
                <c:pt idx="27">
                  <c:v>11/20/2019</c:v>
                </c:pt>
                <c:pt idx="28">
                  <c:v>11/19/2019</c:v>
                </c:pt>
                <c:pt idx="29">
                  <c:v>11/18/2019</c:v>
                </c:pt>
                <c:pt idx="30">
                  <c:v>11/15/2019</c:v>
                </c:pt>
                <c:pt idx="31">
                  <c:v>11/14/2019</c:v>
                </c:pt>
                <c:pt idx="32">
                  <c:v>11/13/2019</c:v>
                </c:pt>
                <c:pt idx="33">
                  <c:v>11-12-19</c:v>
                </c:pt>
                <c:pt idx="34">
                  <c:v>11-11-19</c:v>
                </c:pt>
                <c:pt idx="35">
                  <c:v>11-08-19</c:v>
                </c:pt>
                <c:pt idx="36">
                  <c:v>11-07-19</c:v>
                </c:pt>
                <c:pt idx="37">
                  <c:v>11-06-19</c:v>
                </c:pt>
                <c:pt idx="38">
                  <c:v>11-05-19</c:v>
                </c:pt>
                <c:pt idx="39">
                  <c:v>11-04-19</c:v>
                </c:pt>
                <c:pt idx="40">
                  <c:v>11-01-19</c:v>
                </c:pt>
                <c:pt idx="41">
                  <c:v>10/31/2019</c:v>
                </c:pt>
                <c:pt idx="42">
                  <c:v>10/30/2019</c:v>
                </c:pt>
                <c:pt idx="43">
                  <c:v>10/29/2019</c:v>
                </c:pt>
                <c:pt idx="44">
                  <c:v>10/28/2019</c:v>
                </c:pt>
                <c:pt idx="45">
                  <c:v>10/25/2019</c:v>
                </c:pt>
                <c:pt idx="46">
                  <c:v>10/24/2019</c:v>
                </c:pt>
                <c:pt idx="47">
                  <c:v>10/23/2019</c:v>
                </c:pt>
                <c:pt idx="48">
                  <c:v>10/22/2019</c:v>
                </c:pt>
                <c:pt idx="49">
                  <c:v>10/21/2019</c:v>
                </c:pt>
                <c:pt idx="50">
                  <c:v>10/18/2019</c:v>
                </c:pt>
                <c:pt idx="51">
                  <c:v>10/17/2019</c:v>
                </c:pt>
                <c:pt idx="52">
                  <c:v>10/16/2019</c:v>
                </c:pt>
                <c:pt idx="53">
                  <c:v>10/15/2019</c:v>
                </c:pt>
                <c:pt idx="54">
                  <c:v>10/14/2019</c:v>
                </c:pt>
                <c:pt idx="55">
                  <c:v>10-11-19</c:v>
                </c:pt>
                <c:pt idx="56">
                  <c:v>10-10-19</c:v>
                </c:pt>
                <c:pt idx="57">
                  <c:v>10-09-19</c:v>
                </c:pt>
                <c:pt idx="58">
                  <c:v>10-08-19</c:v>
                </c:pt>
                <c:pt idx="59">
                  <c:v>10-07-19</c:v>
                </c:pt>
                <c:pt idx="60">
                  <c:v>10-04-19</c:v>
                </c:pt>
                <c:pt idx="61">
                  <c:v>10-03-19</c:v>
                </c:pt>
                <c:pt idx="62">
                  <c:v>10-02-19</c:v>
                </c:pt>
                <c:pt idx="63">
                  <c:v>10-01-19</c:v>
                </c:pt>
                <c:pt idx="64">
                  <c:v>09/30/2019</c:v>
                </c:pt>
                <c:pt idx="65">
                  <c:v>09/27/2019</c:v>
                </c:pt>
                <c:pt idx="66">
                  <c:v>09/26/2019</c:v>
                </c:pt>
                <c:pt idx="67">
                  <c:v>09/25/2019</c:v>
                </c:pt>
                <c:pt idx="68">
                  <c:v>09/24/2019</c:v>
                </c:pt>
                <c:pt idx="69">
                  <c:v>09/23/2019</c:v>
                </c:pt>
                <c:pt idx="70">
                  <c:v>09/20/2019</c:v>
                </c:pt>
                <c:pt idx="71">
                  <c:v>09/19/2019</c:v>
                </c:pt>
                <c:pt idx="72">
                  <c:v>09/18/2019</c:v>
                </c:pt>
                <c:pt idx="73">
                  <c:v>09/17/2019</c:v>
                </c:pt>
                <c:pt idx="74">
                  <c:v>09/16/2019</c:v>
                </c:pt>
                <c:pt idx="75">
                  <c:v>09/13/2019</c:v>
                </c:pt>
                <c:pt idx="76">
                  <c:v>09-12-19</c:v>
                </c:pt>
                <c:pt idx="77">
                  <c:v>09-11-19</c:v>
                </c:pt>
                <c:pt idx="78">
                  <c:v>09-10-19</c:v>
                </c:pt>
                <c:pt idx="79">
                  <c:v>09-09-19</c:v>
                </c:pt>
                <c:pt idx="80">
                  <c:v>09-06-19</c:v>
                </c:pt>
                <c:pt idx="81">
                  <c:v>09-05-19</c:v>
                </c:pt>
                <c:pt idx="82">
                  <c:v>09-04-19</c:v>
                </c:pt>
                <c:pt idx="83">
                  <c:v>09-03-19</c:v>
                </c:pt>
                <c:pt idx="84">
                  <c:v>08/30/2019</c:v>
                </c:pt>
                <c:pt idx="85">
                  <c:v>08/29/2019</c:v>
                </c:pt>
                <c:pt idx="86">
                  <c:v>08/28/2019</c:v>
                </c:pt>
                <c:pt idx="87">
                  <c:v>08/27/2019</c:v>
                </c:pt>
                <c:pt idx="88">
                  <c:v>08/26/2019</c:v>
                </c:pt>
                <c:pt idx="89">
                  <c:v>08/23/2019</c:v>
                </c:pt>
                <c:pt idx="90">
                  <c:v>08/22/2019</c:v>
                </c:pt>
                <c:pt idx="91">
                  <c:v>08/21/2019</c:v>
                </c:pt>
                <c:pt idx="92">
                  <c:v>08/20/2019</c:v>
                </c:pt>
                <c:pt idx="93">
                  <c:v>08/19/2019</c:v>
                </c:pt>
                <c:pt idx="94">
                  <c:v>08/16/2019</c:v>
                </c:pt>
                <c:pt idx="95">
                  <c:v>08/15/2019</c:v>
                </c:pt>
                <c:pt idx="96">
                  <c:v>08/14/2019</c:v>
                </c:pt>
                <c:pt idx="97">
                  <c:v>08/13/2019</c:v>
                </c:pt>
                <c:pt idx="98">
                  <c:v>08-12-19</c:v>
                </c:pt>
                <c:pt idx="99">
                  <c:v>08-09-19</c:v>
                </c:pt>
                <c:pt idx="100">
                  <c:v>08-08-19</c:v>
                </c:pt>
                <c:pt idx="101">
                  <c:v>08-07-19</c:v>
                </c:pt>
                <c:pt idx="102">
                  <c:v>08-06-19</c:v>
                </c:pt>
                <c:pt idx="103">
                  <c:v>08-05-19</c:v>
                </c:pt>
                <c:pt idx="104">
                  <c:v>08-02-19</c:v>
                </c:pt>
                <c:pt idx="105">
                  <c:v>08-01-19</c:v>
                </c:pt>
                <c:pt idx="106">
                  <c:v>07/31/2019</c:v>
                </c:pt>
                <c:pt idx="107">
                  <c:v>07/30/2019</c:v>
                </c:pt>
                <c:pt idx="108">
                  <c:v>07/29/2019</c:v>
                </c:pt>
                <c:pt idx="109">
                  <c:v>07/26/2019</c:v>
                </c:pt>
                <c:pt idx="110">
                  <c:v>07/25/2019</c:v>
                </c:pt>
                <c:pt idx="111">
                  <c:v>07/24/2019</c:v>
                </c:pt>
                <c:pt idx="112">
                  <c:v>07/23/2019</c:v>
                </c:pt>
                <c:pt idx="113">
                  <c:v>07/22/2019</c:v>
                </c:pt>
                <c:pt idx="114">
                  <c:v>07/19/2019</c:v>
                </c:pt>
                <c:pt idx="115">
                  <c:v>07/18/2019</c:v>
                </c:pt>
                <c:pt idx="116">
                  <c:v>07/17/2019</c:v>
                </c:pt>
                <c:pt idx="117">
                  <c:v>07/16/2019</c:v>
                </c:pt>
                <c:pt idx="118">
                  <c:v>07/15/2019</c:v>
                </c:pt>
                <c:pt idx="119">
                  <c:v>07-12-19</c:v>
                </c:pt>
                <c:pt idx="120">
                  <c:v>07-11-19</c:v>
                </c:pt>
                <c:pt idx="121">
                  <c:v>07-10-19</c:v>
                </c:pt>
                <c:pt idx="122">
                  <c:v>07-09-19</c:v>
                </c:pt>
                <c:pt idx="123">
                  <c:v>07-08-19</c:v>
                </c:pt>
                <c:pt idx="124">
                  <c:v>07-05-19</c:v>
                </c:pt>
                <c:pt idx="125">
                  <c:v>07-03-19</c:v>
                </c:pt>
                <c:pt idx="126">
                  <c:v>07-02-19</c:v>
                </c:pt>
                <c:pt idx="127">
                  <c:v>07-01-19</c:v>
                </c:pt>
                <c:pt idx="128">
                  <c:v>06/28/2019</c:v>
                </c:pt>
                <c:pt idx="129">
                  <c:v>06/27/2019</c:v>
                </c:pt>
                <c:pt idx="130">
                  <c:v>06/26/2019</c:v>
                </c:pt>
                <c:pt idx="131">
                  <c:v>06/25/2019</c:v>
                </c:pt>
                <c:pt idx="132">
                  <c:v>06/24/2019</c:v>
                </c:pt>
                <c:pt idx="133">
                  <c:v>06/21/2019</c:v>
                </c:pt>
                <c:pt idx="134">
                  <c:v>06/20/2019</c:v>
                </c:pt>
                <c:pt idx="135">
                  <c:v>06/19/2019</c:v>
                </c:pt>
                <c:pt idx="136">
                  <c:v>06/18/2019</c:v>
                </c:pt>
                <c:pt idx="137">
                  <c:v>06/17/2019</c:v>
                </c:pt>
                <c:pt idx="138">
                  <c:v>06/14/2019</c:v>
                </c:pt>
                <c:pt idx="139">
                  <c:v>06/13/2019</c:v>
                </c:pt>
                <c:pt idx="140">
                  <c:v>06-12-19</c:v>
                </c:pt>
                <c:pt idx="141">
                  <c:v>06-11-19</c:v>
                </c:pt>
                <c:pt idx="142">
                  <c:v>06-10-19</c:v>
                </c:pt>
                <c:pt idx="143">
                  <c:v>06-07-19</c:v>
                </c:pt>
                <c:pt idx="144">
                  <c:v>06-06-19</c:v>
                </c:pt>
                <c:pt idx="145">
                  <c:v>06-05-19</c:v>
                </c:pt>
                <c:pt idx="146">
                  <c:v>06-04-19</c:v>
                </c:pt>
                <c:pt idx="147">
                  <c:v>06-03-19</c:v>
                </c:pt>
                <c:pt idx="148">
                  <c:v>05/31/2019</c:v>
                </c:pt>
                <c:pt idx="149">
                  <c:v>05/30/2019</c:v>
                </c:pt>
                <c:pt idx="150">
                  <c:v>05/29/2019</c:v>
                </c:pt>
                <c:pt idx="151">
                  <c:v>05/28/2019</c:v>
                </c:pt>
                <c:pt idx="152">
                  <c:v>05/24/2019</c:v>
                </c:pt>
                <c:pt idx="153">
                  <c:v>05/23/2019</c:v>
                </c:pt>
                <c:pt idx="154">
                  <c:v>05/22/2019</c:v>
                </c:pt>
                <c:pt idx="155">
                  <c:v>05/21/2019</c:v>
                </c:pt>
                <c:pt idx="156">
                  <c:v>05/20/2019</c:v>
                </c:pt>
                <c:pt idx="157">
                  <c:v>05/17/2019</c:v>
                </c:pt>
                <c:pt idx="158">
                  <c:v>05/16/2019</c:v>
                </c:pt>
                <c:pt idx="159">
                  <c:v>05/15/2019</c:v>
                </c:pt>
                <c:pt idx="160">
                  <c:v>05/14/2019</c:v>
                </c:pt>
                <c:pt idx="161">
                  <c:v>05/13/2019</c:v>
                </c:pt>
                <c:pt idx="162">
                  <c:v>05-10-19</c:v>
                </c:pt>
                <c:pt idx="163">
                  <c:v>05-09-19</c:v>
                </c:pt>
                <c:pt idx="164">
                  <c:v>05-08-19</c:v>
                </c:pt>
                <c:pt idx="165">
                  <c:v>05-07-19</c:v>
                </c:pt>
                <c:pt idx="166">
                  <c:v>05-06-19</c:v>
                </c:pt>
                <c:pt idx="167">
                  <c:v>05-03-19</c:v>
                </c:pt>
                <c:pt idx="168">
                  <c:v>05-02-19</c:v>
                </c:pt>
                <c:pt idx="169">
                  <c:v>05-01-19</c:v>
                </c:pt>
                <c:pt idx="170">
                  <c:v>04/30/2019</c:v>
                </c:pt>
                <c:pt idx="171">
                  <c:v>04/29/2019</c:v>
                </c:pt>
                <c:pt idx="172">
                  <c:v>04/26/2019</c:v>
                </c:pt>
                <c:pt idx="173">
                  <c:v>04/25/2019</c:v>
                </c:pt>
                <c:pt idx="174">
                  <c:v>04/24/2019</c:v>
                </c:pt>
                <c:pt idx="175">
                  <c:v>04/23/2019</c:v>
                </c:pt>
                <c:pt idx="176">
                  <c:v>04/22/2019</c:v>
                </c:pt>
                <c:pt idx="177">
                  <c:v>04/18/2019</c:v>
                </c:pt>
                <c:pt idx="178">
                  <c:v>04/17/2019</c:v>
                </c:pt>
                <c:pt idx="179">
                  <c:v>04/16/2019</c:v>
                </c:pt>
                <c:pt idx="180">
                  <c:v>04/15/2019</c:v>
                </c:pt>
                <c:pt idx="181">
                  <c:v>04-12-19</c:v>
                </c:pt>
                <c:pt idx="182">
                  <c:v>04-11-19</c:v>
                </c:pt>
                <c:pt idx="183">
                  <c:v>04-10-19</c:v>
                </c:pt>
                <c:pt idx="184">
                  <c:v>04-09-19</c:v>
                </c:pt>
                <c:pt idx="185">
                  <c:v>04-08-19</c:v>
                </c:pt>
                <c:pt idx="186">
                  <c:v>04-05-19</c:v>
                </c:pt>
                <c:pt idx="187">
                  <c:v>04-04-19</c:v>
                </c:pt>
                <c:pt idx="188">
                  <c:v>04-03-19</c:v>
                </c:pt>
                <c:pt idx="189">
                  <c:v>04-02-19</c:v>
                </c:pt>
                <c:pt idx="190">
                  <c:v>04-01-19</c:v>
                </c:pt>
                <c:pt idx="191">
                  <c:v>03/29/2019</c:v>
                </c:pt>
                <c:pt idx="192">
                  <c:v>03/28/2019</c:v>
                </c:pt>
                <c:pt idx="193">
                  <c:v>03/27/2019</c:v>
                </c:pt>
                <c:pt idx="194">
                  <c:v>03/26/2019</c:v>
                </c:pt>
                <c:pt idx="195">
                  <c:v>03/25/2019</c:v>
                </c:pt>
                <c:pt idx="196">
                  <c:v>03/22/2019</c:v>
                </c:pt>
                <c:pt idx="197">
                  <c:v>03/21/2019</c:v>
                </c:pt>
                <c:pt idx="198">
                  <c:v>03/20/2019</c:v>
                </c:pt>
                <c:pt idx="199">
                  <c:v>03/19/2019</c:v>
                </c:pt>
                <c:pt idx="200">
                  <c:v>03/18/2019</c:v>
                </c:pt>
                <c:pt idx="201">
                  <c:v>03/15/2019</c:v>
                </c:pt>
                <c:pt idx="202">
                  <c:v>03/14/2019</c:v>
                </c:pt>
                <c:pt idx="203">
                  <c:v>03/13/2019</c:v>
                </c:pt>
                <c:pt idx="204">
                  <c:v>03-12-19</c:v>
                </c:pt>
                <c:pt idx="205">
                  <c:v>03-11-19</c:v>
                </c:pt>
                <c:pt idx="206">
                  <c:v>03-08-19</c:v>
                </c:pt>
                <c:pt idx="207">
                  <c:v>03-07-19</c:v>
                </c:pt>
                <c:pt idx="208">
                  <c:v>03-06-19</c:v>
                </c:pt>
                <c:pt idx="209">
                  <c:v>03-05-19</c:v>
                </c:pt>
                <c:pt idx="210">
                  <c:v>03-04-19</c:v>
                </c:pt>
                <c:pt idx="211">
                  <c:v>03-01-19</c:v>
                </c:pt>
                <c:pt idx="212">
                  <c:v>02/28/2019</c:v>
                </c:pt>
                <c:pt idx="213">
                  <c:v>02/27/2019</c:v>
                </c:pt>
                <c:pt idx="214">
                  <c:v>02/26/2019</c:v>
                </c:pt>
                <c:pt idx="215">
                  <c:v>02/25/2019</c:v>
                </c:pt>
                <c:pt idx="216">
                  <c:v>02/22/2019</c:v>
                </c:pt>
                <c:pt idx="217">
                  <c:v>02/21/2019</c:v>
                </c:pt>
                <c:pt idx="218">
                  <c:v>02/20/2019</c:v>
                </c:pt>
                <c:pt idx="219">
                  <c:v>02/19/2019</c:v>
                </c:pt>
                <c:pt idx="220">
                  <c:v>02/15/2019</c:v>
                </c:pt>
                <c:pt idx="221">
                  <c:v>02/14/2019</c:v>
                </c:pt>
                <c:pt idx="222">
                  <c:v>02/13/2019</c:v>
                </c:pt>
                <c:pt idx="223">
                  <c:v>02-12-19</c:v>
                </c:pt>
                <c:pt idx="224">
                  <c:v>02-11-19</c:v>
                </c:pt>
                <c:pt idx="225">
                  <c:v>02-08-19</c:v>
                </c:pt>
                <c:pt idx="226">
                  <c:v>02-07-19</c:v>
                </c:pt>
                <c:pt idx="227">
                  <c:v>02-06-19</c:v>
                </c:pt>
                <c:pt idx="228">
                  <c:v>02-05-19</c:v>
                </c:pt>
                <c:pt idx="229">
                  <c:v>02-04-19</c:v>
                </c:pt>
                <c:pt idx="230">
                  <c:v>02-01-19</c:v>
                </c:pt>
                <c:pt idx="231">
                  <c:v>01/31/2019</c:v>
                </c:pt>
                <c:pt idx="232">
                  <c:v>01/30/2019</c:v>
                </c:pt>
                <c:pt idx="233">
                  <c:v>01/29/2019</c:v>
                </c:pt>
                <c:pt idx="234">
                  <c:v>01/28/2019</c:v>
                </c:pt>
                <c:pt idx="235">
                  <c:v>01/25/2019</c:v>
                </c:pt>
                <c:pt idx="236">
                  <c:v>01/24/2019</c:v>
                </c:pt>
                <c:pt idx="237">
                  <c:v>01/23/2019</c:v>
                </c:pt>
                <c:pt idx="238">
                  <c:v>01/22/2019</c:v>
                </c:pt>
                <c:pt idx="239">
                  <c:v>01/18/2019</c:v>
                </c:pt>
                <c:pt idx="240">
                  <c:v>01/17/2019</c:v>
                </c:pt>
                <c:pt idx="241">
                  <c:v>01/16/2019</c:v>
                </c:pt>
                <c:pt idx="242">
                  <c:v>01/15/2019</c:v>
                </c:pt>
                <c:pt idx="243">
                  <c:v>01/14/2019</c:v>
                </c:pt>
                <c:pt idx="244">
                  <c:v>01-11-19</c:v>
                </c:pt>
                <c:pt idx="245">
                  <c:v>01-10-19</c:v>
                </c:pt>
                <c:pt idx="246">
                  <c:v>01-09-19</c:v>
                </c:pt>
                <c:pt idx="247">
                  <c:v>01-08-19</c:v>
                </c:pt>
                <c:pt idx="248">
                  <c:v>01-07-19</c:v>
                </c:pt>
                <c:pt idx="249">
                  <c:v>01-04-19</c:v>
                </c:pt>
                <c:pt idx="250">
                  <c:v>01-03-19</c:v>
                </c:pt>
                <c:pt idx="251">
                  <c:v>01-02-19</c:v>
                </c:pt>
              </c:strCache>
            </c:strRef>
          </c:cat>
          <c:val>
            <c:numRef>
              <c:f>Sheet1!$G$14:$G$265</c:f>
              <c:numCache>
                <c:formatCode>#,##0.00</c:formatCode>
                <c:ptCount val="252"/>
                <c:pt idx="0">
                  <c:v>8912.77</c:v>
                </c:pt>
                <c:pt idx="1">
                  <c:v>8909.19</c:v>
                </c:pt>
                <c:pt idx="2">
                  <c:v>8987.32</c:v>
                </c:pt>
                <c:pt idx="3">
                  <c:v>8968.4500000000007</c:v>
                </c:pt>
                <c:pt idx="4">
                  <c:v>8934.36</c:v>
                </c:pt>
                <c:pt idx="5">
                  <c:v>8934.5499999999993</c:v>
                </c:pt>
                <c:pt idx="6">
                  <c:v>8901.8700000000008</c:v>
                </c:pt>
                <c:pt idx="7">
                  <c:v>8838.9699999999993</c:v>
                </c:pt>
                <c:pt idx="8">
                  <c:v>8820.42</c:v>
                </c:pt>
                <c:pt idx="9">
                  <c:v>8804.6</c:v>
                </c:pt>
                <c:pt idx="10">
                  <c:v>8789.77</c:v>
                </c:pt>
                <c:pt idx="11">
                  <c:v>8697.58</c:v>
                </c:pt>
                <c:pt idx="12">
                  <c:v>8633.6</c:v>
                </c:pt>
                <c:pt idx="13">
                  <c:v>8622.35</c:v>
                </c:pt>
                <c:pt idx="14">
                  <c:v>8600.82</c:v>
                </c:pt>
                <c:pt idx="15">
                  <c:v>8619.77</c:v>
                </c:pt>
                <c:pt idx="16">
                  <c:v>8630.58</c:v>
                </c:pt>
                <c:pt idx="17">
                  <c:v>8541.92</c:v>
                </c:pt>
                <c:pt idx="18">
                  <c:v>8552.3799999999992</c:v>
                </c:pt>
                <c:pt idx="19">
                  <c:v>8435.4</c:v>
                </c:pt>
                <c:pt idx="20">
                  <c:v>8540.16</c:v>
                </c:pt>
                <c:pt idx="21">
                  <c:v>8664.0300000000007</c:v>
                </c:pt>
                <c:pt idx="22">
                  <c:v>8662.58</c:v>
                </c:pt>
                <c:pt idx="23">
                  <c:v>8625.6200000000008</c:v>
                </c:pt>
                <c:pt idx="24">
                  <c:v>8559.65</c:v>
                </c:pt>
                <c:pt idx="25">
                  <c:v>8477.49</c:v>
                </c:pt>
                <c:pt idx="26">
                  <c:v>8487.2900000000009</c:v>
                </c:pt>
                <c:pt idx="27">
                  <c:v>8468.6299999999992</c:v>
                </c:pt>
                <c:pt idx="28">
                  <c:v>8536.73</c:v>
                </c:pt>
                <c:pt idx="29">
                  <c:v>8503.6200000000008</c:v>
                </c:pt>
                <c:pt idx="30">
                  <c:v>8506.7999999999993</c:v>
                </c:pt>
                <c:pt idx="31">
                  <c:v>8441.58</c:v>
                </c:pt>
                <c:pt idx="32">
                  <c:v>8451.34</c:v>
                </c:pt>
                <c:pt idx="33">
                  <c:v>8462.99</c:v>
                </c:pt>
                <c:pt idx="34">
                  <c:v>8425.49</c:v>
                </c:pt>
                <c:pt idx="35">
                  <c:v>8405.89</c:v>
                </c:pt>
                <c:pt idx="36">
                  <c:v>8415.8700000000008</c:v>
                </c:pt>
                <c:pt idx="37">
                  <c:v>8379.33</c:v>
                </c:pt>
                <c:pt idx="38">
                  <c:v>8421.0499999999993</c:v>
                </c:pt>
                <c:pt idx="39">
                  <c:v>8421.2999999999993</c:v>
                </c:pt>
                <c:pt idx="40">
                  <c:v>8326.56</c:v>
                </c:pt>
                <c:pt idx="41">
                  <c:v>8248.81</c:v>
                </c:pt>
                <c:pt idx="42">
                  <c:v>8241.7000000000007</c:v>
                </c:pt>
                <c:pt idx="43">
                  <c:v>8275.14</c:v>
                </c:pt>
                <c:pt idx="44">
                  <c:v>8285.27</c:v>
                </c:pt>
                <c:pt idx="45">
                  <c:v>8150.59</c:v>
                </c:pt>
                <c:pt idx="46">
                  <c:v>8137.66</c:v>
                </c:pt>
                <c:pt idx="47">
                  <c:v>8078.35</c:v>
                </c:pt>
                <c:pt idx="48">
                  <c:v>8101.98</c:v>
                </c:pt>
                <c:pt idx="49">
                  <c:v>8117.26</c:v>
                </c:pt>
                <c:pt idx="50">
                  <c:v>8045.38</c:v>
                </c:pt>
                <c:pt idx="51">
                  <c:v>8131.25</c:v>
                </c:pt>
                <c:pt idx="52">
                  <c:v>8103.38</c:v>
                </c:pt>
                <c:pt idx="53">
                  <c:v>8071.81</c:v>
                </c:pt>
                <c:pt idx="54">
                  <c:v>8036.41</c:v>
                </c:pt>
                <c:pt idx="55">
                  <c:v>8046.8</c:v>
                </c:pt>
                <c:pt idx="56">
                  <c:v>7899.81</c:v>
                </c:pt>
                <c:pt idx="57">
                  <c:v>7873.52</c:v>
                </c:pt>
                <c:pt idx="58">
                  <c:v>7823.73</c:v>
                </c:pt>
                <c:pt idx="59">
                  <c:v>7942.08</c:v>
                </c:pt>
                <c:pt idx="60">
                  <c:v>7899.39</c:v>
                </c:pt>
                <c:pt idx="61">
                  <c:v>7700</c:v>
                </c:pt>
                <c:pt idx="62">
                  <c:v>7744.95</c:v>
                </c:pt>
                <c:pt idx="63">
                  <c:v>7906.29</c:v>
                </c:pt>
                <c:pt idx="64">
                  <c:v>7949.63</c:v>
                </c:pt>
                <c:pt idx="65">
                  <c:v>7890.28</c:v>
                </c:pt>
                <c:pt idx="66">
                  <c:v>7991.02</c:v>
                </c:pt>
                <c:pt idx="67">
                  <c:v>7935.57</c:v>
                </c:pt>
                <c:pt idx="68">
                  <c:v>7969.65</c:v>
                </c:pt>
                <c:pt idx="69">
                  <c:v>8085.34</c:v>
                </c:pt>
                <c:pt idx="70">
                  <c:v>8086.16</c:v>
                </c:pt>
                <c:pt idx="71">
                  <c:v>8174.32</c:v>
                </c:pt>
                <c:pt idx="72">
                  <c:v>8086.22</c:v>
                </c:pt>
                <c:pt idx="73">
                  <c:v>8139.82</c:v>
                </c:pt>
                <c:pt idx="74">
                  <c:v>8121.25</c:v>
                </c:pt>
                <c:pt idx="75">
                  <c:v>8165.47</c:v>
                </c:pt>
                <c:pt idx="76">
                  <c:v>8176.73</c:v>
                </c:pt>
                <c:pt idx="77">
                  <c:v>8081.56</c:v>
                </c:pt>
                <c:pt idx="78">
                  <c:v>8001.69</c:v>
                </c:pt>
                <c:pt idx="79">
                  <c:v>8052.35</c:v>
                </c:pt>
                <c:pt idx="80">
                  <c:v>8098.52</c:v>
                </c:pt>
                <c:pt idx="81">
                  <c:v>8061.29</c:v>
                </c:pt>
                <c:pt idx="82">
                  <c:v>7928.94</c:v>
                </c:pt>
                <c:pt idx="83">
                  <c:v>7847.32</c:v>
                </c:pt>
                <c:pt idx="84">
                  <c:v>7914.74</c:v>
                </c:pt>
                <c:pt idx="85">
                  <c:v>7925.83</c:v>
                </c:pt>
                <c:pt idx="86">
                  <c:v>7766.67</c:v>
                </c:pt>
                <c:pt idx="87">
                  <c:v>7795.18</c:v>
                </c:pt>
                <c:pt idx="88">
                  <c:v>7789.05</c:v>
                </c:pt>
                <c:pt idx="89">
                  <c:v>7730.77</c:v>
                </c:pt>
                <c:pt idx="90">
                  <c:v>7937.12</c:v>
                </c:pt>
                <c:pt idx="91">
                  <c:v>7998.5</c:v>
                </c:pt>
                <c:pt idx="92">
                  <c:v>7948.09</c:v>
                </c:pt>
                <c:pt idx="93">
                  <c:v>7974.36</c:v>
                </c:pt>
                <c:pt idx="94">
                  <c:v>7828.35</c:v>
                </c:pt>
                <c:pt idx="95">
                  <c:v>7716.55</c:v>
                </c:pt>
                <c:pt idx="96">
                  <c:v>7762.87</c:v>
                </c:pt>
                <c:pt idx="97">
                  <c:v>7851.58</c:v>
                </c:pt>
                <c:pt idx="98">
                  <c:v>7833.79</c:v>
                </c:pt>
                <c:pt idx="99">
                  <c:v>7910.35</c:v>
                </c:pt>
                <c:pt idx="100">
                  <c:v>7896.15</c:v>
                </c:pt>
                <c:pt idx="101">
                  <c:v>7702.42</c:v>
                </c:pt>
                <c:pt idx="102">
                  <c:v>7739.57</c:v>
                </c:pt>
                <c:pt idx="103">
                  <c:v>7662.9</c:v>
                </c:pt>
                <c:pt idx="104">
                  <c:v>7953.67</c:v>
                </c:pt>
                <c:pt idx="105">
                  <c:v>8080.52</c:v>
                </c:pt>
                <c:pt idx="106">
                  <c:v>8110.02</c:v>
                </c:pt>
                <c:pt idx="107">
                  <c:v>8228.02</c:v>
                </c:pt>
                <c:pt idx="108">
                  <c:v>8247.3700000000008</c:v>
                </c:pt>
                <c:pt idx="109">
                  <c:v>8291.1200000000008</c:v>
                </c:pt>
                <c:pt idx="110">
                  <c:v>8233.4</c:v>
                </c:pt>
                <c:pt idx="111">
                  <c:v>8226.5</c:v>
                </c:pt>
                <c:pt idx="112">
                  <c:v>8193.89</c:v>
                </c:pt>
                <c:pt idx="113">
                  <c:v>8171.54</c:v>
                </c:pt>
                <c:pt idx="114">
                  <c:v>8144.63</c:v>
                </c:pt>
                <c:pt idx="115">
                  <c:v>8135.12</c:v>
                </c:pt>
                <c:pt idx="116">
                  <c:v>8184.66</c:v>
                </c:pt>
                <c:pt idx="117">
                  <c:v>8204.23</c:v>
                </c:pt>
                <c:pt idx="118">
                  <c:v>8236.27</c:v>
                </c:pt>
                <c:pt idx="119">
                  <c:v>8201.52</c:v>
                </c:pt>
                <c:pt idx="120">
                  <c:v>8171.63</c:v>
                </c:pt>
                <c:pt idx="121">
                  <c:v>8160.56</c:v>
                </c:pt>
                <c:pt idx="122">
                  <c:v>8061.32</c:v>
                </c:pt>
                <c:pt idx="123">
                  <c:v>8078.39</c:v>
                </c:pt>
                <c:pt idx="124">
                  <c:v>8093.66</c:v>
                </c:pt>
                <c:pt idx="125">
                  <c:v>8122.34</c:v>
                </c:pt>
                <c:pt idx="126">
                  <c:v>8063.1</c:v>
                </c:pt>
                <c:pt idx="127">
                  <c:v>8059.29</c:v>
                </c:pt>
                <c:pt idx="128">
                  <c:v>7961.46</c:v>
                </c:pt>
                <c:pt idx="129">
                  <c:v>7935.47</c:v>
                </c:pt>
                <c:pt idx="130">
                  <c:v>7903.07</c:v>
                </c:pt>
                <c:pt idx="131">
                  <c:v>7879.15</c:v>
                </c:pt>
                <c:pt idx="132">
                  <c:v>8004.63</c:v>
                </c:pt>
                <c:pt idx="133">
                  <c:v>8011.2</c:v>
                </c:pt>
                <c:pt idx="134">
                  <c:v>7996.87</c:v>
                </c:pt>
                <c:pt idx="135">
                  <c:v>7930.38</c:v>
                </c:pt>
                <c:pt idx="136">
                  <c:v>7911.67</c:v>
                </c:pt>
                <c:pt idx="137">
                  <c:v>7812.61</c:v>
                </c:pt>
                <c:pt idx="138">
                  <c:v>7778.12</c:v>
                </c:pt>
                <c:pt idx="139">
                  <c:v>7813.6</c:v>
                </c:pt>
                <c:pt idx="140">
                  <c:v>7773.97</c:v>
                </c:pt>
                <c:pt idx="141">
                  <c:v>7798.63</c:v>
                </c:pt>
                <c:pt idx="142">
                  <c:v>7795.76</c:v>
                </c:pt>
                <c:pt idx="143">
                  <c:v>7647.91</c:v>
                </c:pt>
                <c:pt idx="144">
                  <c:v>7546.22</c:v>
                </c:pt>
                <c:pt idx="145">
                  <c:v>7498.17</c:v>
                </c:pt>
                <c:pt idx="146">
                  <c:v>7385.02</c:v>
                </c:pt>
                <c:pt idx="147">
                  <c:v>7292.22</c:v>
                </c:pt>
                <c:pt idx="148">
                  <c:v>7448.23</c:v>
                </c:pt>
                <c:pt idx="149">
                  <c:v>7527.66</c:v>
                </c:pt>
                <c:pt idx="150">
                  <c:v>7503.94</c:v>
                </c:pt>
                <c:pt idx="151">
                  <c:v>7603.76</c:v>
                </c:pt>
                <c:pt idx="152">
                  <c:v>7631.25</c:v>
                </c:pt>
                <c:pt idx="153">
                  <c:v>7585.32</c:v>
                </c:pt>
                <c:pt idx="154">
                  <c:v>7738.35</c:v>
                </c:pt>
                <c:pt idx="155">
                  <c:v>7752.92</c:v>
                </c:pt>
                <c:pt idx="156">
                  <c:v>7678.35</c:v>
                </c:pt>
                <c:pt idx="157">
                  <c:v>7810.35</c:v>
                </c:pt>
                <c:pt idx="158">
                  <c:v>7826.67</c:v>
                </c:pt>
                <c:pt idx="159">
                  <c:v>7682.24</c:v>
                </c:pt>
                <c:pt idx="160">
                  <c:v>7665.3</c:v>
                </c:pt>
                <c:pt idx="161">
                  <c:v>7627.23</c:v>
                </c:pt>
                <c:pt idx="162">
                  <c:v>7759.34</c:v>
                </c:pt>
                <c:pt idx="163">
                  <c:v>7796.16</c:v>
                </c:pt>
                <c:pt idx="164">
                  <c:v>7923.35</c:v>
                </c:pt>
                <c:pt idx="165">
                  <c:v>7899.02</c:v>
                </c:pt>
                <c:pt idx="166">
                  <c:v>7981.85</c:v>
                </c:pt>
                <c:pt idx="167">
                  <c:v>8084.8</c:v>
                </c:pt>
                <c:pt idx="168">
                  <c:v>7976.77</c:v>
                </c:pt>
                <c:pt idx="169">
                  <c:v>8048.23</c:v>
                </c:pt>
                <c:pt idx="170">
                  <c:v>8050.55</c:v>
                </c:pt>
                <c:pt idx="171">
                  <c:v>8136.41</c:v>
                </c:pt>
                <c:pt idx="172">
                  <c:v>8060.89</c:v>
                </c:pt>
                <c:pt idx="173">
                  <c:v>8075.41</c:v>
                </c:pt>
                <c:pt idx="174">
                  <c:v>8101.7</c:v>
                </c:pt>
                <c:pt idx="175">
                  <c:v>8023.81</c:v>
                </c:pt>
                <c:pt idx="176">
                  <c:v>7965.9</c:v>
                </c:pt>
                <c:pt idx="177">
                  <c:v>7950.97</c:v>
                </c:pt>
                <c:pt idx="178">
                  <c:v>7973.38</c:v>
                </c:pt>
                <c:pt idx="179">
                  <c:v>7978.81</c:v>
                </c:pt>
                <c:pt idx="180">
                  <c:v>7933.56</c:v>
                </c:pt>
                <c:pt idx="181">
                  <c:v>7952.61</c:v>
                </c:pt>
                <c:pt idx="182">
                  <c:v>7933.41</c:v>
                </c:pt>
                <c:pt idx="183">
                  <c:v>7916.9</c:v>
                </c:pt>
                <c:pt idx="184">
                  <c:v>7897.61</c:v>
                </c:pt>
                <c:pt idx="185">
                  <c:v>7891.85</c:v>
                </c:pt>
                <c:pt idx="186">
                  <c:v>7909.14</c:v>
                </c:pt>
                <c:pt idx="187">
                  <c:v>7844.96</c:v>
                </c:pt>
                <c:pt idx="188">
                  <c:v>7870.9</c:v>
                </c:pt>
                <c:pt idx="189">
                  <c:v>7811.28</c:v>
                </c:pt>
                <c:pt idx="190">
                  <c:v>7777.1</c:v>
                </c:pt>
                <c:pt idx="191">
                  <c:v>7688.51</c:v>
                </c:pt>
                <c:pt idx="192">
                  <c:v>7619.82</c:v>
                </c:pt>
                <c:pt idx="193">
                  <c:v>7582.09</c:v>
                </c:pt>
                <c:pt idx="194">
                  <c:v>7649.21</c:v>
                </c:pt>
                <c:pt idx="195">
                  <c:v>7579.29</c:v>
                </c:pt>
                <c:pt idx="196">
                  <c:v>7642.57</c:v>
                </c:pt>
                <c:pt idx="197">
                  <c:v>7705.43</c:v>
                </c:pt>
                <c:pt idx="198">
                  <c:v>7674.04</c:v>
                </c:pt>
                <c:pt idx="199">
                  <c:v>7699.15</c:v>
                </c:pt>
                <c:pt idx="200">
                  <c:v>7677.74</c:v>
                </c:pt>
                <c:pt idx="201">
                  <c:v>7652.03</c:v>
                </c:pt>
                <c:pt idx="202">
                  <c:v>7627.02</c:v>
                </c:pt>
                <c:pt idx="203">
                  <c:v>7619.46</c:v>
                </c:pt>
                <c:pt idx="204">
                  <c:v>7560.46</c:v>
                </c:pt>
                <c:pt idx="205">
                  <c:v>7442.4</c:v>
                </c:pt>
                <c:pt idx="206">
                  <c:v>7332.92</c:v>
                </c:pt>
                <c:pt idx="207">
                  <c:v>7397.19</c:v>
                </c:pt>
                <c:pt idx="208">
                  <c:v>7499.87</c:v>
                </c:pt>
                <c:pt idx="209">
                  <c:v>7543.54</c:v>
                </c:pt>
                <c:pt idx="210">
                  <c:v>7501.56</c:v>
                </c:pt>
                <c:pt idx="211">
                  <c:v>7540.75</c:v>
                </c:pt>
                <c:pt idx="212">
                  <c:v>7516.48</c:v>
                </c:pt>
                <c:pt idx="213">
                  <c:v>7485.39</c:v>
                </c:pt>
                <c:pt idx="214">
                  <c:v>7524.31</c:v>
                </c:pt>
                <c:pt idx="215">
                  <c:v>7551.61</c:v>
                </c:pt>
                <c:pt idx="216">
                  <c:v>7479.01</c:v>
                </c:pt>
                <c:pt idx="217">
                  <c:v>7430.89</c:v>
                </c:pt>
                <c:pt idx="218">
                  <c:v>7455.25</c:v>
                </c:pt>
                <c:pt idx="219">
                  <c:v>7450.27</c:v>
                </c:pt>
                <c:pt idx="220">
                  <c:v>7440.26</c:v>
                </c:pt>
                <c:pt idx="221">
                  <c:v>7375.71</c:v>
                </c:pt>
                <c:pt idx="222">
                  <c:v>7413.84</c:v>
                </c:pt>
                <c:pt idx="223">
                  <c:v>7349.81</c:v>
                </c:pt>
                <c:pt idx="224">
                  <c:v>7290.03</c:v>
                </c:pt>
                <c:pt idx="225">
                  <c:v>7225.14</c:v>
                </c:pt>
                <c:pt idx="226">
                  <c:v>7235.05</c:v>
                </c:pt>
                <c:pt idx="227">
                  <c:v>7346.72</c:v>
                </c:pt>
                <c:pt idx="228">
                  <c:v>7355.36</c:v>
                </c:pt>
                <c:pt idx="229">
                  <c:v>7261.07</c:v>
                </c:pt>
                <c:pt idx="230">
                  <c:v>7243.41</c:v>
                </c:pt>
                <c:pt idx="231">
                  <c:v>7205.94</c:v>
                </c:pt>
                <c:pt idx="232">
                  <c:v>7065.57</c:v>
                </c:pt>
                <c:pt idx="233">
                  <c:v>7011.47</c:v>
                </c:pt>
                <c:pt idx="234">
                  <c:v>7034.25</c:v>
                </c:pt>
                <c:pt idx="235">
                  <c:v>7111.09</c:v>
                </c:pt>
                <c:pt idx="236">
                  <c:v>7029.95</c:v>
                </c:pt>
                <c:pt idx="237">
                  <c:v>6953.23</c:v>
                </c:pt>
                <c:pt idx="238">
                  <c:v>6979.81</c:v>
                </c:pt>
                <c:pt idx="239">
                  <c:v>7096.62</c:v>
                </c:pt>
                <c:pt idx="240">
                  <c:v>7003.62</c:v>
                </c:pt>
                <c:pt idx="241">
                  <c:v>7028.12</c:v>
                </c:pt>
                <c:pt idx="242">
                  <c:v>6928.12</c:v>
                </c:pt>
                <c:pt idx="243">
                  <c:v>6887.48</c:v>
                </c:pt>
                <c:pt idx="244">
                  <c:v>6933.6</c:v>
                </c:pt>
                <c:pt idx="245">
                  <c:v>6877.08</c:v>
                </c:pt>
                <c:pt idx="246">
                  <c:v>6899.56</c:v>
                </c:pt>
                <c:pt idx="247">
                  <c:v>6795.86</c:v>
                </c:pt>
                <c:pt idx="248">
                  <c:v>6741.4</c:v>
                </c:pt>
                <c:pt idx="249">
                  <c:v>6554.24</c:v>
                </c:pt>
                <c:pt idx="250">
                  <c:v>6457.13</c:v>
                </c:pt>
                <c:pt idx="251">
                  <c:v>6506.88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7-4158-A6AB-43733680074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Sheet1!$D$14:$D$265</c:f>
              <c:strCache>
                <c:ptCount val="252"/>
                <c:pt idx="0">
                  <c:v>12/31/2019</c:v>
                </c:pt>
                <c:pt idx="1">
                  <c:v>12/30/2019</c:v>
                </c:pt>
                <c:pt idx="2">
                  <c:v>12/27/2019</c:v>
                </c:pt>
                <c:pt idx="3">
                  <c:v>12/26/2019</c:v>
                </c:pt>
                <c:pt idx="4">
                  <c:v>12/24/2019</c:v>
                </c:pt>
                <c:pt idx="5">
                  <c:v>12/23/2019</c:v>
                </c:pt>
                <c:pt idx="6">
                  <c:v>12/20/2019</c:v>
                </c:pt>
                <c:pt idx="7">
                  <c:v>12/19/2019</c:v>
                </c:pt>
                <c:pt idx="8">
                  <c:v>12/18/2019</c:v>
                </c:pt>
                <c:pt idx="9">
                  <c:v>12/17/2019</c:v>
                </c:pt>
                <c:pt idx="10">
                  <c:v>12/16/2019</c:v>
                </c:pt>
                <c:pt idx="11">
                  <c:v>12/13/2019</c:v>
                </c:pt>
                <c:pt idx="12">
                  <c:v>12-12-19</c:v>
                </c:pt>
                <c:pt idx="13">
                  <c:v>12-11-19</c:v>
                </c:pt>
                <c:pt idx="14">
                  <c:v>12-10-19</c:v>
                </c:pt>
                <c:pt idx="15">
                  <c:v>12-09-19</c:v>
                </c:pt>
                <c:pt idx="16">
                  <c:v>12-06-19</c:v>
                </c:pt>
                <c:pt idx="17">
                  <c:v>12-05-19</c:v>
                </c:pt>
                <c:pt idx="18">
                  <c:v>12-04-19</c:v>
                </c:pt>
                <c:pt idx="19">
                  <c:v>12-03-19</c:v>
                </c:pt>
                <c:pt idx="20">
                  <c:v>12-02-19</c:v>
                </c:pt>
                <c:pt idx="21">
                  <c:v>11/29/2019</c:v>
                </c:pt>
                <c:pt idx="22">
                  <c:v>11/27/2019</c:v>
                </c:pt>
                <c:pt idx="23">
                  <c:v>11/26/2019</c:v>
                </c:pt>
                <c:pt idx="24">
                  <c:v>11/25/2019</c:v>
                </c:pt>
                <c:pt idx="25">
                  <c:v>11/22/2019</c:v>
                </c:pt>
                <c:pt idx="26">
                  <c:v>11/21/2019</c:v>
                </c:pt>
                <c:pt idx="27">
                  <c:v>11/20/2019</c:v>
                </c:pt>
                <c:pt idx="28">
                  <c:v>11/19/2019</c:v>
                </c:pt>
                <c:pt idx="29">
                  <c:v>11/18/2019</c:v>
                </c:pt>
                <c:pt idx="30">
                  <c:v>11/15/2019</c:v>
                </c:pt>
                <c:pt idx="31">
                  <c:v>11/14/2019</c:v>
                </c:pt>
                <c:pt idx="32">
                  <c:v>11/13/2019</c:v>
                </c:pt>
                <c:pt idx="33">
                  <c:v>11-12-19</c:v>
                </c:pt>
                <c:pt idx="34">
                  <c:v>11-11-19</c:v>
                </c:pt>
                <c:pt idx="35">
                  <c:v>11-08-19</c:v>
                </c:pt>
                <c:pt idx="36">
                  <c:v>11-07-19</c:v>
                </c:pt>
                <c:pt idx="37">
                  <c:v>11-06-19</c:v>
                </c:pt>
                <c:pt idx="38">
                  <c:v>11-05-19</c:v>
                </c:pt>
                <c:pt idx="39">
                  <c:v>11-04-19</c:v>
                </c:pt>
                <c:pt idx="40">
                  <c:v>11-01-19</c:v>
                </c:pt>
                <c:pt idx="41">
                  <c:v>10/31/2019</c:v>
                </c:pt>
                <c:pt idx="42">
                  <c:v>10/30/2019</c:v>
                </c:pt>
                <c:pt idx="43">
                  <c:v>10/29/2019</c:v>
                </c:pt>
                <c:pt idx="44">
                  <c:v>10/28/2019</c:v>
                </c:pt>
                <c:pt idx="45">
                  <c:v>10/25/2019</c:v>
                </c:pt>
                <c:pt idx="46">
                  <c:v>10/24/2019</c:v>
                </c:pt>
                <c:pt idx="47">
                  <c:v>10/23/2019</c:v>
                </c:pt>
                <c:pt idx="48">
                  <c:v>10/22/2019</c:v>
                </c:pt>
                <c:pt idx="49">
                  <c:v>10/21/2019</c:v>
                </c:pt>
                <c:pt idx="50">
                  <c:v>10/18/2019</c:v>
                </c:pt>
                <c:pt idx="51">
                  <c:v>10/17/2019</c:v>
                </c:pt>
                <c:pt idx="52">
                  <c:v>10/16/2019</c:v>
                </c:pt>
                <c:pt idx="53">
                  <c:v>10/15/2019</c:v>
                </c:pt>
                <c:pt idx="54">
                  <c:v>10/14/2019</c:v>
                </c:pt>
                <c:pt idx="55">
                  <c:v>10-11-19</c:v>
                </c:pt>
                <c:pt idx="56">
                  <c:v>10-10-19</c:v>
                </c:pt>
                <c:pt idx="57">
                  <c:v>10-09-19</c:v>
                </c:pt>
                <c:pt idx="58">
                  <c:v>10-08-19</c:v>
                </c:pt>
                <c:pt idx="59">
                  <c:v>10-07-19</c:v>
                </c:pt>
                <c:pt idx="60">
                  <c:v>10-04-19</c:v>
                </c:pt>
                <c:pt idx="61">
                  <c:v>10-03-19</c:v>
                </c:pt>
                <c:pt idx="62">
                  <c:v>10-02-19</c:v>
                </c:pt>
                <c:pt idx="63">
                  <c:v>10-01-19</c:v>
                </c:pt>
                <c:pt idx="64">
                  <c:v>09/30/2019</c:v>
                </c:pt>
                <c:pt idx="65">
                  <c:v>09/27/2019</c:v>
                </c:pt>
                <c:pt idx="66">
                  <c:v>09/26/2019</c:v>
                </c:pt>
                <c:pt idx="67">
                  <c:v>09/25/2019</c:v>
                </c:pt>
                <c:pt idx="68">
                  <c:v>09/24/2019</c:v>
                </c:pt>
                <c:pt idx="69">
                  <c:v>09/23/2019</c:v>
                </c:pt>
                <c:pt idx="70">
                  <c:v>09/20/2019</c:v>
                </c:pt>
                <c:pt idx="71">
                  <c:v>09/19/2019</c:v>
                </c:pt>
                <c:pt idx="72">
                  <c:v>09/18/2019</c:v>
                </c:pt>
                <c:pt idx="73">
                  <c:v>09/17/2019</c:v>
                </c:pt>
                <c:pt idx="74">
                  <c:v>09/16/2019</c:v>
                </c:pt>
                <c:pt idx="75">
                  <c:v>09/13/2019</c:v>
                </c:pt>
                <c:pt idx="76">
                  <c:v>09-12-19</c:v>
                </c:pt>
                <c:pt idx="77">
                  <c:v>09-11-19</c:v>
                </c:pt>
                <c:pt idx="78">
                  <c:v>09-10-19</c:v>
                </c:pt>
                <c:pt idx="79">
                  <c:v>09-09-19</c:v>
                </c:pt>
                <c:pt idx="80">
                  <c:v>09-06-19</c:v>
                </c:pt>
                <c:pt idx="81">
                  <c:v>09-05-19</c:v>
                </c:pt>
                <c:pt idx="82">
                  <c:v>09-04-19</c:v>
                </c:pt>
                <c:pt idx="83">
                  <c:v>09-03-19</c:v>
                </c:pt>
                <c:pt idx="84">
                  <c:v>08/30/2019</c:v>
                </c:pt>
                <c:pt idx="85">
                  <c:v>08/29/2019</c:v>
                </c:pt>
                <c:pt idx="86">
                  <c:v>08/28/2019</c:v>
                </c:pt>
                <c:pt idx="87">
                  <c:v>08/27/2019</c:v>
                </c:pt>
                <c:pt idx="88">
                  <c:v>08/26/2019</c:v>
                </c:pt>
                <c:pt idx="89">
                  <c:v>08/23/2019</c:v>
                </c:pt>
                <c:pt idx="90">
                  <c:v>08/22/2019</c:v>
                </c:pt>
                <c:pt idx="91">
                  <c:v>08/21/2019</c:v>
                </c:pt>
                <c:pt idx="92">
                  <c:v>08/20/2019</c:v>
                </c:pt>
                <c:pt idx="93">
                  <c:v>08/19/2019</c:v>
                </c:pt>
                <c:pt idx="94">
                  <c:v>08/16/2019</c:v>
                </c:pt>
                <c:pt idx="95">
                  <c:v>08/15/2019</c:v>
                </c:pt>
                <c:pt idx="96">
                  <c:v>08/14/2019</c:v>
                </c:pt>
                <c:pt idx="97">
                  <c:v>08/13/2019</c:v>
                </c:pt>
                <c:pt idx="98">
                  <c:v>08-12-19</c:v>
                </c:pt>
                <c:pt idx="99">
                  <c:v>08-09-19</c:v>
                </c:pt>
                <c:pt idx="100">
                  <c:v>08-08-19</c:v>
                </c:pt>
                <c:pt idx="101">
                  <c:v>08-07-19</c:v>
                </c:pt>
                <c:pt idx="102">
                  <c:v>08-06-19</c:v>
                </c:pt>
                <c:pt idx="103">
                  <c:v>08-05-19</c:v>
                </c:pt>
                <c:pt idx="104">
                  <c:v>08-02-19</c:v>
                </c:pt>
                <c:pt idx="105">
                  <c:v>08-01-19</c:v>
                </c:pt>
                <c:pt idx="106">
                  <c:v>07/31/2019</c:v>
                </c:pt>
                <c:pt idx="107">
                  <c:v>07/30/2019</c:v>
                </c:pt>
                <c:pt idx="108">
                  <c:v>07/29/2019</c:v>
                </c:pt>
                <c:pt idx="109">
                  <c:v>07/26/2019</c:v>
                </c:pt>
                <c:pt idx="110">
                  <c:v>07/25/2019</c:v>
                </c:pt>
                <c:pt idx="111">
                  <c:v>07/24/2019</c:v>
                </c:pt>
                <c:pt idx="112">
                  <c:v>07/23/2019</c:v>
                </c:pt>
                <c:pt idx="113">
                  <c:v>07/22/2019</c:v>
                </c:pt>
                <c:pt idx="114">
                  <c:v>07/19/2019</c:v>
                </c:pt>
                <c:pt idx="115">
                  <c:v>07/18/2019</c:v>
                </c:pt>
                <c:pt idx="116">
                  <c:v>07/17/2019</c:v>
                </c:pt>
                <c:pt idx="117">
                  <c:v>07/16/2019</c:v>
                </c:pt>
                <c:pt idx="118">
                  <c:v>07/15/2019</c:v>
                </c:pt>
                <c:pt idx="119">
                  <c:v>07-12-19</c:v>
                </c:pt>
                <c:pt idx="120">
                  <c:v>07-11-19</c:v>
                </c:pt>
                <c:pt idx="121">
                  <c:v>07-10-19</c:v>
                </c:pt>
                <c:pt idx="122">
                  <c:v>07-09-19</c:v>
                </c:pt>
                <c:pt idx="123">
                  <c:v>07-08-19</c:v>
                </c:pt>
                <c:pt idx="124">
                  <c:v>07-05-19</c:v>
                </c:pt>
                <c:pt idx="125">
                  <c:v>07-03-19</c:v>
                </c:pt>
                <c:pt idx="126">
                  <c:v>07-02-19</c:v>
                </c:pt>
                <c:pt idx="127">
                  <c:v>07-01-19</c:v>
                </c:pt>
                <c:pt idx="128">
                  <c:v>06/28/2019</c:v>
                </c:pt>
                <c:pt idx="129">
                  <c:v>06/27/2019</c:v>
                </c:pt>
                <c:pt idx="130">
                  <c:v>06/26/2019</c:v>
                </c:pt>
                <c:pt idx="131">
                  <c:v>06/25/2019</c:v>
                </c:pt>
                <c:pt idx="132">
                  <c:v>06/24/2019</c:v>
                </c:pt>
                <c:pt idx="133">
                  <c:v>06/21/2019</c:v>
                </c:pt>
                <c:pt idx="134">
                  <c:v>06/20/2019</c:v>
                </c:pt>
                <c:pt idx="135">
                  <c:v>06/19/2019</c:v>
                </c:pt>
                <c:pt idx="136">
                  <c:v>06/18/2019</c:v>
                </c:pt>
                <c:pt idx="137">
                  <c:v>06/17/2019</c:v>
                </c:pt>
                <c:pt idx="138">
                  <c:v>06/14/2019</c:v>
                </c:pt>
                <c:pt idx="139">
                  <c:v>06/13/2019</c:v>
                </c:pt>
                <c:pt idx="140">
                  <c:v>06-12-19</c:v>
                </c:pt>
                <c:pt idx="141">
                  <c:v>06-11-19</c:v>
                </c:pt>
                <c:pt idx="142">
                  <c:v>06-10-19</c:v>
                </c:pt>
                <c:pt idx="143">
                  <c:v>06-07-19</c:v>
                </c:pt>
                <c:pt idx="144">
                  <c:v>06-06-19</c:v>
                </c:pt>
                <c:pt idx="145">
                  <c:v>06-05-19</c:v>
                </c:pt>
                <c:pt idx="146">
                  <c:v>06-04-19</c:v>
                </c:pt>
                <c:pt idx="147">
                  <c:v>06-03-19</c:v>
                </c:pt>
                <c:pt idx="148">
                  <c:v>05/31/2019</c:v>
                </c:pt>
                <c:pt idx="149">
                  <c:v>05/30/2019</c:v>
                </c:pt>
                <c:pt idx="150">
                  <c:v>05/29/2019</c:v>
                </c:pt>
                <c:pt idx="151">
                  <c:v>05/28/2019</c:v>
                </c:pt>
                <c:pt idx="152">
                  <c:v>05/24/2019</c:v>
                </c:pt>
                <c:pt idx="153">
                  <c:v>05/23/2019</c:v>
                </c:pt>
                <c:pt idx="154">
                  <c:v>05/22/2019</c:v>
                </c:pt>
                <c:pt idx="155">
                  <c:v>05/21/2019</c:v>
                </c:pt>
                <c:pt idx="156">
                  <c:v>05/20/2019</c:v>
                </c:pt>
                <c:pt idx="157">
                  <c:v>05/17/2019</c:v>
                </c:pt>
                <c:pt idx="158">
                  <c:v>05/16/2019</c:v>
                </c:pt>
                <c:pt idx="159">
                  <c:v>05/15/2019</c:v>
                </c:pt>
                <c:pt idx="160">
                  <c:v>05/14/2019</c:v>
                </c:pt>
                <c:pt idx="161">
                  <c:v>05/13/2019</c:v>
                </c:pt>
                <c:pt idx="162">
                  <c:v>05-10-19</c:v>
                </c:pt>
                <c:pt idx="163">
                  <c:v>05-09-19</c:v>
                </c:pt>
                <c:pt idx="164">
                  <c:v>05-08-19</c:v>
                </c:pt>
                <c:pt idx="165">
                  <c:v>05-07-19</c:v>
                </c:pt>
                <c:pt idx="166">
                  <c:v>05-06-19</c:v>
                </c:pt>
                <c:pt idx="167">
                  <c:v>05-03-19</c:v>
                </c:pt>
                <c:pt idx="168">
                  <c:v>05-02-19</c:v>
                </c:pt>
                <c:pt idx="169">
                  <c:v>05-01-19</c:v>
                </c:pt>
                <c:pt idx="170">
                  <c:v>04/30/2019</c:v>
                </c:pt>
                <c:pt idx="171">
                  <c:v>04/29/2019</c:v>
                </c:pt>
                <c:pt idx="172">
                  <c:v>04/26/2019</c:v>
                </c:pt>
                <c:pt idx="173">
                  <c:v>04/25/2019</c:v>
                </c:pt>
                <c:pt idx="174">
                  <c:v>04/24/2019</c:v>
                </c:pt>
                <c:pt idx="175">
                  <c:v>04/23/2019</c:v>
                </c:pt>
                <c:pt idx="176">
                  <c:v>04/22/2019</c:v>
                </c:pt>
                <c:pt idx="177">
                  <c:v>04/18/2019</c:v>
                </c:pt>
                <c:pt idx="178">
                  <c:v>04/17/2019</c:v>
                </c:pt>
                <c:pt idx="179">
                  <c:v>04/16/2019</c:v>
                </c:pt>
                <c:pt idx="180">
                  <c:v>04/15/2019</c:v>
                </c:pt>
                <c:pt idx="181">
                  <c:v>04-12-19</c:v>
                </c:pt>
                <c:pt idx="182">
                  <c:v>04-11-19</c:v>
                </c:pt>
                <c:pt idx="183">
                  <c:v>04-10-19</c:v>
                </c:pt>
                <c:pt idx="184">
                  <c:v>04-09-19</c:v>
                </c:pt>
                <c:pt idx="185">
                  <c:v>04-08-19</c:v>
                </c:pt>
                <c:pt idx="186">
                  <c:v>04-05-19</c:v>
                </c:pt>
                <c:pt idx="187">
                  <c:v>04-04-19</c:v>
                </c:pt>
                <c:pt idx="188">
                  <c:v>04-03-19</c:v>
                </c:pt>
                <c:pt idx="189">
                  <c:v>04-02-19</c:v>
                </c:pt>
                <c:pt idx="190">
                  <c:v>04-01-19</c:v>
                </c:pt>
                <c:pt idx="191">
                  <c:v>03/29/2019</c:v>
                </c:pt>
                <c:pt idx="192">
                  <c:v>03/28/2019</c:v>
                </c:pt>
                <c:pt idx="193">
                  <c:v>03/27/2019</c:v>
                </c:pt>
                <c:pt idx="194">
                  <c:v>03/26/2019</c:v>
                </c:pt>
                <c:pt idx="195">
                  <c:v>03/25/2019</c:v>
                </c:pt>
                <c:pt idx="196">
                  <c:v>03/22/2019</c:v>
                </c:pt>
                <c:pt idx="197">
                  <c:v>03/21/2019</c:v>
                </c:pt>
                <c:pt idx="198">
                  <c:v>03/20/2019</c:v>
                </c:pt>
                <c:pt idx="199">
                  <c:v>03/19/2019</c:v>
                </c:pt>
                <c:pt idx="200">
                  <c:v>03/18/2019</c:v>
                </c:pt>
                <c:pt idx="201">
                  <c:v>03/15/2019</c:v>
                </c:pt>
                <c:pt idx="202">
                  <c:v>03/14/2019</c:v>
                </c:pt>
                <c:pt idx="203">
                  <c:v>03/13/2019</c:v>
                </c:pt>
                <c:pt idx="204">
                  <c:v>03-12-19</c:v>
                </c:pt>
                <c:pt idx="205">
                  <c:v>03-11-19</c:v>
                </c:pt>
                <c:pt idx="206">
                  <c:v>03-08-19</c:v>
                </c:pt>
                <c:pt idx="207">
                  <c:v>03-07-19</c:v>
                </c:pt>
                <c:pt idx="208">
                  <c:v>03-06-19</c:v>
                </c:pt>
                <c:pt idx="209">
                  <c:v>03-05-19</c:v>
                </c:pt>
                <c:pt idx="210">
                  <c:v>03-04-19</c:v>
                </c:pt>
                <c:pt idx="211">
                  <c:v>03-01-19</c:v>
                </c:pt>
                <c:pt idx="212">
                  <c:v>02/28/2019</c:v>
                </c:pt>
                <c:pt idx="213">
                  <c:v>02/27/2019</c:v>
                </c:pt>
                <c:pt idx="214">
                  <c:v>02/26/2019</c:v>
                </c:pt>
                <c:pt idx="215">
                  <c:v>02/25/2019</c:v>
                </c:pt>
                <c:pt idx="216">
                  <c:v>02/22/2019</c:v>
                </c:pt>
                <c:pt idx="217">
                  <c:v>02/21/2019</c:v>
                </c:pt>
                <c:pt idx="218">
                  <c:v>02/20/2019</c:v>
                </c:pt>
                <c:pt idx="219">
                  <c:v>02/19/2019</c:v>
                </c:pt>
                <c:pt idx="220">
                  <c:v>02/15/2019</c:v>
                </c:pt>
                <c:pt idx="221">
                  <c:v>02/14/2019</c:v>
                </c:pt>
                <c:pt idx="222">
                  <c:v>02/13/2019</c:v>
                </c:pt>
                <c:pt idx="223">
                  <c:v>02-12-19</c:v>
                </c:pt>
                <c:pt idx="224">
                  <c:v>02-11-19</c:v>
                </c:pt>
                <c:pt idx="225">
                  <c:v>02-08-19</c:v>
                </c:pt>
                <c:pt idx="226">
                  <c:v>02-07-19</c:v>
                </c:pt>
                <c:pt idx="227">
                  <c:v>02-06-19</c:v>
                </c:pt>
                <c:pt idx="228">
                  <c:v>02-05-19</c:v>
                </c:pt>
                <c:pt idx="229">
                  <c:v>02-04-19</c:v>
                </c:pt>
                <c:pt idx="230">
                  <c:v>02-01-19</c:v>
                </c:pt>
                <c:pt idx="231">
                  <c:v>01/31/2019</c:v>
                </c:pt>
                <c:pt idx="232">
                  <c:v>01/30/2019</c:v>
                </c:pt>
                <c:pt idx="233">
                  <c:v>01/29/2019</c:v>
                </c:pt>
                <c:pt idx="234">
                  <c:v>01/28/2019</c:v>
                </c:pt>
                <c:pt idx="235">
                  <c:v>01/25/2019</c:v>
                </c:pt>
                <c:pt idx="236">
                  <c:v>01/24/2019</c:v>
                </c:pt>
                <c:pt idx="237">
                  <c:v>01/23/2019</c:v>
                </c:pt>
                <c:pt idx="238">
                  <c:v>01/22/2019</c:v>
                </c:pt>
                <c:pt idx="239">
                  <c:v>01/18/2019</c:v>
                </c:pt>
                <c:pt idx="240">
                  <c:v>01/17/2019</c:v>
                </c:pt>
                <c:pt idx="241">
                  <c:v>01/16/2019</c:v>
                </c:pt>
                <c:pt idx="242">
                  <c:v>01/15/2019</c:v>
                </c:pt>
                <c:pt idx="243">
                  <c:v>01/14/2019</c:v>
                </c:pt>
                <c:pt idx="244">
                  <c:v>01-11-19</c:v>
                </c:pt>
                <c:pt idx="245">
                  <c:v>01-10-19</c:v>
                </c:pt>
                <c:pt idx="246">
                  <c:v>01-09-19</c:v>
                </c:pt>
                <c:pt idx="247">
                  <c:v>01-08-19</c:v>
                </c:pt>
                <c:pt idx="248">
                  <c:v>01-07-19</c:v>
                </c:pt>
                <c:pt idx="249">
                  <c:v>01-04-19</c:v>
                </c:pt>
                <c:pt idx="250">
                  <c:v>01-03-19</c:v>
                </c:pt>
                <c:pt idx="251">
                  <c:v>01-02-19</c:v>
                </c:pt>
              </c:strCache>
            </c:strRef>
          </c:cat>
          <c:val>
            <c:numRef>
              <c:f>Sheet1!$H$14:$H$265</c:f>
              <c:numCache>
                <c:formatCode>#,##0.00</c:formatCode>
                <c:ptCount val="252"/>
                <c:pt idx="0">
                  <c:v>8972.6</c:v>
                </c:pt>
                <c:pt idx="1">
                  <c:v>8945.99</c:v>
                </c:pt>
                <c:pt idx="2">
                  <c:v>9006.6200000000008</c:v>
                </c:pt>
                <c:pt idx="3">
                  <c:v>9022.39</c:v>
                </c:pt>
                <c:pt idx="4">
                  <c:v>8952.8799999999992</c:v>
                </c:pt>
                <c:pt idx="5">
                  <c:v>8945.65</c:v>
                </c:pt>
                <c:pt idx="6">
                  <c:v>8924.9500000000007</c:v>
                </c:pt>
                <c:pt idx="7">
                  <c:v>8887.2199999999993</c:v>
                </c:pt>
                <c:pt idx="8">
                  <c:v>8827.74</c:v>
                </c:pt>
                <c:pt idx="9">
                  <c:v>8823.36</c:v>
                </c:pt>
                <c:pt idx="10">
                  <c:v>8814.23</c:v>
                </c:pt>
                <c:pt idx="11">
                  <c:v>8734.8799999999992</c:v>
                </c:pt>
                <c:pt idx="12">
                  <c:v>8717.32</c:v>
                </c:pt>
                <c:pt idx="13">
                  <c:v>8654.0499999999993</c:v>
                </c:pt>
                <c:pt idx="14">
                  <c:v>8616.18</c:v>
                </c:pt>
                <c:pt idx="15">
                  <c:v>8621.83</c:v>
                </c:pt>
                <c:pt idx="16">
                  <c:v>8656.5300000000007</c:v>
                </c:pt>
                <c:pt idx="17">
                  <c:v>8570.7000000000007</c:v>
                </c:pt>
                <c:pt idx="18">
                  <c:v>8566.67</c:v>
                </c:pt>
                <c:pt idx="19">
                  <c:v>8520.64</c:v>
                </c:pt>
                <c:pt idx="20">
                  <c:v>8567.99</c:v>
                </c:pt>
                <c:pt idx="21">
                  <c:v>8665.4699999999993</c:v>
                </c:pt>
                <c:pt idx="22">
                  <c:v>8705.17</c:v>
                </c:pt>
                <c:pt idx="23">
                  <c:v>8647.93</c:v>
                </c:pt>
                <c:pt idx="24">
                  <c:v>8632.49</c:v>
                </c:pt>
                <c:pt idx="25">
                  <c:v>8519.89</c:v>
                </c:pt>
                <c:pt idx="26">
                  <c:v>8506.2099999999991</c:v>
                </c:pt>
                <c:pt idx="27">
                  <c:v>8526.73</c:v>
                </c:pt>
                <c:pt idx="28">
                  <c:v>8570.66</c:v>
                </c:pt>
                <c:pt idx="29">
                  <c:v>8549.94</c:v>
                </c:pt>
                <c:pt idx="30">
                  <c:v>8540.83</c:v>
                </c:pt>
                <c:pt idx="31">
                  <c:v>8479.02</c:v>
                </c:pt>
                <c:pt idx="32">
                  <c:v>8482.1</c:v>
                </c:pt>
                <c:pt idx="33">
                  <c:v>8486.09</c:v>
                </c:pt>
                <c:pt idx="34">
                  <c:v>8464.2800000000007</c:v>
                </c:pt>
                <c:pt idx="35">
                  <c:v>8475.31</c:v>
                </c:pt>
                <c:pt idx="36">
                  <c:v>8434.52</c:v>
                </c:pt>
                <c:pt idx="37">
                  <c:v>8410.6299999999992</c:v>
                </c:pt>
                <c:pt idx="38">
                  <c:v>8434.68</c:v>
                </c:pt>
                <c:pt idx="39">
                  <c:v>8433.2000000000007</c:v>
                </c:pt>
                <c:pt idx="40">
                  <c:v>8386.4</c:v>
                </c:pt>
                <c:pt idx="41">
                  <c:v>8292.36</c:v>
                </c:pt>
                <c:pt idx="42">
                  <c:v>8303.98</c:v>
                </c:pt>
                <c:pt idx="43">
                  <c:v>8276.85</c:v>
                </c:pt>
                <c:pt idx="44">
                  <c:v>8325.99</c:v>
                </c:pt>
                <c:pt idx="45">
                  <c:v>8243.1200000000008</c:v>
                </c:pt>
                <c:pt idx="46">
                  <c:v>8185.8</c:v>
                </c:pt>
                <c:pt idx="47">
                  <c:v>8119.79</c:v>
                </c:pt>
                <c:pt idx="48">
                  <c:v>8104.3</c:v>
                </c:pt>
                <c:pt idx="49">
                  <c:v>8162.99</c:v>
                </c:pt>
                <c:pt idx="50">
                  <c:v>8089.54</c:v>
                </c:pt>
                <c:pt idx="51">
                  <c:v>8156.85</c:v>
                </c:pt>
                <c:pt idx="52">
                  <c:v>8124.18</c:v>
                </c:pt>
                <c:pt idx="53">
                  <c:v>8148.71</c:v>
                </c:pt>
                <c:pt idx="54">
                  <c:v>8048.65</c:v>
                </c:pt>
                <c:pt idx="55">
                  <c:v>8057.04</c:v>
                </c:pt>
                <c:pt idx="56">
                  <c:v>7950.77</c:v>
                </c:pt>
                <c:pt idx="57">
                  <c:v>7903.73</c:v>
                </c:pt>
                <c:pt idx="58">
                  <c:v>7823.76</c:v>
                </c:pt>
                <c:pt idx="59">
                  <c:v>7956.28</c:v>
                </c:pt>
                <c:pt idx="60">
                  <c:v>7982.46</c:v>
                </c:pt>
                <c:pt idx="61">
                  <c:v>7872.25</c:v>
                </c:pt>
                <c:pt idx="62">
                  <c:v>7785.23</c:v>
                </c:pt>
                <c:pt idx="63">
                  <c:v>7908.67</c:v>
                </c:pt>
                <c:pt idx="64">
                  <c:v>7999.33</c:v>
                </c:pt>
                <c:pt idx="65">
                  <c:v>7939.63</c:v>
                </c:pt>
                <c:pt idx="66">
                  <c:v>8030.66</c:v>
                </c:pt>
                <c:pt idx="67">
                  <c:v>8077.38</c:v>
                </c:pt>
                <c:pt idx="68">
                  <c:v>7993.63</c:v>
                </c:pt>
                <c:pt idx="69">
                  <c:v>8112.46</c:v>
                </c:pt>
                <c:pt idx="70">
                  <c:v>8117.67</c:v>
                </c:pt>
                <c:pt idx="71">
                  <c:v>8182.88</c:v>
                </c:pt>
                <c:pt idx="72">
                  <c:v>8177.39</c:v>
                </c:pt>
                <c:pt idx="73">
                  <c:v>8186.02</c:v>
                </c:pt>
                <c:pt idx="74">
                  <c:v>8153.54</c:v>
                </c:pt>
                <c:pt idx="75">
                  <c:v>8176.71</c:v>
                </c:pt>
                <c:pt idx="76">
                  <c:v>8194.4699999999993</c:v>
                </c:pt>
                <c:pt idx="77">
                  <c:v>8169.68</c:v>
                </c:pt>
                <c:pt idx="78">
                  <c:v>8084.15</c:v>
                </c:pt>
                <c:pt idx="79">
                  <c:v>8087.44</c:v>
                </c:pt>
                <c:pt idx="80">
                  <c:v>8103.07</c:v>
                </c:pt>
                <c:pt idx="81">
                  <c:v>8116.83</c:v>
                </c:pt>
                <c:pt idx="82">
                  <c:v>7976.88</c:v>
                </c:pt>
                <c:pt idx="83">
                  <c:v>7874.16</c:v>
                </c:pt>
                <c:pt idx="84">
                  <c:v>7962.88</c:v>
                </c:pt>
                <c:pt idx="85">
                  <c:v>7973.39</c:v>
                </c:pt>
                <c:pt idx="86">
                  <c:v>7856.88</c:v>
                </c:pt>
                <c:pt idx="87">
                  <c:v>7826.95</c:v>
                </c:pt>
                <c:pt idx="88">
                  <c:v>7853.73</c:v>
                </c:pt>
                <c:pt idx="89">
                  <c:v>7751.77</c:v>
                </c:pt>
                <c:pt idx="90">
                  <c:v>7991.39</c:v>
                </c:pt>
                <c:pt idx="91">
                  <c:v>8020.21</c:v>
                </c:pt>
                <c:pt idx="92">
                  <c:v>7948.56</c:v>
                </c:pt>
                <c:pt idx="93">
                  <c:v>8002.81</c:v>
                </c:pt>
                <c:pt idx="94">
                  <c:v>7895.99</c:v>
                </c:pt>
                <c:pt idx="95">
                  <c:v>7766.62</c:v>
                </c:pt>
                <c:pt idx="96">
                  <c:v>7773.94</c:v>
                </c:pt>
                <c:pt idx="97">
                  <c:v>8016.36</c:v>
                </c:pt>
                <c:pt idx="98">
                  <c:v>7863.41</c:v>
                </c:pt>
                <c:pt idx="99">
                  <c:v>7959.14</c:v>
                </c:pt>
                <c:pt idx="100">
                  <c:v>8039.16</c:v>
                </c:pt>
                <c:pt idx="101">
                  <c:v>7862.83</c:v>
                </c:pt>
                <c:pt idx="102">
                  <c:v>7833.27</c:v>
                </c:pt>
                <c:pt idx="103">
                  <c:v>7726.04</c:v>
                </c:pt>
                <c:pt idx="104">
                  <c:v>8004.07</c:v>
                </c:pt>
                <c:pt idx="105">
                  <c:v>8111.12</c:v>
                </c:pt>
                <c:pt idx="106">
                  <c:v>8175.42</c:v>
                </c:pt>
                <c:pt idx="107">
                  <c:v>8273.61</c:v>
                </c:pt>
                <c:pt idx="108">
                  <c:v>8293.33</c:v>
                </c:pt>
                <c:pt idx="109">
                  <c:v>8330.2099999999991</c:v>
                </c:pt>
                <c:pt idx="110">
                  <c:v>8238.5400000000009</c:v>
                </c:pt>
                <c:pt idx="111">
                  <c:v>8321.5</c:v>
                </c:pt>
                <c:pt idx="112">
                  <c:v>8251.4</c:v>
                </c:pt>
                <c:pt idx="113">
                  <c:v>8204.14</c:v>
                </c:pt>
                <c:pt idx="114">
                  <c:v>8146.49</c:v>
                </c:pt>
                <c:pt idx="115">
                  <c:v>8207.24</c:v>
                </c:pt>
                <c:pt idx="116">
                  <c:v>8185.21</c:v>
                </c:pt>
                <c:pt idx="117">
                  <c:v>8222.7999999999993</c:v>
                </c:pt>
                <c:pt idx="118">
                  <c:v>8258.18</c:v>
                </c:pt>
                <c:pt idx="119">
                  <c:v>8244.14</c:v>
                </c:pt>
                <c:pt idx="120">
                  <c:v>8196.0400000000009</c:v>
                </c:pt>
                <c:pt idx="121">
                  <c:v>8202.5300000000007</c:v>
                </c:pt>
                <c:pt idx="122">
                  <c:v>8141.73</c:v>
                </c:pt>
                <c:pt idx="123">
                  <c:v>8098.38</c:v>
                </c:pt>
                <c:pt idx="124">
                  <c:v>8161.79</c:v>
                </c:pt>
                <c:pt idx="125">
                  <c:v>8170.23</c:v>
                </c:pt>
                <c:pt idx="126">
                  <c:v>8109.09</c:v>
                </c:pt>
                <c:pt idx="127">
                  <c:v>8091.16</c:v>
                </c:pt>
                <c:pt idx="128">
                  <c:v>8006.24</c:v>
                </c:pt>
                <c:pt idx="129">
                  <c:v>7967.76</c:v>
                </c:pt>
                <c:pt idx="130">
                  <c:v>7909.97</c:v>
                </c:pt>
                <c:pt idx="131">
                  <c:v>7884.72</c:v>
                </c:pt>
                <c:pt idx="132">
                  <c:v>8005.7</c:v>
                </c:pt>
                <c:pt idx="133">
                  <c:v>8031.71</c:v>
                </c:pt>
                <c:pt idx="134">
                  <c:v>8051.34</c:v>
                </c:pt>
                <c:pt idx="135">
                  <c:v>7987.32</c:v>
                </c:pt>
                <c:pt idx="136">
                  <c:v>7953.88</c:v>
                </c:pt>
                <c:pt idx="137">
                  <c:v>7845.02</c:v>
                </c:pt>
                <c:pt idx="138">
                  <c:v>7796.66</c:v>
                </c:pt>
                <c:pt idx="139">
                  <c:v>7837.13</c:v>
                </c:pt>
                <c:pt idx="140">
                  <c:v>7792.72</c:v>
                </c:pt>
                <c:pt idx="141">
                  <c:v>7822.57</c:v>
                </c:pt>
                <c:pt idx="142">
                  <c:v>7823.17</c:v>
                </c:pt>
                <c:pt idx="143">
                  <c:v>7742.1</c:v>
                </c:pt>
                <c:pt idx="144">
                  <c:v>7615.55</c:v>
                </c:pt>
                <c:pt idx="145">
                  <c:v>7575.48</c:v>
                </c:pt>
                <c:pt idx="146">
                  <c:v>7527.12</c:v>
                </c:pt>
                <c:pt idx="147">
                  <c:v>7333.02</c:v>
                </c:pt>
                <c:pt idx="148">
                  <c:v>7453.15</c:v>
                </c:pt>
                <c:pt idx="149">
                  <c:v>7567.72</c:v>
                </c:pt>
                <c:pt idx="150">
                  <c:v>7547.31</c:v>
                </c:pt>
                <c:pt idx="151">
                  <c:v>7607.35</c:v>
                </c:pt>
                <c:pt idx="152">
                  <c:v>7637.01</c:v>
                </c:pt>
                <c:pt idx="153">
                  <c:v>7628.28</c:v>
                </c:pt>
                <c:pt idx="154">
                  <c:v>7750.84</c:v>
                </c:pt>
                <c:pt idx="155">
                  <c:v>7785.72</c:v>
                </c:pt>
                <c:pt idx="156">
                  <c:v>7702.38</c:v>
                </c:pt>
                <c:pt idx="157">
                  <c:v>7816.28</c:v>
                </c:pt>
                <c:pt idx="158">
                  <c:v>7898.05</c:v>
                </c:pt>
                <c:pt idx="159">
                  <c:v>7822.15</c:v>
                </c:pt>
                <c:pt idx="160">
                  <c:v>7734.49</c:v>
                </c:pt>
                <c:pt idx="161">
                  <c:v>7647.02</c:v>
                </c:pt>
                <c:pt idx="162">
                  <c:v>7916.94</c:v>
                </c:pt>
                <c:pt idx="163">
                  <c:v>7910.59</c:v>
                </c:pt>
                <c:pt idx="164">
                  <c:v>7943.32</c:v>
                </c:pt>
                <c:pt idx="165">
                  <c:v>7963.76</c:v>
                </c:pt>
                <c:pt idx="166">
                  <c:v>8123.29</c:v>
                </c:pt>
                <c:pt idx="167">
                  <c:v>8164</c:v>
                </c:pt>
                <c:pt idx="168">
                  <c:v>8036.77</c:v>
                </c:pt>
                <c:pt idx="169">
                  <c:v>8049.64</c:v>
                </c:pt>
                <c:pt idx="170">
                  <c:v>8095.39</c:v>
                </c:pt>
                <c:pt idx="171">
                  <c:v>8161.85</c:v>
                </c:pt>
                <c:pt idx="172">
                  <c:v>8146.4</c:v>
                </c:pt>
                <c:pt idx="173">
                  <c:v>8118.68</c:v>
                </c:pt>
                <c:pt idx="174">
                  <c:v>8102.02</c:v>
                </c:pt>
                <c:pt idx="175">
                  <c:v>8120.82</c:v>
                </c:pt>
                <c:pt idx="176">
                  <c:v>8015.27</c:v>
                </c:pt>
                <c:pt idx="177">
                  <c:v>7998.06</c:v>
                </c:pt>
                <c:pt idx="178">
                  <c:v>7996.08</c:v>
                </c:pt>
                <c:pt idx="179">
                  <c:v>8000.23</c:v>
                </c:pt>
                <c:pt idx="180">
                  <c:v>7976.01</c:v>
                </c:pt>
                <c:pt idx="181">
                  <c:v>7984.16</c:v>
                </c:pt>
                <c:pt idx="182">
                  <c:v>7947.36</c:v>
                </c:pt>
                <c:pt idx="183">
                  <c:v>7964.24</c:v>
                </c:pt>
                <c:pt idx="184">
                  <c:v>7909.28</c:v>
                </c:pt>
                <c:pt idx="185">
                  <c:v>7953.88</c:v>
                </c:pt>
                <c:pt idx="186">
                  <c:v>7938.69</c:v>
                </c:pt>
                <c:pt idx="187">
                  <c:v>7891.78</c:v>
                </c:pt>
                <c:pt idx="188">
                  <c:v>7895.55</c:v>
                </c:pt>
                <c:pt idx="189">
                  <c:v>7848.69</c:v>
                </c:pt>
                <c:pt idx="190">
                  <c:v>7828.91</c:v>
                </c:pt>
                <c:pt idx="191">
                  <c:v>7729.32</c:v>
                </c:pt>
                <c:pt idx="192">
                  <c:v>7669.17</c:v>
                </c:pt>
                <c:pt idx="193">
                  <c:v>7643.38</c:v>
                </c:pt>
                <c:pt idx="194">
                  <c:v>7691.52</c:v>
                </c:pt>
                <c:pt idx="195">
                  <c:v>7637.54</c:v>
                </c:pt>
                <c:pt idx="196">
                  <c:v>7642.67</c:v>
                </c:pt>
                <c:pt idx="197">
                  <c:v>7838.96</c:v>
                </c:pt>
                <c:pt idx="198">
                  <c:v>7728.97</c:v>
                </c:pt>
                <c:pt idx="199">
                  <c:v>7723.95</c:v>
                </c:pt>
                <c:pt idx="200">
                  <c:v>7714.48</c:v>
                </c:pt>
                <c:pt idx="201">
                  <c:v>7688.53</c:v>
                </c:pt>
                <c:pt idx="202">
                  <c:v>7630.91</c:v>
                </c:pt>
                <c:pt idx="203">
                  <c:v>7643.4</c:v>
                </c:pt>
                <c:pt idx="204">
                  <c:v>7591.03</c:v>
                </c:pt>
                <c:pt idx="205">
                  <c:v>7558.06</c:v>
                </c:pt>
                <c:pt idx="206">
                  <c:v>7408.14</c:v>
                </c:pt>
                <c:pt idx="207">
                  <c:v>7421.46</c:v>
                </c:pt>
                <c:pt idx="208">
                  <c:v>7505.92</c:v>
                </c:pt>
                <c:pt idx="209">
                  <c:v>7576.36</c:v>
                </c:pt>
                <c:pt idx="210">
                  <c:v>7577.57</c:v>
                </c:pt>
                <c:pt idx="211">
                  <c:v>7595.35</c:v>
                </c:pt>
                <c:pt idx="212">
                  <c:v>7532.53</c:v>
                </c:pt>
                <c:pt idx="213">
                  <c:v>7554.51</c:v>
                </c:pt>
                <c:pt idx="214">
                  <c:v>7549.3</c:v>
                </c:pt>
                <c:pt idx="215">
                  <c:v>7554.46</c:v>
                </c:pt>
                <c:pt idx="216">
                  <c:v>7527.55</c:v>
                </c:pt>
                <c:pt idx="217">
                  <c:v>7459.71</c:v>
                </c:pt>
                <c:pt idx="218">
                  <c:v>7489.07</c:v>
                </c:pt>
                <c:pt idx="219">
                  <c:v>7486.77</c:v>
                </c:pt>
                <c:pt idx="220">
                  <c:v>7472.41</c:v>
                </c:pt>
                <c:pt idx="221">
                  <c:v>7426.95</c:v>
                </c:pt>
                <c:pt idx="222">
                  <c:v>7420.38</c:v>
                </c:pt>
                <c:pt idx="223">
                  <c:v>7414.62</c:v>
                </c:pt>
                <c:pt idx="224">
                  <c:v>7307.9</c:v>
                </c:pt>
                <c:pt idx="225">
                  <c:v>7298.2</c:v>
                </c:pt>
                <c:pt idx="226">
                  <c:v>7288.35</c:v>
                </c:pt>
                <c:pt idx="227">
                  <c:v>7375.28</c:v>
                </c:pt>
                <c:pt idx="228">
                  <c:v>7402.08</c:v>
                </c:pt>
                <c:pt idx="229">
                  <c:v>7347.54</c:v>
                </c:pt>
                <c:pt idx="230">
                  <c:v>7263.87</c:v>
                </c:pt>
                <c:pt idx="231">
                  <c:v>7281.74</c:v>
                </c:pt>
                <c:pt idx="232">
                  <c:v>7183.08</c:v>
                </c:pt>
                <c:pt idx="233">
                  <c:v>7028.29</c:v>
                </c:pt>
                <c:pt idx="234">
                  <c:v>7085.69</c:v>
                </c:pt>
                <c:pt idx="235">
                  <c:v>7164.86</c:v>
                </c:pt>
                <c:pt idx="236">
                  <c:v>7073.46</c:v>
                </c:pt>
                <c:pt idx="237">
                  <c:v>7025.77</c:v>
                </c:pt>
                <c:pt idx="238">
                  <c:v>7020.36</c:v>
                </c:pt>
                <c:pt idx="239">
                  <c:v>7157.23</c:v>
                </c:pt>
                <c:pt idx="240">
                  <c:v>7084.46</c:v>
                </c:pt>
                <c:pt idx="241">
                  <c:v>7034.69</c:v>
                </c:pt>
                <c:pt idx="242">
                  <c:v>7023.83</c:v>
                </c:pt>
                <c:pt idx="243">
                  <c:v>6905.91</c:v>
                </c:pt>
                <c:pt idx="244">
                  <c:v>6971.48</c:v>
                </c:pt>
                <c:pt idx="245">
                  <c:v>6986.07</c:v>
                </c:pt>
                <c:pt idx="246">
                  <c:v>6957.08</c:v>
                </c:pt>
                <c:pt idx="247">
                  <c:v>6897</c:v>
                </c:pt>
                <c:pt idx="248">
                  <c:v>6823.47</c:v>
                </c:pt>
                <c:pt idx="249">
                  <c:v>6738.86</c:v>
                </c:pt>
                <c:pt idx="250">
                  <c:v>6463.5</c:v>
                </c:pt>
                <c:pt idx="251">
                  <c:v>6665.94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7-4158-A6AB-43733680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664778464"/>
        <c:axId val="1664779296"/>
      </c:stockChart>
      <c:catAx>
        <c:axId val="16647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79296"/>
        <c:crosses val="autoZero"/>
        <c:auto val="1"/>
        <c:lblAlgn val="ctr"/>
        <c:lblOffset val="100"/>
        <c:noMultiLvlLbl val="0"/>
      </c:catAx>
      <c:valAx>
        <c:axId val="16647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vs Lowest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Sheet1!$Q$34:$T$34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Sheet1!$Q$35:$T$35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9052</c:v>
                </c:pt>
                <c:pt idx="2" formatCode="_(&quot;$&quot;* #,##0.00_);_(&quot;$&quot;* \(#,##0.00\);_(&quot;$&quot;* &quot;-&quot;??_);_(@_)">
                  <c:v>6457.13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3-4F86-B544-535F864E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369888"/>
        <c:axId val="785360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Sheet1!$Q$34:$T$34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Sheet1!$Q$36:$T$36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03-4F86-B544-535F864EC383}"/>
                  </c:ext>
                </c:extLst>
              </c15:ser>
            </c15:filteredBarSeries>
          </c:ext>
        </c:extLst>
      </c:barChart>
      <c:catAx>
        <c:axId val="785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0320"/>
        <c:crosses val="autoZero"/>
        <c:auto val="1"/>
        <c:lblAlgn val="ctr"/>
        <c:lblOffset val="100"/>
        <c:noMultiLvlLbl val="0"/>
      </c:catAx>
      <c:valAx>
        <c:axId val="7853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vs Lowest price movement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0A-4C7A-9B1B-B3D6D4C622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0A-4C7A-9B1B-B3D6D4C622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0A-4C7A-9B1B-B3D6D4C622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0A-4C7A-9B1B-B3D6D4C622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0A-4C7A-9B1B-B3D6D4C622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0A-4C7A-9B1B-B3D6D4C6222F}"/>
              </c:ext>
            </c:extLst>
          </c:dPt>
          <c:cat>
            <c:strRef>
              <c:f>Sheet1!$U$34:$Z$34</c:f>
              <c:strCache>
                <c:ptCount val="4"/>
                <c:pt idx="0">
                  <c:v>Highest movement</c:v>
                </c:pt>
                <c:pt idx="3">
                  <c:v>Lowest movement</c:v>
                </c:pt>
              </c:strCache>
            </c:strRef>
          </c:cat>
          <c:val>
            <c:numRef>
              <c:f>Sheet1!$U$35:$Z$35</c:f>
              <c:numCache>
                <c:formatCode>0%</c:formatCode>
                <c:ptCount val="6"/>
                <c:pt idx="0">
                  <c:v>4.2599999999999999E-2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F-443D-B69D-5AE9F334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E0A-4C7A-9B1B-B3D6D4C6222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E0A-4C7A-9B1B-B3D6D4C6222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E0A-4C7A-9B1B-B3D6D4C6222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E0A-4C7A-9B1B-B3D6D4C6222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E0A-4C7A-9B1B-B3D6D4C6222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E0A-4C7A-9B1B-B3D6D4C6222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Sheet1!$U$34:$Z$34</c15:sqref>
                        </c15:formulaRef>
                      </c:ext>
                    </c:extLst>
                    <c:strCache>
                      <c:ptCount val="4"/>
                      <c:pt idx="0">
                        <c:v>Highest movement</c:v>
                      </c:pt>
                      <c:pt idx="3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Sheet1!$U$36:$Z$36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1F-443D-B69D-5AE9F3343BA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 Range Prevision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Sheet1!$AA$34:$AD$34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Sheet1!$AA$35:$AD$35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10000.49126917285</c:v>
                </c:pt>
                <c:pt idx="2" formatCode="_(&quot;$&quot;* #,##0.00_);_(&quot;$&quot;* \(#,##0.00\);_(&quot;$&quot;* &quot;-&quot;??_);_(@_)">
                  <c:v>5508.6387308271514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0-4C40-8F37-C80126F4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779984"/>
        <c:axId val="798782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Sheet1!$AA$34:$AD$34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Sheet1!$AA$36:$AD$36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50-4C40-8F37-C80126F45F94}"/>
                  </c:ext>
                </c:extLst>
              </c15:ser>
            </c15:filteredBarSeries>
          </c:ext>
        </c:extLst>
      </c:barChart>
      <c:catAx>
        <c:axId val="7987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82896"/>
        <c:crosses val="autoZero"/>
        <c:auto val="1"/>
        <c:lblAlgn val="ctr"/>
        <c:lblOffset val="100"/>
        <c:noMultiLvlLbl val="0"/>
      </c:catAx>
      <c:valAx>
        <c:axId val="7987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9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Sheet1!$AE$34:$AJ$34</c:f>
              <c:strCache>
                <c:ptCount val="4"/>
                <c:pt idx="0">
                  <c:v>Standard deviation</c:v>
                </c:pt>
                <c:pt idx="3">
                  <c:v>Daily Volatility</c:v>
                </c:pt>
              </c:strCache>
            </c:strRef>
          </c:cat>
          <c:val>
            <c:numRef>
              <c:f>Sheet1!$AE$35:$AJ$35</c:f>
              <c:numCache>
                <c:formatCode>0.00</c:formatCode>
                <c:ptCount val="6"/>
                <c:pt idx="0">
                  <c:v>474.24563458642433</c:v>
                </c:pt>
                <c:pt idx="3" formatCode="0.00%">
                  <c:v>1.017454565927231E-2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DFC-A91D-CF267C2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141680"/>
        <c:axId val="613147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Sheet1!$AE$34:$AJ$34</c15:sqref>
                        </c15:formulaRef>
                      </c:ext>
                    </c:extLst>
                    <c:strCache>
                      <c:ptCount val="4"/>
                      <c:pt idx="0">
                        <c:v>Standard deviation</c:v>
                      </c:pt>
                      <c:pt idx="3">
                        <c:v>Daily Volatility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Sheet1!$AE$36:$AJ$36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B4-4DFC-A91D-CF267C2FEC1C}"/>
                  </c:ext>
                </c:extLst>
              </c15:ser>
            </c15:filteredBarSeries>
          </c:ext>
        </c:extLst>
      </c:barChart>
      <c:catAx>
        <c:axId val="61314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7088"/>
        <c:crosses val="autoZero"/>
        <c:auto val="1"/>
        <c:lblAlgn val="ctr"/>
        <c:lblOffset val="100"/>
        <c:noMultiLvlLbl val="0"/>
      </c:catAx>
      <c:valAx>
        <c:axId val="6131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163831</xdr:rowOff>
    </xdr:from>
    <xdr:to>
      <xdr:col>32</xdr:col>
      <xdr:colOff>30480</xdr:colOff>
      <xdr:row>29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65DCF-AF26-4526-AC95-1BF109C2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36</xdr:row>
      <xdr:rowOff>25400</xdr:rowOff>
    </xdr:from>
    <xdr:to>
      <xdr:col>19</xdr:col>
      <xdr:colOff>601133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7415A-A739-45E3-BBF5-83CF5583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16933</xdr:colOff>
      <xdr:row>36</xdr:row>
      <xdr:rowOff>16931</xdr:rowOff>
    </xdr:from>
    <xdr:to>
      <xdr:col>26</xdr:col>
      <xdr:colOff>1</xdr:colOff>
      <xdr:row>51</xdr:row>
      <xdr:rowOff>42332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B6DCE-6373-433D-94F7-A0EF93609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592667</xdr:colOff>
      <xdr:row>36</xdr:row>
      <xdr:rowOff>8466</xdr:rowOff>
    </xdr:from>
    <xdr:to>
      <xdr:col>29</xdr:col>
      <xdr:colOff>601133</xdr:colOff>
      <xdr:row>51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A18B96-45AC-4FEC-BC73-481C508F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36</xdr:row>
      <xdr:rowOff>16932</xdr:rowOff>
    </xdr:from>
    <xdr:to>
      <xdr:col>36</xdr:col>
      <xdr:colOff>93133</xdr:colOff>
      <xdr:row>51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354A89-9151-4118-A1B2-C3E7081DD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0.08621</cdr:x>
      <cdr:y>0.11703</cdr:y>
    </cdr:from>
    <cdr:to>
      <cdr:x>0.98372</cdr:x>
      <cdr:y>0.12084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D341655-39C2-47D2-B7C2-1F003BC2A90B}"/>
            </a:ext>
          </a:extLst>
        </cdr:cNvPr>
        <cdr:cNvCxnSpPr/>
      </cdr:nvCxnSpPr>
      <cdr:spPr>
        <a:xfrm xmlns:a="http://schemas.openxmlformats.org/drawingml/2006/main">
          <a:off x="685800" y="468630"/>
          <a:ext cx="7139940" cy="15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0.08089</cdr:x>
      <cdr:y>0.40834</cdr:y>
    </cdr:from>
    <cdr:to>
      <cdr:x>0.98233</cdr:x>
      <cdr:y>0.40834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FFFCB88-80D7-4E88-AA32-57A046E192F0}"/>
            </a:ext>
          </a:extLst>
        </cdr:cNvPr>
        <cdr:cNvCxnSpPr/>
      </cdr:nvCxnSpPr>
      <cdr:spPr>
        <a:xfrm xmlns:a="http://schemas.openxmlformats.org/drawingml/2006/main">
          <a:off x="643467" y="1571836"/>
          <a:ext cx="717126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0.79076</cdr:x>
      <cdr:y>0.05994</cdr:y>
    </cdr:from>
    <cdr:to>
      <cdr:x>0.98276</cdr:x>
      <cdr:y>0.1158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48F2A26-5A46-4533-B6EF-2108EFB667FB}"/>
            </a:ext>
          </a:extLst>
        </cdr:cNvPr>
        <cdr:cNvSpPr txBox="1"/>
      </cdr:nvSpPr>
      <cdr:spPr>
        <a:xfrm xmlns:a="http://schemas.openxmlformats.org/drawingml/2006/main">
          <a:off x="6290734" y="230731"/>
          <a:ext cx="1527398" cy="215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Highest price prevision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0.79693</cdr:x>
      <cdr:y>0.3998</cdr:y>
    </cdr:from>
    <cdr:to>
      <cdr:x>0.9818</cdr:x>
      <cdr:y>0.45879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283735E-A26C-4265-AF6D-BDB56082C305}"/>
            </a:ext>
          </a:extLst>
        </cdr:cNvPr>
        <cdr:cNvSpPr txBox="1"/>
      </cdr:nvSpPr>
      <cdr:spPr>
        <a:xfrm xmlns:a="http://schemas.openxmlformats.org/drawingml/2006/main">
          <a:off x="6339801" y="1538996"/>
          <a:ext cx="1470693" cy="227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Lowest price prevision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837D5-60A7-41D8-ABCC-AE5DFE4C168F}" name="Table2" displayName="Table2" ref="B13:M265" totalsRowShown="0" headerRowDxfId="16" dataDxfId="14" headerRowBorderDxfId="15" tableBorderDxfId="13" totalsRowBorderDxfId="12">
  <tableColumns count="12">
    <tableColumn id="1" xr3:uid="{E47A6804-6C3D-431A-80D8-79BDCDD318E0}" name="Date_" dataDxfId="11"/>
    <tableColumn id="2" xr3:uid="{A4C5D5B5-0105-41DD-AF97-B737FF2D377D}" name="Price" dataDxfId="10"/>
    <tableColumn id="12" xr3:uid="{CAD7C4D3-163E-4291-9A66-7F4844956870}" name="date" dataDxfId="9"/>
    <tableColumn id="3" xr3:uid="{09FD16BA-F6A6-473C-A5C8-3BC3558997CE}" name="Open" dataDxfId="8"/>
    <tableColumn id="4" xr3:uid="{19CBCFB7-54B7-4522-ABD3-77C5323F8789}" name="High" dataDxfId="7"/>
    <tableColumn id="5" xr3:uid="{05DA45BD-1ADD-41BA-984F-21CB682AD2BC}" name="Low" dataDxfId="6"/>
    <tableColumn id="11" xr3:uid="{920132EB-5CF2-400D-BFF7-5E317C865113}" name="Close price" dataDxfId="5"/>
    <tableColumn id="6" xr3:uid="{0BA65AB2-853D-4562-B1EC-B3FA8AFFA5CA}" name="Vol." dataDxfId="4"/>
    <tableColumn id="7" xr3:uid="{0100F2BE-203D-4C54-B578-35B87FAB2642}" name="Change %" dataDxfId="3"/>
    <tableColumn id="8" xr3:uid="{D1D0D3FD-F85F-47C2-BC79-3524CF834391}" name="Column1" dataDxfId="2" dataCellStyle="Percent">
      <calculatedColumnFormula>ABS(Table2[[#This Row],[Change %]])</calculatedColumnFormula>
    </tableColumn>
    <tableColumn id="9" xr3:uid="{A8F73F6E-97DC-4D83-86EF-C66CE16FA20D}" name="Volatility (in $)" dataDxfId="1">
      <calculatedColumnFormula>Table2[[#This Row],[High]]-Table2[[#This Row],[Low]]</calculatedColumnFormula>
    </tableColumn>
    <tableColumn id="10" xr3:uid="{41B4C456-0465-45F1-8669-B505E5092F85}" name="Daily volatility in %" dataDxfId="0">
      <calculatedColumnFormula>Table2[[#This Row],[Volatility (in $)]]/Table2[[#This Row],[Open]]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3634-2289-4F0E-9C07-0C4D9CAB2F04}">
  <dimension ref="B1:AJ265"/>
  <sheetViews>
    <sheetView tabSelected="1" zoomScale="70" zoomScaleNormal="70" workbookViewId="0">
      <selection activeCell="P29" sqref="P29"/>
    </sheetView>
  </sheetViews>
  <sheetFormatPr defaultRowHeight="14.4" x14ac:dyDescent="0.3"/>
  <cols>
    <col min="2" max="2" width="10.77734375" customWidth="1"/>
    <col min="4" max="4" width="10.109375" customWidth="1"/>
    <col min="6" max="6" width="11.6640625" customWidth="1"/>
    <col min="8" max="8" width="13.33203125" customWidth="1"/>
    <col min="9" max="9" width="10.44140625" customWidth="1"/>
    <col min="10" max="10" width="11.109375" customWidth="1"/>
    <col min="11" max="11" width="9.6640625" bestFit="1" customWidth="1"/>
    <col min="12" max="12" width="15" bestFit="1" customWidth="1"/>
    <col min="13" max="13" width="19.77734375" bestFit="1" customWidth="1"/>
    <col min="15" max="15" width="24" bestFit="1" customWidth="1"/>
    <col min="16" max="16" width="13.6640625" bestFit="1" customWidth="1"/>
  </cols>
  <sheetData>
    <row r="1" spans="2:19" x14ac:dyDescent="0.3">
      <c r="L1" s="56" t="s">
        <v>440</v>
      </c>
      <c r="M1" s="57"/>
      <c r="N1" s="57"/>
      <c r="O1" s="57"/>
      <c r="P1" s="57"/>
      <c r="Q1" s="57"/>
      <c r="R1" s="57"/>
      <c r="S1" s="58"/>
    </row>
    <row r="2" spans="2:19" ht="19.8" customHeight="1" thickBot="1" x14ac:dyDescent="0.35">
      <c r="L2" s="59"/>
      <c r="M2" s="60"/>
      <c r="N2" s="60"/>
      <c r="O2" s="60"/>
      <c r="P2" s="60"/>
      <c r="Q2" s="60"/>
      <c r="R2" s="60"/>
      <c r="S2" s="61"/>
    </row>
    <row r="3" spans="2:19" ht="18" thickBot="1" x14ac:dyDescent="0.35">
      <c r="B3" s="68" t="s">
        <v>407</v>
      </c>
      <c r="C3" s="69"/>
      <c r="D3" s="69"/>
      <c r="E3" s="69"/>
      <c r="F3" s="70"/>
      <c r="L3" t="s">
        <v>415</v>
      </c>
      <c r="O3" t="s">
        <v>415</v>
      </c>
    </row>
    <row r="4" spans="2:19" ht="18" thickBot="1" x14ac:dyDescent="0.35">
      <c r="B4" s="62" t="s">
        <v>441</v>
      </c>
      <c r="C4" s="63"/>
      <c r="D4" s="63"/>
      <c r="E4" s="63"/>
      <c r="F4" s="64"/>
    </row>
    <row r="5" spans="2:19" x14ac:dyDescent="0.3">
      <c r="B5" s="71" t="s">
        <v>408</v>
      </c>
      <c r="C5" s="72"/>
      <c r="D5" s="72"/>
      <c r="E5" s="72"/>
      <c r="F5" s="73"/>
    </row>
    <row r="6" spans="2:19" x14ac:dyDescent="0.3">
      <c r="B6" s="74" t="s">
        <v>409</v>
      </c>
      <c r="C6" s="75"/>
      <c r="D6" s="75"/>
      <c r="E6" s="75"/>
      <c r="F6" s="76"/>
    </row>
    <row r="7" spans="2:19" x14ac:dyDescent="0.3">
      <c r="B7" s="74" t="s">
        <v>410</v>
      </c>
      <c r="C7" s="75"/>
      <c r="D7" s="75"/>
      <c r="E7" s="75"/>
      <c r="F7" s="76"/>
      <c r="M7" t="s">
        <v>415</v>
      </c>
    </row>
    <row r="8" spans="2:19" x14ac:dyDescent="0.3">
      <c r="B8" s="74" t="s">
        <v>411</v>
      </c>
      <c r="C8" s="75"/>
      <c r="D8" s="75"/>
      <c r="E8" s="75"/>
      <c r="F8" s="76"/>
    </row>
    <row r="9" spans="2:19" ht="12.6" customHeight="1" x14ac:dyDescent="0.3">
      <c r="B9" s="74" t="s">
        <v>412</v>
      </c>
      <c r="C9" s="75"/>
      <c r="D9" s="75"/>
      <c r="E9" s="75"/>
      <c r="F9" s="76"/>
    </row>
    <row r="10" spans="2:19" ht="14.4" customHeight="1" thickBot="1" x14ac:dyDescent="0.35">
      <c r="B10" s="65" t="s">
        <v>413</v>
      </c>
      <c r="C10" s="66"/>
      <c r="D10" s="66"/>
      <c r="E10" s="66"/>
      <c r="F10" s="67"/>
    </row>
    <row r="11" spans="2:19" ht="15" thickBot="1" x14ac:dyDescent="0.35"/>
    <row r="12" spans="2:19" ht="19.2" thickBot="1" x14ac:dyDescent="0.5">
      <c r="E12" s="44" t="s">
        <v>414</v>
      </c>
      <c r="F12" s="45"/>
      <c r="G12" s="45"/>
      <c r="H12" s="45"/>
      <c r="I12" s="45"/>
      <c r="J12" s="46"/>
    </row>
    <row r="13" spans="2:19" ht="16.2" thickBot="1" x14ac:dyDescent="0.35">
      <c r="B13" s="17" t="s">
        <v>427</v>
      </c>
      <c r="C13" s="18" t="s">
        <v>0</v>
      </c>
      <c r="D13" s="18" t="s">
        <v>426</v>
      </c>
      <c r="E13" s="18" t="s">
        <v>1</v>
      </c>
      <c r="F13" s="18" t="s">
        <v>2</v>
      </c>
      <c r="G13" s="18" t="s">
        <v>3</v>
      </c>
      <c r="H13" s="18" t="s">
        <v>425</v>
      </c>
      <c r="I13" s="18" t="s">
        <v>4</v>
      </c>
      <c r="J13" s="19" t="s">
        <v>5</v>
      </c>
      <c r="K13" s="21" t="s">
        <v>421</v>
      </c>
      <c r="L13" s="25" t="s">
        <v>422</v>
      </c>
      <c r="M13" s="25" t="s">
        <v>423</v>
      </c>
      <c r="O13" s="20" t="s">
        <v>416</v>
      </c>
      <c r="P13" s="28">
        <f>MAX(Table2[High])</f>
        <v>9052</v>
      </c>
    </row>
    <row r="14" spans="2:19" ht="15.6" x14ac:dyDescent="0.3">
      <c r="B14" s="12" t="s">
        <v>6</v>
      </c>
      <c r="C14" s="13">
        <v>8972.6</v>
      </c>
      <c r="D14" s="12" t="s">
        <v>6</v>
      </c>
      <c r="E14" s="14">
        <v>8918.74</v>
      </c>
      <c r="F14" s="14">
        <v>8975.35</v>
      </c>
      <c r="G14" s="14">
        <v>8912.77</v>
      </c>
      <c r="H14" s="13">
        <v>8972.6</v>
      </c>
      <c r="I14" s="15" t="s">
        <v>7</v>
      </c>
      <c r="J14" s="16">
        <v>3.0000000000000001E-3</v>
      </c>
      <c r="K14" s="22">
        <f>ABS(Table2[[#This Row],[Change %]])</f>
        <v>3.0000000000000001E-3</v>
      </c>
      <c r="L14" s="26">
        <f>Table2[[#This Row],[High]]-Table2[[#This Row],[Low]]</f>
        <v>62.579999999999927</v>
      </c>
      <c r="M14" s="27">
        <f>Table2[[#This Row],[Volatility (in $)]]/Table2[[#This Row],[Open]]</f>
        <v>7.0166862135234266E-3</v>
      </c>
      <c r="O14" s="20" t="s">
        <v>417</v>
      </c>
      <c r="P14" s="28">
        <f>MIN(Table2[Low])</f>
        <v>6457.13</v>
      </c>
    </row>
    <row r="15" spans="2:19" ht="15.6" x14ac:dyDescent="0.3">
      <c r="B15" s="1" t="s">
        <v>8</v>
      </c>
      <c r="C15" s="2">
        <v>8945.99</v>
      </c>
      <c r="D15" s="1" t="s">
        <v>8</v>
      </c>
      <c r="E15" s="3">
        <v>9004.4500000000007</v>
      </c>
      <c r="F15" s="3">
        <v>9006.36</v>
      </c>
      <c r="G15" s="3">
        <v>8909.19</v>
      </c>
      <c r="H15" s="2">
        <v>8945.99</v>
      </c>
      <c r="I15" s="4" t="s">
        <v>9</v>
      </c>
      <c r="J15" s="5">
        <v>-6.7000000000000002E-3</v>
      </c>
      <c r="K15" s="23">
        <f>ABS(Table2[[#This Row],[Change %]])</f>
        <v>6.7000000000000002E-3</v>
      </c>
      <c r="L15" s="26">
        <f>Table2[[#This Row],[High]]-Table2[[#This Row],[Low]]</f>
        <v>97.170000000000073</v>
      </c>
      <c r="M15" s="27">
        <f>Table2[[#This Row],[Volatility (in $)]]/Table2[[#This Row],[Open]]</f>
        <v>1.0791330953028788E-2</v>
      </c>
      <c r="O15" s="20" t="s">
        <v>418</v>
      </c>
      <c r="P15" s="29">
        <f>_xlfn.STDEV.P(Table2[Open])</f>
        <v>474.24563458642433</v>
      </c>
    </row>
    <row r="16" spans="2:19" ht="15.6" x14ac:dyDescent="0.3">
      <c r="B16" s="1" t="s">
        <v>10</v>
      </c>
      <c r="C16" s="2">
        <v>9006.6200000000008</v>
      </c>
      <c r="D16" s="1" t="s">
        <v>10</v>
      </c>
      <c r="E16" s="3">
        <v>9049.4699999999993</v>
      </c>
      <c r="F16" s="3">
        <v>9052</v>
      </c>
      <c r="G16" s="3">
        <v>8987.32</v>
      </c>
      <c r="H16" s="2">
        <v>9006.6200000000008</v>
      </c>
      <c r="I16" s="4" t="s">
        <v>11</v>
      </c>
      <c r="J16" s="5">
        <v>-1.6999999999999999E-3</v>
      </c>
      <c r="K16" s="23">
        <f>ABS(Table2[[#This Row],[Change %]])</f>
        <v>1.6999999999999999E-3</v>
      </c>
      <c r="L16" s="26">
        <f>Table2[[#This Row],[High]]-Table2[[#This Row],[Low]]</f>
        <v>64.680000000000291</v>
      </c>
      <c r="M16" s="27">
        <f>Table2[[#This Row],[Volatility (in $)]]/Table2[[#This Row],[Open]]</f>
        <v>7.1473799018064365E-3</v>
      </c>
      <c r="O16" s="20" t="s">
        <v>419</v>
      </c>
      <c r="P16" s="30">
        <f>MAX(Table2[Column1])</f>
        <v>4.2599999999999999E-2</v>
      </c>
    </row>
    <row r="17" spans="2:36" ht="15.6" x14ac:dyDescent="0.3">
      <c r="B17" s="1" t="s">
        <v>12</v>
      </c>
      <c r="C17" s="2">
        <v>9022.39</v>
      </c>
      <c r="D17" s="1" t="s">
        <v>12</v>
      </c>
      <c r="E17" s="3">
        <v>8970.2099999999991</v>
      </c>
      <c r="F17" s="3">
        <v>9022.4599999999991</v>
      </c>
      <c r="G17" s="3">
        <v>8968.4500000000007</v>
      </c>
      <c r="H17" s="2">
        <v>9022.39</v>
      </c>
      <c r="I17" s="4" t="s">
        <v>13</v>
      </c>
      <c r="J17" s="5">
        <v>7.7999999999999996E-3</v>
      </c>
      <c r="K17" s="23">
        <f>ABS(Table2[[#This Row],[Change %]])</f>
        <v>7.7999999999999996E-3</v>
      </c>
      <c r="L17" s="26">
        <f>Table2[[#This Row],[High]]-Table2[[#This Row],[Low]]</f>
        <v>54.009999999998399</v>
      </c>
      <c r="M17" s="27">
        <f>Table2[[#This Row],[Volatility (in $)]]/Table2[[#This Row],[Open]]</f>
        <v>6.0210407560133379E-3</v>
      </c>
      <c r="O17" s="20" t="s">
        <v>420</v>
      </c>
      <c r="P17" s="30">
        <f>MIN(Table2[Column1])</f>
        <v>1E-4</v>
      </c>
    </row>
    <row r="18" spans="2:36" ht="15.6" x14ac:dyDescent="0.3">
      <c r="B18" s="1" t="s">
        <v>14</v>
      </c>
      <c r="C18" s="2">
        <v>8952.8799999999992</v>
      </c>
      <c r="D18" s="1" t="s">
        <v>14</v>
      </c>
      <c r="E18" s="3">
        <v>8955.01</v>
      </c>
      <c r="F18" s="3">
        <v>8957.1200000000008</v>
      </c>
      <c r="G18" s="3">
        <v>8934.36</v>
      </c>
      <c r="H18" s="2">
        <v>8952.8799999999992</v>
      </c>
      <c r="I18" s="4" t="s">
        <v>15</v>
      </c>
      <c r="J18" s="5">
        <v>8.0000000000000004E-4</v>
      </c>
      <c r="K18" s="23">
        <f>ABS(Table2[[#This Row],[Change %]])</f>
        <v>8.0000000000000004E-4</v>
      </c>
      <c r="L18" s="26">
        <f>Table2[[#This Row],[High]]-Table2[[#This Row],[Low]]</f>
        <v>22.760000000000218</v>
      </c>
      <c r="M18" s="27">
        <f>Table2[[#This Row],[Volatility (in $)]]/Table2[[#This Row],[Open]]</f>
        <v>2.5415940350708953E-3</v>
      </c>
      <c r="O18" s="20" t="s">
        <v>424</v>
      </c>
      <c r="P18" s="31">
        <f>AVERAGE(Table2[Daily volatility in %])</f>
        <v>1.017454565927231E-2</v>
      </c>
    </row>
    <row r="19" spans="2:36" x14ac:dyDescent="0.3">
      <c r="B19" s="1" t="s">
        <v>16</v>
      </c>
      <c r="C19" s="2">
        <v>8945.65</v>
      </c>
      <c r="D19" s="1" t="s">
        <v>16</v>
      </c>
      <c r="E19" s="3">
        <v>8950.2000000000007</v>
      </c>
      <c r="F19" s="3">
        <v>8956.64</v>
      </c>
      <c r="G19" s="3">
        <v>8934.5499999999993</v>
      </c>
      <c r="H19" s="2">
        <v>8945.65</v>
      </c>
      <c r="I19" s="4" t="s">
        <v>17</v>
      </c>
      <c r="J19" s="5">
        <v>2.3E-3</v>
      </c>
      <c r="K19" s="23">
        <f>ABS(Table2[[#This Row],[Change %]])</f>
        <v>2.3E-3</v>
      </c>
      <c r="L19" s="26">
        <f>Table2[[#This Row],[High]]-Table2[[#This Row],[Low]]</f>
        <v>22.090000000000146</v>
      </c>
      <c r="M19" s="27">
        <f>Table2[[#This Row],[Volatility (in $)]]/Table2[[#This Row],[Open]]</f>
        <v>2.4681012714799829E-3</v>
      </c>
    </row>
    <row r="20" spans="2:36" ht="15.6" x14ac:dyDescent="0.3">
      <c r="B20" s="1" t="s">
        <v>18</v>
      </c>
      <c r="C20" s="2">
        <v>8924.9500000000007</v>
      </c>
      <c r="D20" s="1" t="s">
        <v>18</v>
      </c>
      <c r="E20" s="3">
        <v>8911.84</v>
      </c>
      <c r="F20" s="3">
        <v>8931.91</v>
      </c>
      <c r="G20" s="3">
        <v>8901.8700000000008</v>
      </c>
      <c r="H20" s="2">
        <v>8924.9500000000007</v>
      </c>
      <c r="I20" s="4" t="s">
        <v>19</v>
      </c>
      <c r="J20" s="5">
        <v>4.1999999999999997E-3</v>
      </c>
      <c r="K20" s="23">
        <f>ABS(Table2[[#This Row],[Change %]])</f>
        <v>4.1999999999999997E-3</v>
      </c>
      <c r="L20" s="26">
        <f>Table2[[#This Row],[High]]-Table2[[#This Row],[Low]]</f>
        <v>30.039999999999054</v>
      </c>
      <c r="M20" s="27">
        <f>Table2[[#This Row],[Volatility (in $)]]/Table2[[#This Row],[Open]]</f>
        <v>3.3707966031705072E-3</v>
      </c>
      <c r="O20" s="20" t="s">
        <v>428</v>
      </c>
      <c r="P20" s="32">
        <f>P13+2*P15</f>
        <v>10000.49126917285</v>
      </c>
    </row>
    <row r="21" spans="2:36" ht="15.6" x14ac:dyDescent="0.3">
      <c r="B21" s="1" t="s">
        <v>20</v>
      </c>
      <c r="C21" s="2">
        <v>8887.2199999999993</v>
      </c>
      <c r="D21" s="1" t="s">
        <v>20</v>
      </c>
      <c r="E21" s="3">
        <v>8838.9699999999993</v>
      </c>
      <c r="F21" s="3">
        <v>8888.1299999999992</v>
      </c>
      <c r="G21" s="3">
        <v>8838.9699999999993</v>
      </c>
      <c r="H21" s="2">
        <v>8887.2199999999993</v>
      </c>
      <c r="I21" s="4" t="s">
        <v>21</v>
      </c>
      <c r="J21" s="5">
        <v>6.7000000000000002E-3</v>
      </c>
      <c r="K21" s="23">
        <f>ABS(Table2[[#This Row],[Change %]])</f>
        <v>6.7000000000000002E-3</v>
      </c>
      <c r="L21" s="26">
        <f>Table2[[#This Row],[High]]-Table2[[#This Row],[Low]]</f>
        <v>49.159999999999854</v>
      </c>
      <c r="M21" s="27">
        <f>Table2[[#This Row],[Volatility (in $)]]/Table2[[#This Row],[Open]]</f>
        <v>5.5617340029437655E-3</v>
      </c>
      <c r="O21" s="20" t="s">
        <v>429</v>
      </c>
      <c r="P21" s="32">
        <f>P14-2*P15</f>
        <v>5508.6387308271514</v>
      </c>
    </row>
    <row r="22" spans="2:36" x14ac:dyDescent="0.3">
      <c r="B22" s="1" t="s">
        <v>22</v>
      </c>
      <c r="C22" s="2">
        <v>8827.74</v>
      </c>
      <c r="D22" s="1" t="s">
        <v>22</v>
      </c>
      <c r="E22" s="3">
        <v>8834.65</v>
      </c>
      <c r="F22" s="3">
        <v>8848.76</v>
      </c>
      <c r="G22" s="3">
        <v>8820.42</v>
      </c>
      <c r="H22" s="2">
        <v>8827.74</v>
      </c>
      <c r="I22" s="4" t="s">
        <v>23</v>
      </c>
      <c r="J22" s="5">
        <v>5.0000000000000001E-4</v>
      </c>
      <c r="K22" s="23">
        <f>ABS(Table2[[#This Row],[Change %]])</f>
        <v>5.0000000000000001E-4</v>
      </c>
      <c r="L22" s="26">
        <f>Table2[[#This Row],[High]]-Table2[[#This Row],[Low]]</f>
        <v>28.340000000000146</v>
      </c>
      <c r="M22" s="27">
        <f>Table2[[#This Row],[Volatility (in $)]]/Table2[[#This Row],[Open]]</f>
        <v>3.2078237394803583E-3</v>
      </c>
    </row>
    <row r="23" spans="2:36" x14ac:dyDescent="0.3">
      <c r="B23" s="1" t="s">
        <v>24</v>
      </c>
      <c r="C23" s="2">
        <v>8823.36</v>
      </c>
      <c r="D23" s="1" t="s">
        <v>24</v>
      </c>
      <c r="E23" s="3">
        <v>8829.4699999999993</v>
      </c>
      <c r="F23" s="3">
        <v>8831.99</v>
      </c>
      <c r="G23" s="3">
        <v>8804.6</v>
      </c>
      <c r="H23" s="2">
        <v>8823.36</v>
      </c>
      <c r="I23" s="4" t="s">
        <v>25</v>
      </c>
      <c r="J23" s="5">
        <v>1E-3</v>
      </c>
      <c r="K23" s="23">
        <f>ABS(Table2[[#This Row],[Change %]])</f>
        <v>1E-3</v>
      </c>
      <c r="L23" s="26">
        <f>Table2[[#This Row],[High]]-Table2[[#This Row],[Low]]</f>
        <v>27.389999999999418</v>
      </c>
      <c r="M23" s="27">
        <f>Table2[[#This Row],[Volatility (in $)]]/Table2[[#This Row],[Open]]</f>
        <v>3.1021114517631771E-3</v>
      </c>
    </row>
    <row r="24" spans="2:36" x14ac:dyDescent="0.3">
      <c r="B24" s="1" t="s">
        <v>26</v>
      </c>
      <c r="C24" s="2">
        <v>8814.23</v>
      </c>
      <c r="D24" s="1" t="s">
        <v>26</v>
      </c>
      <c r="E24" s="3">
        <v>8791.31</v>
      </c>
      <c r="F24" s="3">
        <v>8833.4500000000007</v>
      </c>
      <c r="G24" s="3">
        <v>8789.77</v>
      </c>
      <c r="H24" s="2">
        <v>8814.23</v>
      </c>
      <c r="I24" s="4" t="s">
        <v>27</v>
      </c>
      <c r="J24" s="5">
        <v>9.1000000000000004E-3</v>
      </c>
      <c r="K24" s="23">
        <f>ABS(Table2[[#This Row],[Change %]])</f>
        <v>9.1000000000000004E-3</v>
      </c>
      <c r="L24" s="26">
        <f>Table2[[#This Row],[High]]-Table2[[#This Row],[Low]]</f>
        <v>43.680000000000291</v>
      </c>
      <c r="M24" s="27">
        <f>Table2[[#This Row],[Volatility (in $)]]/Table2[[#This Row],[Open]]</f>
        <v>4.9685427996510522E-3</v>
      </c>
    </row>
    <row r="25" spans="2:36" x14ac:dyDescent="0.3">
      <c r="B25" s="1" t="s">
        <v>28</v>
      </c>
      <c r="C25" s="2">
        <v>8734.8799999999992</v>
      </c>
      <c r="D25" s="1" t="s">
        <v>28</v>
      </c>
      <c r="E25" s="3">
        <v>8713.91</v>
      </c>
      <c r="F25" s="3">
        <v>8768.8700000000008</v>
      </c>
      <c r="G25" s="3">
        <v>8697.58</v>
      </c>
      <c r="H25" s="2">
        <v>8734.8799999999992</v>
      </c>
      <c r="I25" s="4" t="s">
        <v>29</v>
      </c>
      <c r="J25" s="5">
        <v>2E-3</v>
      </c>
      <c r="K25" s="23">
        <f>ABS(Table2[[#This Row],[Change %]])</f>
        <v>2E-3</v>
      </c>
      <c r="L25" s="26">
        <f>Table2[[#This Row],[High]]-Table2[[#This Row],[Low]]</f>
        <v>71.290000000000873</v>
      </c>
      <c r="M25" s="27">
        <f>Table2[[#This Row],[Volatility (in $)]]/Table2[[#This Row],[Open]]</f>
        <v>8.1811724013675698E-3</v>
      </c>
    </row>
    <row r="26" spans="2:36" x14ac:dyDescent="0.3">
      <c r="B26" s="6">
        <v>43811</v>
      </c>
      <c r="C26" s="2">
        <v>8717.32</v>
      </c>
      <c r="D26" s="6">
        <v>43811</v>
      </c>
      <c r="E26" s="3">
        <v>8645.36</v>
      </c>
      <c r="F26" s="3">
        <v>8745.82</v>
      </c>
      <c r="G26" s="3">
        <v>8633.6</v>
      </c>
      <c r="H26" s="2">
        <v>8717.32</v>
      </c>
      <c r="I26" s="4" t="s">
        <v>30</v>
      </c>
      <c r="J26" s="5">
        <v>7.3000000000000001E-3</v>
      </c>
      <c r="K26" s="23">
        <f>ABS(Table2[[#This Row],[Change %]])</f>
        <v>7.3000000000000001E-3</v>
      </c>
      <c r="L26" s="26">
        <f>Table2[[#This Row],[High]]-Table2[[#This Row],[Low]]</f>
        <v>112.21999999999935</v>
      </c>
      <c r="M26" s="27">
        <f>Table2[[#This Row],[Volatility (in $)]]/Table2[[#This Row],[Open]]</f>
        <v>1.2980373286942284E-2</v>
      </c>
    </row>
    <row r="27" spans="2:36" x14ac:dyDescent="0.3">
      <c r="B27" s="6">
        <v>43781</v>
      </c>
      <c r="C27" s="2">
        <v>8654.0499999999993</v>
      </c>
      <c r="D27" s="6">
        <v>43781</v>
      </c>
      <c r="E27" s="3">
        <v>8631.1200000000008</v>
      </c>
      <c r="F27" s="3">
        <v>8658.48</v>
      </c>
      <c r="G27" s="3">
        <v>8622.35</v>
      </c>
      <c r="H27" s="2">
        <v>8654.0499999999993</v>
      </c>
      <c r="I27" s="4" t="s">
        <v>31</v>
      </c>
      <c r="J27" s="5">
        <v>4.4000000000000003E-3</v>
      </c>
      <c r="K27" s="23">
        <f>ABS(Table2[[#This Row],[Change %]])</f>
        <v>4.4000000000000003E-3</v>
      </c>
      <c r="L27" s="26">
        <f>Table2[[#This Row],[High]]-Table2[[#This Row],[Low]]</f>
        <v>36.1299999999992</v>
      </c>
      <c r="M27" s="27">
        <f>Table2[[#This Row],[Volatility (in $)]]/Table2[[#This Row],[Open]]</f>
        <v>4.186015256420858E-3</v>
      </c>
    </row>
    <row r="28" spans="2:36" x14ac:dyDescent="0.3">
      <c r="B28" s="6">
        <v>43750</v>
      </c>
      <c r="C28" s="2">
        <v>8616.18</v>
      </c>
      <c r="D28" s="6">
        <v>43750</v>
      </c>
      <c r="E28" s="3">
        <v>8623.56</v>
      </c>
      <c r="F28" s="3">
        <v>8650.76</v>
      </c>
      <c r="G28" s="3">
        <v>8600.82</v>
      </c>
      <c r="H28" s="2">
        <v>8616.18</v>
      </c>
      <c r="I28" s="4" t="s">
        <v>32</v>
      </c>
      <c r="J28" s="5">
        <v>-6.9999999999999999E-4</v>
      </c>
      <c r="K28" s="23">
        <f>ABS(Table2[[#This Row],[Change %]])</f>
        <v>6.9999999999999999E-4</v>
      </c>
      <c r="L28" s="26">
        <f>Table2[[#This Row],[High]]-Table2[[#This Row],[Low]]</f>
        <v>49.940000000000509</v>
      </c>
      <c r="M28" s="27">
        <f>Table2[[#This Row],[Volatility (in $)]]/Table2[[#This Row],[Open]]</f>
        <v>5.7911117914179891E-3</v>
      </c>
    </row>
    <row r="29" spans="2:36" x14ac:dyDescent="0.3">
      <c r="B29" s="6">
        <v>43720</v>
      </c>
      <c r="C29" s="2">
        <v>8621.83</v>
      </c>
      <c r="D29" s="6">
        <v>43720</v>
      </c>
      <c r="E29" s="3">
        <v>8650.86</v>
      </c>
      <c r="F29" s="3">
        <v>8678.85</v>
      </c>
      <c r="G29" s="3">
        <v>8619.77</v>
      </c>
      <c r="H29" s="2">
        <v>8621.83</v>
      </c>
      <c r="I29" s="4" t="s">
        <v>33</v>
      </c>
      <c r="J29" s="5">
        <v>-4.0000000000000001E-3</v>
      </c>
      <c r="K29" s="23">
        <f>ABS(Table2[[#This Row],[Change %]])</f>
        <v>4.0000000000000001E-3</v>
      </c>
      <c r="L29" s="26">
        <f>Table2[[#This Row],[High]]-Table2[[#This Row],[Low]]</f>
        <v>59.079999999999927</v>
      </c>
      <c r="M29" s="27">
        <f>Table2[[#This Row],[Volatility (in $)]]/Table2[[#This Row],[Open]]</f>
        <v>6.8293788132046899E-3</v>
      </c>
    </row>
    <row r="30" spans="2:36" ht="15" thickBot="1" x14ac:dyDescent="0.35">
      <c r="B30" s="6">
        <v>43628</v>
      </c>
      <c r="C30" s="2">
        <v>8656.5300000000007</v>
      </c>
      <c r="D30" s="6">
        <v>43628</v>
      </c>
      <c r="E30" s="3">
        <v>8634.25</v>
      </c>
      <c r="F30" s="3">
        <v>8665.44</v>
      </c>
      <c r="G30" s="3">
        <v>8630.58</v>
      </c>
      <c r="H30" s="2">
        <v>8656.5300000000007</v>
      </c>
      <c r="I30" s="4" t="s">
        <v>34</v>
      </c>
      <c r="J30" s="5">
        <v>0.01</v>
      </c>
      <c r="K30" s="23">
        <f>ABS(Table2[[#This Row],[Change %]])</f>
        <v>0.01</v>
      </c>
      <c r="L30" s="26">
        <f>Table2[[#This Row],[High]]-Table2[[#This Row],[Low]]</f>
        <v>34.860000000000582</v>
      </c>
      <c r="M30" s="27">
        <f>Table2[[#This Row],[Volatility (in $)]]/Table2[[#This Row],[Open]]</f>
        <v>4.0374091553986259E-3</v>
      </c>
    </row>
    <row r="31" spans="2:36" x14ac:dyDescent="0.3">
      <c r="B31" s="6">
        <v>43597</v>
      </c>
      <c r="C31" s="2">
        <v>8570.7000000000007</v>
      </c>
      <c r="D31" s="6">
        <v>43597</v>
      </c>
      <c r="E31" s="3">
        <v>8587.93</v>
      </c>
      <c r="F31" s="3">
        <v>8588.89</v>
      </c>
      <c r="G31" s="3">
        <v>8541.92</v>
      </c>
      <c r="H31" s="2">
        <v>8570.7000000000007</v>
      </c>
      <c r="I31" s="4" t="s">
        <v>35</v>
      </c>
      <c r="J31" s="5">
        <v>5.0000000000000001E-4</v>
      </c>
      <c r="K31" s="23">
        <f>ABS(Table2[[#This Row],[Change %]])</f>
        <v>5.0000000000000001E-4</v>
      </c>
      <c r="L31" s="26">
        <f>Table2[[#This Row],[High]]-Table2[[#This Row],[Low]]</f>
        <v>46.969999999999345</v>
      </c>
      <c r="M31" s="27">
        <f>Table2[[#This Row],[Volatility (in $)]]/Table2[[#This Row],[Open]]</f>
        <v>5.4693040115603346E-3</v>
      </c>
      <c r="Q31" s="47" t="s">
        <v>430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9"/>
    </row>
    <row r="32" spans="2:36" ht="15" thickBot="1" x14ac:dyDescent="0.35">
      <c r="B32" s="6">
        <v>43567</v>
      </c>
      <c r="C32" s="2">
        <v>8566.67</v>
      </c>
      <c r="D32" s="6">
        <v>43567</v>
      </c>
      <c r="E32" s="3">
        <v>8557.44</v>
      </c>
      <c r="F32" s="3">
        <v>8584.8799999999992</v>
      </c>
      <c r="G32" s="3">
        <v>8552.3799999999992</v>
      </c>
      <c r="H32" s="2">
        <v>8566.67</v>
      </c>
      <c r="I32" s="4" t="s">
        <v>36</v>
      </c>
      <c r="J32" s="5">
        <v>5.4000000000000003E-3</v>
      </c>
      <c r="K32" s="23">
        <f>ABS(Table2[[#This Row],[Change %]])</f>
        <v>5.4000000000000003E-3</v>
      </c>
      <c r="L32" s="26">
        <f>Table2[[#This Row],[High]]-Table2[[#This Row],[Low]]</f>
        <v>32.5</v>
      </c>
      <c r="M32" s="27">
        <f>Table2[[#This Row],[Volatility (in $)]]/Table2[[#This Row],[Open]]</f>
        <v>3.7978647819908755E-3</v>
      </c>
      <c r="Q32" s="50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2"/>
    </row>
    <row r="33" spans="2:36" ht="15" thickBot="1" x14ac:dyDescent="0.35">
      <c r="B33" s="6">
        <v>43536</v>
      </c>
      <c r="C33" s="2">
        <v>8520.64</v>
      </c>
      <c r="D33" s="6">
        <v>43536</v>
      </c>
      <c r="E33" s="3">
        <v>8460.7199999999993</v>
      </c>
      <c r="F33" s="3">
        <v>8523.98</v>
      </c>
      <c r="G33" s="3">
        <v>8435.4</v>
      </c>
      <c r="H33" s="2">
        <v>8520.64</v>
      </c>
      <c r="I33" s="4" t="s">
        <v>37</v>
      </c>
      <c r="J33" s="5">
        <v>-5.4999999999999997E-3</v>
      </c>
      <c r="K33" s="23">
        <f>ABS(Table2[[#This Row],[Change %]])</f>
        <v>5.4999999999999997E-3</v>
      </c>
      <c r="L33" s="26">
        <f>Table2[[#This Row],[High]]-Table2[[#This Row],[Low]]</f>
        <v>88.579999999999927</v>
      </c>
      <c r="M33" s="27">
        <f>Table2[[#This Row],[Volatility (in $)]]/Table2[[#This Row],[Open]]</f>
        <v>1.0469558146351603E-2</v>
      </c>
      <c r="Q33" s="53" t="s">
        <v>431</v>
      </c>
      <c r="R33" s="55"/>
      <c r="S33" s="55"/>
      <c r="T33" s="54"/>
      <c r="U33" s="53" t="s">
        <v>434</v>
      </c>
      <c r="V33" s="55"/>
      <c r="W33" s="55"/>
      <c r="X33" s="55"/>
      <c r="Y33" s="55"/>
      <c r="Z33" s="54"/>
      <c r="AA33" s="53" t="s">
        <v>437</v>
      </c>
      <c r="AB33" s="55"/>
      <c r="AC33" s="55"/>
      <c r="AD33" s="54"/>
      <c r="AE33" s="53" t="s">
        <v>438</v>
      </c>
      <c r="AF33" s="55"/>
      <c r="AG33" s="55"/>
      <c r="AH33" s="55"/>
      <c r="AI33" s="55"/>
      <c r="AJ33" s="54"/>
    </row>
    <row r="34" spans="2:36" ht="15" thickBot="1" x14ac:dyDescent="0.35">
      <c r="B34" s="6">
        <v>43508</v>
      </c>
      <c r="C34" s="2">
        <v>8567.99</v>
      </c>
      <c r="D34" s="6">
        <v>43508</v>
      </c>
      <c r="E34" s="3">
        <v>8672.84</v>
      </c>
      <c r="F34" s="3">
        <v>8672.84</v>
      </c>
      <c r="G34" s="3">
        <v>8540.16</v>
      </c>
      <c r="H34" s="2">
        <v>8567.99</v>
      </c>
      <c r="I34" s="4" t="s">
        <v>38</v>
      </c>
      <c r="J34" s="5">
        <v>-1.12E-2</v>
      </c>
      <c r="K34" s="23">
        <f>ABS(Table2[[#This Row],[Change %]])</f>
        <v>1.12E-2</v>
      </c>
      <c r="L34" s="26">
        <f>Table2[[#This Row],[High]]-Table2[[#This Row],[Low]]</f>
        <v>132.68000000000029</v>
      </c>
      <c r="M34" s="27">
        <f>Table2[[#This Row],[Volatility (in $)]]/Table2[[#This Row],[Open]]</f>
        <v>1.5298333648493491E-2</v>
      </c>
      <c r="Q34" s="53" t="s">
        <v>432</v>
      </c>
      <c r="R34" s="54"/>
      <c r="S34" s="53" t="s">
        <v>433</v>
      </c>
      <c r="T34" s="54"/>
      <c r="U34" s="53" t="s">
        <v>435</v>
      </c>
      <c r="V34" s="55"/>
      <c r="W34" s="54"/>
      <c r="X34" s="53" t="s">
        <v>436</v>
      </c>
      <c r="Y34" s="55"/>
      <c r="Z34" s="54"/>
      <c r="AA34" s="53" t="s">
        <v>432</v>
      </c>
      <c r="AB34" s="54"/>
      <c r="AC34" s="53" t="s">
        <v>433</v>
      </c>
      <c r="AD34" s="54"/>
      <c r="AE34" s="53" t="s">
        <v>418</v>
      </c>
      <c r="AF34" s="55"/>
      <c r="AG34" s="54"/>
      <c r="AH34" s="53" t="s">
        <v>439</v>
      </c>
      <c r="AI34" s="55"/>
      <c r="AJ34" s="54"/>
    </row>
    <row r="35" spans="2:36" x14ac:dyDescent="0.3">
      <c r="B35" s="1" t="s">
        <v>39</v>
      </c>
      <c r="C35" s="2">
        <v>8665.4699999999993</v>
      </c>
      <c r="D35" s="1" t="s">
        <v>39</v>
      </c>
      <c r="E35" s="3">
        <v>8682.01</v>
      </c>
      <c r="F35" s="3">
        <v>8697.33</v>
      </c>
      <c r="G35" s="3">
        <v>8664.0300000000007</v>
      </c>
      <c r="H35" s="2">
        <v>8665.4699999999993</v>
      </c>
      <c r="I35" s="4" t="s">
        <v>40</v>
      </c>
      <c r="J35" s="5">
        <v>-4.5999999999999999E-3</v>
      </c>
      <c r="K35" s="23">
        <f>ABS(Table2[[#This Row],[Change %]])</f>
        <v>4.5999999999999999E-3</v>
      </c>
      <c r="L35" s="26">
        <f>Table2[[#This Row],[High]]-Table2[[#This Row],[Low]]</f>
        <v>33.299999999999272</v>
      </c>
      <c r="M35" s="27">
        <f>Table2[[#This Row],[Volatility (in $)]]/Table2[[#This Row],[Open]]</f>
        <v>3.8355173513966549E-3</v>
      </c>
      <c r="Q35" s="33">
        <f>P13</f>
        <v>9052</v>
      </c>
      <c r="R35" s="34"/>
      <c r="S35" s="33">
        <f>P14</f>
        <v>6457.13</v>
      </c>
      <c r="T35" s="34"/>
      <c r="U35" s="42">
        <f>P16</f>
        <v>4.2599999999999999E-2</v>
      </c>
      <c r="V35" s="43"/>
      <c r="W35" s="34"/>
      <c r="X35" s="42">
        <f>P17</f>
        <v>1E-4</v>
      </c>
      <c r="Y35" s="43"/>
      <c r="Z35" s="34"/>
      <c r="AA35" s="33">
        <f>P20</f>
        <v>10000.49126917285</v>
      </c>
      <c r="AB35" s="34"/>
      <c r="AC35" s="33">
        <f>P21</f>
        <v>5508.6387308271514</v>
      </c>
      <c r="AD35" s="34"/>
      <c r="AE35" s="37">
        <f>P15</f>
        <v>474.24563458642433</v>
      </c>
      <c r="AF35" s="38"/>
      <c r="AG35" s="34"/>
      <c r="AH35" s="40">
        <f>P18</f>
        <v>1.017454565927231E-2</v>
      </c>
      <c r="AI35" s="41"/>
      <c r="AJ35" s="34"/>
    </row>
    <row r="36" spans="2:36" ht="15" thickBot="1" x14ac:dyDescent="0.35">
      <c r="B36" s="1" t="s">
        <v>41</v>
      </c>
      <c r="C36" s="2">
        <v>8705.17</v>
      </c>
      <c r="D36" s="1" t="s">
        <v>41</v>
      </c>
      <c r="E36" s="3">
        <v>8669.59</v>
      </c>
      <c r="F36" s="3">
        <v>8705.91</v>
      </c>
      <c r="G36" s="3">
        <v>8662.58</v>
      </c>
      <c r="H36" s="2">
        <v>8705.17</v>
      </c>
      <c r="I36" s="4" t="s">
        <v>42</v>
      </c>
      <c r="J36" s="5">
        <v>6.6E-3</v>
      </c>
      <c r="K36" s="23">
        <f>ABS(Table2[[#This Row],[Change %]])</f>
        <v>6.6E-3</v>
      </c>
      <c r="L36" s="26">
        <f>Table2[[#This Row],[High]]-Table2[[#This Row],[Low]]</f>
        <v>43.329999999999927</v>
      </c>
      <c r="M36" s="27">
        <f>Table2[[#This Row],[Volatility (in $)]]/Table2[[#This Row],[Open]]</f>
        <v>4.9979295445343932E-3</v>
      </c>
      <c r="Q36" s="35"/>
      <c r="R36" s="36"/>
      <c r="S36" s="35"/>
      <c r="T36" s="36"/>
      <c r="U36" s="35"/>
      <c r="V36" s="39"/>
      <c r="W36" s="36"/>
      <c r="X36" s="35"/>
      <c r="Y36" s="39"/>
      <c r="Z36" s="36"/>
      <c r="AA36" s="35"/>
      <c r="AB36" s="36"/>
      <c r="AC36" s="35"/>
      <c r="AD36" s="36"/>
      <c r="AE36" s="35"/>
      <c r="AF36" s="39"/>
      <c r="AG36" s="36"/>
      <c r="AH36" s="35"/>
      <c r="AI36" s="39"/>
      <c r="AJ36" s="36"/>
    </row>
    <row r="37" spans="2:36" x14ac:dyDescent="0.3">
      <c r="B37" s="1" t="s">
        <v>43</v>
      </c>
      <c r="C37" s="2">
        <v>8647.93</v>
      </c>
      <c r="D37" s="1" t="s">
        <v>43</v>
      </c>
      <c r="E37" s="3">
        <v>8635.4</v>
      </c>
      <c r="F37" s="3">
        <v>8659.73</v>
      </c>
      <c r="G37" s="3">
        <v>8625.6200000000008</v>
      </c>
      <c r="H37" s="2">
        <v>8647.93</v>
      </c>
      <c r="I37" s="4" t="s">
        <v>44</v>
      </c>
      <c r="J37" s="5">
        <v>1.8E-3</v>
      </c>
      <c r="K37" s="23">
        <f>ABS(Table2[[#This Row],[Change %]])</f>
        <v>1.8E-3</v>
      </c>
      <c r="L37" s="26">
        <f>Table2[[#This Row],[High]]-Table2[[#This Row],[Low]]</f>
        <v>34.109999999998763</v>
      </c>
      <c r="M37" s="27">
        <f>Table2[[#This Row],[Volatility (in $)]]/Table2[[#This Row],[Open]]</f>
        <v>3.950019686406972E-3</v>
      </c>
    </row>
    <row r="38" spans="2:36" x14ac:dyDescent="0.3">
      <c r="B38" s="1" t="s">
        <v>45</v>
      </c>
      <c r="C38" s="2">
        <v>8632.49</v>
      </c>
      <c r="D38" s="1" t="s">
        <v>45</v>
      </c>
      <c r="E38" s="3">
        <v>8559.65</v>
      </c>
      <c r="F38" s="3">
        <v>8633.15</v>
      </c>
      <c r="G38" s="3">
        <v>8559.65</v>
      </c>
      <c r="H38" s="2">
        <v>8632.49</v>
      </c>
      <c r="I38" s="4" t="s">
        <v>46</v>
      </c>
      <c r="J38" s="5">
        <v>1.32E-2</v>
      </c>
      <c r="K38" s="23">
        <f>ABS(Table2[[#This Row],[Change %]])</f>
        <v>1.32E-2</v>
      </c>
      <c r="L38" s="26">
        <f>Table2[[#This Row],[High]]-Table2[[#This Row],[Low]]</f>
        <v>73.5</v>
      </c>
      <c r="M38" s="27">
        <f>Table2[[#This Row],[Volatility (in $)]]/Table2[[#This Row],[Open]]</f>
        <v>8.5867996939127181E-3</v>
      </c>
    </row>
    <row r="39" spans="2:36" x14ac:dyDescent="0.3">
      <c r="B39" s="1" t="s">
        <v>47</v>
      </c>
      <c r="C39" s="2">
        <v>8519.89</v>
      </c>
      <c r="D39" s="1" t="s">
        <v>47</v>
      </c>
      <c r="E39" s="3">
        <v>8530.5400000000009</v>
      </c>
      <c r="F39" s="3">
        <v>8535.4599999999991</v>
      </c>
      <c r="G39" s="3">
        <v>8477.49</v>
      </c>
      <c r="H39" s="2">
        <v>8519.89</v>
      </c>
      <c r="I39" s="4" t="s">
        <v>48</v>
      </c>
      <c r="J39" s="5">
        <v>1.6000000000000001E-3</v>
      </c>
      <c r="K39" s="23">
        <f>ABS(Table2[[#This Row],[Change %]])</f>
        <v>1.6000000000000001E-3</v>
      </c>
      <c r="L39" s="26">
        <f>Table2[[#This Row],[High]]-Table2[[#This Row],[Low]]</f>
        <v>57.969999999999345</v>
      </c>
      <c r="M39" s="27">
        <f>Table2[[#This Row],[Volatility (in $)]]/Table2[[#This Row],[Open]]</f>
        <v>6.7955838669063549E-3</v>
      </c>
      <c r="AB39" t="s">
        <v>415</v>
      </c>
    </row>
    <row r="40" spans="2:36" x14ac:dyDescent="0.3">
      <c r="B40" s="1" t="s">
        <v>49</v>
      </c>
      <c r="C40" s="2">
        <v>8506.2099999999991</v>
      </c>
      <c r="D40" s="1" t="s">
        <v>49</v>
      </c>
      <c r="E40" s="3">
        <v>8527.8700000000008</v>
      </c>
      <c r="F40" s="3">
        <v>8530.73</v>
      </c>
      <c r="G40" s="3">
        <v>8487.2900000000009</v>
      </c>
      <c r="H40" s="2">
        <v>8506.2099999999991</v>
      </c>
      <c r="I40" s="4" t="s">
        <v>50</v>
      </c>
      <c r="J40" s="5">
        <v>-2.3999999999999998E-3</v>
      </c>
      <c r="K40" s="23">
        <f>ABS(Table2[[#This Row],[Change %]])</f>
        <v>2.3999999999999998E-3</v>
      </c>
      <c r="L40" s="26">
        <f>Table2[[#This Row],[High]]-Table2[[#This Row],[Low]]</f>
        <v>43.43999999999869</v>
      </c>
      <c r="M40" s="27">
        <f>Table2[[#This Row],[Volatility (in $)]]/Table2[[#This Row],[Open]]</f>
        <v>5.0938862810993467E-3</v>
      </c>
    </row>
    <row r="41" spans="2:36" x14ac:dyDescent="0.3">
      <c r="B41" s="1" t="s">
        <v>51</v>
      </c>
      <c r="C41" s="2">
        <v>8526.73</v>
      </c>
      <c r="D41" s="1" t="s">
        <v>51</v>
      </c>
      <c r="E41" s="3">
        <v>8543.57</v>
      </c>
      <c r="F41" s="3">
        <v>8578.27</v>
      </c>
      <c r="G41" s="3">
        <v>8468.6299999999992</v>
      </c>
      <c r="H41" s="2">
        <v>8526.73</v>
      </c>
      <c r="I41" s="4" t="s">
        <v>52</v>
      </c>
      <c r="J41" s="5">
        <v>-5.1000000000000004E-3</v>
      </c>
      <c r="K41" s="23">
        <f>ABS(Table2[[#This Row],[Change %]])</f>
        <v>5.1000000000000004E-3</v>
      </c>
      <c r="L41" s="26">
        <f>Table2[[#This Row],[High]]-Table2[[#This Row],[Low]]</f>
        <v>109.64000000000124</v>
      </c>
      <c r="M41" s="27">
        <f>Table2[[#This Row],[Volatility (in $)]]/Table2[[#This Row],[Open]]</f>
        <v>1.2833042861473744E-2</v>
      </c>
    </row>
    <row r="42" spans="2:36" x14ac:dyDescent="0.3">
      <c r="B42" s="1" t="s">
        <v>53</v>
      </c>
      <c r="C42" s="2">
        <v>8570.66</v>
      </c>
      <c r="D42" s="1" t="s">
        <v>53</v>
      </c>
      <c r="E42" s="3">
        <v>8578.02</v>
      </c>
      <c r="F42" s="3">
        <v>8589.76</v>
      </c>
      <c r="G42" s="3">
        <v>8536.73</v>
      </c>
      <c r="H42" s="2">
        <v>8570.66</v>
      </c>
      <c r="I42" s="4" t="s">
        <v>54</v>
      </c>
      <c r="J42" s="5">
        <v>2.3999999999999998E-3</v>
      </c>
      <c r="K42" s="23">
        <f>ABS(Table2[[#This Row],[Change %]])</f>
        <v>2.3999999999999998E-3</v>
      </c>
      <c r="L42" s="26">
        <f>Table2[[#This Row],[High]]-Table2[[#This Row],[Low]]</f>
        <v>53.030000000000655</v>
      </c>
      <c r="M42" s="27">
        <f>Table2[[#This Row],[Volatility (in $)]]/Table2[[#This Row],[Open]]</f>
        <v>6.1820793143406811E-3</v>
      </c>
    </row>
    <row r="43" spans="2:36" x14ac:dyDescent="0.3">
      <c r="B43" s="1" t="s">
        <v>55</v>
      </c>
      <c r="C43" s="2">
        <v>8549.94</v>
      </c>
      <c r="D43" s="1" t="s">
        <v>55</v>
      </c>
      <c r="E43" s="3">
        <v>8529.16</v>
      </c>
      <c r="F43" s="3">
        <v>8559.7800000000007</v>
      </c>
      <c r="G43" s="3">
        <v>8503.6200000000008</v>
      </c>
      <c r="H43" s="2">
        <v>8549.94</v>
      </c>
      <c r="I43" s="4" t="s">
        <v>56</v>
      </c>
      <c r="J43" s="5">
        <v>1.1000000000000001E-3</v>
      </c>
      <c r="K43" s="23">
        <f>ABS(Table2[[#This Row],[Change %]])</f>
        <v>1.1000000000000001E-3</v>
      </c>
      <c r="L43" s="26">
        <f>Table2[[#This Row],[High]]-Table2[[#This Row],[Low]]</f>
        <v>56.159999999999854</v>
      </c>
      <c r="M43" s="27">
        <f>Table2[[#This Row],[Volatility (in $)]]/Table2[[#This Row],[Open]]</f>
        <v>6.5844702174657124E-3</v>
      </c>
    </row>
    <row r="44" spans="2:36" x14ac:dyDescent="0.3">
      <c r="B44" s="1" t="s">
        <v>57</v>
      </c>
      <c r="C44" s="2">
        <v>8540.83</v>
      </c>
      <c r="D44" s="1" t="s">
        <v>57</v>
      </c>
      <c r="E44" s="3">
        <v>8524.48</v>
      </c>
      <c r="F44" s="3">
        <v>8540.83</v>
      </c>
      <c r="G44" s="3">
        <v>8506.7999999999993</v>
      </c>
      <c r="H44" s="2">
        <v>8540.83</v>
      </c>
      <c r="I44" s="4" t="s">
        <v>58</v>
      </c>
      <c r="J44" s="5">
        <v>7.3000000000000001E-3</v>
      </c>
      <c r="K44" s="23">
        <f>ABS(Table2[[#This Row],[Change %]])</f>
        <v>7.3000000000000001E-3</v>
      </c>
      <c r="L44" s="26">
        <f>Table2[[#This Row],[High]]-Table2[[#This Row],[Low]]</f>
        <v>34.030000000000655</v>
      </c>
      <c r="M44" s="27">
        <f>Table2[[#This Row],[Volatility (in $)]]/Table2[[#This Row],[Open]]</f>
        <v>3.9920323585720952E-3</v>
      </c>
    </row>
    <row r="45" spans="2:36" x14ac:dyDescent="0.3">
      <c r="B45" s="1" t="s">
        <v>59</v>
      </c>
      <c r="C45" s="2">
        <v>8479.02</v>
      </c>
      <c r="D45" s="1" t="s">
        <v>59</v>
      </c>
      <c r="E45" s="3">
        <v>8461.06</v>
      </c>
      <c r="F45" s="3">
        <v>8485.36</v>
      </c>
      <c r="G45" s="3">
        <v>8441.58</v>
      </c>
      <c r="H45" s="2">
        <v>8479.02</v>
      </c>
      <c r="I45" s="4" t="s">
        <v>60</v>
      </c>
      <c r="J45" s="5">
        <v>-4.0000000000000002E-4</v>
      </c>
      <c r="K45" s="23">
        <f>ABS(Table2[[#This Row],[Change %]])</f>
        <v>4.0000000000000002E-4</v>
      </c>
      <c r="L45" s="26">
        <f>Table2[[#This Row],[High]]-Table2[[#This Row],[Low]]</f>
        <v>43.780000000000655</v>
      </c>
      <c r="M45" s="27">
        <f>Table2[[#This Row],[Volatility (in $)]]/Table2[[#This Row],[Open]]</f>
        <v>5.1742925827261187E-3</v>
      </c>
    </row>
    <row r="46" spans="2:36" x14ac:dyDescent="0.3">
      <c r="B46" s="1" t="s">
        <v>61</v>
      </c>
      <c r="C46" s="2">
        <v>8482.1</v>
      </c>
      <c r="D46" s="1" t="s">
        <v>61</v>
      </c>
      <c r="E46" s="3">
        <v>8455.02</v>
      </c>
      <c r="F46" s="3">
        <v>8496.9</v>
      </c>
      <c r="G46" s="3">
        <v>8451.34</v>
      </c>
      <c r="H46" s="2">
        <v>8482.1</v>
      </c>
      <c r="I46" s="4" t="s">
        <v>62</v>
      </c>
      <c r="J46" s="5">
        <v>-5.0000000000000001E-4</v>
      </c>
      <c r="K46" s="23">
        <f>ABS(Table2[[#This Row],[Change %]])</f>
        <v>5.0000000000000001E-4</v>
      </c>
      <c r="L46" s="26">
        <f>Table2[[#This Row],[High]]-Table2[[#This Row],[Low]]</f>
        <v>45.559999999999491</v>
      </c>
      <c r="M46" s="27">
        <f>Table2[[#This Row],[Volatility (in $)]]/Table2[[#This Row],[Open]]</f>
        <v>5.3885147521826665E-3</v>
      </c>
    </row>
    <row r="47" spans="2:36" x14ac:dyDescent="0.3">
      <c r="B47" s="6">
        <v>43810</v>
      </c>
      <c r="C47" s="2">
        <v>8486.09</v>
      </c>
      <c r="D47" s="6">
        <v>43810</v>
      </c>
      <c r="E47" s="3">
        <v>8471.07</v>
      </c>
      <c r="F47" s="3">
        <v>8514.84</v>
      </c>
      <c r="G47" s="3">
        <v>8462.99</v>
      </c>
      <c r="H47" s="2">
        <v>8486.09</v>
      </c>
      <c r="I47" s="4" t="s">
        <v>63</v>
      </c>
      <c r="J47" s="5">
        <v>2.5999999999999999E-3</v>
      </c>
      <c r="K47" s="23">
        <f>ABS(Table2[[#This Row],[Change %]])</f>
        <v>2.5999999999999999E-3</v>
      </c>
      <c r="L47" s="26">
        <f>Table2[[#This Row],[High]]-Table2[[#This Row],[Low]]</f>
        <v>51.850000000000364</v>
      </c>
      <c r="M47" s="27">
        <f>Table2[[#This Row],[Volatility (in $)]]/Table2[[#This Row],[Open]]</f>
        <v>6.1208324332109598E-3</v>
      </c>
    </row>
    <row r="48" spans="2:36" x14ac:dyDescent="0.3">
      <c r="B48" s="6">
        <v>43780</v>
      </c>
      <c r="C48" s="2">
        <v>8464.2800000000007</v>
      </c>
      <c r="D48" s="6">
        <v>43780</v>
      </c>
      <c r="E48" s="3">
        <v>8431.26</v>
      </c>
      <c r="F48" s="3">
        <v>8467.2900000000009</v>
      </c>
      <c r="G48" s="3">
        <v>8425.49</v>
      </c>
      <c r="H48" s="2">
        <v>8464.2800000000007</v>
      </c>
      <c r="I48" s="4" t="s">
        <v>64</v>
      </c>
      <c r="J48" s="5">
        <v>-1.2999999999999999E-3</v>
      </c>
      <c r="K48" s="23">
        <f>ABS(Table2[[#This Row],[Change %]])</f>
        <v>1.2999999999999999E-3</v>
      </c>
      <c r="L48" s="26">
        <f>Table2[[#This Row],[High]]-Table2[[#This Row],[Low]]</f>
        <v>41.800000000001091</v>
      </c>
      <c r="M48" s="27">
        <f>Table2[[#This Row],[Volatility (in $)]]/Table2[[#This Row],[Open]]</f>
        <v>4.9577405986769582E-3</v>
      </c>
    </row>
    <row r="49" spans="2:13" x14ac:dyDescent="0.3">
      <c r="B49" s="6">
        <v>43688</v>
      </c>
      <c r="C49" s="2">
        <v>8475.31</v>
      </c>
      <c r="D49" s="6">
        <v>43688</v>
      </c>
      <c r="E49" s="3">
        <v>8422.67</v>
      </c>
      <c r="F49" s="3">
        <v>8475.57</v>
      </c>
      <c r="G49" s="3">
        <v>8405.89</v>
      </c>
      <c r="H49" s="2">
        <v>8475.31</v>
      </c>
      <c r="I49" s="4" t="s">
        <v>65</v>
      </c>
      <c r="J49" s="5">
        <v>4.7999999999999996E-3</v>
      </c>
      <c r="K49" s="23">
        <f>ABS(Table2[[#This Row],[Change %]])</f>
        <v>4.7999999999999996E-3</v>
      </c>
      <c r="L49" s="26">
        <f>Table2[[#This Row],[High]]-Table2[[#This Row],[Low]]</f>
        <v>69.680000000000291</v>
      </c>
      <c r="M49" s="27">
        <f>Table2[[#This Row],[Volatility (in $)]]/Table2[[#This Row],[Open]]</f>
        <v>8.2729110840149608E-3</v>
      </c>
    </row>
    <row r="50" spans="2:13" x14ac:dyDescent="0.3">
      <c r="B50" s="6">
        <v>43657</v>
      </c>
      <c r="C50" s="2">
        <v>8434.52</v>
      </c>
      <c r="D50" s="6">
        <v>43657</v>
      </c>
      <c r="E50" s="3">
        <v>8455.11</v>
      </c>
      <c r="F50" s="3">
        <v>8483.16</v>
      </c>
      <c r="G50" s="3">
        <v>8415.8700000000008</v>
      </c>
      <c r="H50" s="2">
        <v>8434.52</v>
      </c>
      <c r="I50" s="4" t="s">
        <v>66</v>
      </c>
      <c r="J50" s="5">
        <v>2.8E-3</v>
      </c>
      <c r="K50" s="23">
        <f>ABS(Table2[[#This Row],[Change %]])</f>
        <v>2.8E-3</v>
      </c>
      <c r="L50" s="26">
        <f>Table2[[#This Row],[High]]-Table2[[#This Row],[Low]]</f>
        <v>67.289999999999054</v>
      </c>
      <c r="M50" s="27">
        <f>Table2[[#This Row],[Volatility (in $)]]/Table2[[#This Row],[Open]]</f>
        <v>7.9585008355892526E-3</v>
      </c>
    </row>
    <row r="51" spans="2:13" x14ac:dyDescent="0.3">
      <c r="B51" s="6">
        <v>43627</v>
      </c>
      <c r="C51" s="2">
        <v>8410.6299999999992</v>
      </c>
      <c r="D51" s="6">
        <v>43627</v>
      </c>
      <c r="E51" s="3">
        <v>8426.57</v>
      </c>
      <c r="F51" s="3">
        <v>8426.57</v>
      </c>
      <c r="G51" s="3">
        <v>8379.33</v>
      </c>
      <c r="H51" s="2">
        <v>8410.6299999999992</v>
      </c>
      <c r="I51" s="4" t="s">
        <v>67</v>
      </c>
      <c r="J51" s="5">
        <v>-2.8999999999999998E-3</v>
      </c>
      <c r="K51" s="23">
        <f>ABS(Table2[[#This Row],[Change %]])</f>
        <v>2.8999999999999998E-3</v>
      </c>
      <c r="L51" s="26">
        <f>Table2[[#This Row],[High]]-Table2[[#This Row],[Low]]</f>
        <v>47.239999999999782</v>
      </c>
      <c r="M51" s="27">
        <f>Table2[[#This Row],[Volatility (in $)]]/Table2[[#This Row],[Open]]</f>
        <v>5.6060769684462101E-3</v>
      </c>
    </row>
    <row r="52" spans="2:13" x14ac:dyDescent="0.3">
      <c r="B52" s="6">
        <v>43596</v>
      </c>
      <c r="C52" s="2">
        <v>8434.68</v>
      </c>
      <c r="D52" s="6">
        <v>43596</v>
      </c>
      <c r="E52" s="3">
        <v>8446.6200000000008</v>
      </c>
      <c r="F52" s="3">
        <v>8457.39</v>
      </c>
      <c r="G52" s="3">
        <v>8421.0499999999993</v>
      </c>
      <c r="H52" s="2">
        <v>8434.68</v>
      </c>
      <c r="I52" s="4" t="s">
        <v>68</v>
      </c>
      <c r="J52" s="5">
        <v>2.0000000000000001E-4</v>
      </c>
      <c r="K52" s="23">
        <f>ABS(Table2[[#This Row],[Change %]])</f>
        <v>2.0000000000000001E-4</v>
      </c>
      <c r="L52" s="26">
        <f>Table2[[#This Row],[High]]-Table2[[#This Row],[Low]]</f>
        <v>36.340000000000146</v>
      </c>
      <c r="M52" s="27">
        <f>Table2[[#This Row],[Volatility (in $)]]/Table2[[#This Row],[Open]]</f>
        <v>4.3023126410327616E-3</v>
      </c>
    </row>
    <row r="53" spans="2:13" x14ac:dyDescent="0.3">
      <c r="B53" s="6">
        <v>43566</v>
      </c>
      <c r="C53" s="2">
        <v>8433.2000000000007</v>
      </c>
      <c r="D53" s="6">
        <v>43566</v>
      </c>
      <c r="E53" s="3">
        <v>8445.5</v>
      </c>
      <c r="F53" s="3">
        <v>8451.3700000000008</v>
      </c>
      <c r="G53" s="3">
        <v>8421.2999999999993</v>
      </c>
      <c r="H53" s="2">
        <v>8433.2000000000007</v>
      </c>
      <c r="I53" s="4" t="s">
        <v>69</v>
      </c>
      <c r="J53" s="5">
        <v>5.5999999999999999E-3</v>
      </c>
      <c r="K53" s="23">
        <f>ABS(Table2[[#This Row],[Change %]])</f>
        <v>5.5999999999999999E-3</v>
      </c>
      <c r="L53" s="26">
        <f>Table2[[#This Row],[High]]-Table2[[#This Row],[Low]]</f>
        <v>30.070000000001528</v>
      </c>
      <c r="M53" s="27">
        <f>Table2[[#This Row],[Volatility (in $)]]/Table2[[#This Row],[Open]]</f>
        <v>3.5604759931326183E-3</v>
      </c>
    </row>
    <row r="54" spans="2:13" x14ac:dyDescent="0.3">
      <c r="B54" s="6">
        <v>43476</v>
      </c>
      <c r="C54" s="2">
        <v>8386.4</v>
      </c>
      <c r="D54" s="6">
        <v>43476</v>
      </c>
      <c r="E54" s="3">
        <v>8335.0499999999993</v>
      </c>
      <c r="F54" s="3">
        <v>8386.75</v>
      </c>
      <c r="G54" s="3">
        <v>8326.56</v>
      </c>
      <c r="H54" s="2">
        <v>8386.4</v>
      </c>
      <c r="I54" s="4" t="s">
        <v>70</v>
      </c>
      <c r="J54" s="5">
        <v>1.1299999999999999E-2</v>
      </c>
      <c r="K54" s="23">
        <f>ABS(Table2[[#This Row],[Change %]])</f>
        <v>1.1299999999999999E-2</v>
      </c>
      <c r="L54" s="26">
        <f>Table2[[#This Row],[High]]-Table2[[#This Row],[Low]]</f>
        <v>60.190000000000509</v>
      </c>
      <c r="M54" s="27">
        <f>Table2[[#This Row],[Volatility (in $)]]/Table2[[#This Row],[Open]]</f>
        <v>7.2213124096436754E-3</v>
      </c>
    </row>
    <row r="55" spans="2:13" x14ac:dyDescent="0.3">
      <c r="B55" s="1" t="s">
        <v>71</v>
      </c>
      <c r="C55" s="2">
        <v>8292.36</v>
      </c>
      <c r="D55" s="1" t="s">
        <v>71</v>
      </c>
      <c r="E55" s="3">
        <v>8314.3799999999992</v>
      </c>
      <c r="F55" s="3">
        <v>8321.7999999999993</v>
      </c>
      <c r="G55" s="3">
        <v>8248.81</v>
      </c>
      <c r="H55" s="2">
        <v>8292.36</v>
      </c>
      <c r="I55" s="4" t="s">
        <v>72</v>
      </c>
      <c r="J55" s="5">
        <v>-1.4E-3</v>
      </c>
      <c r="K55" s="23">
        <f>ABS(Table2[[#This Row],[Change %]])</f>
        <v>1.4E-3</v>
      </c>
      <c r="L55" s="26">
        <f>Table2[[#This Row],[High]]-Table2[[#This Row],[Low]]</f>
        <v>72.989999999999782</v>
      </c>
      <c r="M55" s="27">
        <f>Table2[[#This Row],[Volatility (in $)]]/Table2[[#This Row],[Open]]</f>
        <v>8.7787664263600882E-3</v>
      </c>
    </row>
    <row r="56" spans="2:13" x14ac:dyDescent="0.3">
      <c r="B56" s="1" t="s">
        <v>73</v>
      </c>
      <c r="C56" s="2">
        <v>8303.98</v>
      </c>
      <c r="D56" s="1" t="s">
        <v>73</v>
      </c>
      <c r="E56" s="3">
        <v>8284.2800000000007</v>
      </c>
      <c r="F56" s="3">
        <v>8315.5</v>
      </c>
      <c r="G56" s="3">
        <v>8241.7000000000007</v>
      </c>
      <c r="H56" s="2">
        <v>8303.98</v>
      </c>
      <c r="I56" s="4" t="s">
        <v>74</v>
      </c>
      <c r="J56" s="5">
        <v>3.3E-3</v>
      </c>
      <c r="K56" s="23">
        <f>ABS(Table2[[#This Row],[Change %]])</f>
        <v>3.3E-3</v>
      </c>
      <c r="L56" s="26">
        <f>Table2[[#This Row],[High]]-Table2[[#This Row],[Low]]</f>
        <v>73.799999999999272</v>
      </c>
      <c r="M56" s="27">
        <f>Table2[[#This Row],[Volatility (in $)]]/Table2[[#This Row],[Open]]</f>
        <v>8.9084386331702049E-3</v>
      </c>
    </row>
    <row r="57" spans="2:13" x14ac:dyDescent="0.3">
      <c r="B57" s="1" t="s">
        <v>75</v>
      </c>
      <c r="C57" s="2">
        <v>8276.85</v>
      </c>
      <c r="D57" s="1" t="s">
        <v>75</v>
      </c>
      <c r="E57" s="3">
        <v>8313.35</v>
      </c>
      <c r="F57" s="3">
        <v>8319.2900000000009</v>
      </c>
      <c r="G57" s="3">
        <v>8275.14</v>
      </c>
      <c r="H57" s="2">
        <v>8276.85</v>
      </c>
      <c r="I57" s="4" t="s">
        <v>76</v>
      </c>
      <c r="J57" s="5">
        <v>-5.8999999999999999E-3</v>
      </c>
      <c r="K57" s="23">
        <f>ABS(Table2[[#This Row],[Change %]])</f>
        <v>5.8999999999999999E-3</v>
      </c>
      <c r="L57" s="26">
        <f>Table2[[#This Row],[High]]-Table2[[#This Row],[Low]]</f>
        <v>44.150000000001455</v>
      </c>
      <c r="M57" s="27">
        <f>Table2[[#This Row],[Volatility (in $)]]/Table2[[#This Row],[Open]]</f>
        <v>5.3107351428727835E-3</v>
      </c>
    </row>
    <row r="58" spans="2:13" x14ac:dyDescent="0.3">
      <c r="B58" s="1" t="s">
        <v>77</v>
      </c>
      <c r="C58" s="2">
        <v>8325.99</v>
      </c>
      <c r="D58" s="1" t="s">
        <v>77</v>
      </c>
      <c r="E58" s="3">
        <v>8285.77</v>
      </c>
      <c r="F58" s="3">
        <v>8335.56</v>
      </c>
      <c r="G58" s="3">
        <v>8285.27</v>
      </c>
      <c r="H58" s="2">
        <v>8325.99</v>
      </c>
      <c r="I58" s="4" t="s">
        <v>78</v>
      </c>
      <c r="J58" s="5">
        <v>1.01E-2</v>
      </c>
      <c r="K58" s="23">
        <f>ABS(Table2[[#This Row],[Change %]])</f>
        <v>1.01E-2</v>
      </c>
      <c r="L58" s="26">
        <f>Table2[[#This Row],[High]]-Table2[[#This Row],[Low]]</f>
        <v>50.289999999999054</v>
      </c>
      <c r="M58" s="27">
        <f>Table2[[#This Row],[Volatility (in $)]]/Table2[[#This Row],[Open]]</f>
        <v>6.0694419468557605E-3</v>
      </c>
    </row>
    <row r="59" spans="2:13" x14ac:dyDescent="0.3">
      <c r="B59" s="1" t="s">
        <v>79</v>
      </c>
      <c r="C59" s="2">
        <v>8243.1200000000008</v>
      </c>
      <c r="D59" s="1" t="s">
        <v>79</v>
      </c>
      <c r="E59" s="3">
        <v>8150.59</v>
      </c>
      <c r="F59" s="3">
        <v>8249.9699999999993</v>
      </c>
      <c r="G59" s="3">
        <v>8150.59</v>
      </c>
      <c r="H59" s="2">
        <v>8243.1200000000008</v>
      </c>
      <c r="I59" s="4" t="s">
        <v>80</v>
      </c>
      <c r="J59" s="5">
        <v>7.0000000000000001E-3</v>
      </c>
      <c r="K59" s="23">
        <f>ABS(Table2[[#This Row],[Change %]])</f>
        <v>7.0000000000000001E-3</v>
      </c>
      <c r="L59" s="26">
        <f>Table2[[#This Row],[High]]-Table2[[#This Row],[Low]]</f>
        <v>99.3799999999992</v>
      </c>
      <c r="M59" s="27">
        <f>Table2[[#This Row],[Volatility (in $)]]/Table2[[#This Row],[Open]]</f>
        <v>1.2192982348517003E-2</v>
      </c>
    </row>
    <row r="60" spans="2:13" x14ac:dyDescent="0.3">
      <c r="B60" s="1" t="s">
        <v>81</v>
      </c>
      <c r="C60" s="2">
        <v>8185.8</v>
      </c>
      <c r="D60" s="1" t="s">
        <v>81</v>
      </c>
      <c r="E60" s="3">
        <v>8180.04</v>
      </c>
      <c r="F60" s="3">
        <v>8187.84</v>
      </c>
      <c r="G60" s="3">
        <v>8137.66</v>
      </c>
      <c r="H60" s="2">
        <v>8185.8</v>
      </c>
      <c r="I60" s="4" t="s">
        <v>82</v>
      </c>
      <c r="J60" s="5">
        <v>8.0999999999999996E-3</v>
      </c>
      <c r="K60" s="23">
        <f>ABS(Table2[[#This Row],[Change %]])</f>
        <v>8.0999999999999996E-3</v>
      </c>
      <c r="L60" s="26">
        <f>Table2[[#This Row],[High]]-Table2[[#This Row],[Low]]</f>
        <v>50.180000000000291</v>
      </c>
      <c r="M60" s="27">
        <f>Table2[[#This Row],[Volatility (in $)]]/Table2[[#This Row],[Open]]</f>
        <v>6.1344443303456087E-3</v>
      </c>
    </row>
    <row r="61" spans="2:13" x14ac:dyDescent="0.3">
      <c r="B61" s="1" t="s">
        <v>83</v>
      </c>
      <c r="C61" s="2">
        <v>8119.79</v>
      </c>
      <c r="D61" s="1" t="s">
        <v>83</v>
      </c>
      <c r="E61" s="3">
        <v>8090.24</v>
      </c>
      <c r="F61" s="3">
        <v>8122.89</v>
      </c>
      <c r="G61" s="3">
        <v>8078.35</v>
      </c>
      <c r="H61" s="2">
        <v>8119.79</v>
      </c>
      <c r="I61" s="4" t="s">
        <v>84</v>
      </c>
      <c r="J61" s="5">
        <v>1.9E-3</v>
      </c>
      <c r="K61" s="23">
        <f>ABS(Table2[[#This Row],[Change %]])</f>
        <v>1.9E-3</v>
      </c>
      <c r="L61" s="26">
        <f>Table2[[#This Row],[High]]-Table2[[#This Row],[Low]]</f>
        <v>44.539999999999964</v>
      </c>
      <c r="M61" s="27">
        <f>Table2[[#This Row],[Volatility (in $)]]/Table2[[#This Row],[Open]]</f>
        <v>5.5053990981726083E-3</v>
      </c>
    </row>
    <row r="62" spans="2:13" x14ac:dyDescent="0.3">
      <c r="B62" s="1" t="s">
        <v>85</v>
      </c>
      <c r="C62" s="2">
        <v>8104.3</v>
      </c>
      <c r="D62" s="1" t="s">
        <v>85</v>
      </c>
      <c r="E62" s="3">
        <v>8188.12</v>
      </c>
      <c r="F62" s="3">
        <v>8194.6200000000008</v>
      </c>
      <c r="G62" s="3">
        <v>8101.98</v>
      </c>
      <c r="H62" s="2">
        <v>8104.3</v>
      </c>
      <c r="I62" s="4" t="s">
        <v>86</v>
      </c>
      <c r="J62" s="5">
        <v>-7.1999999999999998E-3</v>
      </c>
      <c r="K62" s="23">
        <f>ABS(Table2[[#This Row],[Change %]])</f>
        <v>7.1999999999999998E-3</v>
      </c>
      <c r="L62" s="26">
        <f>Table2[[#This Row],[High]]-Table2[[#This Row],[Low]]</f>
        <v>92.640000000001237</v>
      </c>
      <c r="M62" s="27">
        <f>Table2[[#This Row],[Volatility (in $)]]/Table2[[#This Row],[Open]]</f>
        <v>1.1313952409100164E-2</v>
      </c>
    </row>
    <row r="63" spans="2:13" x14ac:dyDescent="0.3">
      <c r="B63" s="1" t="s">
        <v>87</v>
      </c>
      <c r="C63" s="2">
        <v>8162.99</v>
      </c>
      <c r="D63" s="1" t="s">
        <v>87</v>
      </c>
      <c r="E63" s="3">
        <v>8137.42</v>
      </c>
      <c r="F63" s="3">
        <v>8164.14</v>
      </c>
      <c r="G63" s="3">
        <v>8117.26</v>
      </c>
      <c r="H63" s="2">
        <v>8162.99</v>
      </c>
      <c r="I63" s="4" t="s">
        <v>88</v>
      </c>
      <c r="J63" s="5">
        <v>9.1000000000000004E-3</v>
      </c>
      <c r="K63" s="23">
        <f>ABS(Table2[[#This Row],[Change %]])</f>
        <v>9.1000000000000004E-3</v>
      </c>
      <c r="L63" s="26">
        <f>Table2[[#This Row],[High]]-Table2[[#This Row],[Low]]</f>
        <v>46.880000000000109</v>
      </c>
      <c r="M63" s="27">
        <f>Table2[[#This Row],[Volatility (in $)]]/Table2[[#This Row],[Open]]</f>
        <v>5.7610397398684234E-3</v>
      </c>
    </row>
    <row r="64" spans="2:13" x14ac:dyDescent="0.3">
      <c r="B64" s="1" t="s">
        <v>89</v>
      </c>
      <c r="C64" s="2">
        <v>8089.54</v>
      </c>
      <c r="D64" s="1" t="s">
        <v>89</v>
      </c>
      <c r="E64" s="3">
        <v>8149.85</v>
      </c>
      <c r="F64" s="3">
        <v>8157.36</v>
      </c>
      <c r="G64" s="3">
        <v>8045.38</v>
      </c>
      <c r="H64" s="2">
        <v>8089.54</v>
      </c>
      <c r="I64" s="4" t="s">
        <v>90</v>
      </c>
      <c r="J64" s="5">
        <v>-8.3000000000000001E-3</v>
      </c>
      <c r="K64" s="23">
        <f>ABS(Table2[[#This Row],[Change %]])</f>
        <v>8.3000000000000001E-3</v>
      </c>
      <c r="L64" s="26">
        <f>Table2[[#This Row],[High]]-Table2[[#This Row],[Low]]</f>
        <v>111.97999999999956</v>
      </c>
      <c r="M64" s="27">
        <f>Table2[[#This Row],[Volatility (in $)]]/Table2[[#This Row],[Open]]</f>
        <v>1.3740130186445095E-2</v>
      </c>
    </row>
    <row r="65" spans="2:13" x14ac:dyDescent="0.3">
      <c r="B65" s="1" t="s">
        <v>91</v>
      </c>
      <c r="C65" s="2">
        <v>8156.85</v>
      </c>
      <c r="D65" s="1" t="s">
        <v>91</v>
      </c>
      <c r="E65" s="3">
        <v>8176.91</v>
      </c>
      <c r="F65" s="3">
        <v>8183.64</v>
      </c>
      <c r="G65" s="3">
        <v>8131.25</v>
      </c>
      <c r="H65" s="2">
        <v>8156.85</v>
      </c>
      <c r="I65" s="4" t="s">
        <v>92</v>
      </c>
      <c r="J65" s="5">
        <v>4.0000000000000001E-3</v>
      </c>
      <c r="K65" s="23">
        <f>ABS(Table2[[#This Row],[Change %]])</f>
        <v>4.0000000000000001E-3</v>
      </c>
      <c r="L65" s="26">
        <f>Table2[[#This Row],[High]]-Table2[[#This Row],[Low]]</f>
        <v>52.390000000000327</v>
      </c>
      <c r="M65" s="27">
        <f>Table2[[#This Row],[Volatility (in $)]]/Table2[[#This Row],[Open]]</f>
        <v>6.4070657497759332E-3</v>
      </c>
    </row>
    <row r="66" spans="2:13" x14ac:dyDescent="0.3">
      <c r="B66" s="1" t="s">
        <v>93</v>
      </c>
      <c r="C66" s="2">
        <v>8124.18</v>
      </c>
      <c r="D66" s="1" t="s">
        <v>93</v>
      </c>
      <c r="E66" s="3">
        <v>8119.81</v>
      </c>
      <c r="F66" s="3">
        <v>8146.15</v>
      </c>
      <c r="G66" s="3">
        <v>8103.38</v>
      </c>
      <c r="H66" s="2">
        <v>8124.18</v>
      </c>
      <c r="I66" s="4" t="s">
        <v>94</v>
      </c>
      <c r="J66" s="5">
        <v>-3.0000000000000001E-3</v>
      </c>
      <c r="K66" s="23">
        <f>ABS(Table2[[#This Row],[Change %]])</f>
        <v>3.0000000000000001E-3</v>
      </c>
      <c r="L66" s="26">
        <f>Table2[[#This Row],[High]]-Table2[[#This Row],[Low]]</f>
        <v>42.769999999999527</v>
      </c>
      <c r="M66" s="27">
        <f>Table2[[#This Row],[Volatility (in $)]]/Table2[[#This Row],[Open]]</f>
        <v>5.2673646304531169E-3</v>
      </c>
    </row>
    <row r="67" spans="2:13" x14ac:dyDescent="0.3">
      <c r="B67" s="1" t="s">
        <v>95</v>
      </c>
      <c r="C67" s="2">
        <v>8148.71</v>
      </c>
      <c r="D67" s="1" t="s">
        <v>95</v>
      </c>
      <c r="E67" s="3">
        <v>8074.85</v>
      </c>
      <c r="F67" s="3">
        <v>8166.18</v>
      </c>
      <c r="G67" s="3">
        <v>8071.81</v>
      </c>
      <c r="H67" s="2">
        <v>8148.71</v>
      </c>
      <c r="I67" s="4" t="s">
        <v>96</v>
      </c>
      <c r="J67" s="5">
        <v>1.24E-2</v>
      </c>
      <c r="K67" s="23">
        <f>ABS(Table2[[#This Row],[Change %]])</f>
        <v>1.24E-2</v>
      </c>
      <c r="L67" s="26">
        <f>Table2[[#This Row],[High]]-Table2[[#This Row],[Low]]</f>
        <v>94.369999999999891</v>
      </c>
      <c r="M67" s="27">
        <f>Table2[[#This Row],[Volatility (in $)]]/Table2[[#This Row],[Open]]</f>
        <v>1.1686904400700927E-2</v>
      </c>
    </row>
    <row r="68" spans="2:13" x14ac:dyDescent="0.3">
      <c r="B68" s="1" t="s">
        <v>97</v>
      </c>
      <c r="C68" s="2">
        <v>8048.65</v>
      </c>
      <c r="D68" s="1" t="s">
        <v>97</v>
      </c>
      <c r="E68" s="3">
        <v>8044.35</v>
      </c>
      <c r="F68" s="3">
        <v>8069.85</v>
      </c>
      <c r="G68" s="3">
        <v>8036.41</v>
      </c>
      <c r="H68" s="2">
        <v>8048.65</v>
      </c>
      <c r="I68" s="4" t="s">
        <v>98</v>
      </c>
      <c r="J68" s="5">
        <v>-1E-3</v>
      </c>
      <c r="K68" s="23">
        <f>ABS(Table2[[#This Row],[Change %]])</f>
        <v>1E-3</v>
      </c>
      <c r="L68" s="26">
        <f>Table2[[#This Row],[High]]-Table2[[#This Row],[Low]]</f>
        <v>33.440000000000509</v>
      </c>
      <c r="M68" s="27">
        <f>Table2[[#This Row],[Volatility (in $)]]/Table2[[#This Row],[Open]]</f>
        <v>4.1569548813764328E-3</v>
      </c>
    </row>
    <row r="69" spans="2:13" x14ac:dyDescent="0.3">
      <c r="B69" s="6">
        <v>43779</v>
      </c>
      <c r="C69" s="2">
        <v>8057.04</v>
      </c>
      <c r="D69" s="6">
        <v>43779</v>
      </c>
      <c r="E69" s="3">
        <v>8047.34</v>
      </c>
      <c r="F69" s="3">
        <v>8115.8</v>
      </c>
      <c r="G69" s="3">
        <v>8046.8</v>
      </c>
      <c r="H69" s="2">
        <v>8057.04</v>
      </c>
      <c r="I69" s="4" t="s">
        <v>99</v>
      </c>
      <c r="J69" s="5">
        <v>1.34E-2</v>
      </c>
      <c r="K69" s="23">
        <f>ABS(Table2[[#This Row],[Change %]])</f>
        <v>1.34E-2</v>
      </c>
      <c r="L69" s="26">
        <f>Table2[[#This Row],[High]]-Table2[[#This Row],[Low]]</f>
        <v>69</v>
      </c>
      <c r="M69" s="27">
        <f>Table2[[#This Row],[Volatility (in $)]]/Table2[[#This Row],[Open]]</f>
        <v>8.5742618057643889E-3</v>
      </c>
    </row>
    <row r="70" spans="2:13" x14ac:dyDescent="0.3">
      <c r="B70" s="6">
        <v>43748</v>
      </c>
      <c r="C70" s="2">
        <v>7950.77</v>
      </c>
      <c r="D70" s="6">
        <v>43748</v>
      </c>
      <c r="E70" s="3">
        <v>7904.56</v>
      </c>
      <c r="F70" s="3">
        <v>7982.85</v>
      </c>
      <c r="G70" s="3">
        <v>7899.81</v>
      </c>
      <c r="H70" s="2">
        <v>7950.77</v>
      </c>
      <c r="I70" s="4" t="s">
        <v>100</v>
      </c>
      <c r="J70" s="5">
        <v>6.0000000000000001E-3</v>
      </c>
      <c r="K70" s="23">
        <f>ABS(Table2[[#This Row],[Change %]])</f>
        <v>6.0000000000000001E-3</v>
      </c>
      <c r="L70" s="26">
        <f>Table2[[#This Row],[High]]-Table2[[#This Row],[Low]]</f>
        <v>83.039999999999964</v>
      </c>
      <c r="M70" s="27">
        <f>Table2[[#This Row],[Volatility (in $)]]/Table2[[#This Row],[Open]]</f>
        <v>1.0505328569838164E-2</v>
      </c>
    </row>
    <row r="71" spans="2:13" x14ac:dyDescent="0.3">
      <c r="B71" s="6">
        <v>43718</v>
      </c>
      <c r="C71" s="2">
        <v>7903.73</v>
      </c>
      <c r="D71" s="6">
        <v>43718</v>
      </c>
      <c r="E71" s="3">
        <v>7895.96</v>
      </c>
      <c r="F71" s="3">
        <v>7930.91</v>
      </c>
      <c r="G71" s="3">
        <v>7873.52</v>
      </c>
      <c r="H71" s="2">
        <v>7903.73</v>
      </c>
      <c r="I71" s="4" t="s">
        <v>101</v>
      </c>
      <c r="J71" s="5">
        <v>1.0200000000000001E-2</v>
      </c>
      <c r="K71" s="23">
        <f>ABS(Table2[[#This Row],[Change %]])</f>
        <v>1.0200000000000001E-2</v>
      </c>
      <c r="L71" s="26">
        <f>Table2[[#This Row],[High]]-Table2[[#This Row],[Low]]</f>
        <v>57.389999999999418</v>
      </c>
      <c r="M71" s="27">
        <f>Table2[[#This Row],[Volatility (in $)]]/Table2[[#This Row],[Open]]</f>
        <v>7.2682739020966947E-3</v>
      </c>
    </row>
    <row r="72" spans="2:13" x14ac:dyDescent="0.3">
      <c r="B72" s="6">
        <v>43687</v>
      </c>
      <c r="C72" s="2">
        <v>7823.76</v>
      </c>
      <c r="D72" s="6">
        <v>43687</v>
      </c>
      <c r="E72" s="3">
        <v>7898.27</v>
      </c>
      <c r="F72" s="3">
        <v>7921.88</v>
      </c>
      <c r="G72" s="3">
        <v>7823.73</v>
      </c>
      <c r="H72" s="2">
        <v>7823.76</v>
      </c>
      <c r="I72" s="4" t="s">
        <v>102</v>
      </c>
      <c r="J72" s="5">
        <v>-1.67E-2</v>
      </c>
      <c r="K72" s="23">
        <f>ABS(Table2[[#This Row],[Change %]])</f>
        <v>1.67E-2</v>
      </c>
      <c r="L72" s="26">
        <f>Table2[[#This Row],[High]]-Table2[[#This Row],[Low]]</f>
        <v>98.150000000000546</v>
      </c>
      <c r="M72" s="27">
        <f>Table2[[#This Row],[Volatility (in $)]]/Table2[[#This Row],[Open]]</f>
        <v>1.2426771938665118E-2</v>
      </c>
    </row>
    <row r="73" spans="2:13" x14ac:dyDescent="0.3">
      <c r="B73" s="6">
        <v>43656</v>
      </c>
      <c r="C73" s="2">
        <v>7956.28</v>
      </c>
      <c r="D73" s="6">
        <v>43656</v>
      </c>
      <c r="E73" s="3">
        <v>7956.41</v>
      </c>
      <c r="F73" s="3">
        <v>8013.31</v>
      </c>
      <c r="G73" s="3">
        <v>7942.08</v>
      </c>
      <c r="H73" s="2">
        <v>7956.28</v>
      </c>
      <c r="I73" s="4" t="s">
        <v>103</v>
      </c>
      <c r="J73" s="5">
        <v>-3.3E-3</v>
      </c>
      <c r="K73" s="23">
        <f>ABS(Table2[[#This Row],[Change %]])</f>
        <v>3.3E-3</v>
      </c>
      <c r="L73" s="26">
        <f>Table2[[#This Row],[High]]-Table2[[#This Row],[Low]]</f>
        <v>71.230000000000473</v>
      </c>
      <c r="M73" s="27">
        <f>Table2[[#This Row],[Volatility (in $)]]/Table2[[#This Row],[Open]]</f>
        <v>8.9525300983735717E-3</v>
      </c>
    </row>
    <row r="74" spans="2:13" x14ac:dyDescent="0.3">
      <c r="B74" s="6">
        <v>43565</v>
      </c>
      <c r="C74" s="2">
        <v>7982.46</v>
      </c>
      <c r="D74" s="6">
        <v>43565</v>
      </c>
      <c r="E74" s="3">
        <v>7908.44</v>
      </c>
      <c r="F74" s="3">
        <v>7986.62</v>
      </c>
      <c r="G74" s="3">
        <v>7899.39</v>
      </c>
      <c r="H74" s="2">
        <v>7982.46</v>
      </c>
      <c r="I74" s="4" t="s">
        <v>104</v>
      </c>
      <c r="J74" s="5">
        <v>1.4E-2</v>
      </c>
      <c r="K74" s="23">
        <f>ABS(Table2[[#This Row],[Change %]])</f>
        <v>1.4E-2</v>
      </c>
      <c r="L74" s="26">
        <f>Table2[[#This Row],[High]]-Table2[[#This Row],[Low]]</f>
        <v>87.229999999999563</v>
      </c>
      <c r="M74" s="27">
        <f>Table2[[#This Row],[Volatility (in $)]]/Table2[[#This Row],[Open]]</f>
        <v>1.1029988215122017E-2</v>
      </c>
    </row>
    <row r="75" spans="2:13" x14ac:dyDescent="0.3">
      <c r="B75" s="6">
        <v>43534</v>
      </c>
      <c r="C75" s="2">
        <v>7872.25</v>
      </c>
      <c r="D75" s="6">
        <v>43534</v>
      </c>
      <c r="E75" s="3">
        <v>7787.02</v>
      </c>
      <c r="F75" s="3">
        <v>7872.27</v>
      </c>
      <c r="G75" s="3">
        <v>7700</v>
      </c>
      <c r="H75" s="2">
        <v>7872.25</v>
      </c>
      <c r="I75" s="4" t="s">
        <v>105</v>
      </c>
      <c r="J75" s="5">
        <v>1.12E-2</v>
      </c>
      <c r="K75" s="23">
        <f>ABS(Table2[[#This Row],[Change %]])</f>
        <v>1.12E-2</v>
      </c>
      <c r="L75" s="26">
        <f>Table2[[#This Row],[High]]-Table2[[#This Row],[Low]]</f>
        <v>172.27000000000044</v>
      </c>
      <c r="M75" s="27">
        <f>Table2[[#This Row],[Volatility (in $)]]/Table2[[#This Row],[Open]]</f>
        <v>2.2122711897491008E-2</v>
      </c>
    </row>
    <row r="76" spans="2:13" x14ac:dyDescent="0.3">
      <c r="B76" s="6">
        <v>43506</v>
      </c>
      <c r="C76" s="2">
        <v>7785.23</v>
      </c>
      <c r="D76" s="6">
        <v>43506</v>
      </c>
      <c r="E76" s="3">
        <v>7851.13</v>
      </c>
      <c r="F76" s="3">
        <v>7852.7</v>
      </c>
      <c r="G76" s="3">
        <v>7744.95</v>
      </c>
      <c r="H76" s="2">
        <v>7785.23</v>
      </c>
      <c r="I76" s="4" t="s">
        <v>106</v>
      </c>
      <c r="J76" s="5">
        <v>-1.5599999999999999E-2</v>
      </c>
      <c r="K76" s="23">
        <f>ABS(Table2[[#This Row],[Change %]])</f>
        <v>1.5599999999999999E-2</v>
      </c>
      <c r="L76" s="26">
        <f>Table2[[#This Row],[High]]-Table2[[#This Row],[Low]]</f>
        <v>107.75</v>
      </c>
      <c r="M76" s="27">
        <f>Table2[[#This Row],[Volatility (in $)]]/Table2[[#This Row],[Open]]</f>
        <v>1.3724139072974208E-2</v>
      </c>
    </row>
    <row r="77" spans="2:13" x14ac:dyDescent="0.3">
      <c r="B77" s="6">
        <v>43475</v>
      </c>
      <c r="C77" s="2">
        <v>7908.67</v>
      </c>
      <c r="D77" s="6">
        <v>43475</v>
      </c>
      <c r="E77" s="3">
        <v>8026.83</v>
      </c>
      <c r="F77" s="3">
        <v>8062.5</v>
      </c>
      <c r="G77" s="3">
        <v>7906.29</v>
      </c>
      <c r="H77" s="2">
        <v>7908.67</v>
      </c>
      <c r="I77" s="4" t="s">
        <v>107</v>
      </c>
      <c r="J77" s="5">
        <v>-1.1299999999999999E-2</v>
      </c>
      <c r="K77" s="23">
        <f>ABS(Table2[[#This Row],[Change %]])</f>
        <v>1.1299999999999999E-2</v>
      </c>
      <c r="L77" s="26">
        <f>Table2[[#This Row],[High]]-Table2[[#This Row],[Low]]</f>
        <v>156.21000000000004</v>
      </c>
      <c r="M77" s="27">
        <f>Table2[[#This Row],[Volatility (in $)]]/Table2[[#This Row],[Open]]</f>
        <v>1.9460982729172044E-2</v>
      </c>
    </row>
    <row r="78" spans="2:13" x14ac:dyDescent="0.3">
      <c r="B78" s="1" t="s">
        <v>108</v>
      </c>
      <c r="C78" s="2">
        <v>7999.33</v>
      </c>
      <c r="D78" s="1" t="s">
        <v>108</v>
      </c>
      <c r="E78" s="3">
        <v>7964.09</v>
      </c>
      <c r="F78" s="3">
        <v>8012.16</v>
      </c>
      <c r="G78" s="3">
        <v>7949.63</v>
      </c>
      <c r="H78" s="2">
        <v>7999.33</v>
      </c>
      <c r="I78" s="4" t="s">
        <v>109</v>
      </c>
      <c r="J78" s="5">
        <v>7.4999999999999997E-3</v>
      </c>
      <c r="K78" s="23">
        <f>ABS(Table2[[#This Row],[Change %]])</f>
        <v>7.4999999999999997E-3</v>
      </c>
      <c r="L78" s="26">
        <f>Table2[[#This Row],[High]]-Table2[[#This Row],[Low]]</f>
        <v>62.529999999999745</v>
      </c>
      <c r="M78" s="27">
        <f>Table2[[#This Row],[Volatility (in $)]]/Table2[[#This Row],[Open]]</f>
        <v>7.8514933909586328E-3</v>
      </c>
    </row>
    <row r="79" spans="2:13" x14ac:dyDescent="0.3">
      <c r="B79" s="1" t="s">
        <v>110</v>
      </c>
      <c r="C79" s="2">
        <v>7939.63</v>
      </c>
      <c r="D79" s="1" t="s">
        <v>110</v>
      </c>
      <c r="E79" s="3">
        <v>8047.11</v>
      </c>
      <c r="F79" s="3">
        <v>8051.83</v>
      </c>
      <c r="G79" s="3">
        <v>7890.28</v>
      </c>
      <c r="H79" s="2">
        <v>7939.63</v>
      </c>
      <c r="I79" s="4" t="s">
        <v>111</v>
      </c>
      <c r="J79" s="5">
        <v>-1.1299999999999999E-2</v>
      </c>
      <c r="K79" s="23">
        <f>ABS(Table2[[#This Row],[Change %]])</f>
        <v>1.1299999999999999E-2</v>
      </c>
      <c r="L79" s="26">
        <f>Table2[[#This Row],[High]]-Table2[[#This Row],[Low]]</f>
        <v>161.55000000000018</v>
      </c>
      <c r="M79" s="27">
        <f>Table2[[#This Row],[Volatility (in $)]]/Table2[[#This Row],[Open]]</f>
        <v>2.0075530221408702E-2</v>
      </c>
    </row>
    <row r="80" spans="2:13" x14ac:dyDescent="0.3">
      <c r="B80" s="1" t="s">
        <v>112</v>
      </c>
      <c r="C80" s="2">
        <v>8030.66</v>
      </c>
      <c r="D80" s="1" t="s">
        <v>112</v>
      </c>
      <c r="E80" s="3">
        <v>8070.12</v>
      </c>
      <c r="F80" s="3">
        <v>8072.11</v>
      </c>
      <c r="G80" s="3">
        <v>7991.02</v>
      </c>
      <c r="H80" s="2">
        <v>8030.66</v>
      </c>
      <c r="I80" s="4" t="s">
        <v>113</v>
      </c>
      <c r="J80" s="5">
        <v>-5.7999999999999996E-3</v>
      </c>
      <c r="K80" s="23">
        <f>ABS(Table2[[#This Row],[Change %]])</f>
        <v>5.7999999999999996E-3</v>
      </c>
      <c r="L80" s="26">
        <f>Table2[[#This Row],[High]]-Table2[[#This Row],[Low]]</f>
        <v>81.089999999999236</v>
      </c>
      <c r="M80" s="27">
        <f>Table2[[#This Row],[Volatility (in $)]]/Table2[[#This Row],[Open]]</f>
        <v>1.0048177722264259E-2</v>
      </c>
    </row>
    <row r="81" spans="2:13" x14ac:dyDescent="0.3">
      <c r="B81" s="1" t="s">
        <v>114</v>
      </c>
      <c r="C81" s="2">
        <v>8077.38</v>
      </c>
      <c r="D81" s="1" t="s">
        <v>114</v>
      </c>
      <c r="E81" s="3">
        <v>7990.66</v>
      </c>
      <c r="F81" s="3">
        <v>8095</v>
      </c>
      <c r="G81" s="3">
        <v>7935.57</v>
      </c>
      <c r="H81" s="2">
        <v>8077.38</v>
      </c>
      <c r="I81" s="4" t="s">
        <v>115</v>
      </c>
      <c r="J81" s="5">
        <v>1.0500000000000001E-2</v>
      </c>
      <c r="K81" s="23">
        <f>ABS(Table2[[#This Row],[Change %]])</f>
        <v>1.0500000000000001E-2</v>
      </c>
      <c r="L81" s="26">
        <f>Table2[[#This Row],[High]]-Table2[[#This Row],[Low]]</f>
        <v>159.43000000000029</v>
      </c>
      <c r="M81" s="27">
        <f>Table2[[#This Row],[Volatility (in $)]]/Table2[[#This Row],[Open]]</f>
        <v>1.9952044011383327E-2</v>
      </c>
    </row>
    <row r="82" spans="2:13" x14ac:dyDescent="0.3">
      <c r="B82" s="1" t="s">
        <v>116</v>
      </c>
      <c r="C82" s="2">
        <v>7993.63</v>
      </c>
      <c r="D82" s="1" t="s">
        <v>116</v>
      </c>
      <c r="E82" s="3">
        <v>8147.23</v>
      </c>
      <c r="F82" s="3">
        <v>8158.84</v>
      </c>
      <c r="G82" s="3">
        <v>7969.65</v>
      </c>
      <c r="H82" s="2">
        <v>7993.63</v>
      </c>
      <c r="I82" s="4" t="s">
        <v>117</v>
      </c>
      <c r="J82" s="5">
        <v>-1.46E-2</v>
      </c>
      <c r="K82" s="23">
        <f>ABS(Table2[[#This Row],[Change %]])</f>
        <v>1.46E-2</v>
      </c>
      <c r="L82" s="26">
        <f>Table2[[#This Row],[High]]-Table2[[#This Row],[Low]]</f>
        <v>189.19000000000051</v>
      </c>
      <c r="M82" s="27">
        <f>Table2[[#This Row],[Volatility (in $)]]/Table2[[#This Row],[Open]]</f>
        <v>2.3221389355646094E-2</v>
      </c>
    </row>
    <row r="83" spans="2:13" x14ac:dyDescent="0.3">
      <c r="B83" s="1" t="s">
        <v>118</v>
      </c>
      <c r="C83" s="2">
        <v>8112.46</v>
      </c>
      <c r="D83" s="1" t="s">
        <v>118</v>
      </c>
      <c r="E83" s="3">
        <v>8106.49</v>
      </c>
      <c r="F83" s="3">
        <v>8135.81</v>
      </c>
      <c r="G83" s="3">
        <v>8085.34</v>
      </c>
      <c r="H83" s="2">
        <v>8112.46</v>
      </c>
      <c r="I83" s="4" t="s">
        <v>119</v>
      </c>
      <c r="J83" s="5">
        <v>-5.9999999999999995E-4</v>
      </c>
      <c r="K83" s="23">
        <f>ABS(Table2[[#This Row],[Change %]])</f>
        <v>5.9999999999999995E-4</v>
      </c>
      <c r="L83" s="26">
        <f>Table2[[#This Row],[High]]-Table2[[#This Row],[Low]]</f>
        <v>50.470000000000255</v>
      </c>
      <c r="M83" s="27">
        <f>Table2[[#This Row],[Volatility (in $)]]/Table2[[#This Row],[Open]]</f>
        <v>6.2258758106159698E-3</v>
      </c>
    </row>
    <row r="84" spans="2:13" x14ac:dyDescent="0.3">
      <c r="B84" s="1" t="s">
        <v>120</v>
      </c>
      <c r="C84" s="2">
        <v>8117.67</v>
      </c>
      <c r="D84" s="1" t="s">
        <v>120</v>
      </c>
      <c r="E84" s="3">
        <v>8184.88</v>
      </c>
      <c r="F84" s="3">
        <v>8202.82</v>
      </c>
      <c r="G84" s="3">
        <v>8086.16</v>
      </c>
      <c r="H84" s="2">
        <v>8117.67</v>
      </c>
      <c r="I84" s="4" t="s">
        <v>121</v>
      </c>
      <c r="J84" s="5">
        <v>-8.0000000000000002E-3</v>
      </c>
      <c r="K84" s="23">
        <f>ABS(Table2[[#This Row],[Change %]])</f>
        <v>8.0000000000000002E-3</v>
      </c>
      <c r="L84" s="26">
        <f>Table2[[#This Row],[High]]-Table2[[#This Row],[Low]]</f>
        <v>116.65999999999985</v>
      </c>
      <c r="M84" s="27">
        <f>Table2[[#This Row],[Volatility (in $)]]/Table2[[#This Row],[Open]]</f>
        <v>1.4253110613716983E-2</v>
      </c>
    </row>
    <row r="85" spans="2:13" x14ac:dyDescent="0.3">
      <c r="B85" s="1" t="s">
        <v>122</v>
      </c>
      <c r="C85" s="2">
        <v>8182.88</v>
      </c>
      <c r="D85" s="1" t="s">
        <v>122</v>
      </c>
      <c r="E85" s="3">
        <v>8193.59</v>
      </c>
      <c r="F85" s="3">
        <v>8237.43</v>
      </c>
      <c r="G85" s="3">
        <v>8174.32</v>
      </c>
      <c r="H85" s="2">
        <v>8182.88</v>
      </c>
      <c r="I85" s="4" t="s">
        <v>123</v>
      </c>
      <c r="J85" s="5">
        <v>6.9999999999999999E-4</v>
      </c>
      <c r="K85" s="23">
        <f>ABS(Table2[[#This Row],[Change %]])</f>
        <v>6.9999999999999999E-4</v>
      </c>
      <c r="L85" s="26">
        <f>Table2[[#This Row],[High]]-Table2[[#This Row],[Low]]</f>
        <v>63.110000000000582</v>
      </c>
      <c r="M85" s="27">
        <f>Table2[[#This Row],[Volatility (in $)]]/Table2[[#This Row],[Open]]</f>
        <v>7.7023624565057056E-3</v>
      </c>
    </row>
    <row r="86" spans="2:13" x14ac:dyDescent="0.3">
      <c r="B86" s="1" t="s">
        <v>124</v>
      </c>
      <c r="C86" s="2">
        <v>8177.39</v>
      </c>
      <c r="D86" s="1" t="s">
        <v>124</v>
      </c>
      <c r="E86" s="3">
        <v>8174.62</v>
      </c>
      <c r="F86" s="3">
        <v>8179.87</v>
      </c>
      <c r="G86" s="3">
        <v>8086.22</v>
      </c>
      <c r="H86" s="2">
        <v>8177.39</v>
      </c>
      <c r="I86" s="4" t="s">
        <v>125</v>
      </c>
      <c r="J86" s="5">
        <v>-1.1000000000000001E-3</v>
      </c>
      <c r="K86" s="23">
        <f>ABS(Table2[[#This Row],[Change %]])</f>
        <v>1.1000000000000001E-3</v>
      </c>
      <c r="L86" s="26">
        <f>Table2[[#This Row],[High]]-Table2[[#This Row],[Low]]</f>
        <v>93.649999999999636</v>
      </c>
      <c r="M86" s="27">
        <f>Table2[[#This Row],[Volatility (in $)]]/Table2[[#This Row],[Open]]</f>
        <v>1.1456190012502065E-2</v>
      </c>
    </row>
    <row r="87" spans="2:13" x14ac:dyDescent="0.3">
      <c r="B87" s="1" t="s">
        <v>126</v>
      </c>
      <c r="C87" s="2">
        <v>8186.02</v>
      </c>
      <c r="D87" s="1" t="s">
        <v>126</v>
      </c>
      <c r="E87" s="3">
        <v>8148.65</v>
      </c>
      <c r="F87" s="3">
        <v>8188.23</v>
      </c>
      <c r="G87" s="3">
        <v>8139.82</v>
      </c>
      <c r="H87" s="2">
        <v>8186.02</v>
      </c>
      <c r="I87" s="4" t="s">
        <v>127</v>
      </c>
      <c r="J87" s="5">
        <v>4.0000000000000001E-3</v>
      </c>
      <c r="K87" s="23">
        <f>ABS(Table2[[#This Row],[Change %]])</f>
        <v>4.0000000000000001E-3</v>
      </c>
      <c r="L87" s="26">
        <f>Table2[[#This Row],[High]]-Table2[[#This Row],[Low]]</f>
        <v>48.409999999999854</v>
      </c>
      <c r="M87" s="27">
        <f>Table2[[#This Row],[Volatility (in $)]]/Table2[[#This Row],[Open]]</f>
        <v>5.940861369674714E-3</v>
      </c>
    </row>
    <row r="88" spans="2:13" x14ac:dyDescent="0.3">
      <c r="B88" s="1" t="s">
        <v>128</v>
      </c>
      <c r="C88" s="2">
        <v>8153.54</v>
      </c>
      <c r="D88" s="1" t="s">
        <v>128</v>
      </c>
      <c r="E88" s="3">
        <v>8121.64</v>
      </c>
      <c r="F88" s="3">
        <v>8165.32</v>
      </c>
      <c r="G88" s="3">
        <v>8121.25</v>
      </c>
      <c r="H88" s="2">
        <v>8153.54</v>
      </c>
      <c r="I88" s="4" t="s">
        <v>129</v>
      </c>
      <c r="J88" s="5">
        <v>-2.8E-3</v>
      </c>
      <c r="K88" s="23">
        <f>ABS(Table2[[#This Row],[Change %]])</f>
        <v>2.8E-3</v>
      </c>
      <c r="L88" s="26">
        <f>Table2[[#This Row],[High]]-Table2[[#This Row],[Low]]</f>
        <v>44.069999999999709</v>
      </c>
      <c r="M88" s="27">
        <f>Table2[[#This Row],[Volatility (in $)]]/Table2[[#This Row],[Open]]</f>
        <v>5.4262439605793546E-3</v>
      </c>
    </row>
    <row r="89" spans="2:13" x14ac:dyDescent="0.3">
      <c r="B89" s="1" t="s">
        <v>130</v>
      </c>
      <c r="C89" s="2">
        <v>8176.71</v>
      </c>
      <c r="D89" s="1" t="s">
        <v>130</v>
      </c>
      <c r="E89" s="3">
        <v>8190.57</v>
      </c>
      <c r="F89" s="3">
        <v>8210.2000000000007</v>
      </c>
      <c r="G89" s="3">
        <v>8165.47</v>
      </c>
      <c r="H89" s="2">
        <v>8176.71</v>
      </c>
      <c r="I89" s="4" t="s">
        <v>131</v>
      </c>
      <c r="J89" s="5">
        <v>-2.2000000000000001E-3</v>
      </c>
      <c r="K89" s="23">
        <f>ABS(Table2[[#This Row],[Change %]])</f>
        <v>2.2000000000000001E-3</v>
      </c>
      <c r="L89" s="26">
        <f>Table2[[#This Row],[High]]-Table2[[#This Row],[Low]]</f>
        <v>44.730000000000473</v>
      </c>
      <c r="M89" s="27">
        <f>Table2[[#This Row],[Volatility (in $)]]/Table2[[#This Row],[Open]]</f>
        <v>5.461158380918602E-3</v>
      </c>
    </row>
    <row r="90" spans="2:13" x14ac:dyDescent="0.3">
      <c r="B90" s="6">
        <v>43808</v>
      </c>
      <c r="C90" s="2">
        <v>8194.4699999999993</v>
      </c>
      <c r="D90" s="6">
        <v>43808</v>
      </c>
      <c r="E90" s="3">
        <v>8206.58</v>
      </c>
      <c r="F90" s="3">
        <v>8243.7999999999993</v>
      </c>
      <c r="G90" s="3">
        <v>8176.73</v>
      </c>
      <c r="H90" s="2">
        <v>8194.4699999999993</v>
      </c>
      <c r="I90" s="4" t="s">
        <v>132</v>
      </c>
      <c r="J90" s="5">
        <v>3.0000000000000001E-3</v>
      </c>
      <c r="K90" s="23">
        <f>ABS(Table2[[#This Row],[Change %]])</f>
        <v>3.0000000000000001E-3</v>
      </c>
      <c r="L90" s="26">
        <f>Table2[[#This Row],[High]]-Table2[[#This Row],[Low]]</f>
        <v>67.069999999999709</v>
      </c>
      <c r="M90" s="27">
        <f>Table2[[#This Row],[Volatility (in $)]]/Table2[[#This Row],[Open]]</f>
        <v>8.1727101910905285E-3</v>
      </c>
    </row>
    <row r="91" spans="2:13" x14ac:dyDescent="0.3">
      <c r="B91" s="6">
        <v>43778</v>
      </c>
      <c r="C91" s="2">
        <v>8169.68</v>
      </c>
      <c r="D91" s="6">
        <v>43778</v>
      </c>
      <c r="E91" s="3">
        <v>8091.68</v>
      </c>
      <c r="F91" s="3">
        <v>8169.68</v>
      </c>
      <c r="G91" s="3">
        <v>8081.56</v>
      </c>
      <c r="H91" s="2">
        <v>8169.68</v>
      </c>
      <c r="I91" s="4" t="s">
        <v>133</v>
      </c>
      <c r="J91" s="5">
        <v>1.06E-2</v>
      </c>
      <c r="K91" s="23">
        <f>ABS(Table2[[#This Row],[Change %]])</f>
        <v>1.06E-2</v>
      </c>
      <c r="L91" s="26">
        <f>Table2[[#This Row],[High]]-Table2[[#This Row],[Low]]</f>
        <v>88.119999999999891</v>
      </c>
      <c r="M91" s="27">
        <f>Table2[[#This Row],[Volatility (in $)]]/Table2[[#This Row],[Open]]</f>
        <v>1.089019832717061E-2</v>
      </c>
    </row>
    <row r="92" spans="2:13" x14ac:dyDescent="0.3">
      <c r="B92" s="6">
        <v>43747</v>
      </c>
      <c r="C92" s="2">
        <v>8084.15</v>
      </c>
      <c r="D92" s="6">
        <v>43747</v>
      </c>
      <c r="E92" s="3">
        <v>8049.98</v>
      </c>
      <c r="F92" s="3">
        <v>8086.53</v>
      </c>
      <c r="G92" s="3">
        <v>8001.69</v>
      </c>
      <c r="H92" s="2">
        <v>8084.15</v>
      </c>
      <c r="I92" s="4" t="s">
        <v>134</v>
      </c>
      <c r="J92" s="5">
        <v>-4.0000000000000002E-4</v>
      </c>
      <c r="K92" s="23">
        <f>ABS(Table2[[#This Row],[Change %]])</f>
        <v>4.0000000000000002E-4</v>
      </c>
      <c r="L92" s="26">
        <f>Table2[[#This Row],[High]]-Table2[[#This Row],[Low]]</f>
        <v>84.840000000000146</v>
      </c>
      <c r="M92" s="27">
        <f>Table2[[#This Row],[Volatility (in $)]]/Table2[[#This Row],[Open]]</f>
        <v>1.0539156619022674E-2</v>
      </c>
    </row>
    <row r="93" spans="2:13" x14ac:dyDescent="0.3">
      <c r="B93" s="6">
        <v>43717</v>
      </c>
      <c r="C93" s="2">
        <v>8087.44</v>
      </c>
      <c r="D93" s="6">
        <v>43717</v>
      </c>
      <c r="E93" s="3">
        <v>8130.91</v>
      </c>
      <c r="F93" s="3">
        <v>8131.65</v>
      </c>
      <c r="G93" s="3">
        <v>8052.35</v>
      </c>
      <c r="H93" s="2">
        <v>8087.44</v>
      </c>
      <c r="I93" s="4" t="s">
        <v>135</v>
      </c>
      <c r="J93" s="5">
        <v>-1.9E-3</v>
      </c>
      <c r="K93" s="23">
        <f>ABS(Table2[[#This Row],[Change %]])</f>
        <v>1.9E-3</v>
      </c>
      <c r="L93" s="26">
        <f>Table2[[#This Row],[High]]-Table2[[#This Row],[Low]]</f>
        <v>79.299999999999272</v>
      </c>
      <c r="M93" s="27">
        <f>Table2[[#This Row],[Volatility (in $)]]/Table2[[#This Row],[Open]]</f>
        <v>9.7529058863029192E-3</v>
      </c>
    </row>
    <row r="94" spans="2:13" x14ac:dyDescent="0.3">
      <c r="B94" s="6">
        <v>43625</v>
      </c>
      <c r="C94" s="2">
        <v>8103.07</v>
      </c>
      <c r="D94" s="6">
        <v>43625</v>
      </c>
      <c r="E94" s="3">
        <v>8125.58</v>
      </c>
      <c r="F94" s="3">
        <v>8134.39</v>
      </c>
      <c r="G94" s="3">
        <v>8098.52</v>
      </c>
      <c r="H94" s="2">
        <v>8103.07</v>
      </c>
      <c r="I94" s="4" t="s">
        <v>136</v>
      </c>
      <c r="J94" s="5">
        <v>-1.6999999999999999E-3</v>
      </c>
      <c r="K94" s="23">
        <f>ABS(Table2[[#This Row],[Change %]])</f>
        <v>1.6999999999999999E-3</v>
      </c>
      <c r="L94" s="26">
        <f>Table2[[#This Row],[High]]-Table2[[#This Row],[Low]]</f>
        <v>35.869999999999891</v>
      </c>
      <c r="M94" s="27">
        <f>Table2[[#This Row],[Volatility (in $)]]/Table2[[#This Row],[Open]]</f>
        <v>4.4144541066606802E-3</v>
      </c>
    </row>
    <row r="95" spans="2:13" x14ac:dyDescent="0.3">
      <c r="B95" s="6">
        <v>43594</v>
      </c>
      <c r="C95" s="2">
        <v>8116.83</v>
      </c>
      <c r="D95" s="6">
        <v>43594</v>
      </c>
      <c r="E95" s="3">
        <v>8061.29</v>
      </c>
      <c r="F95" s="3">
        <v>8134.42</v>
      </c>
      <c r="G95" s="3">
        <v>8061.29</v>
      </c>
      <c r="H95" s="2">
        <v>8116.83</v>
      </c>
      <c r="I95" s="4" t="s">
        <v>137</v>
      </c>
      <c r="J95" s="5">
        <v>1.7500000000000002E-2</v>
      </c>
      <c r="K95" s="23">
        <f>ABS(Table2[[#This Row],[Change %]])</f>
        <v>1.7500000000000002E-2</v>
      </c>
      <c r="L95" s="26">
        <f>Table2[[#This Row],[High]]-Table2[[#This Row],[Low]]</f>
        <v>73.130000000000109</v>
      </c>
      <c r="M95" s="27">
        <f>Table2[[#This Row],[Volatility (in $)]]/Table2[[#This Row],[Open]]</f>
        <v>9.0717490624949732E-3</v>
      </c>
    </row>
    <row r="96" spans="2:13" x14ac:dyDescent="0.3">
      <c r="B96" s="6">
        <v>43564</v>
      </c>
      <c r="C96" s="2">
        <v>7976.88</v>
      </c>
      <c r="D96" s="6">
        <v>43564</v>
      </c>
      <c r="E96" s="3">
        <v>7949.81</v>
      </c>
      <c r="F96" s="3">
        <v>7981.41</v>
      </c>
      <c r="G96" s="3">
        <v>7928.94</v>
      </c>
      <c r="H96" s="2">
        <v>7976.88</v>
      </c>
      <c r="I96" s="4" t="s">
        <v>138</v>
      </c>
      <c r="J96" s="5">
        <v>1.2999999999999999E-2</v>
      </c>
      <c r="K96" s="23">
        <f>ABS(Table2[[#This Row],[Change %]])</f>
        <v>1.2999999999999999E-2</v>
      </c>
      <c r="L96" s="26">
        <f>Table2[[#This Row],[High]]-Table2[[#This Row],[Low]]</f>
        <v>52.470000000000255</v>
      </c>
      <c r="M96" s="27">
        <f>Table2[[#This Row],[Volatility (in $)]]/Table2[[#This Row],[Open]]</f>
        <v>6.6001577396189656E-3</v>
      </c>
    </row>
    <row r="97" spans="2:13" x14ac:dyDescent="0.3">
      <c r="B97" s="6">
        <v>43533</v>
      </c>
      <c r="C97" s="2">
        <v>7874.16</v>
      </c>
      <c r="D97" s="6">
        <v>43533</v>
      </c>
      <c r="E97" s="3">
        <v>7906.44</v>
      </c>
      <c r="F97" s="3">
        <v>7940.37</v>
      </c>
      <c r="G97" s="3">
        <v>7847.32</v>
      </c>
      <c r="H97" s="2">
        <v>7874.16</v>
      </c>
      <c r="I97" s="4" t="s">
        <v>139</v>
      </c>
      <c r="J97" s="5">
        <v>-1.11E-2</v>
      </c>
      <c r="K97" s="23">
        <f>ABS(Table2[[#This Row],[Change %]])</f>
        <v>1.11E-2</v>
      </c>
      <c r="L97" s="26">
        <f>Table2[[#This Row],[High]]-Table2[[#This Row],[Low]]</f>
        <v>93.050000000000182</v>
      </c>
      <c r="M97" s="27">
        <f>Table2[[#This Row],[Volatility (in $)]]/Table2[[#This Row],[Open]]</f>
        <v>1.1768887135044367E-2</v>
      </c>
    </row>
    <row r="98" spans="2:13" x14ac:dyDescent="0.3">
      <c r="B98" s="1" t="s">
        <v>140</v>
      </c>
      <c r="C98" s="2">
        <v>7962.88</v>
      </c>
      <c r="D98" s="1" t="s">
        <v>140</v>
      </c>
      <c r="E98" s="3">
        <v>8015.16</v>
      </c>
      <c r="F98" s="3">
        <v>8017.91</v>
      </c>
      <c r="G98" s="3">
        <v>7914.74</v>
      </c>
      <c r="H98" s="2">
        <v>7962.88</v>
      </c>
      <c r="I98" s="4" t="s">
        <v>141</v>
      </c>
      <c r="J98" s="5">
        <v>-1.2999999999999999E-3</v>
      </c>
      <c r="K98" s="23">
        <f>ABS(Table2[[#This Row],[Change %]])</f>
        <v>1.2999999999999999E-3</v>
      </c>
      <c r="L98" s="26">
        <f>Table2[[#This Row],[High]]-Table2[[#This Row],[Low]]</f>
        <v>103.17000000000007</v>
      </c>
      <c r="M98" s="27">
        <f>Table2[[#This Row],[Volatility (in $)]]/Table2[[#This Row],[Open]]</f>
        <v>1.2871857829413271E-2</v>
      </c>
    </row>
    <row r="99" spans="2:13" x14ac:dyDescent="0.3">
      <c r="B99" s="1" t="s">
        <v>142</v>
      </c>
      <c r="C99" s="2">
        <v>7973.39</v>
      </c>
      <c r="D99" s="1" t="s">
        <v>142</v>
      </c>
      <c r="E99" s="3">
        <v>7945.78</v>
      </c>
      <c r="F99" s="3">
        <v>7992.29</v>
      </c>
      <c r="G99" s="3">
        <v>7925.83</v>
      </c>
      <c r="H99" s="2">
        <v>7973.39</v>
      </c>
      <c r="I99" s="4" t="s">
        <v>143</v>
      </c>
      <c r="J99" s="5">
        <v>1.4800000000000001E-2</v>
      </c>
      <c r="K99" s="23">
        <f>ABS(Table2[[#This Row],[Change %]])</f>
        <v>1.4800000000000001E-2</v>
      </c>
      <c r="L99" s="26">
        <f>Table2[[#This Row],[High]]-Table2[[#This Row],[Low]]</f>
        <v>66.460000000000036</v>
      </c>
      <c r="M99" s="27">
        <f>Table2[[#This Row],[Volatility (in $)]]/Table2[[#This Row],[Open]]</f>
        <v>8.3641882861091085E-3</v>
      </c>
    </row>
    <row r="100" spans="2:13" x14ac:dyDescent="0.3">
      <c r="B100" s="1" t="s">
        <v>144</v>
      </c>
      <c r="C100" s="2">
        <v>7856.88</v>
      </c>
      <c r="D100" s="1" t="s">
        <v>144</v>
      </c>
      <c r="E100" s="3">
        <v>7798.35</v>
      </c>
      <c r="F100" s="3">
        <v>7866.87</v>
      </c>
      <c r="G100" s="3">
        <v>7766.67</v>
      </c>
      <c r="H100" s="2">
        <v>7856.88</v>
      </c>
      <c r="I100" s="4" t="s">
        <v>145</v>
      </c>
      <c r="J100" s="5">
        <v>3.8E-3</v>
      </c>
      <c r="K100" s="23">
        <f>ABS(Table2[[#This Row],[Change %]])</f>
        <v>3.8E-3</v>
      </c>
      <c r="L100" s="26">
        <f>Table2[[#This Row],[High]]-Table2[[#This Row],[Low]]</f>
        <v>100.19999999999982</v>
      </c>
      <c r="M100" s="27">
        <f>Table2[[#This Row],[Volatility (in $)]]/Table2[[#This Row],[Open]]</f>
        <v>1.2848871876743133E-2</v>
      </c>
    </row>
    <row r="101" spans="2:13" x14ac:dyDescent="0.3">
      <c r="B101" s="1" t="s">
        <v>146</v>
      </c>
      <c r="C101" s="2">
        <v>7826.95</v>
      </c>
      <c r="D101" s="1" t="s">
        <v>146</v>
      </c>
      <c r="E101" s="3">
        <v>7908.78</v>
      </c>
      <c r="F101" s="3">
        <v>7916.83</v>
      </c>
      <c r="G101" s="3">
        <v>7795.18</v>
      </c>
      <c r="H101" s="2">
        <v>7826.95</v>
      </c>
      <c r="I101" s="4" t="s">
        <v>147</v>
      </c>
      <c r="J101" s="5">
        <v>-3.3999999999999998E-3</v>
      </c>
      <c r="K101" s="23">
        <f>ABS(Table2[[#This Row],[Change %]])</f>
        <v>3.3999999999999998E-3</v>
      </c>
      <c r="L101" s="26">
        <f>Table2[[#This Row],[High]]-Table2[[#This Row],[Low]]</f>
        <v>121.64999999999964</v>
      </c>
      <c r="M101" s="27">
        <f>Table2[[#This Row],[Volatility (in $)]]/Table2[[#This Row],[Open]]</f>
        <v>1.5381639140297193E-2</v>
      </c>
    </row>
    <row r="102" spans="2:13" x14ac:dyDescent="0.3">
      <c r="B102" s="1" t="s">
        <v>148</v>
      </c>
      <c r="C102" s="2">
        <v>7853.73</v>
      </c>
      <c r="D102" s="1" t="s">
        <v>148</v>
      </c>
      <c r="E102" s="3">
        <v>7829.58</v>
      </c>
      <c r="F102" s="3">
        <v>7856.04</v>
      </c>
      <c r="G102" s="3">
        <v>7789.05</v>
      </c>
      <c r="H102" s="2">
        <v>7853.73</v>
      </c>
      <c r="I102" s="4" t="s">
        <v>149</v>
      </c>
      <c r="J102" s="5">
        <v>1.32E-2</v>
      </c>
      <c r="K102" s="23">
        <f>ABS(Table2[[#This Row],[Change %]])</f>
        <v>1.32E-2</v>
      </c>
      <c r="L102" s="26">
        <f>Table2[[#This Row],[High]]-Table2[[#This Row],[Low]]</f>
        <v>66.989999999999782</v>
      </c>
      <c r="M102" s="27">
        <f>Table2[[#This Row],[Volatility (in $)]]/Table2[[#This Row],[Open]]</f>
        <v>8.5560144988619802E-3</v>
      </c>
    </row>
    <row r="103" spans="2:13" x14ac:dyDescent="0.3">
      <c r="B103" s="1" t="s">
        <v>150</v>
      </c>
      <c r="C103" s="2">
        <v>7751.77</v>
      </c>
      <c r="D103" s="1" t="s">
        <v>150</v>
      </c>
      <c r="E103" s="3">
        <v>7943.65</v>
      </c>
      <c r="F103" s="3">
        <v>8005.34</v>
      </c>
      <c r="G103" s="3">
        <v>7730.77</v>
      </c>
      <c r="H103" s="2">
        <v>7751.77</v>
      </c>
      <c r="I103" s="4" t="s">
        <v>151</v>
      </c>
      <c r="J103" s="5">
        <v>-0.03</v>
      </c>
      <c r="K103" s="23">
        <f>ABS(Table2[[#This Row],[Change %]])</f>
        <v>0.03</v>
      </c>
      <c r="L103" s="26">
        <f>Table2[[#This Row],[High]]-Table2[[#This Row],[Low]]</f>
        <v>274.56999999999971</v>
      </c>
      <c r="M103" s="27">
        <f>Table2[[#This Row],[Volatility (in $)]]/Table2[[#This Row],[Open]]</f>
        <v>3.4564715212779984E-2</v>
      </c>
    </row>
    <row r="104" spans="2:13" x14ac:dyDescent="0.3">
      <c r="B104" s="1" t="s">
        <v>152</v>
      </c>
      <c r="C104" s="2">
        <v>7991.39</v>
      </c>
      <c r="D104" s="1" t="s">
        <v>152</v>
      </c>
      <c r="E104" s="3">
        <v>8038.79</v>
      </c>
      <c r="F104" s="3">
        <v>8048.58</v>
      </c>
      <c r="G104" s="3">
        <v>7937.12</v>
      </c>
      <c r="H104" s="2">
        <v>7991.39</v>
      </c>
      <c r="I104" s="4" t="s">
        <v>153</v>
      </c>
      <c r="J104" s="5">
        <v>-3.5999999999999999E-3</v>
      </c>
      <c r="K104" s="23">
        <f>ABS(Table2[[#This Row],[Change %]])</f>
        <v>3.5999999999999999E-3</v>
      </c>
      <c r="L104" s="26">
        <f>Table2[[#This Row],[High]]-Table2[[#This Row],[Low]]</f>
        <v>111.46000000000004</v>
      </c>
      <c r="M104" s="27">
        <f>Table2[[#This Row],[Volatility (in $)]]/Table2[[#This Row],[Open]]</f>
        <v>1.386527076836191E-2</v>
      </c>
    </row>
    <row r="105" spans="2:13" x14ac:dyDescent="0.3">
      <c r="B105" s="1" t="s">
        <v>154</v>
      </c>
      <c r="C105" s="2">
        <v>8020.21</v>
      </c>
      <c r="D105" s="1" t="s">
        <v>154</v>
      </c>
      <c r="E105" s="3">
        <v>8017.07</v>
      </c>
      <c r="F105" s="3">
        <v>8036.94</v>
      </c>
      <c r="G105" s="3">
        <v>7998.5</v>
      </c>
      <c r="H105" s="2">
        <v>8020.21</v>
      </c>
      <c r="I105" s="4" t="s">
        <v>155</v>
      </c>
      <c r="J105" s="5">
        <v>8.9999999999999993E-3</v>
      </c>
      <c r="K105" s="23">
        <f>ABS(Table2[[#This Row],[Change %]])</f>
        <v>8.9999999999999993E-3</v>
      </c>
      <c r="L105" s="26">
        <f>Table2[[#This Row],[High]]-Table2[[#This Row],[Low]]</f>
        <v>38.4399999999996</v>
      </c>
      <c r="M105" s="27">
        <f>Table2[[#This Row],[Volatility (in $)]]/Table2[[#This Row],[Open]]</f>
        <v>4.794769161302022E-3</v>
      </c>
    </row>
    <row r="106" spans="2:13" x14ac:dyDescent="0.3">
      <c r="B106" s="1" t="s">
        <v>156</v>
      </c>
      <c r="C106" s="2">
        <v>7948.56</v>
      </c>
      <c r="D106" s="1" t="s">
        <v>156</v>
      </c>
      <c r="E106" s="3">
        <v>7989.36</v>
      </c>
      <c r="F106" s="3">
        <v>8010.58</v>
      </c>
      <c r="G106" s="3">
        <v>7948.09</v>
      </c>
      <c r="H106" s="2">
        <v>7948.56</v>
      </c>
      <c r="I106" s="4" t="s">
        <v>157</v>
      </c>
      <c r="J106" s="5">
        <v>-6.7999999999999996E-3</v>
      </c>
      <c r="K106" s="23">
        <f>ABS(Table2[[#This Row],[Change %]])</f>
        <v>6.7999999999999996E-3</v>
      </c>
      <c r="L106" s="26">
        <f>Table2[[#This Row],[High]]-Table2[[#This Row],[Low]]</f>
        <v>62.489999999999782</v>
      </c>
      <c r="M106" s="27">
        <f>Table2[[#This Row],[Volatility (in $)]]/Table2[[#This Row],[Open]]</f>
        <v>7.821652798221607E-3</v>
      </c>
    </row>
    <row r="107" spans="2:13" x14ac:dyDescent="0.3">
      <c r="B107" s="1" t="s">
        <v>158</v>
      </c>
      <c r="C107" s="2">
        <v>8002.81</v>
      </c>
      <c r="D107" s="1" t="s">
        <v>158</v>
      </c>
      <c r="E107" s="3">
        <v>8006.18</v>
      </c>
      <c r="F107" s="3">
        <v>8026.75</v>
      </c>
      <c r="G107" s="3">
        <v>7974.36</v>
      </c>
      <c r="H107" s="2">
        <v>8002.81</v>
      </c>
      <c r="I107" s="4" t="s">
        <v>159</v>
      </c>
      <c r="J107" s="5">
        <v>1.35E-2</v>
      </c>
      <c r="K107" s="23">
        <f>ABS(Table2[[#This Row],[Change %]])</f>
        <v>1.35E-2</v>
      </c>
      <c r="L107" s="26">
        <f>Table2[[#This Row],[High]]-Table2[[#This Row],[Low]]</f>
        <v>52.390000000000327</v>
      </c>
      <c r="M107" s="27">
        <f>Table2[[#This Row],[Volatility (in $)]]/Table2[[#This Row],[Open]]</f>
        <v>6.5436949956159274E-3</v>
      </c>
    </row>
    <row r="108" spans="2:13" x14ac:dyDescent="0.3">
      <c r="B108" s="1" t="s">
        <v>160</v>
      </c>
      <c r="C108" s="2">
        <v>7895.99</v>
      </c>
      <c r="D108" s="1" t="s">
        <v>160</v>
      </c>
      <c r="E108" s="3">
        <v>7828.35</v>
      </c>
      <c r="F108" s="3">
        <v>7907.52</v>
      </c>
      <c r="G108" s="3">
        <v>7828.35</v>
      </c>
      <c r="H108" s="2">
        <v>7895.99</v>
      </c>
      <c r="I108" s="4" t="s">
        <v>161</v>
      </c>
      <c r="J108" s="5">
        <v>1.67E-2</v>
      </c>
      <c r="K108" s="23">
        <f>ABS(Table2[[#This Row],[Change %]])</f>
        <v>1.67E-2</v>
      </c>
      <c r="L108" s="26">
        <f>Table2[[#This Row],[High]]-Table2[[#This Row],[Low]]</f>
        <v>79.170000000000073</v>
      </c>
      <c r="M108" s="27">
        <f>Table2[[#This Row],[Volatility (in $)]]/Table2[[#This Row],[Open]]</f>
        <v>1.0113242254114861E-2</v>
      </c>
    </row>
    <row r="109" spans="2:13" x14ac:dyDescent="0.3">
      <c r="B109" s="1" t="s">
        <v>162</v>
      </c>
      <c r="C109" s="2">
        <v>7766.62</v>
      </c>
      <c r="D109" s="1" t="s">
        <v>162</v>
      </c>
      <c r="E109" s="3">
        <v>7790.2</v>
      </c>
      <c r="F109" s="3">
        <v>7805.93</v>
      </c>
      <c r="G109" s="3">
        <v>7716.55</v>
      </c>
      <c r="H109" s="2">
        <v>7766.62</v>
      </c>
      <c r="I109" s="4" t="s">
        <v>163</v>
      </c>
      <c r="J109" s="5">
        <v>-8.9999999999999998E-4</v>
      </c>
      <c r="K109" s="23">
        <f>ABS(Table2[[#This Row],[Change %]])</f>
        <v>8.9999999999999998E-4</v>
      </c>
      <c r="L109" s="26">
        <f>Table2[[#This Row],[High]]-Table2[[#This Row],[Low]]</f>
        <v>89.380000000000109</v>
      </c>
      <c r="M109" s="27">
        <f>Table2[[#This Row],[Volatility (in $)]]/Table2[[#This Row],[Open]]</f>
        <v>1.147338964339813E-2</v>
      </c>
    </row>
    <row r="110" spans="2:13" x14ac:dyDescent="0.3">
      <c r="B110" s="1" t="s">
        <v>164</v>
      </c>
      <c r="C110" s="2">
        <v>7773.94</v>
      </c>
      <c r="D110" s="1" t="s">
        <v>164</v>
      </c>
      <c r="E110" s="3">
        <v>7877.33</v>
      </c>
      <c r="F110" s="3">
        <v>7900.28</v>
      </c>
      <c r="G110" s="3">
        <v>7762.87</v>
      </c>
      <c r="H110" s="2">
        <v>7773.94</v>
      </c>
      <c r="I110" s="4" t="s">
        <v>165</v>
      </c>
      <c r="J110" s="5">
        <v>-3.0200000000000001E-2</v>
      </c>
      <c r="K110" s="23">
        <f>ABS(Table2[[#This Row],[Change %]])</f>
        <v>3.0200000000000001E-2</v>
      </c>
      <c r="L110" s="26">
        <f>Table2[[#This Row],[High]]-Table2[[#This Row],[Low]]</f>
        <v>137.40999999999985</v>
      </c>
      <c r="M110" s="27">
        <f>Table2[[#This Row],[Volatility (in $)]]/Table2[[#This Row],[Open]]</f>
        <v>1.744372776054829E-2</v>
      </c>
    </row>
    <row r="111" spans="2:13" x14ac:dyDescent="0.3">
      <c r="B111" s="1" t="s">
        <v>166</v>
      </c>
      <c r="C111" s="2">
        <v>8016.36</v>
      </c>
      <c r="D111" s="1" t="s">
        <v>166</v>
      </c>
      <c r="E111" s="3">
        <v>7863.41</v>
      </c>
      <c r="F111" s="3">
        <v>8065.24</v>
      </c>
      <c r="G111" s="3">
        <v>7851.58</v>
      </c>
      <c r="H111" s="2">
        <v>8016.36</v>
      </c>
      <c r="I111" s="4" t="s">
        <v>167</v>
      </c>
      <c r="J111" s="5">
        <v>1.95E-2</v>
      </c>
      <c r="K111" s="23">
        <f>ABS(Table2[[#This Row],[Change %]])</f>
        <v>1.95E-2</v>
      </c>
      <c r="L111" s="26">
        <f>Table2[[#This Row],[High]]-Table2[[#This Row],[Low]]</f>
        <v>213.65999999999985</v>
      </c>
      <c r="M111" s="27">
        <f>Table2[[#This Row],[Volatility (in $)]]/Table2[[#This Row],[Open]]</f>
        <v>2.7171417998044088E-2</v>
      </c>
    </row>
    <row r="112" spans="2:13" x14ac:dyDescent="0.3">
      <c r="B112" s="6">
        <v>43807</v>
      </c>
      <c r="C112" s="2">
        <v>7863.41</v>
      </c>
      <c r="D112" s="6">
        <v>43807</v>
      </c>
      <c r="E112" s="3">
        <v>7907.49</v>
      </c>
      <c r="F112" s="3">
        <v>7924.99</v>
      </c>
      <c r="G112" s="3">
        <v>7833.79</v>
      </c>
      <c r="H112" s="2">
        <v>7863.41</v>
      </c>
      <c r="I112" s="4" t="s">
        <v>168</v>
      </c>
      <c r="J112" s="5">
        <v>-1.2E-2</v>
      </c>
      <c r="K112" s="23">
        <f>ABS(Table2[[#This Row],[Change %]])</f>
        <v>1.2E-2</v>
      </c>
      <c r="L112" s="26">
        <f>Table2[[#This Row],[High]]-Table2[[#This Row],[Low]]</f>
        <v>91.199999999999818</v>
      </c>
      <c r="M112" s="27">
        <f>Table2[[#This Row],[Volatility (in $)]]/Table2[[#This Row],[Open]]</f>
        <v>1.1533368995724285E-2</v>
      </c>
    </row>
    <row r="113" spans="2:13" x14ac:dyDescent="0.3">
      <c r="B113" s="6">
        <v>43716</v>
      </c>
      <c r="C113" s="2">
        <v>7959.14</v>
      </c>
      <c r="D113" s="6">
        <v>43716</v>
      </c>
      <c r="E113" s="3">
        <v>7997.19</v>
      </c>
      <c r="F113" s="3">
        <v>8020.56</v>
      </c>
      <c r="G113" s="3">
        <v>7910.35</v>
      </c>
      <c r="H113" s="2">
        <v>7959.14</v>
      </c>
      <c r="I113" s="4" t="s">
        <v>169</v>
      </c>
      <c r="J113" s="5">
        <v>-0.01</v>
      </c>
      <c r="K113" s="23">
        <f>ABS(Table2[[#This Row],[Change %]])</f>
        <v>0.01</v>
      </c>
      <c r="L113" s="26">
        <f>Table2[[#This Row],[High]]-Table2[[#This Row],[Low]]</f>
        <v>110.21000000000004</v>
      </c>
      <c r="M113" s="27">
        <f>Table2[[#This Row],[Volatility (in $)]]/Table2[[#This Row],[Open]]</f>
        <v>1.3781090608076092E-2</v>
      </c>
    </row>
    <row r="114" spans="2:13" x14ac:dyDescent="0.3">
      <c r="B114" s="6">
        <v>43685</v>
      </c>
      <c r="C114" s="2">
        <v>8039.16</v>
      </c>
      <c r="D114" s="6">
        <v>43685</v>
      </c>
      <c r="E114" s="3">
        <v>7921.59</v>
      </c>
      <c r="F114" s="3">
        <v>8041.12</v>
      </c>
      <c r="G114" s="3">
        <v>7896.15</v>
      </c>
      <c r="H114" s="2">
        <v>8039.16</v>
      </c>
      <c r="I114" s="4" t="s">
        <v>170</v>
      </c>
      <c r="J114" s="5">
        <v>2.24E-2</v>
      </c>
      <c r="K114" s="23">
        <f>ABS(Table2[[#This Row],[Change %]])</f>
        <v>2.24E-2</v>
      </c>
      <c r="L114" s="26">
        <f>Table2[[#This Row],[High]]-Table2[[#This Row],[Low]]</f>
        <v>144.97000000000025</v>
      </c>
      <c r="M114" s="27">
        <f>Table2[[#This Row],[Volatility (in $)]]/Table2[[#This Row],[Open]]</f>
        <v>1.8300618941399421E-2</v>
      </c>
    </row>
    <row r="115" spans="2:13" x14ac:dyDescent="0.3">
      <c r="B115" s="6">
        <v>43654</v>
      </c>
      <c r="C115" s="2">
        <v>7862.83</v>
      </c>
      <c r="D115" s="6">
        <v>43654</v>
      </c>
      <c r="E115" s="3">
        <v>7747.27</v>
      </c>
      <c r="F115" s="3">
        <v>7881.38</v>
      </c>
      <c r="G115" s="3">
        <v>7702.42</v>
      </c>
      <c r="H115" s="2">
        <v>7862.83</v>
      </c>
      <c r="I115" s="4" t="s">
        <v>171</v>
      </c>
      <c r="J115" s="5">
        <v>3.8E-3</v>
      </c>
      <c r="K115" s="23">
        <f>ABS(Table2[[#This Row],[Change %]])</f>
        <v>3.8E-3</v>
      </c>
      <c r="L115" s="26">
        <f>Table2[[#This Row],[High]]-Table2[[#This Row],[Low]]</f>
        <v>178.96000000000004</v>
      </c>
      <c r="M115" s="27">
        <f>Table2[[#This Row],[Volatility (in $)]]/Table2[[#This Row],[Open]]</f>
        <v>2.3099749976443318E-2</v>
      </c>
    </row>
    <row r="116" spans="2:13" x14ac:dyDescent="0.3">
      <c r="B116" s="6">
        <v>43624</v>
      </c>
      <c r="C116" s="2">
        <v>7833.27</v>
      </c>
      <c r="D116" s="6">
        <v>43624</v>
      </c>
      <c r="E116" s="3">
        <v>7804.51</v>
      </c>
      <c r="F116" s="3">
        <v>7845.01</v>
      </c>
      <c r="G116" s="3">
        <v>7739.57</v>
      </c>
      <c r="H116" s="2">
        <v>7833.27</v>
      </c>
      <c r="I116" s="4" t="s">
        <v>172</v>
      </c>
      <c r="J116" s="5">
        <v>1.3899999999999999E-2</v>
      </c>
      <c r="K116" s="23">
        <f>ABS(Table2[[#This Row],[Change %]])</f>
        <v>1.3899999999999999E-2</v>
      </c>
      <c r="L116" s="26">
        <f>Table2[[#This Row],[High]]-Table2[[#This Row],[Low]]</f>
        <v>105.44000000000051</v>
      </c>
      <c r="M116" s="27">
        <f>Table2[[#This Row],[Volatility (in $)]]/Table2[[#This Row],[Open]]</f>
        <v>1.3510137087402093E-2</v>
      </c>
    </row>
    <row r="117" spans="2:13" x14ac:dyDescent="0.3">
      <c r="B117" s="6">
        <v>43593</v>
      </c>
      <c r="C117" s="2">
        <v>7726.04</v>
      </c>
      <c r="D117" s="6">
        <v>43593</v>
      </c>
      <c r="E117" s="3">
        <v>7823.33</v>
      </c>
      <c r="F117" s="3">
        <v>7836.45</v>
      </c>
      <c r="G117" s="3">
        <v>7662.9</v>
      </c>
      <c r="H117" s="2">
        <v>7726.04</v>
      </c>
      <c r="I117" s="4" t="s">
        <v>173</v>
      </c>
      <c r="J117" s="5">
        <v>-3.4700000000000002E-2</v>
      </c>
      <c r="K117" s="23">
        <f>ABS(Table2[[#This Row],[Change %]])</f>
        <v>3.4700000000000002E-2</v>
      </c>
      <c r="L117" s="26">
        <f>Table2[[#This Row],[High]]-Table2[[#This Row],[Low]]</f>
        <v>173.55000000000018</v>
      </c>
      <c r="M117" s="27">
        <f>Table2[[#This Row],[Volatility (in $)]]/Table2[[#This Row],[Open]]</f>
        <v>2.2183648139602979E-2</v>
      </c>
    </row>
    <row r="118" spans="2:13" x14ac:dyDescent="0.3">
      <c r="B118" s="6">
        <v>43504</v>
      </c>
      <c r="C118" s="2">
        <v>8004.07</v>
      </c>
      <c r="D118" s="6">
        <v>43504</v>
      </c>
      <c r="E118" s="3">
        <v>8056.42</v>
      </c>
      <c r="F118" s="3">
        <v>8068.8</v>
      </c>
      <c r="G118" s="3">
        <v>7953.67</v>
      </c>
      <c r="H118" s="2">
        <v>8004.07</v>
      </c>
      <c r="I118" s="4" t="s">
        <v>174</v>
      </c>
      <c r="J118" s="5">
        <v>-1.32E-2</v>
      </c>
      <c r="K118" s="23">
        <f>ABS(Table2[[#This Row],[Change %]])</f>
        <v>1.32E-2</v>
      </c>
      <c r="L118" s="26">
        <f>Table2[[#This Row],[High]]-Table2[[#This Row],[Low]]</f>
        <v>115.13000000000011</v>
      </c>
      <c r="M118" s="27">
        <f>Table2[[#This Row],[Volatility (in $)]]/Table2[[#This Row],[Open]]</f>
        <v>1.4290466485113749E-2</v>
      </c>
    </row>
    <row r="119" spans="2:13" x14ac:dyDescent="0.3">
      <c r="B119" s="6">
        <v>43473</v>
      </c>
      <c r="C119" s="2">
        <v>8111.12</v>
      </c>
      <c r="D119" s="6">
        <v>43473</v>
      </c>
      <c r="E119" s="3">
        <v>8190.56</v>
      </c>
      <c r="F119" s="3">
        <v>8311.0400000000009</v>
      </c>
      <c r="G119" s="3">
        <v>8080.52</v>
      </c>
      <c r="H119" s="2">
        <v>8111.12</v>
      </c>
      <c r="I119" s="4" t="s">
        <v>175</v>
      </c>
      <c r="J119" s="5">
        <v>-7.9000000000000008E-3</v>
      </c>
      <c r="K119" s="23">
        <f>ABS(Table2[[#This Row],[Change %]])</f>
        <v>7.9000000000000008E-3</v>
      </c>
      <c r="L119" s="26">
        <f>Table2[[#This Row],[High]]-Table2[[#This Row],[Low]]</f>
        <v>230.52000000000044</v>
      </c>
      <c r="M119" s="27">
        <f>Table2[[#This Row],[Volatility (in $)]]/Table2[[#This Row],[Open]]</f>
        <v>2.8144595729718166E-2</v>
      </c>
    </row>
    <row r="120" spans="2:13" x14ac:dyDescent="0.3">
      <c r="B120" s="1" t="s">
        <v>176</v>
      </c>
      <c r="C120" s="2">
        <v>8175.42</v>
      </c>
      <c r="D120" s="1" t="s">
        <v>176</v>
      </c>
      <c r="E120" s="3">
        <v>8290.7999999999993</v>
      </c>
      <c r="F120" s="3">
        <v>8299.83</v>
      </c>
      <c r="G120" s="3">
        <v>8110.02</v>
      </c>
      <c r="H120" s="2">
        <v>8175.42</v>
      </c>
      <c r="I120" s="4" t="s">
        <v>177</v>
      </c>
      <c r="J120" s="5">
        <v>-1.1900000000000001E-2</v>
      </c>
      <c r="K120" s="23">
        <f>ABS(Table2[[#This Row],[Change %]])</f>
        <v>1.1900000000000001E-2</v>
      </c>
      <c r="L120" s="26">
        <f>Table2[[#This Row],[High]]-Table2[[#This Row],[Low]]</f>
        <v>189.80999999999949</v>
      </c>
      <c r="M120" s="27">
        <f>Table2[[#This Row],[Volatility (in $)]]/Table2[[#This Row],[Open]]</f>
        <v>2.2894051237516224E-2</v>
      </c>
    </row>
    <row r="121" spans="2:13" x14ac:dyDescent="0.3">
      <c r="B121" s="1" t="s">
        <v>178</v>
      </c>
      <c r="C121" s="2">
        <v>8273.61</v>
      </c>
      <c r="D121" s="1" t="s">
        <v>178</v>
      </c>
      <c r="E121" s="3">
        <v>8231.77</v>
      </c>
      <c r="F121" s="3">
        <v>8295.4599999999991</v>
      </c>
      <c r="G121" s="3">
        <v>8228.02</v>
      </c>
      <c r="H121" s="2">
        <v>8273.61</v>
      </c>
      <c r="I121" s="4" t="s">
        <v>179</v>
      </c>
      <c r="J121" s="5">
        <v>-2.3999999999999998E-3</v>
      </c>
      <c r="K121" s="23">
        <f>ABS(Table2[[#This Row],[Change %]])</f>
        <v>2.3999999999999998E-3</v>
      </c>
      <c r="L121" s="26">
        <f>Table2[[#This Row],[High]]-Table2[[#This Row],[Low]]</f>
        <v>67.43999999999869</v>
      </c>
      <c r="M121" s="27">
        <f>Table2[[#This Row],[Volatility (in $)]]/Table2[[#This Row],[Open]]</f>
        <v>8.1926487256080635E-3</v>
      </c>
    </row>
    <row r="122" spans="2:13" x14ac:dyDescent="0.3">
      <c r="B122" s="1" t="s">
        <v>180</v>
      </c>
      <c r="C122" s="2">
        <v>8293.33</v>
      </c>
      <c r="D122" s="1" t="s">
        <v>180</v>
      </c>
      <c r="E122" s="3">
        <v>8325.1</v>
      </c>
      <c r="F122" s="3">
        <v>8325.2800000000007</v>
      </c>
      <c r="G122" s="3">
        <v>8247.3700000000008</v>
      </c>
      <c r="H122" s="2">
        <v>8293.33</v>
      </c>
      <c r="I122" s="4" t="s">
        <v>181</v>
      </c>
      <c r="J122" s="5">
        <v>-4.4000000000000003E-3</v>
      </c>
      <c r="K122" s="23">
        <f>ABS(Table2[[#This Row],[Change %]])</f>
        <v>4.4000000000000003E-3</v>
      </c>
      <c r="L122" s="26">
        <f>Table2[[#This Row],[High]]-Table2[[#This Row],[Low]]</f>
        <v>77.909999999999854</v>
      </c>
      <c r="M122" s="27">
        <f>Table2[[#This Row],[Volatility (in $)]]/Table2[[#This Row],[Open]]</f>
        <v>9.3584461447910362E-3</v>
      </c>
    </row>
    <row r="123" spans="2:13" x14ac:dyDescent="0.3">
      <c r="B123" s="1" t="s">
        <v>182</v>
      </c>
      <c r="C123" s="2">
        <v>8330.2099999999991</v>
      </c>
      <c r="D123" s="1" t="s">
        <v>182</v>
      </c>
      <c r="E123" s="3">
        <v>8294.2999999999993</v>
      </c>
      <c r="F123" s="3">
        <v>8339.64</v>
      </c>
      <c r="G123" s="3">
        <v>8291.1200000000008</v>
      </c>
      <c r="H123" s="2">
        <v>8330.2099999999991</v>
      </c>
      <c r="I123" s="4" t="s">
        <v>183</v>
      </c>
      <c r="J123" s="5">
        <v>1.11E-2</v>
      </c>
      <c r="K123" s="23">
        <f>ABS(Table2[[#This Row],[Change %]])</f>
        <v>1.11E-2</v>
      </c>
      <c r="L123" s="26">
        <f>Table2[[#This Row],[High]]-Table2[[#This Row],[Low]]</f>
        <v>48.519999999998618</v>
      </c>
      <c r="M123" s="27">
        <f>Table2[[#This Row],[Volatility (in $)]]/Table2[[#This Row],[Open]]</f>
        <v>5.8498004653796728E-3</v>
      </c>
    </row>
    <row r="124" spans="2:13" x14ac:dyDescent="0.3">
      <c r="B124" s="1" t="s">
        <v>184</v>
      </c>
      <c r="C124" s="2">
        <v>8238.5400000000009</v>
      </c>
      <c r="D124" s="1" t="s">
        <v>184</v>
      </c>
      <c r="E124" s="3">
        <v>8294.68</v>
      </c>
      <c r="F124" s="3">
        <v>8295.9500000000007</v>
      </c>
      <c r="G124" s="3">
        <v>8233.4</v>
      </c>
      <c r="H124" s="2">
        <v>8238.5400000000009</v>
      </c>
      <c r="I124" s="4" t="s">
        <v>185</v>
      </c>
      <c r="J124" s="5">
        <v>-0.01</v>
      </c>
      <c r="K124" s="23">
        <f>ABS(Table2[[#This Row],[Change %]])</f>
        <v>0.01</v>
      </c>
      <c r="L124" s="26">
        <f>Table2[[#This Row],[High]]-Table2[[#This Row],[Low]]</f>
        <v>62.550000000001091</v>
      </c>
      <c r="M124" s="27">
        <f>Table2[[#This Row],[Volatility (in $)]]/Table2[[#This Row],[Open]]</f>
        <v>7.5409780726925077E-3</v>
      </c>
    </row>
    <row r="125" spans="2:13" x14ac:dyDescent="0.3">
      <c r="B125" s="1" t="s">
        <v>186</v>
      </c>
      <c r="C125" s="2">
        <v>8321.5</v>
      </c>
      <c r="D125" s="1" t="s">
        <v>186</v>
      </c>
      <c r="E125" s="3">
        <v>8227.36</v>
      </c>
      <c r="F125" s="3">
        <v>8321.81</v>
      </c>
      <c r="G125" s="3">
        <v>8226.5</v>
      </c>
      <c r="H125" s="2">
        <v>8321.5</v>
      </c>
      <c r="I125" s="4" t="s">
        <v>187</v>
      </c>
      <c r="J125" s="5">
        <v>8.5000000000000006E-3</v>
      </c>
      <c r="K125" s="23">
        <f>ABS(Table2[[#This Row],[Change %]])</f>
        <v>8.5000000000000006E-3</v>
      </c>
      <c r="L125" s="26">
        <f>Table2[[#This Row],[High]]-Table2[[#This Row],[Low]]</f>
        <v>95.309999999999491</v>
      </c>
      <c r="M125" s="27">
        <f>Table2[[#This Row],[Volatility (in $)]]/Table2[[#This Row],[Open]]</f>
        <v>1.1584517998483047E-2</v>
      </c>
    </row>
    <row r="126" spans="2:13" x14ac:dyDescent="0.3">
      <c r="B126" s="1" t="s">
        <v>188</v>
      </c>
      <c r="C126" s="2">
        <v>8251.4</v>
      </c>
      <c r="D126" s="1" t="s">
        <v>188</v>
      </c>
      <c r="E126" s="3">
        <v>8242.5</v>
      </c>
      <c r="F126" s="3">
        <v>8251.83</v>
      </c>
      <c r="G126" s="3">
        <v>8193.89</v>
      </c>
      <c r="H126" s="2">
        <v>8251.4</v>
      </c>
      <c r="I126" s="4" t="s">
        <v>189</v>
      </c>
      <c r="J126" s="5">
        <v>5.7999999999999996E-3</v>
      </c>
      <c r="K126" s="23">
        <f>ABS(Table2[[#This Row],[Change %]])</f>
        <v>5.7999999999999996E-3</v>
      </c>
      <c r="L126" s="26">
        <f>Table2[[#This Row],[High]]-Table2[[#This Row],[Low]]</f>
        <v>57.940000000000509</v>
      </c>
      <c r="M126" s="27">
        <f>Table2[[#This Row],[Volatility (in $)]]/Table2[[#This Row],[Open]]</f>
        <v>7.0294206854717026E-3</v>
      </c>
    </row>
    <row r="127" spans="2:13" x14ac:dyDescent="0.3">
      <c r="B127" s="1" t="s">
        <v>190</v>
      </c>
      <c r="C127" s="2">
        <v>8204.14</v>
      </c>
      <c r="D127" s="1" t="s">
        <v>190</v>
      </c>
      <c r="E127" s="3">
        <v>8171.99</v>
      </c>
      <c r="F127" s="3">
        <v>8218.42</v>
      </c>
      <c r="G127" s="3">
        <v>8171.54</v>
      </c>
      <c r="H127" s="2">
        <v>8204.14</v>
      </c>
      <c r="I127" s="4" t="s">
        <v>191</v>
      </c>
      <c r="J127" s="5">
        <v>7.1000000000000004E-3</v>
      </c>
      <c r="K127" s="23">
        <f>ABS(Table2[[#This Row],[Change %]])</f>
        <v>7.1000000000000004E-3</v>
      </c>
      <c r="L127" s="26">
        <f>Table2[[#This Row],[High]]-Table2[[#This Row],[Low]]</f>
        <v>46.880000000000109</v>
      </c>
      <c r="M127" s="27">
        <f>Table2[[#This Row],[Volatility (in $)]]/Table2[[#This Row],[Open]]</f>
        <v>5.7366687918120442E-3</v>
      </c>
    </row>
    <row r="128" spans="2:13" x14ac:dyDescent="0.3">
      <c r="B128" s="1" t="s">
        <v>192</v>
      </c>
      <c r="C128" s="2">
        <v>8146.49</v>
      </c>
      <c r="D128" s="1" t="s">
        <v>192</v>
      </c>
      <c r="E128" s="3">
        <v>8241.34</v>
      </c>
      <c r="F128" s="3">
        <v>8245.7800000000007</v>
      </c>
      <c r="G128" s="3">
        <v>8144.63</v>
      </c>
      <c r="H128" s="2">
        <v>8146.49</v>
      </c>
      <c r="I128" s="4" t="s">
        <v>193</v>
      </c>
      <c r="J128" s="5">
        <v>-7.4000000000000003E-3</v>
      </c>
      <c r="K128" s="23">
        <f>ABS(Table2[[#This Row],[Change %]])</f>
        <v>7.4000000000000003E-3</v>
      </c>
      <c r="L128" s="26">
        <f>Table2[[#This Row],[High]]-Table2[[#This Row],[Low]]</f>
        <v>101.15000000000055</v>
      </c>
      <c r="M128" s="27">
        <f>Table2[[#This Row],[Volatility (in $)]]/Table2[[#This Row],[Open]]</f>
        <v>1.2273489505347497E-2</v>
      </c>
    </row>
    <row r="129" spans="2:13" x14ac:dyDescent="0.3">
      <c r="B129" s="1" t="s">
        <v>194</v>
      </c>
      <c r="C129" s="2">
        <v>8207.24</v>
      </c>
      <c r="D129" s="1" t="s">
        <v>194</v>
      </c>
      <c r="E129" s="3">
        <v>8151.76</v>
      </c>
      <c r="F129" s="3">
        <v>8215.58</v>
      </c>
      <c r="G129" s="3">
        <v>8135.12</v>
      </c>
      <c r="H129" s="2">
        <v>8207.24</v>
      </c>
      <c r="I129" s="4" t="s">
        <v>195</v>
      </c>
      <c r="J129" s="5">
        <v>2.7000000000000001E-3</v>
      </c>
      <c r="K129" s="23">
        <f>ABS(Table2[[#This Row],[Change %]])</f>
        <v>2.7000000000000001E-3</v>
      </c>
      <c r="L129" s="26">
        <f>Table2[[#This Row],[High]]-Table2[[#This Row],[Low]]</f>
        <v>80.460000000000036</v>
      </c>
      <c r="M129" s="27">
        <f>Table2[[#This Row],[Volatility (in $)]]/Table2[[#This Row],[Open]]</f>
        <v>9.8702611460592601E-3</v>
      </c>
    </row>
    <row r="130" spans="2:13" x14ac:dyDescent="0.3">
      <c r="B130" s="1" t="s">
        <v>196</v>
      </c>
      <c r="C130" s="2">
        <v>8185.21</v>
      </c>
      <c r="D130" s="1" t="s">
        <v>196</v>
      </c>
      <c r="E130" s="3">
        <v>8224</v>
      </c>
      <c r="F130" s="3">
        <v>8230.67</v>
      </c>
      <c r="G130" s="3">
        <v>8184.66</v>
      </c>
      <c r="H130" s="2">
        <v>8185.21</v>
      </c>
      <c r="I130" s="4" t="s">
        <v>197</v>
      </c>
      <c r="J130" s="5">
        <v>-4.5999999999999999E-3</v>
      </c>
      <c r="K130" s="23">
        <f>ABS(Table2[[#This Row],[Change %]])</f>
        <v>4.5999999999999999E-3</v>
      </c>
      <c r="L130" s="26">
        <f>Table2[[#This Row],[High]]-Table2[[#This Row],[Low]]</f>
        <v>46.010000000000218</v>
      </c>
      <c r="M130" s="27">
        <f>Table2[[#This Row],[Volatility (in $)]]/Table2[[#This Row],[Open]]</f>
        <v>5.5946011673152019E-3</v>
      </c>
    </row>
    <row r="131" spans="2:13" x14ac:dyDescent="0.3">
      <c r="B131" s="1" t="s">
        <v>198</v>
      </c>
      <c r="C131" s="2">
        <v>8222.7999999999993</v>
      </c>
      <c r="D131" s="1" t="s">
        <v>198</v>
      </c>
      <c r="E131" s="3">
        <v>8251.66</v>
      </c>
      <c r="F131" s="3">
        <v>8259.75</v>
      </c>
      <c r="G131" s="3">
        <v>8204.23</v>
      </c>
      <c r="H131" s="2">
        <v>8222.7999999999993</v>
      </c>
      <c r="I131" s="4" t="s">
        <v>199</v>
      </c>
      <c r="J131" s="5">
        <v>-4.3E-3</v>
      </c>
      <c r="K131" s="23">
        <f>ABS(Table2[[#This Row],[Change %]])</f>
        <v>4.3E-3</v>
      </c>
      <c r="L131" s="26">
        <f>Table2[[#This Row],[High]]-Table2[[#This Row],[Low]]</f>
        <v>55.520000000000437</v>
      </c>
      <c r="M131" s="27">
        <f>Table2[[#This Row],[Volatility (in $)]]/Table2[[#This Row],[Open]]</f>
        <v>6.7283431455004731E-3</v>
      </c>
    </row>
    <row r="132" spans="2:13" x14ac:dyDescent="0.3">
      <c r="B132" s="1" t="s">
        <v>200</v>
      </c>
      <c r="C132" s="2">
        <v>8258.18</v>
      </c>
      <c r="D132" s="1" t="s">
        <v>200</v>
      </c>
      <c r="E132" s="3">
        <v>8263.18</v>
      </c>
      <c r="F132" s="3">
        <v>8264.7800000000007</v>
      </c>
      <c r="G132" s="3">
        <v>8236.27</v>
      </c>
      <c r="H132" s="2">
        <v>8258.18</v>
      </c>
      <c r="I132" s="4" t="s">
        <v>201</v>
      </c>
      <c r="J132" s="5">
        <v>1.6999999999999999E-3</v>
      </c>
      <c r="K132" s="23">
        <f>ABS(Table2[[#This Row],[Change %]])</f>
        <v>1.6999999999999999E-3</v>
      </c>
      <c r="L132" s="26">
        <f>Table2[[#This Row],[High]]-Table2[[#This Row],[Low]]</f>
        <v>28.510000000000218</v>
      </c>
      <c r="M132" s="27">
        <f>Table2[[#This Row],[Volatility (in $)]]/Table2[[#This Row],[Open]]</f>
        <v>3.4502455471138492E-3</v>
      </c>
    </row>
    <row r="133" spans="2:13" x14ac:dyDescent="0.3">
      <c r="B133" s="6">
        <v>43806</v>
      </c>
      <c r="C133" s="2">
        <v>8244.14</v>
      </c>
      <c r="D133" s="6">
        <v>43806</v>
      </c>
      <c r="E133" s="3">
        <v>8209.2000000000007</v>
      </c>
      <c r="F133" s="3">
        <v>8245.66</v>
      </c>
      <c r="G133" s="3">
        <v>8201.52</v>
      </c>
      <c r="H133" s="2">
        <v>8244.14</v>
      </c>
      <c r="I133" s="4" t="s">
        <v>202</v>
      </c>
      <c r="J133" s="5">
        <v>5.8999999999999999E-3</v>
      </c>
      <c r="K133" s="23">
        <f>ABS(Table2[[#This Row],[Change %]])</f>
        <v>5.8999999999999999E-3</v>
      </c>
      <c r="L133" s="26">
        <f>Table2[[#This Row],[High]]-Table2[[#This Row],[Low]]</f>
        <v>44.139999999999418</v>
      </c>
      <c r="M133" s="27">
        <f>Table2[[#This Row],[Volatility (in $)]]/Table2[[#This Row],[Open]]</f>
        <v>5.3768942162451165E-3</v>
      </c>
    </row>
    <row r="134" spans="2:13" x14ac:dyDescent="0.3">
      <c r="B134" s="6">
        <v>43776</v>
      </c>
      <c r="C134" s="2">
        <v>8196.0400000000009</v>
      </c>
      <c r="D134" s="6">
        <v>43776</v>
      </c>
      <c r="E134" s="3">
        <v>8219.2800000000007</v>
      </c>
      <c r="F134" s="3">
        <v>8226.18</v>
      </c>
      <c r="G134" s="3">
        <v>8171.63</v>
      </c>
      <c r="H134" s="2">
        <v>8196.0400000000009</v>
      </c>
      <c r="I134" s="4" t="s">
        <v>203</v>
      </c>
      <c r="J134" s="5">
        <v>-8.0000000000000004E-4</v>
      </c>
      <c r="K134" s="23">
        <f>ABS(Table2[[#This Row],[Change %]])</f>
        <v>8.0000000000000004E-4</v>
      </c>
      <c r="L134" s="26">
        <f>Table2[[#This Row],[High]]-Table2[[#This Row],[Low]]</f>
        <v>54.550000000000182</v>
      </c>
      <c r="M134" s="27">
        <f>Table2[[#This Row],[Volatility (in $)]]/Table2[[#This Row],[Open]]</f>
        <v>6.6368343699205017E-3</v>
      </c>
    </row>
    <row r="135" spans="2:13" x14ac:dyDescent="0.3">
      <c r="B135" s="6">
        <v>43745</v>
      </c>
      <c r="C135" s="2">
        <v>8202.5300000000007</v>
      </c>
      <c r="D135" s="6">
        <v>43745</v>
      </c>
      <c r="E135" s="3">
        <v>8183.19</v>
      </c>
      <c r="F135" s="3">
        <v>8228.6</v>
      </c>
      <c r="G135" s="3">
        <v>8160.56</v>
      </c>
      <c r="H135" s="2">
        <v>8202.5300000000007</v>
      </c>
      <c r="I135" s="4" t="s">
        <v>204</v>
      </c>
      <c r="J135" s="5">
        <v>7.4999999999999997E-3</v>
      </c>
      <c r="K135" s="23">
        <f>ABS(Table2[[#This Row],[Change %]])</f>
        <v>7.4999999999999997E-3</v>
      </c>
      <c r="L135" s="26">
        <f>Table2[[#This Row],[High]]-Table2[[#This Row],[Low]]</f>
        <v>68.039999999999964</v>
      </c>
      <c r="M135" s="27">
        <f>Table2[[#This Row],[Volatility (in $)]]/Table2[[#This Row],[Open]]</f>
        <v>8.3146059177411219E-3</v>
      </c>
    </row>
    <row r="136" spans="2:13" x14ac:dyDescent="0.3">
      <c r="B136" s="6">
        <v>43715</v>
      </c>
      <c r="C136" s="2">
        <v>8141.73</v>
      </c>
      <c r="D136" s="6">
        <v>43715</v>
      </c>
      <c r="E136" s="3">
        <v>8061.41</v>
      </c>
      <c r="F136" s="3">
        <v>8146.98</v>
      </c>
      <c r="G136" s="3">
        <v>8061.32</v>
      </c>
      <c r="H136" s="2">
        <v>8141.73</v>
      </c>
      <c r="I136" s="4" t="s">
        <v>205</v>
      </c>
      <c r="J136" s="5">
        <v>5.4000000000000003E-3</v>
      </c>
      <c r="K136" s="23">
        <f>ABS(Table2[[#This Row],[Change %]])</f>
        <v>5.4000000000000003E-3</v>
      </c>
      <c r="L136" s="26">
        <f>Table2[[#This Row],[High]]-Table2[[#This Row],[Low]]</f>
        <v>85.659999999999854</v>
      </c>
      <c r="M136" s="27">
        <f>Table2[[#This Row],[Volatility (in $)]]/Table2[[#This Row],[Open]]</f>
        <v>1.062593268423264E-2</v>
      </c>
    </row>
    <row r="137" spans="2:13" x14ac:dyDescent="0.3">
      <c r="B137" s="6">
        <v>43684</v>
      </c>
      <c r="C137" s="2">
        <v>8098.38</v>
      </c>
      <c r="D137" s="6">
        <v>43684</v>
      </c>
      <c r="E137" s="3">
        <v>8112.91</v>
      </c>
      <c r="F137" s="3">
        <v>8112.91</v>
      </c>
      <c r="G137" s="3">
        <v>8078.39</v>
      </c>
      <c r="H137" s="2">
        <v>8098.38</v>
      </c>
      <c r="I137" s="4" t="s">
        <v>206</v>
      </c>
      <c r="J137" s="5">
        <v>-7.7999999999999996E-3</v>
      </c>
      <c r="K137" s="23">
        <f>ABS(Table2[[#This Row],[Change %]])</f>
        <v>7.7999999999999996E-3</v>
      </c>
      <c r="L137" s="26">
        <f>Table2[[#This Row],[High]]-Table2[[#This Row],[Low]]</f>
        <v>34.519999999999527</v>
      </c>
      <c r="M137" s="27">
        <f>Table2[[#This Row],[Volatility (in $)]]/Table2[[#This Row],[Open]]</f>
        <v>4.2549467453724408E-3</v>
      </c>
    </row>
    <row r="138" spans="2:13" x14ac:dyDescent="0.3">
      <c r="B138" s="6">
        <v>43592</v>
      </c>
      <c r="C138" s="2">
        <v>8161.79</v>
      </c>
      <c r="D138" s="6">
        <v>43592</v>
      </c>
      <c r="E138" s="3">
        <v>8123.28</v>
      </c>
      <c r="F138" s="3">
        <v>8171.97</v>
      </c>
      <c r="G138" s="3">
        <v>8093.66</v>
      </c>
      <c r="H138" s="2">
        <v>8161.79</v>
      </c>
      <c r="I138" s="4" t="s">
        <v>207</v>
      </c>
      <c r="J138" s="5">
        <v>-1E-3</v>
      </c>
      <c r="K138" s="23">
        <f>ABS(Table2[[#This Row],[Change %]])</f>
        <v>1E-3</v>
      </c>
      <c r="L138" s="26">
        <f>Table2[[#This Row],[High]]-Table2[[#This Row],[Low]]</f>
        <v>78.3100000000004</v>
      </c>
      <c r="M138" s="27">
        <f>Table2[[#This Row],[Volatility (in $)]]/Table2[[#This Row],[Open]]</f>
        <v>9.6401946011956258E-3</v>
      </c>
    </row>
    <row r="139" spans="2:13" x14ac:dyDescent="0.3">
      <c r="B139" s="6">
        <v>43531</v>
      </c>
      <c r="C139" s="2">
        <v>8170.23</v>
      </c>
      <c r="D139" s="6">
        <v>43531</v>
      </c>
      <c r="E139" s="3">
        <v>8129.57</v>
      </c>
      <c r="F139" s="3">
        <v>8170.23</v>
      </c>
      <c r="G139" s="3">
        <v>8122.34</v>
      </c>
      <c r="H139" s="2">
        <v>8170.23</v>
      </c>
      <c r="I139" s="4" t="s">
        <v>208</v>
      </c>
      <c r="J139" s="5">
        <v>7.4999999999999997E-3</v>
      </c>
      <c r="K139" s="23">
        <f>ABS(Table2[[#This Row],[Change %]])</f>
        <v>7.4999999999999997E-3</v>
      </c>
      <c r="L139" s="26">
        <f>Table2[[#This Row],[High]]-Table2[[#This Row],[Low]]</f>
        <v>47.889999999999418</v>
      </c>
      <c r="M139" s="27">
        <f>Table2[[#This Row],[Volatility (in $)]]/Table2[[#This Row],[Open]]</f>
        <v>5.8908404749573985E-3</v>
      </c>
    </row>
    <row r="140" spans="2:13" x14ac:dyDescent="0.3">
      <c r="B140" s="6">
        <v>43503</v>
      </c>
      <c r="C140" s="2">
        <v>8109.09</v>
      </c>
      <c r="D140" s="6">
        <v>43503</v>
      </c>
      <c r="E140" s="3">
        <v>8086.65</v>
      </c>
      <c r="F140" s="3">
        <v>8109.37</v>
      </c>
      <c r="G140" s="3">
        <v>8063.1</v>
      </c>
      <c r="H140" s="2">
        <v>8109.09</v>
      </c>
      <c r="I140" s="4" t="s">
        <v>209</v>
      </c>
      <c r="J140" s="5">
        <v>2.2000000000000001E-3</v>
      </c>
      <c r="K140" s="23">
        <f>ABS(Table2[[#This Row],[Change %]])</f>
        <v>2.2000000000000001E-3</v>
      </c>
      <c r="L140" s="26">
        <f>Table2[[#This Row],[High]]-Table2[[#This Row],[Low]]</f>
        <v>46.269999999999527</v>
      </c>
      <c r="M140" s="27">
        <f>Table2[[#This Row],[Volatility (in $)]]/Table2[[#This Row],[Open]]</f>
        <v>5.7217760135531434E-3</v>
      </c>
    </row>
    <row r="141" spans="2:13" x14ac:dyDescent="0.3">
      <c r="B141" s="6">
        <v>43472</v>
      </c>
      <c r="C141" s="2">
        <v>8091.16</v>
      </c>
      <c r="D141" s="6">
        <v>43472</v>
      </c>
      <c r="E141" s="3">
        <v>8145.85</v>
      </c>
      <c r="F141" s="3">
        <v>8150.45</v>
      </c>
      <c r="G141" s="3">
        <v>8059.29</v>
      </c>
      <c r="H141" s="2">
        <v>8091.16</v>
      </c>
      <c r="I141" s="4" t="s">
        <v>210</v>
      </c>
      <c r="J141" s="5">
        <v>1.06E-2</v>
      </c>
      <c r="K141" s="23">
        <f>ABS(Table2[[#This Row],[Change %]])</f>
        <v>1.06E-2</v>
      </c>
      <c r="L141" s="26">
        <f>Table2[[#This Row],[High]]-Table2[[#This Row],[Low]]</f>
        <v>91.159999999999854</v>
      </c>
      <c r="M141" s="27">
        <f>Table2[[#This Row],[Volatility (in $)]]/Table2[[#This Row],[Open]]</f>
        <v>1.1190974545320606E-2</v>
      </c>
    </row>
    <row r="142" spans="2:13" x14ac:dyDescent="0.3">
      <c r="B142" s="1" t="s">
        <v>211</v>
      </c>
      <c r="C142" s="2">
        <v>8006.24</v>
      </c>
      <c r="D142" s="1" t="s">
        <v>211</v>
      </c>
      <c r="E142" s="3">
        <v>7988.76</v>
      </c>
      <c r="F142" s="3">
        <v>8010.15</v>
      </c>
      <c r="G142" s="3">
        <v>7961.46</v>
      </c>
      <c r="H142" s="2">
        <v>8006.24</v>
      </c>
      <c r="I142" s="4" t="s">
        <v>212</v>
      </c>
      <c r="J142" s="5">
        <v>4.7999999999999996E-3</v>
      </c>
      <c r="K142" s="23">
        <f>ABS(Table2[[#This Row],[Change %]])</f>
        <v>4.7999999999999996E-3</v>
      </c>
      <c r="L142" s="26">
        <f>Table2[[#This Row],[High]]-Table2[[#This Row],[Low]]</f>
        <v>48.6899999999996</v>
      </c>
      <c r="M142" s="27">
        <f>Table2[[#This Row],[Volatility (in $)]]/Table2[[#This Row],[Open]]</f>
        <v>6.0948132125636014E-3</v>
      </c>
    </row>
    <row r="143" spans="2:13" x14ac:dyDescent="0.3">
      <c r="B143" s="1" t="s">
        <v>213</v>
      </c>
      <c r="C143" s="2">
        <v>7967.76</v>
      </c>
      <c r="D143" s="1" t="s">
        <v>213</v>
      </c>
      <c r="E143" s="3">
        <v>7939.36</v>
      </c>
      <c r="F143" s="3">
        <v>7976.58</v>
      </c>
      <c r="G143" s="3">
        <v>7935.47</v>
      </c>
      <c r="H143" s="2">
        <v>7967.76</v>
      </c>
      <c r="I143" s="4" t="s">
        <v>214</v>
      </c>
      <c r="J143" s="5">
        <v>7.3000000000000001E-3</v>
      </c>
      <c r="K143" s="23">
        <f>ABS(Table2[[#This Row],[Change %]])</f>
        <v>7.3000000000000001E-3</v>
      </c>
      <c r="L143" s="26">
        <f>Table2[[#This Row],[High]]-Table2[[#This Row],[Low]]</f>
        <v>41.109999999999673</v>
      </c>
      <c r="M143" s="27">
        <f>Table2[[#This Row],[Volatility (in $)]]/Table2[[#This Row],[Open]]</f>
        <v>5.1779992341951589E-3</v>
      </c>
    </row>
    <row r="144" spans="2:13" x14ac:dyDescent="0.3">
      <c r="B144" s="1" t="s">
        <v>215</v>
      </c>
      <c r="C144" s="2">
        <v>7909.97</v>
      </c>
      <c r="D144" s="1" t="s">
        <v>215</v>
      </c>
      <c r="E144" s="3">
        <v>7933.93</v>
      </c>
      <c r="F144" s="3">
        <v>7974.28</v>
      </c>
      <c r="G144" s="3">
        <v>7903.07</v>
      </c>
      <c r="H144" s="2">
        <v>7909.97</v>
      </c>
      <c r="I144" s="4" t="s">
        <v>216</v>
      </c>
      <c r="J144" s="5">
        <v>3.2000000000000002E-3</v>
      </c>
      <c r="K144" s="23">
        <f>ABS(Table2[[#This Row],[Change %]])</f>
        <v>3.2000000000000002E-3</v>
      </c>
      <c r="L144" s="26">
        <f>Table2[[#This Row],[High]]-Table2[[#This Row],[Low]]</f>
        <v>71.210000000000036</v>
      </c>
      <c r="M144" s="27">
        <f>Table2[[#This Row],[Volatility (in $)]]/Table2[[#This Row],[Open]]</f>
        <v>8.9753753814314011E-3</v>
      </c>
    </row>
    <row r="145" spans="2:13" x14ac:dyDescent="0.3">
      <c r="B145" s="1" t="s">
        <v>217</v>
      </c>
      <c r="C145" s="2">
        <v>7884.72</v>
      </c>
      <c r="D145" s="1" t="s">
        <v>217</v>
      </c>
      <c r="E145" s="3">
        <v>8005.27</v>
      </c>
      <c r="F145" s="3">
        <v>8007.31</v>
      </c>
      <c r="G145" s="3">
        <v>7879.15</v>
      </c>
      <c r="H145" s="2">
        <v>7884.72</v>
      </c>
      <c r="I145" s="4" t="s">
        <v>218</v>
      </c>
      <c r="J145" s="5">
        <v>-1.5100000000000001E-2</v>
      </c>
      <c r="K145" s="23">
        <f>ABS(Table2[[#This Row],[Change %]])</f>
        <v>1.5100000000000001E-2</v>
      </c>
      <c r="L145" s="26">
        <f>Table2[[#This Row],[High]]-Table2[[#This Row],[Low]]</f>
        <v>128.16000000000076</v>
      </c>
      <c r="M145" s="27">
        <f>Table2[[#This Row],[Volatility (in $)]]/Table2[[#This Row],[Open]]</f>
        <v>1.6009453772327573E-2</v>
      </c>
    </row>
    <row r="146" spans="2:13" x14ac:dyDescent="0.3">
      <c r="B146" s="1" t="s">
        <v>219</v>
      </c>
      <c r="C146" s="2">
        <v>8005.7</v>
      </c>
      <c r="D146" s="1" t="s">
        <v>219</v>
      </c>
      <c r="E146" s="3">
        <v>8040.58</v>
      </c>
      <c r="F146" s="3">
        <v>8047.56</v>
      </c>
      <c r="G146" s="3">
        <v>8004.63</v>
      </c>
      <c r="H146" s="2">
        <v>8005.7</v>
      </c>
      <c r="I146" s="4" t="s">
        <v>220</v>
      </c>
      <c r="J146" s="5">
        <v>-3.2000000000000002E-3</v>
      </c>
      <c r="K146" s="23">
        <f>ABS(Table2[[#This Row],[Change %]])</f>
        <v>3.2000000000000002E-3</v>
      </c>
      <c r="L146" s="26">
        <f>Table2[[#This Row],[High]]-Table2[[#This Row],[Low]]</f>
        <v>42.930000000000291</v>
      </c>
      <c r="M146" s="27">
        <f>Table2[[#This Row],[Volatility (in $)]]/Table2[[#This Row],[Open]]</f>
        <v>5.3391670750120379E-3</v>
      </c>
    </row>
    <row r="147" spans="2:13" x14ac:dyDescent="0.3">
      <c r="B147" s="1" t="s">
        <v>221</v>
      </c>
      <c r="C147" s="2">
        <v>8031.71</v>
      </c>
      <c r="D147" s="1" t="s">
        <v>221</v>
      </c>
      <c r="E147" s="3">
        <v>8028.69</v>
      </c>
      <c r="F147" s="3">
        <v>8073.02</v>
      </c>
      <c r="G147" s="3">
        <v>8011.2</v>
      </c>
      <c r="H147" s="2">
        <v>8031.71</v>
      </c>
      <c r="I147" s="4" t="s">
        <v>222</v>
      </c>
      <c r="J147" s="5">
        <v>-2.3999999999999998E-3</v>
      </c>
      <c r="K147" s="23">
        <f>ABS(Table2[[#This Row],[Change %]])</f>
        <v>2.3999999999999998E-3</v>
      </c>
      <c r="L147" s="26">
        <f>Table2[[#This Row],[High]]-Table2[[#This Row],[Low]]</f>
        <v>61.820000000000618</v>
      </c>
      <c r="M147" s="27">
        <f>Table2[[#This Row],[Volatility (in $)]]/Table2[[#This Row],[Open]]</f>
        <v>7.6998862828183204E-3</v>
      </c>
    </row>
    <row r="148" spans="2:13" x14ac:dyDescent="0.3">
      <c r="B148" s="1" t="s">
        <v>223</v>
      </c>
      <c r="C148" s="2">
        <v>8051.34</v>
      </c>
      <c r="D148" s="1" t="s">
        <v>223</v>
      </c>
      <c r="E148" s="3">
        <v>8087.45</v>
      </c>
      <c r="F148" s="3">
        <v>8088.88</v>
      </c>
      <c r="G148" s="3">
        <v>7996.87</v>
      </c>
      <c r="H148" s="2">
        <v>8051.34</v>
      </c>
      <c r="I148" s="4" t="s">
        <v>224</v>
      </c>
      <c r="J148" s="5">
        <v>8.0000000000000002E-3</v>
      </c>
      <c r="K148" s="23">
        <f>ABS(Table2[[#This Row],[Change %]])</f>
        <v>8.0000000000000002E-3</v>
      </c>
      <c r="L148" s="26">
        <f>Table2[[#This Row],[High]]-Table2[[#This Row],[Low]]</f>
        <v>92.010000000000218</v>
      </c>
      <c r="M148" s="27">
        <f>Table2[[#This Row],[Volatility (in $)]]/Table2[[#This Row],[Open]]</f>
        <v>1.1376886410426057E-2</v>
      </c>
    </row>
    <row r="149" spans="2:13" x14ac:dyDescent="0.3">
      <c r="B149" s="1" t="s">
        <v>225</v>
      </c>
      <c r="C149" s="2">
        <v>7987.32</v>
      </c>
      <c r="D149" s="1" t="s">
        <v>225</v>
      </c>
      <c r="E149" s="3">
        <v>7970.26</v>
      </c>
      <c r="F149" s="3">
        <v>7998.59</v>
      </c>
      <c r="G149" s="3">
        <v>7930.38</v>
      </c>
      <c r="H149" s="2">
        <v>7987.32</v>
      </c>
      <c r="I149" s="4" t="s">
        <v>226</v>
      </c>
      <c r="J149" s="5">
        <v>4.1999999999999997E-3</v>
      </c>
      <c r="K149" s="23">
        <f>ABS(Table2[[#This Row],[Change %]])</f>
        <v>4.1999999999999997E-3</v>
      </c>
      <c r="L149" s="26">
        <f>Table2[[#This Row],[High]]-Table2[[#This Row],[Low]]</f>
        <v>68.210000000000036</v>
      </c>
      <c r="M149" s="27">
        <f>Table2[[#This Row],[Volatility (in $)]]/Table2[[#This Row],[Open]]</f>
        <v>8.5580646051697223E-3</v>
      </c>
    </row>
    <row r="150" spans="2:13" x14ac:dyDescent="0.3">
      <c r="B150" s="1" t="s">
        <v>227</v>
      </c>
      <c r="C150" s="2">
        <v>7953.88</v>
      </c>
      <c r="D150" s="1" t="s">
        <v>227</v>
      </c>
      <c r="E150" s="3">
        <v>7920.98</v>
      </c>
      <c r="F150" s="3">
        <v>8005.21</v>
      </c>
      <c r="G150" s="3">
        <v>7911.67</v>
      </c>
      <c r="H150" s="2">
        <v>7953.88</v>
      </c>
      <c r="I150" s="4" t="s">
        <v>228</v>
      </c>
      <c r="J150" s="5">
        <v>1.3899999999999999E-2</v>
      </c>
      <c r="K150" s="23">
        <f>ABS(Table2[[#This Row],[Change %]])</f>
        <v>1.3899999999999999E-2</v>
      </c>
      <c r="L150" s="26">
        <f>Table2[[#This Row],[High]]-Table2[[#This Row],[Low]]</f>
        <v>93.539999999999964</v>
      </c>
      <c r="M150" s="27">
        <f>Table2[[#This Row],[Volatility (in $)]]/Table2[[#This Row],[Open]]</f>
        <v>1.180914482803895E-2</v>
      </c>
    </row>
    <row r="151" spans="2:13" x14ac:dyDescent="0.3">
      <c r="B151" s="1" t="s">
        <v>229</v>
      </c>
      <c r="C151" s="2">
        <v>7845.02</v>
      </c>
      <c r="D151" s="1" t="s">
        <v>229</v>
      </c>
      <c r="E151" s="3">
        <v>7819.43</v>
      </c>
      <c r="F151" s="3">
        <v>7865.98</v>
      </c>
      <c r="G151" s="3">
        <v>7812.61</v>
      </c>
      <c r="H151" s="2">
        <v>7845.02</v>
      </c>
      <c r="I151" s="4" t="s">
        <v>230</v>
      </c>
      <c r="J151" s="5">
        <v>6.1999999999999998E-3</v>
      </c>
      <c r="K151" s="23">
        <f>ABS(Table2[[#This Row],[Change %]])</f>
        <v>6.1999999999999998E-3</v>
      </c>
      <c r="L151" s="26">
        <f>Table2[[#This Row],[High]]-Table2[[#This Row],[Low]]</f>
        <v>53.369999999999891</v>
      </c>
      <c r="M151" s="27">
        <f>Table2[[#This Row],[Volatility (in $)]]/Table2[[#This Row],[Open]]</f>
        <v>6.8253056808488454E-3</v>
      </c>
    </row>
    <row r="152" spans="2:13" x14ac:dyDescent="0.3">
      <c r="B152" s="1" t="s">
        <v>231</v>
      </c>
      <c r="C152" s="2">
        <v>7796.66</v>
      </c>
      <c r="D152" s="1" t="s">
        <v>231</v>
      </c>
      <c r="E152" s="3">
        <v>7807.19</v>
      </c>
      <c r="F152" s="3">
        <v>7819.21</v>
      </c>
      <c r="G152" s="3">
        <v>7778.12</v>
      </c>
      <c r="H152" s="2">
        <v>7796.66</v>
      </c>
      <c r="I152" s="4" t="s">
        <v>232</v>
      </c>
      <c r="J152" s="5">
        <v>-5.1999999999999998E-3</v>
      </c>
      <c r="K152" s="23">
        <f>ABS(Table2[[#This Row],[Change %]])</f>
        <v>5.1999999999999998E-3</v>
      </c>
      <c r="L152" s="26">
        <f>Table2[[#This Row],[High]]-Table2[[#This Row],[Low]]</f>
        <v>41.090000000000146</v>
      </c>
      <c r="M152" s="27">
        <f>Table2[[#This Row],[Volatility (in $)]]/Table2[[#This Row],[Open]]</f>
        <v>5.2630972219198137E-3</v>
      </c>
    </row>
    <row r="153" spans="2:13" x14ac:dyDescent="0.3">
      <c r="B153" s="1" t="s">
        <v>233</v>
      </c>
      <c r="C153" s="2">
        <v>7837.13</v>
      </c>
      <c r="D153" s="1" t="s">
        <v>233</v>
      </c>
      <c r="E153" s="3">
        <v>7822.56</v>
      </c>
      <c r="F153" s="3">
        <v>7848.36</v>
      </c>
      <c r="G153" s="3">
        <v>7813.6</v>
      </c>
      <c r="H153" s="2">
        <v>7837.13</v>
      </c>
      <c r="I153" s="4" t="s">
        <v>234</v>
      </c>
      <c r="J153" s="5">
        <v>5.7000000000000002E-3</v>
      </c>
      <c r="K153" s="23">
        <f>ABS(Table2[[#This Row],[Change %]])</f>
        <v>5.7000000000000002E-3</v>
      </c>
      <c r="L153" s="26">
        <f>Table2[[#This Row],[High]]-Table2[[#This Row],[Low]]</f>
        <v>34.759999999999309</v>
      </c>
      <c r="M153" s="27">
        <f>Table2[[#This Row],[Volatility (in $)]]/Table2[[#This Row],[Open]]</f>
        <v>4.4435581190811332E-3</v>
      </c>
    </row>
    <row r="154" spans="2:13" x14ac:dyDescent="0.3">
      <c r="B154" s="6">
        <v>43805</v>
      </c>
      <c r="C154" s="2">
        <v>7792.72</v>
      </c>
      <c r="D154" s="6">
        <v>43805</v>
      </c>
      <c r="E154" s="3">
        <v>7803.13</v>
      </c>
      <c r="F154" s="3">
        <v>7819.16</v>
      </c>
      <c r="G154" s="3">
        <v>7773.97</v>
      </c>
      <c r="H154" s="2">
        <v>7792.72</v>
      </c>
      <c r="I154" s="4" t="s">
        <v>235</v>
      </c>
      <c r="J154" s="5">
        <v>-3.8E-3</v>
      </c>
      <c r="K154" s="23">
        <f>ABS(Table2[[#This Row],[Change %]])</f>
        <v>3.8E-3</v>
      </c>
      <c r="L154" s="26">
        <f>Table2[[#This Row],[High]]-Table2[[#This Row],[Low]]</f>
        <v>45.1899999999996</v>
      </c>
      <c r="M154" s="27">
        <f>Table2[[#This Row],[Volatility (in $)]]/Table2[[#This Row],[Open]]</f>
        <v>5.7912658125649063E-3</v>
      </c>
    </row>
    <row r="155" spans="2:13" x14ac:dyDescent="0.3">
      <c r="B155" s="6">
        <v>43775</v>
      </c>
      <c r="C155" s="2">
        <v>7822.57</v>
      </c>
      <c r="D155" s="6">
        <v>43775</v>
      </c>
      <c r="E155" s="3">
        <v>7901.04</v>
      </c>
      <c r="F155" s="3">
        <v>7909.99</v>
      </c>
      <c r="G155" s="3">
        <v>7798.63</v>
      </c>
      <c r="H155" s="2">
        <v>7822.57</v>
      </c>
      <c r="I155" s="4" t="s">
        <v>236</v>
      </c>
      <c r="J155" s="5">
        <v>-1E-4</v>
      </c>
      <c r="K155" s="23">
        <f>ABS(Table2[[#This Row],[Change %]])</f>
        <v>1E-4</v>
      </c>
      <c r="L155" s="26">
        <f>Table2[[#This Row],[High]]-Table2[[#This Row],[Low]]</f>
        <v>111.35999999999967</v>
      </c>
      <c r="M155" s="27">
        <f>Table2[[#This Row],[Volatility (in $)]]/Table2[[#This Row],[Open]]</f>
        <v>1.4094347073296638E-2</v>
      </c>
    </row>
    <row r="156" spans="2:13" x14ac:dyDescent="0.3">
      <c r="B156" s="6">
        <v>43744</v>
      </c>
      <c r="C156" s="2">
        <v>7823.17</v>
      </c>
      <c r="D156" s="6">
        <v>43744</v>
      </c>
      <c r="E156" s="3">
        <v>7798.87</v>
      </c>
      <c r="F156" s="3">
        <v>7895.44</v>
      </c>
      <c r="G156" s="3">
        <v>7795.76</v>
      </c>
      <c r="H156" s="2">
        <v>7823.17</v>
      </c>
      <c r="I156" s="4" t="s">
        <v>237</v>
      </c>
      <c r="J156" s="5">
        <v>1.0500000000000001E-2</v>
      </c>
      <c r="K156" s="23">
        <f>ABS(Table2[[#This Row],[Change %]])</f>
        <v>1.0500000000000001E-2</v>
      </c>
      <c r="L156" s="26">
        <f>Table2[[#This Row],[High]]-Table2[[#This Row],[Low]]</f>
        <v>99.679999999999382</v>
      </c>
      <c r="M156" s="27">
        <f>Table2[[#This Row],[Volatility (in $)]]/Table2[[#This Row],[Open]]</f>
        <v>1.2781338834984989E-2</v>
      </c>
    </row>
    <row r="157" spans="2:13" x14ac:dyDescent="0.3">
      <c r="B157" s="6">
        <v>43652</v>
      </c>
      <c r="C157" s="2">
        <v>7742.1</v>
      </c>
      <c r="D157" s="6">
        <v>43652</v>
      </c>
      <c r="E157" s="3">
        <v>7652.97</v>
      </c>
      <c r="F157" s="3">
        <v>7767.02</v>
      </c>
      <c r="G157" s="3">
        <v>7647.91</v>
      </c>
      <c r="H157" s="2">
        <v>7742.1</v>
      </c>
      <c r="I157" s="4" t="s">
        <v>238</v>
      </c>
      <c r="J157" s="5">
        <v>1.66E-2</v>
      </c>
      <c r="K157" s="23">
        <f>ABS(Table2[[#This Row],[Change %]])</f>
        <v>1.66E-2</v>
      </c>
      <c r="L157" s="26">
        <f>Table2[[#This Row],[High]]-Table2[[#This Row],[Low]]</f>
        <v>119.11000000000058</v>
      </c>
      <c r="M157" s="27">
        <f>Table2[[#This Row],[Volatility (in $)]]/Table2[[#This Row],[Open]]</f>
        <v>1.5563892188261626E-2</v>
      </c>
    </row>
    <row r="158" spans="2:13" x14ac:dyDescent="0.3">
      <c r="B158" s="6">
        <v>43622</v>
      </c>
      <c r="C158" s="2">
        <v>7615.55</v>
      </c>
      <c r="D158" s="6">
        <v>43622</v>
      </c>
      <c r="E158" s="3">
        <v>7582.24</v>
      </c>
      <c r="F158" s="3">
        <v>7634.12</v>
      </c>
      <c r="G158" s="3">
        <v>7546.22</v>
      </c>
      <c r="H158" s="2">
        <v>7615.55</v>
      </c>
      <c r="I158" s="4" t="s">
        <v>239</v>
      </c>
      <c r="J158" s="5">
        <v>5.3E-3</v>
      </c>
      <c r="K158" s="23">
        <f>ABS(Table2[[#This Row],[Change %]])</f>
        <v>5.3E-3</v>
      </c>
      <c r="L158" s="26">
        <f>Table2[[#This Row],[High]]-Table2[[#This Row],[Low]]</f>
        <v>87.899999999999636</v>
      </c>
      <c r="M158" s="27">
        <f>Table2[[#This Row],[Volatility (in $)]]/Table2[[#This Row],[Open]]</f>
        <v>1.1592880204266765E-2</v>
      </c>
    </row>
    <row r="159" spans="2:13" x14ac:dyDescent="0.3">
      <c r="B159" s="6">
        <v>43591</v>
      </c>
      <c r="C159" s="2">
        <v>7575.48</v>
      </c>
      <c r="D159" s="6">
        <v>43591</v>
      </c>
      <c r="E159" s="3">
        <v>7585.68</v>
      </c>
      <c r="F159" s="3">
        <v>7589.47</v>
      </c>
      <c r="G159" s="3">
        <v>7498.17</v>
      </c>
      <c r="H159" s="2">
        <v>7575.48</v>
      </c>
      <c r="I159" s="4" t="s">
        <v>240</v>
      </c>
      <c r="J159" s="5">
        <v>6.4000000000000003E-3</v>
      </c>
      <c r="K159" s="23">
        <f>ABS(Table2[[#This Row],[Change %]])</f>
        <v>6.4000000000000003E-3</v>
      </c>
      <c r="L159" s="26">
        <f>Table2[[#This Row],[High]]-Table2[[#This Row],[Low]]</f>
        <v>91.300000000000182</v>
      </c>
      <c r="M159" s="27">
        <f>Table2[[#This Row],[Volatility (in $)]]/Table2[[#This Row],[Open]]</f>
        <v>1.2035835943514647E-2</v>
      </c>
    </row>
    <row r="160" spans="2:13" x14ac:dyDescent="0.3">
      <c r="B160" s="6">
        <v>43561</v>
      </c>
      <c r="C160" s="2">
        <v>7527.12</v>
      </c>
      <c r="D160" s="6">
        <v>43561</v>
      </c>
      <c r="E160" s="3">
        <v>7413.94</v>
      </c>
      <c r="F160" s="3">
        <v>7529.5</v>
      </c>
      <c r="G160" s="3">
        <v>7385.02</v>
      </c>
      <c r="H160" s="2">
        <v>7527.12</v>
      </c>
      <c r="I160" s="4" t="s">
        <v>241</v>
      </c>
      <c r="J160" s="5">
        <v>2.6499999999999999E-2</v>
      </c>
      <c r="K160" s="23">
        <f>ABS(Table2[[#This Row],[Change %]])</f>
        <v>2.6499999999999999E-2</v>
      </c>
      <c r="L160" s="26">
        <f>Table2[[#This Row],[High]]-Table2[[#This Row],[Low]]</f>
        <v>144.47999999999956</v>
      </c>
      <c r="M160" s="27">
        <f>Table2[[#This Row],[Volatility (in $)]]/Table2[[#This Row],[Open]]</f>
        <v>1.9487613873325055E-2</v>
      </c>
    </row>
    <row r="161" spans="2:13" x14ac:dyDescent="0.3">
      <c r="B161" s="6">
        <v>43530</v>
      </c>
      <c r="C161" s="2">
        <v>7333.02</v>
      </c>
      <c r="D161" s="6">
        <v>43530</v>
      </c>
      <c r="E161" s="3">
        <v>7441.22</v>
      </c>
      <c r="F161" s="3">
        <v>7457.66</v>
      </c>
      <c r="G161" s="3">
        <v>7292.22</v>
      </c>
      <c r="H161" s="2">
        <v>7333.02</v>
      </c>
      <c r="I161" s="4" t="s">
        <v>242</v>
      </c>
      <c r="J161" s="5">
        <v>-1.61E-2</v>
      </c>
      <c r="K161" s="23">
        <f>ABS(Table2[[#This Row],[Change %]])</f>
        <v>1.61E-2</v>
      </c>
      <c r="L161" s="26">
        <f>Table2[[#This Row],[High]]-Table2[[#This Row],[Low]]</f>
        <v>165.4399999999996</v>
      </c>
      <c r="M161" s="27">
        <f>Table2[[#This Row],[Volatility (in $)]]/Table2[[#This Row],[Open]]</f>
        <v>2.2232913420111165E-2</v>
      </c>
    </row>
    <row r="162" spans="2:13" x14ac:dyDescent="0.3">
      <c r="B162" s="1" t="s">
        <v>243</v>
      </c>
      <c r="C162" s="2">
        <v>7453.15</v>
      </c>
      <c r="D162" s="1" t="s">
        <v>243</v>
      </c>
      <c r="E162" s="3">
        <v>7470.95</v>
      </c>
      <c r="F162" s="3">
        <v>7506.86</v>
      </c>
      <c r="G162" s="3">
        <v>7448.23</v>
      </c>
      <c r="H162" s="2">
        <v>7453.15</v>
      </c>
      <c r="I162" s="4" t="s">
        <v>244</v>
      </c>
      <c r="J162" s="5">
        <v>-1.5100000000000001E-2</v>
      </c>
      <c r="K162" s="23">
        <f>ABS(Table2[[#This Row],[Change %]])</f>
        <v>1.5100000000000001E-2</v>
      </c>
      <c r="L162" s="26">
        <f>Table2[[#This Row],[High]]-Table2[[#This Row],[Low]]</f>
        <v>58.630000000000109</v>
      </c>
      <c r="M162" s="27">
        <f>Table2[[#This Row],[Volatility (in $)]]/Table2[[#This Row],[Open]]</f>
        <v>7.8477302083403196E-3</v>
      </c>
    </row>
    <row r="163" spans="2:13" x14ac:dyDescent="0.3">
      <c r="B163" s="1" t="s">
        <v>245</v>
      </c>
      <c r="C163" s="2">
        <v>7567.72</v>
      </c>
      <c r="D163" s="1" t="s">
        <v>245</v>
      </c>
      <c r="E163" s="3">
        <v>7565.46</v>
      </c>
      <c r="F163" s="3">
        <v>7595.9</v>
      </c>
      <c r="G163" s="3">
        <v>7527.66</v>
      </c>
      <c r="H163" s="2">
        <v>7567.72</v>
      </c>
      <c r="I163" s="4" t="s">
        <v>246</v>
      </c>
      <c r="J163" s="5">
        <v>2.7000000000000001E-3</v>
      </c>
      <c r="K163" s="23">
        <f>ABS(Table2[[#This Row],[Change %]])</f>
        <v>2.7000000000000001E-3</v>
      </c>
      <c r="L163" s="26">
        <f>Table2[[#This Row],[High]]-Table2[[#This Row],[Low]]</f>
        <v>68.239999999999782</v>
      </c>
      <c r="M163" s="27">
        <f>Table2[[#This Row],[Volatility (in $)]]/Table2[[#This Row],[Open]]</f>
        <v>9.0199406248925758E-3</v>
      </c>
    </row>
    <row r="164" spans="2:13" x14ac:dyDescent="0.3">
      <c r="B164" s="1" t="s">
        <v>247</v>
      </c>
      <c r="C164" s="2">
        <v>7547.31</v>
      </c>
      <c r="D164" s="1" t="s">
        <v>247</v>
      </c>
      <c r="E164" s="3">
        <v>7553.02</v>
      </c>
      <c r="F164" s="3">
        <v>7581.11</v>
      </c>
      <c r="G164" s="3">
        <v>7503.94</v>
      </c>
      <c r="H164" s="2">
        <v>7547.31</v>
      </c>
      <c r="I164" s="4" t="s">
        <v>248</v>
      </c>
      <c r="J164" s="5">
        <v>-7.9000000000000008E-3</v>
      </c>
      <c r="K164" s="23">
        <f>ABS(Table2[[#This Row],[Change %]])</f>
        <v>7.9000000000000008E-3</v>
      </c>
      <c r="L164" s="26">
        <f>Table2[[#This Row],[High]]-Table2[[#This Row],[Low]]</f>
        <v>77.170000000000073</v>
      </c>
      <c r="M164" s="27">
        <f>Table2[[#This Row],[Volatility (in $)]]/Table2[[#This Row],[Open]]</f>
        <v>1.0217105210895782E-2</v>
      </c>
    </row>
    <row r="165" spans="2:13" x14ac:dyDescent="0.3">
      <c r="B165" s="1" t="s">
        <v>249</v>
      </c>
      <c r="C165" s="2">
        <v>7607.35</v>
      </c>
      <c r="D165" s="1" t="s">
        <v>249</v>
      </c>
      <c r="E165" s="3">
        <v>7655.66</v>
      </c>
      <c r="F165" s="3">
        <v>7693.74</v>
      </c>
      <c r="G165" s="3">
        <v>7603.76</v>
      </c>
      <c r="H165" s="2">
        <v>7607.35</v>
      </c>
      <c r="I165" s="4" t="s">
        <v>250</v>
      </c>
      <c r="J165" s="5">
        <v>-3.8999999999999998E-3</v>
      </c>
      <c r="K165" s="23">
        <f>ABS(Table2[[#This Row],[Change %]])</f>
        <v>3.8999999999999998E-3</v>
      </c>
      <c r="L165" s="26">
        <f>Table2[[#This Row],[High]]-Table2[[#This Row],[Low]]</f>
        <v>89.979999999999563</v>
      </c>
      <c r="M165" s="27">
        <f>Table2[[#This Row],[Volatility (in $)]]/Table2[[#This Row],[Open]]</f>
        <v>1.1753395526969532E-2</v>
      </c>
    </row>
    <row r="166" spans="2:13" x14ac:dyDescent="0.3">
      <c r="B166" s="1" t="s">
        <v>251</v>
      </c>
      <c r="C166" s="2">
        <v>7637.01</v>
      </c>
      <c r="D166" s="1" t="s">
        <v>251</v>
      </c>
      <c r="E166" s="3">
        <v>7675.57</v>
      </c>
      <c r="F166" s="3">
        <v>7694.15</v>
      </c>
      <c r="G166" s="3">
        <v>7631.25</v>
      </c>
      <c r="H166" s="2">
        <v>7637.01</v>
      </c>
      <c r="I166" s="4" t="s">
        <v>252</v>
      </c>
      <c r="J166" s="5">
        <v>1.1000000000000001E-3</v>
      </c>
      <c r="K166" s="23">
        <f>ABS(Table2[[#This Row],[Change %]])</f>
        <v>1.1000000000000001E-3</v>
      </c>
      <c r="L166" s="26">
        <f>Table2[[#This Row],[High]]-Table2[[#This Row],[Low]]</f>
        <v>62.899999999999636</v>
      </c>
      <c r="M166" s="27">
        <f>Table2[[#This Row],[Volatility (in $)]]/Table2[[#This Row],[Open]]</f>
        <v>8.1948311330623837E-3</v>
      </c>
    </row>
    <row r="167" spans="2:13" x14ac:dyDescent="0.3">
      <c r="B167" s="1" t="s">
        <v>253</v>
      </c>
      <c r="C167" s="2">
        <v>7628.28</v>
      </c>
      <c r="D167" s="1" t="s">
        <v>253</v>
      </c>
      <c r="E167" s="3">
        <v>7660.72</v>
      </c>
      <c r="F167" s="3">
        <v>7665.15</v>
      </c>
      <c r="G167" s="3">
        <v>7585.32</v>
      </c>
      <c r="H167" s="2">
        <v>7628.28</v>
      </c>
      <c r="I167" s="4" t="s">
        <v>254</v>
      </c>
      <c r="J167" s="5">
        <v>-1.5800000000000002E-2</v>
      </c>
      <c r="K167" s="23">
        <f>ABS(Table2[[#This Row],[Change %]])</f>
        <v>1.5800000000000002E-2</v>
      </c>
      <c r="L167" s="26">
        <f>Table2[[#This Row],[High]]-Table2[[#This Row],[Low]]</f>
        <v>79.829999999999927</v>
      </c>
      <c r="M167" s="27">
        <f>Table2[[#This Row],[Volatility (in $)]]/Table2[[#This Row],[Open]]</f>
        <v>1.0420691527689294E-2</v>
      </c>
    </row>
    <row r="168" spans="2:13" x14ac:dyDescent="0.3">
      <c r="B168" s="1" t="s">
        <v>255</v>
      </c>
      <c r="C168" s="2">
        <v>7750.84</v>
      </c>
      <c r="D168" s="1" t="s">
        <v>255</v>
      </c>
      <c r="E168" s="3">
        <v>7749.81</v>
      </c>
      <c r="F168" s="3">
        <v>7786.33</v>
      </c>
      <c r="G168" s="3">
        <v>7738.35</v>
      </c>
      <c r="H168" s="2">
        <v>7750.84</v>
      </c>
      <c r="I168" s="4" t="s">
        <v>256</v>
      </c>
      <c r="J168" s="5">
        <v>-4.4999999999999997E-3</v>
      </c>
      <c r="K168" s="23">
        <f>ABS(Table2[[#This Row],[Change %]])</f>
        <v>4.4999999999999997E-3</v>
      </c>
      <c r="L168" s="26">
        <f>Table2[[#This Row],[High]]-Table2[[#This Row],[Low]]</f>
        <v>47.979999999999563</v>
      </c>
      <c r="M168" s="27">
        <f>Table2[[#This Row],[Volatility (in $)]]/Table2[[#This Row],[Open]]</f>
        <v>6.1911195242205369E-3</v>
      </c>
    </row>
    <row r="169" spans="2:13" x14ac:dyDescent="0.3">
      <c r="B169" s="1" t="s">
        <v>257</v>
      </c>
      <c r="C169" s="2">
        <v>7785.72</v>
      </c>
      <c r="D169" s="1" t="s">
        <v>257</v>
      </c>
      <c r="E169" s="3">
        <v>7765.57</v>
      </c>
      <c r="F169" s="3">
        <v>7804.44</v>
      </c>
      <c r="G169" s="3">
        <v>7752.92</v>
      </c>
      <c r="H169" s="2">
        <v>7785.72</v>
      </c>
      <c r="I169" s="4" t="s">
        <v>258</v>
      </c>
      <c r="J169" s="5">
        <v>1.0800000000000001E-2</v>
      </c>
      <c r="K169" s="23">
        <f>ABS(Table2[[#This Row],[Change %]])</f>
        <v>1.0800000000000001E-2</v>
      </c>
      <c r="L169" s="26">
        <f>Table2[[#This Row],[High]]-Table2[[#This Row],[Low]]</f>
        <v>51.519999999999527</v>
      </c>
      <c r="M169" s="27">
        <f>Table2[[#This Row],[Volatility (in $)]]/Table2[[#This Row],[Open]]</f>
        <v>6.6344131853810513E-3</v>
      </c>
    </row>
    <row r="170" spans="2:13" x14ac:dyDescent="0.3">
      <c r="B170" s="1" t="s">
        <v>259</v>
      </c>
      <c r="C170" s="2">
        <v>7702.38</v>
      </c>
      <c r="D170" s="1" t="s">
        <v>259</v>
      </c>
      <c r="E170" s="3">
        <v>7714.06</v>
      </c>
      <c r="F170" s="3">
        <v>7747.27</v>
      </c>
      <c r="G170" s="3">
        <v>7678.35</v>
      </c>
      <c r="H170" s="2">
        <v>7702.38</v>
      </c>
      <c r="I170" s="4" t="s">
        <v>260</v>
      </c>
      <c r="J170" s="5">
        <v>-1.46E-2</v>
      </c>
      <c r="K170" s="23">
        <f>ABS(Table2[[#This Row],[Change %]])</f>
        <v>1.46E-2</v>
      </c>
      <c r="L170" s="26">
        <f>Table2[[#This Row],[High]]-Table2[[#This Row],[Low]]</f>
        <v>68.920000000000073</v>
      </c>
      <c r="M170" s="27">
        <f>Table2[[#This Row],[Volatility (in $)]]/Table2[[#This Row],[Open]]</f>
        <v>8.9343354861123811E-3</v>
      </c>
    </row>
    <row r="171" spans="2:13" x14ac:dyDescent="0.3">
      <c r="B171" s="1" t="s">
        <v>261</v>
      </c>
      <c r="C171" s="2">
        <v>7816.28</v>
      </c>
      <c r="D171" s="1" t="s">
        <v>261</v>
      </c>
      <c r="E171" s="3">
        <v>7829.03</v>
      </c>
      <c r="F171" s="3">
        <v>7918.71</v>
      </c>
      <c r="G171" s="3">
        <v>7810.35</v>
      </c>
      <c r="H171" s="2">
        <v>7816.28</v>
      </c>
      <c r="I171" s="4" t="s">
        <v>262</v>
      </c>
      <c r="J171" s="5">
        <v>-1.04E-2</v>
      </c>
      <c r="K171" s="23">
        <f>ABS(Table2[[#This Row],[Change %]])</f>
        <v>1.04E-2</v>
      </c>
      <c r="L171" s="26">
        <f>Table2[[#This Row],[High]]-Table2[[#This Row],[Low]]</f>
        <v>108.35999999999967</v>
      </c>
      <c r="M171" s="27">
        <f>Table2[[#This Row],[Volatility (in $)]]/Table2[[#This Row],[Open]]</f>
        <v>1.3840795092112263E-2</v>
      </c>
    </row>
    <row r="172" spans="2:13" x14ac:dyDescent="0.3">
      <c r="B172" s="1" t="s">
        <v>263</v>
      </c>
      <c r="C172" s="2">
        <v>7898.05</v>
      </c>
      <c r="D172" s="1" t="s">
        <v>263</v>
      </c>
      <c r="E172" s="3">
        <v>7832.58</v>
      </c>
      <c r="F172" s="3">
        <v>7946.23</v>
      </c>
      <c r="G172" s="3">
        <v>7826.67</v>
      </c>
      <c r="H172" s="2">
        <v>7898.05</v>
      </c>
      <c r="I172" s="4" t="s">
        <v>264</v>
      </c>
      <c r="J172" s="5">
        <v>9.7000000000000003E-3</v>
      </c>
      <c r="K172" s="23">
        <f>ABS(Table2[[#This Row],[Change %]])</f>
        <v>9.7000000000000003E-3</v>
      </c>
      <c r="L172" s="26">
        <f>Table2[[#This Row],[High]]-Table2[[#This Row],[Low]]</f>
        <v>119.55999999999949</v>
      </c>
      <c r="M172" s="27">
        <f>Table2[[#This Row],[Volatility (in $)]]/Table2[[#This Row],[Open]]</f>
        <v>1.5264446708491902E-2</v>
      </c>
    </row>
    <row r="173" spans="2:13" x14ac:dyDescent="0.3">
      <c r="B173" s="1" t="s">
        <v>265</v>
      </c>
      <c r="C173" s="2">
        <v>7822.15</v>
      </c>
      <c r="D173" s="1" t="s">
        <v>265</v>
      </c>
      <c r="E173" s="3">
        <v>7682.8</v>
      </c>
      <c r="F173" s="3">
        <v>7838.72</v>
      </c>
      <c r="G173" s="3">
        <v>7682.24</v>
      </c>
      <c r="H173" s="2">
        <v>7822.15</v>
      </c>
      <c r="I173" s="4" t="s">
        <v>266</v>
      </c>
      <c r="J173" s="5">
        <v>1.1299999999999999E-2</v>
      </c>
      <c r="K173" s="23">
        <f>ABS(Table2[[#This Row],[Change %]])</f>
        <v>1.1299999999999999E-2</v>
      </c>
      <c r="L173" s="26">
        <f>Table2[[#This Row],[High]]-Table2[[#This Row],[Low]]</f>
        <v>156.48000000000047</v>
      </c>
      <c r="M173" s="27">
        <f>Table2[[#This Row],[Volatility (in $)]]/Table2[[#This Row],[Open]]</f>
        <v>2.0367574321861884E-2</v>
      </c>
    </row>
    <row r="174" spans="2:13" x14ac:dyDescent="0.3">
      <c r="B174" s="1" t="s">
        <v>267</v>
      </c>
      <c r="C174" s="2">
        <v>7734.49</v>
      </c>
      <c r="D174" s="1" t="s">
        <v>267</v>
      </c>
      <c r="E174" s="3">
        <v>7689.66</v>
      </c>
      <c r="F174" s="3">
        <v>7776.2</v>
      </c>
      <c r="G174" s="3">
        <v>7665.3</v>
      </c>
      <c r="H174" s="2">
        <v>7734.49</v>
      </c>
      <c r="I174" s="4" t="s">
        <v>268</v>
      </c>
      <c r="J174" s="5">
        <v>1.14E-2</v>
      </c>
      <c r="K174" s="23">
        <f>ABS(Table2[[#This Row],[Change %]])</f>
        <v>1.14E-2</v>
      </c>
      <c r="L174" s="26">
        <f>Table2[[#This Row],[High]]-Table2[[#This Row],[Low]]</f>
        <v>110.89999999999964</v>
      </c>
      <c r="M174" s="27">
        <f>Table2[[#This Row],[Volatility (in $)]]/Table2[[#This Row],[Open]]</f>
        <v>1.4421964040022529E-2</v>
      </c>
    </row>
    <row r="175" spans="2:13" x14ac:dyDescent="0.3">
      <c r="B175" s="1" t="s">
        <v>269</v>
      </c>
      <c r="C175" s="2">
        <v>7647.02</v>
      </c>
      <c r="D175" s="1" t="s">
        <v>269</v>
      </c>
      <c r="E175" s="3">
        <v>7720.07</v>
      </c>
      <c r="F175" s="3">
        <v>7760.83</v>
      </c>
      <c r="G175" s="3">
        <v>7627.23</v>
      </c>
      <c r="H175" s="2">
        <v>7647.02</v>
      </c>
      <c r="I175" s="4" t="s">
        <v>270</v>
      </c>
      <c r="J175" s="5">
        <v>-3.4099999999999998E-2</v>
      </c>
      <c r="K175" s="23">
        <f>ABS(Table2[[#This Row],[Change %]])</f>
        <v>3.4099999999999998E-2</v>
      </c>
      <c r="L175" s="26">
        <f>Table2[[#This Row],[High]]-Table2[[#This Row],[Low]]</f>
        <v>133.60000000000036</v>
      </c>
      <c r="M175" s="27">
        <f>Table2[[#This Row],[Volatility (in $)]]/Table2[[#This Row],[Open]]</f>
        <v>1.7305542566323929E-2</v>
      </c>
    </row>
    <row r="176" spans="2:13" x14ac:dyDescent="0.3">
      <c r="B176" s="6">
        <v>43743</v>
      </c>
      <c r="C176" s="2">
        <v>7916.94</v>
      </c>
      <c r="D176" s="6">
        <v>43743</v>
      </c>
      <c r="E176" s="3">
        <v>7881.31</v>
      </c>
      <c r="F176" s="3">
        <v>7949.34</v>
      </c>
      <c r="G176" s="3">
        <v>7759.34</v>
      </c>
      <c r="H176" s="2">
        <v>7916.94</v>
      </c>
      <c r="I176" s="4" t="s">
        <v>271</v>
      </c>
      <c r="J176" s="5">
        <v>8.0000000000000004E-4</v>
      </c>
      <c r="K176" s="23">
        <f>ABS(Table2[[#This Row],[Change %]])</f>
        <v>8.0000000000000004E-4</v>
      </c>
      <c r="L176" s="26">
        <f>Table2[[#This Row],[High]]-Table2[[#This Row],[Low]]</f>
        <v>190</v>
      </c>
      <c r="M176" s="27">
        <f>Table2[[#This Row],[Volatility (in $)]]/Table2[[#This Row],[Open]]</f>
        <v>2.4107667380169031E-2</v>
      </c>
    </row>
    <row r="177" spans="2:13" x14ac:dyDescent="0.3">
      <c r="B177" s="6">
        <v>43713</v>
      </c>
      <c r="C177" s="2">
        <v>7910.59</v>
      </c>
      <c r="D177" s="6">
        <v>43713</v>
      </c>
      <c r="E177" s="3">
        <v>7853.21</v>
      </c>
      <c r="F177" s="3">
        <v>7929.78</v>
      </c>
      <c r="G177" s="3">
        <v>7796.16</v>
      </c>
      <c r="H177" s="2">
        <v>7910.59</v>
      </c>
      <c r="I177" s="4" t="s">
        <v>272</v>
      </c>
      <c r="J177" s="5">
        <v>-4.1000000000000003E-3</v>
      </c>
      <c r="K177" s="23">
        <f>ABS(Table2[[#This Row],[Change %]])</f>
        <v>4.1000000000000003E-3</v>
      </c>
      <c r="L177" s="26">
        <f>Table2[[#This Row],[High]]-Table2[[#This Row],[Low]]</f>
        <v>133.61999999999989</v>
      </c>
      <c r="M177" s="27">
        <f>Table2[[#This Row],[Volatility (in $)]]/Table2[[#This Row],[Open]]</f>
        <v>1.7014698448150487E-2</v>
      </c>
    </row>
    <row r="178" spans="2:13" x14ac:dyDescent="0.3">
      <c r="B178" s="6">
        <v>43682</v>
      </c>
      <c r="C178" s="2">
        <v>7943.32</v>
      </c>
      <c r="D178" s="6">
        <v>43682</v>
      </c>
      <c r="E178" s="3">
        <v>7946.24</v>
      </c>
      <c r="F178" s="3">
        <v>8004.49</v>
      </c>
      <c r="G178" s="3">
        <v>7923.35</v>
      </c>
      <c r="H178" s="2">
        <v>7943.32</v>
      </c>
      <c r="I178" s="4" t="s">
        <v>273</v>
      </c>
      <c r="J178" s="5">
        <v>-2.5999999999999999E-3</v>
      </c>
      <c r="K178" s="23">
        <f>ABS(Table2[[#This Row],[Change %]])</f>
        <v>2.5999999999999999E-3</v>
      </c>
      <c r="L178" s="26">
        <f>Table2[[#This Row],[High]]-Table2[[#This Row],[Low]]</f>
        <v>81.139999999999418</v>
      </c>
      <c r="M178" s="27">
        <f>Table2[[#This Row],[Volatility (in $)]]/Table2[[#This Row],[Open]]</f>
        <v>1.0211118717783432E-2</v>
      </c>
    </row>
    <row r="179" spans="2:13" x14ac:dyDescent="0.3">
      <c r="B179" s="6">
        <v>43651</v>
      </c>
      <c r="C179" s="2">
        <v>7963.76</v>
      </c>
      <c r="D179" s="6">
        <v>43651</v>
      </c>
      <c r="E179" s="3">
        <v>8043.52</v>
      </c>
      <c r="F179" s="3">
        <v>8070.97</v>
      </c>
      <c r="G179" s="3">
        <v>7899.02</v>
      </c>
      <c r="H179" s="2">
        <v>7963.76</v>
      </c>
      <c r="I179" s="4" t="s">
        <v>274</v>
      </c>
      <c r="J179" s="5">
        <v>-1.9599999999999999E-2</v>
      </c>
      <c r="K179" s="23">
        <f>ABS(Table2[[#This Row],[Change %]])</f>
        <v>1.9599999999999999E-2</v>
      </c>
      <c r="L179" s="26">
        <f>Table2[[#This Row],[High]]-Table2[[#This Row],[Low]]</f>
        <v>171.94999999999982</v>
      </c>
      <c r="M179" s="27">
        <f>Table2[[#This Row],[Volatility (in $)]]/Table2[[#This Row],[Open]]</f>
        <v>2.1377456635900675E-2</v>
      </c>
    </row>
    <row r="180" spans="2:13" x14ac:dyDescent="0.3">
      <c r="B180" s="6">
        <v>43621</v>
      </c>
      <c r="C180" s="2">
        <v>8123.29</v>
      </c>
      <c r="D180" s="6">
        <v>43621</v>
      </c>
      <c r="E180" s="3">
        <v>7981.85</v>
      </c>
      <c r="F180" s="3">
        <v>8135.54</v>
      </c>
      <c r="G180" s="3">
        <v>7981.85</v>
      </c>
      <c r="H180" s="2">
        <v>8123.29</v>
      </c>
      <c r="I180" s="4" t="s">
        <v>275</v>
      </c>
      <c r="J180" s="5">
        <v>-5.0000000000000001E-3</v>
      </c>
      <c r="K180" s="23">
        <f>ABS(Table2[[#This Row],[Change %]])</f>
        <v>5.0000000000000001E-3</v>
      </c>
      <c r="L180" s="26">
        <f>Table2[[#This Row],[High]]-Table2[[#This Row],[Low]]</f>
        <v>153.6899999999996</v>
      </c>
      <c r="M180" s="27">
        <f>Table2[[#This Row],[Volatility (in $)]]/Table2[[#This Row],[Open]]</f>
        <v>1.9254934632948452E-2</v>
      </c>
    </row>
    <row r="181" spans="2:13" x14ac:dyDescent="0.3">
      <c r="B181" s="6">
        <v>43529</v>
      </c>
      <c r="C181" s="2">
        <v>8164</v>
      </c>
      <c r="D181" s="6">
        <v>43529</v>
      </c>
      <c r="E181" s="3">
        <v>8092.88</v>
      </c>
      <c r="F181" s="3">
        <v>8164.71</v>
      </c>
      <c r="G181" s="3">
        <v>8084.8</v>
      </c>
      <c r="H181" s="2">
        <v>8164</v>
      </c>
      <c r="I181" s="4" t="s">
        <v>276</v>
      </c>
      <c r="J181" s="5">
        <v>1.5800000000000002E-2</v>
      </c>
      <c r="K181" s="23">
        <f>ABS(Table2[[#This Row],[Change %]])</f>
        <v>1.5800000000000002E-2</v>
      </c>
      <c r="L181" s="26">
        <f>Table2[[#This Row],[High]]-Table2[[#This Row],[Low]]</f>
        <v>79.909999999999854</v>
      </c>
      <c r="M181" s="27">
        <f>Table2[[#This Row],[Volatility (in $)]]/Table2[[#This Row],[Open]]</f>
        <v>9.8741115647334263E-3</v>
      </c>
    </row>
    <row r="182" spans="2:13" x14ac:dyDescent="0.3">
      <c r="B182" s="6">
        <v>43501</v>
      </c>
      <c r="C182" s="2">
        <v>8036.77</v>
      </c>
      <c r="D182" s="6">
        <v>43501</v>
      </c>
      <c r="E182" s="3">
        <v>8046.48</v>
      </c>
      <c r="F182" s="3">
        <v>8094.06</v>
      </c>
      <c r="G182" s="3">
        <v>7976.77</v>
      </c>
      <c r="H182" s="2">
        <v>8036.77</v>
      </c>
      <c r="I182" s="4" t="s">
        <v>277</v>
      </c>
      <c r="J182" s="5">
        <v>-1.6000000000000001E-3</v>
      </c>
      <c r="K182" s="23">
        <f>ABS(Table2[[#This Row],[Change %]])</f>
        <v>1.6000000000000001E-3</v>
      </c>
      <c r="L182" s="26">
        <f>Table2[[#This Row],[High]]-Table2[[#This Row],[Low]]</f>
        <v>117.28999999999996</v>
      </c>
      <c r="M182" s="27">
        <f>Table2[[#This Row],[Volatility (in $)]]/Table2[[#This Row],[Open]]</f>
        <v>1.4576560185323268E-2</v>
      </c>
    </row>
    <row r="183" spans="2:13" x14ac:dyDescent="0.3">
      <c r="B183" s="6">
        <v>43470</v>
      </c>
      <c r="C183" s="2">
        <v>8049.64</v>
      </c>
      <c r="D183" s="6">
        <v>43470</v>
      </c>
      <c r="E183" s="3">
        <v>8132.93</v>
      </c>
      <c r="F183" s="3">
        <v>8146</v>
      </c>
      <c r="G183" s="3">
        <v>8048.23</v>
      </c>
      <c r="H183" s="2">
        <v>8049.64</v>
      </c>
      <c r="I183" s="4" t="s">
        <v>278</v>
      </c>
      <c r="J183" s="5">
        <v>-5.7000000000000002E-3</v>
      </c>
      <c r="K183" s="23">
        <f>ABS(Table2[[#This Row],[Change %]])</f>
        <v>5.7000000000000002E-3</v>
      </c>
      <c r="L183" s="26">
        <f>Table2[[#This Row],[High]]-Table2[[#This Row],[Low]]</f>
        <v>97.770000000000437</v>
      </c>
      <c r="M183" s="27">
        <f>Table2[[#This Row],[Volatility (in $)]]/Table2[[#This Row],[Open]]</f>
        <v>1.2021497787390329E-2</v>
      </c>
    </row>
    <row r="184" spans="2:13" x14ac:dyDescent="0.3">
      <c r="B184" s="1" t="s">
        <v>279</v>
      </c>
      <c r="C184" s="2">
        <v>8095.39</v>
      </c>
      <c r="D184" s="1" t="s">
        <v>279</v>
      </c>
      <c r="E184" s="3">
        <v>8104.91</v>
      </c>
      <c r="F184" s="3">
        <v>8124.61</v>
      </c>
      <c r="G184" s="3">
        <v>8050.55</v>
      </c>
      <c r="H184" s="2">
        <v>8095.39</v>
      </c>
      <c r="I184" s="4" t="s">
        <v>280</v>
      </c>
      <c r="J184" s="5">
        <v>-8.0999999999999996E-3</v>
      </c>
      <c r="K184" s="23">
        <f>ABS(Table2[[#This Row],[Change %]])</f>
        <v>8.0999999999999996E-3</v>
      </c>
      <c r="L184" s="26">
        <f>Table2[[#This Row],[High]]-Table2[[#This Row],[Low]]</f>
        <v>74.059999999999491</v>
      </c>
      <c r="M184" s="27">
        <f>Table2[[#This Row],[Volatility (in $)]]/Table2[[#This Row],[Open]]</f>
        <v>9.1376708686462266E-3</v>
      </c>
    </row>
    <row r="185" spans="2:13" x14ac:dyDescent="0.3">
      <c r="B185" s="1" t="s">
        <v>281</v>
      </c>
      <c r="C185" s="2">
        <v>8161.85</v>
      </c>
      <c r="D185" s="1" t="s">
        <v>281</v>
      </c>
      <c r="E185" s="3">
        <v>8147.65</v>
      </c>
      <c r="F185" s="3">
        <v>8176.08</v>
      </c>
      <c r="G185" s="3">
        <v>8136.41</v>
      </c>
      <c r="H185" s="2">
        <v>8161.85</v>
      </c>
      <c r="I185" s="4" t="s">
        <v>282</v>
      </c>
      <c r="J185" s="5">
        <v>1.9E-3</v>
      </c>
      <c r="K185" s="23">
        <f>ABS(Table2[[#This Row],[Change %]])</f>
        <v>1.9E-3</v>
      </c>
      <c r="L185" s="26">
        <f>Table2[[#This Row],[High]]-Table2[[#This Row],[Low]]</f>
        <v>39.670000000000073</v>
      </c>
      <c r="M185" s="27">
        <f>Table2[[#This Row],[Volatility (in $)]]/Table2[[#This Row],[Open]]</f>
        <v>4.8688885752333584E-3</v>
      </c>
    </row>
    <row r="186" spans="2:13" x14ac:dyDescent="0.3">
      <c r="B186" s="1" t="s">
        <v>283</v>
      </c>
      <c r="C186" s="2">
        <v>8146.4</v>
      </c>
      <c r="D186" s="1" t="s">
        <v>283</v>
      </c>
      <c r="E186" s="3">
        <v>8100.28</v>
      </c>
      <c r="F186" s="3">
        <v>8146.42</v>
      </c>
      <c r="G186" s="3">
        <v>8060.89</v>
      </c>
      <c r="H186" s="2">
        <v>8146.4</v>
      </c>
      <c r="I186" s="4" t="s">
        <v>284</v>
      </c>
      <c r="J186" s="5">
        <v>3.3999999999999998E-3</v>
      </c>
      <c r="K186" s="23">
        <f>ABS(Table2[[#This Row],[Change %]])</f>
        <v>3.3999999999999998E-3</v>
      </c>
      <c r="L186" s="26">
        <f>Table2[[#This Row],[High]]-Table2[[#This Row],[Low]]</f>
        <v>85.529999999999745</v>
      </c>
      <c r="M186" s="27">
        <f>Table2[[#This Row],[Volatility (in $)]]/Table2[[#This Row],[Open]]</f>
        <v>1.0558894260445286E-2</v>
      </c>
    </row>
    <row r="187" spans="2:13" x14ac:dyDescent="0.3">
      <c r="B187" s="1" t="s">
        <v>285</v>
      </c>
      <c r="C187" s="2">
        <v>8118.68</v>
      </c>
      <c r="D187" s="1" t="s">
        <v>285</v>
      </c>
      <c r="E187" s="3">
        <v>8150.85</v>
      </c>
      <c r="F187" s="3">
        <v>8151.85</v>
      </c>
      <c r="G187" s="3">
        <v>8075.41</v>
      </c>
      <c r="H187" s="2">
        <v>8118.68</v>
      </c>
      <c r="I187" s="4" t="s">
        <v>286</v>
      </c>
      <c r="J187" s="5">
        <v>2.0999999999999999E-3</v>
      </c>
      <c r="K187" s="23">
        <f>ABS(Table2[[#This Row],[Change %]])</f>
        <v>2.0999999999999999E-3</v>
      </c>
      <c r="L187" s="26">
        <f>Table2[[#This Row],[High]]-Table2[[#This Row],[Low]]</f>
        <v>76.440000000000509</v>
      </c>
      <c r="M187" s="27">
        <f>Table2[[#This Row],[Volatility (in $)]]/Table2[[#This Row],[Open]]</f>
        <v>9.3781630136734826E-3</v>
      </c>
    </row>
    <row r="188" spans="2:13" x14ac:dyDescent="0.3">
      <c r="B188" s="1" t="s">
        <v>287</v>
      </c>
      <c r="C188" s="2">
        <v>8102.02</v>
      </c>
      <c r="D188" s="1" t="s">
        <v>287</v>
      </c>
      <c r="E188" s="3">
        <v>8122.88</v>
      </c>
      <c r="F188" s="3">
        <v>8139.55</v>
      </c>
      <c r="G188" s="3">
        <v>8101.7</v>
      </c>
      <c r="H188" s="2">
        <v>8102.02</v>
      </c>
      <c r="I188" s="4" t="s">
        <v>288</v>
      </c>
      <c r="J188" s="5">
        <v>-2.3E-3</v>
      </c>
      <c r="K188" s="23">
        <f>ABS(Table2[[#This Row],[Change %]])</f>
        <v>2.3E-3</v>
      </c>
      <c r="L188" s="26">
        <f>Table2[[#This Row],[High]]-Table2[[#This Row],[Low]]</f>
        <v>37.850000000000364</v>
      </c>
      <c r="M188" s="27">
        <f>Table2[[#This Row],[Volatility (in $)]]/Table2[[#This Row],[Open]]</f>
        <v>4.6596773558147311E-3</v>
      </c>
    </row>
    <row r="189" spans="2:13" x14ac:dyDescent="0.3">
      <c r="B189" s="1" t="s">
        <v>289</v>
      </c>
      <c r="C189" s="2">
        <v>8120.82</v>
      </c>
      <c r="D189" s="1" t="s">
        <v>289</v>
      </c>
      <c r="E189" s="3">
        <v>8026.74</v>
      </c>
      <c r="F189" s="3">
        <v>8128.88</v>
      </c>
      <c r="G189" s="3">
        <v>8023.81</v>
      </c>
      <c r="H189" s="2">
        <v>8120.82</v>
      </c>
      <c r="I189" s="4" t="s">
        <v>290</v>
      </c>
      <c r="J189" s="5">
        <v>1.32E-2</v>
      </c>
      <c r="K189" s="23">
        <f>ABS(Table2[[#This Row],[Change %]])</f>
        <v>1.32E-2</v>
      </c>
      <c r="L189" s="26">
        <f>Table2[[#This Row],[High]]-Table2[[#This Row],[Low]]</f>
        <v>105.06999999999971</v>
      </c>
      <c r="M189" s="27">
        <f>Table2[[#This Row],[Volatility (in $)]]/Table2[[#This Row],[Open]]</f>
        <v>1.3089996686076752E-2</v>
      </c>
    </row>
    <row r="190" spans="2:13" x14ac:dyDescent="0.3">
      <c r="B190" s="1" t="s">
        <v>291</v>
      </c>
      <c r="C190" s="2">
        <v>8015.27</v>
      </c>
      <c r="D190" s="1" t="s">
        <v>291</v>
      </c>
      <c r="E190" s="3">
        <v>7969.37</v>
      </c>
      <c r="F190" s="3">
        <v>8017.15</v>
      </c>
      <c r="G190" s="3">
        <v>7965.9</v>
      </c>
      <c r="H190" s="2">
        <v>8015.27</v>
      </c>
      <c r="I190" s="4" t="s">
        <v>292</v>
      </c>
      <c r="J190" s="5">
        <v>2.2000000000000001E-3</v>
      </c>
      <c r="K190" s="23">
        <f>ABS(Table2[[#This Row],[Change %]])</f>
        <v>2.2000000000000001E-3</v>
      </c>
      <c r="L190" s="26">
        <f>Table2[[#This Row],[High]]-Table2[[#This Row],[Low]]</f>
        <v>51.25</v>
      </c>
      <c r="M190" s="27">
        <f>Table2[[#This Row],[Volatility (in $)]]/Table2[[#This Row],[Open]]</f>
        <v>6.4308722019431903E-3</v>
      </c>
    </row>
    <row r="191" spans="2:13" x14ac:dyDescent="0.3">
      <c r="B191" s="1" t="s">
        <v>293</v>
      </c>
      <c r="C191" s="2">
        <v>7998.06</v>
      </c>
      <c r="D191" s="1" t="s">
        <v>293</v>
      </c>
      <c r="E191" s="3">
        <v>7998.44</v>
      </c>
      <c r="F191" s="3">
        <v>8002.31</v>
      </c>
      <c r="G191" s="3">
        <v>7950.97</v>
      </c>
      <c r="H191" s="2">
        <v>7998.06</v>
      </c>
      <c r="I191" s="4" t="s">
        <v>294</v>
      </c>
      <c r="J191" s="5">
        <v>2.0000000000000001E-4</v>
      </c>
      <c r="K191" s="23">
        <f>ABS(Table2[[#This Row],[Change %]])</f>
        <v>2.0000000000000001E-4</v>
      </c>
      <c r="L191" s="26">
        <f>Table2[[#This Row],[High]]-Table2[[#This Row],[Low]]</f>
        <v>51.340000000000146</v>
      </c>
      <c r="M191" s="27">
        <f>Table2[[#This Row],[Volatility (in $)]]/Table2[[#This Row],[Open]]</f>
        <v>6.4187516565730506E-3</v>
      </c>
    </row>
    <row r="192" spans="2:13" x14ac:dyDescent="0.3">
      <c r="B192" s="1" t="s">
        <v>295</v>
      </c>
      <c r="C192" s="2">
        <v>7996.08</v>
      </c>
      <c r="D192" s="1" t="s">
        <v>295</v>
      </c>
      <c r="E192" s="3">
        <v>8044.97</v>
      </c>
      <c r="F192" s="3">
        <v>8052.4</v>
      </c>
      <c r="G192" s="3">
        <v>7973.38</v>
      </c>
      <c r="H192" s="2">
        <v>7996.08</v>
      </c>
      <c r="I192" s="4" t="s">
        <v>296</v>
      </c>
      <c r="J192" s="5">
        <v>-5.0000000000000001E-4</v>
      </c>
      <c r="K192" s="23">
        <f>ABS(Table2[[#This Row],[Change %]])</f>
        <v>5.0000000000000001E-4</v>
      </c>
      <c r="L192" s="26">
        <f>Table2[[#This Row],[High]]-Table2[[#This Row],[Low]]</f>
        <v>79.019999999999527</v>
      </c>
      <c r="M192" s="27">
        <f>Table2[[#This Row],[Volatility (in $)]]/Table2[[#This Row],[Open]]</f>
        <v>9.8222864721682641E-3</v>
      </c>
    </row>
    <row r="193" spans="2:13" x14ac:dyDescent="0.3">
      <c r="B193" s="1" t="s">
        <v>297</v>
      </c>
      <c r="C193" s="2">
        <v>8000.23</v>
      </c>
      <c r="D193" s="1" t="s">
        <v>297</v>
      </c>
      <c r="E193" s="3">
        <v>8000.57</v>
      </c>
      <c r="F193" s="3">
        <v>8017.56</v>
      </c>
      <c r="G193" s="3">
        <v>7978.81</v>
      </c>
      <c r="H193" s="2">
        <v>8000.23</v>
      </c>
      <c r="I193" s="4" t="s">
        <v>298</v>
      </c>
      <c r="J193" s="5">
        <v>3.0000000000000001E-3</v>
      </c>
      <c r="K193" s="23">
        <f>ABS(Table2[[#This Row],[Change %]])</f>
        <v>3.0000000000000001E-3</v>
      </c>
      <c r="L193" s="26">
        <f>Table2[[#This Row],[High]]-Table2[[#This Row],[Low]]</f>
        <v>38.75</v>
      </c>
      <c r="M193" s="27">
        <f>Table2[[#This Row],[Volatility (in $)]]/Table2[[#This Row],[Open]]</f>
        <v>4.8434049074003475E-3</v>
      </c>
    </row>
    <row r="194" spans="2:13" x14ac:dyDescent="0.3">
      <c r="B194" s="1" t="s">
        <v>299</v>
      </c>
      <c r="C194" s="2">
        <v>7976.01</v>
      </c>
      <c r="D194" s="1" t="s">
        <v>299</v>
      </c>
      <c r="E194" s="3">
        <v>7987.16</v>
      </c>
      <c r="F194" s="3">
        <v>7993.33</v>
      </c>
      <c r="G194" s="3">
        <v>7933.56</v>
      </c>
      <c r="H194" s="2">
        <v>7976.01</v>
      </c>
      <c r="I194" s="4" t="s">
        <v>300</v>
      </c>
      <c r="J194" s="5">
        <v>-1E-3</v>
      </c>
      <c r="K194" s="23">
        <f>ABS(Table2[[#This Row],[Change %]])</f>
        <v>1E-3</v>
      </c>
      <c r="L194" s="26">
        <f>Table2[[#This Row],[High]]-Table2[[#This Row],[Low]]</f>
        <v>59.769999999999527</v>
      </c>
      <c r="M194" s="27">
        <f>Table2[[#This Row],[Volatility (in $)]]/Table2[[#This Row],[Open]]</f>
        <v>7.4832606333164135E-3</v>
      </c>
    </row>
    <row r="195" spans="2:13" x14ac:dyDescent="0.3">
      <c r="B195" s="6">
        <v>43803</v>
      </c>
      <c r="C195" s="2">
        <v>7984.16</v>
      </c>
      <c r="D195" s="6">
        <v>43803</v>
      </c>
      <c r="E195" s="3">
        <v>7984.15</v>
      </c>
      <c r="F195" s="3">
        <v>7992.09</v>
      </c>
      <c r="G195" s="3">
        <v>7952.61</v>
      </c>
      <c r="H195" s="2">
        <v>7984.16</v>
      </c>
      <c r="I195" s="4" t="s">
        <v>301</v>
      </c>
      <c r="J195" s="5">
        <v>4.5999999999999999E-3</v>
      </c>
      <c r="K195" s="23">
        <f>ABS(Table2[[#This Row],[Change %]])</f>
        <v>4.5999999999999999E-3</v>
      </c>
      <c r="L195" s="26">
        <f>Table2[[#This Row],[High]]-Table2[[#This Row],[Low]]</f>
        <v>39.480000000000473</v>
      </c>
      <c r="M195" s="27">
        <f>Table2[[#This Row],[Volatility (in $)]]/Table2[[#This Row],[Open]]</f>
        <v>4.9447968788162138E-3</v>
      </c>
    </row>
    <row r="196" spans="2:13" x14ac:dyDescent="0.3">
      <c r="B196" s="6">
        <v>43773</v>
      </c>
      <c r="C196" s="2">
        <v>7947.36</v>
      </c>
      <c r="D196" s="6">
        <v>43773</v>
      </c>
      <c r="E196" s="3">
        <v>7975.2</v>
      </c>
      <c r="F196" s="3">
        <v>7975.2</v>
      </c>
      <c r="G196" s="3">
        <v>7933.41</v>
      </c>
      <c r="H196" s="2">
        <v>7947.36</v>
      </c>
      <c r="I196" s="4" t="s">
        <v>302</v>
      </c>
      <c r="J196" s="5">
        <v>-2.0999999999999999E-3</v>
      </c>
      <c r="K196" s="23">
        <f>ABS(Table2[[#This Row],[Change %]])</f>
        <v>2.0999999999999999E-3</v>
      </c>
      <c r="L196" s="26">
        <f>Table2[[#This Row],[High]]-Table2[[#This Row],[Low]]</f>
        <v>41.789999999999964</v>
      </c>
      <c r="M196" s="27">
        <f>Table2[[#This Row],[Volatility (in $)]]/Table2[[#This Row],[Open]]</f>
        <v>5.2399939813421561E-3</v>
      </c>
    </row>
    <row r="197" spans="2:13" x14ac:dyDescent="0.3">
      <c r="B197" s="6">
        <v>43742</v>
      </c>
      <c r="C197" s="2">
        <v>7964.24</v>
      </c>
      <c r="D197" s="6">
        <v>43742</v>
      </c>
      <c r="E197" s="3">
        <v>7922.73</v>
      </c>
      <c r="F197" s="3">
        <v>7965.33</v>
      </c>
      <c r="G197" s="3">
        <v>7916.9</v>
      </c>
      <c r="H197" s="2">
        <v>7964.24</v>
      </c>
      <c r="I197" s="4" t="s">
        <v>303</v>
      </c>
      <c r="J197" s="5">
        <v>6.8999999999999999E-3</v>
      </c>
      <c r="K197" s="23">
        <f>ABS(Table2[[#This Row],[Change %]])</f>
        <v>6.8999999999999999E-3</v>
      </c>
      <c r="L197" s="26">
        <f>Table2[[#This Row],[High]]-Table2[[#This Row],[Low]]</f>
        <v>48.430000000000291</v>
      </c>
      <c r="M197" s="27">
        <f>Table2[[#This Row],[Volatility (in $)]]/Table2[[#This Row],[Open]]</f>
        <v>6.1127919290446973E-3</v>
      </c>
    </row>
    <row r="198" spans="2:13" x14ac:dyDescent="0.3">
      <c r="B198" s="6">
        <v>43712</v>
      </c>
      <c r="C198" s="2">
        <v>7909.28</v>
      </c>
      <c r="D198" s="6">
        <v>43712</v>
      </c>
      <c r="E198" s="3">
        <v>7924.77</v>
      </c>
      <c r="F198" s="3">
        <v>7945.55</v>
      </c>
      <c r="G198" s="3">
        <v>7897.61</v>
      </c>
      <c r="H198" s="2">
        <v>7909.28</v>
      </c>
      <c r="I198" s="4" t="s">
        <v>304</v>
      </c>
      <c r="J198" s="5">
        <v>-5.5999999999999999E-3</v>
      </c>
      <c r="K198" s="23">
        <f>ABS(Table2[[#This Row],[Change %]])</f>
        <v>5.5999999999999999E-3</v>
      </c>
      <c r="L198" s="26">
        <f>Table2[[#This Row],[High]]-Table2[[#This Row],[Low]]</f>
        <v>47.940000000000509</v>
      </c>
      <c r="M198" s="27">
        <f>Table2[[#This Row],[Volatility (in $)]]/Table2[[#This Row],[Open]]</f>
        <v>6.0493869222703629E-3</v>
      </c>
    </row>
    <row r="199" spans="2:13" x14ac:dyDescent="0.3">
      <c r="B199" s="6">
        <v>43681</v>
      </c>
      <c r="C199" s="2">
        <v>7953.88</v>
      </c>
      <c r="D199" s="6">
        <v>43681</v>
      </c>
      <c r="E199" s="3">
        <v>7924.89</v>
      </c>
      <c r="F199" s="3">
        <v>7955.9</v>
      </c>
      <c r="G199" s="3">
        <v>7891.85</v>
      </c>
      <c r="H199" s="2">
        <v>7953.88</v>
      </c>
      <c r="I199" s="4" t="s">
        <v>305</v>
      </c>
      <c r="J199" s="5">
        <v>1.9E-3</v>
      </c>
      <c r="K199" s="23">
        <f>ABS(Table2[[#This Row],[Change %]])</f>
        <v>1.9E-3</v>
      </c>
      <c r="L199" s="26">
        <f>Table2[[#This Row],[High]]-Table2[[#This Row],[Low]]</f>
        <v>64.049999999999272</v>
      </c>
      <c r="M199" s="27">
        <f>Table2[[#This Row],[Volatility (in $)]]/Table2[[#This Row],[Open]]</f>
        <v>8.0821311084443154E-3</v>
      </c>
    </row>
    <row r="200" spans="2:13" x14ac:dyDescent="0.3">
      <c r="B200" s="6">
        <v>43589</v>
      </c>
      <c r="C200" s="2">
        <v>7938.69</v>
      </c>
      <c r="D200" s="6">
        <v>43589</v>
      </c>
      <c r="E200" s="3">
        <v>7914.51</v>
      </c>
      <c r="F200" s="3">
        <v>7940.45</v>
      </c>
      <c r="G200" s="3">
        <v>7909.14</v>
      </c>
      <c r="H200" s="2">
        <v>7938.69</v>
      </c>
      <c r="I200" s="4" t="s">
        <v>306</v>
      </c>
      <c r="J200" s="5">
        <v>5.8999999999999999E-3</v>
      </c>
      <c r="K200" s="23">
        <f>ABS(Table2[[#This Row],[Change %]])</f>
        <v>5.8999999999999999E-3</v>
      </c>
      <c r="L200" s="26">
        <f>Table2[[#This Row],[High]]-Table2[[#This Row],[Low]]</f>
        <v>31.309999999999491</v>
      </c>
      <c r="M200" s="27">
        <f>Table2[[#This Row],[Volatility (in $)]]/Table2[[#This Row],[Open]]</f>
        <v>3.9560250729355944E-3</v>
      </c>
    </row>
    <row r="201" spans="2:13" x14ac:dyDescent="0.3">
      <c r="B201" s="6">
        <v>43559</v>
      </c>
      <c r="C201" s="2">
        <v>7891.78</v>
      </c>
      <c r="D201" s="6">
        <v>43559</v>
      </c>
      <c r="E201" s="3">
        <v>7894.26</v>
      </c>
      <c r="F201" s="3">
        <v>7917.65</v>
      </c>
      <c r="G201" s="3">
        <v>7844.96</v>
      </c>
      <c r="H201" s="2">
        <v>7891.78</v>
      </c>
      <c r="I201" s="4" t="s">
        <v>307</v>
      </c>
      <c r="J201" s="5">
        <v>-5.0000000000000001E-4</v>
      </c>
      <c r="K201" s="23">
        <f>ABS(Table2[[#This Row],[Change %]])</f>
        <v>5.0000000000000001E-4</v>
      </c>
      <c r="L201" s="26">
        <f>Table2[[#This Row],[High]]-Table2[[#This Row],[Low]]</f>
        <v>72.6899999999996</v>
      </c>
      <c r="M201" s="27">
        <f>Table2[[#This Row],[Volatility (in $)]]/Table2[[#This Row],[Open]]</f>
        <v>9.2079561605520471E-3</v>
      </c>
    </row>
    <row r="202" spans="2:13" x14ac:dyDescent="0.3">
      <c r="B202" s="6">
        <v>43528</v>
      </c>
      <c r="C202" s="2">
        <v>7895.55</v>
      </c>
      <c r="D202" s="6">
        <v>43528</v>
      </c>
      <c r="E202" s="3">
        <v>7891.18</v>
      </c>
      <c r="F202" s="3">
        <v>7938.26</v>
      </c>
      <c r="G202" s="3">
        <v>7870.9</v>
      </c>
      <c r="H202" s="2">
        <v>7895.55</v>
      </c>
      <c r="I202" s="4" t="s">
        <v>308</v>
      </c>
      <c r="J202" s="5">
        <v>6.0000000000000001E-3</v>
      </c>
      <c r="K202" s="23">
        <f>ABS(Table2[[#This Row],[Change %]])</f>
        <v>6.0000000000000001E-3</v>
      </c>
      <c r="L202" s="26">
        <f>Table2[[#This Row],[High]]-Table2[[#This Row],[Low]]</f>
        <v>67.360000000000582</v>
      </c>
      <c r="M202" s="27">
        <f>Table2[[#This Row],[Volatility (in $)]]/Table2[[#This Row],[Open]]</f>
        <v>8.5361124698714996E-3</v>
      </c>
    </row>
    <row r="203" spans="2:13" x14ac:dyDescent="0.3">
      <c r="B203" s="6">
        <v>43500</v>
      </c>
      <c r="C203" s="2">
        <v>7848.69</v>
      </c>
      <c r="D203" s="6">
        <v>43500</v>
      </c>
      <c r="E203" s="3">
        <v>7824.61</v>
      </c>
      <c r="F203" s="3">
        <v>7854.92</v>
      </c>
      <c r="G203" s="3">
        <v>7811.28</v>
      </c>
      <c r="H203" s="2">
        <v>7848.69</v>
      </c>
      <c r="I203" s="4" t="s">
        <v>309</v>
      </c>
      <c r="J203" s="5">
        <v>2.5000000000000001E-3</v>
      </c>
      <c r="K203" s="23">
        <f>ABS(Table2[[#This Row],[Change %]])</f>
        <v>2.5000000000000001E-3</v>
      </c>
      <c r="L203" s="26">
        <f>Table2[[#This Row],[High]]-Table2[[#This Row],[Low]]</f>
        <v>43.640000000000327</v>
      </c>
      <c r="M203" s="27">
        <f>Table2[[#This Row],[Volatility (in $)]]/Table2[[#This Row],[Open]]</f>
        <v>5.5772747779122955E-3</v>
      </c>
    </row>
    <row r="204" spans="2:13" x14ac:dyDescent="0.3">
      <c r="B204" s="6">
        <v>43469</v>
      </c>
      <c r="C204" s="2">
        <v>7828.91</v>
      </c>
      <c r="D204" s="6">
        <v>43469</v>
      </c>
      <c r="E204" s="3">
        <v>7800.24</v>
      </c>
      <c r="F204" s="3">
        <v>7831.45</v>
      </c>
      <c r="G204" s="3">
        <v>7777.1</v>
      </c>
      <c r="H204" s="2">
        <v>7828.91</v>
      </c>
      <c r="I204" s="4" t="s">
        <v>310</v>
      </c>
      <c r="J204" s="5">
        <v>1.29E-2</v>
      </c>
      <c r="K204" s="23">
        <f>ABS(Table2[[#This Row],[Change %]])</f>
        <v>1.29E-2</v>
      </c>
      <c r="L204" s="26">
        <f>Table2[[#This Row],[High]]-Table2[[#This Row],[Low]]</f>
        <v>54.349999999999454</v>
      </c>
      <c r="M204" s="27">
        <f>Table2[[#This Row],[Volatility (in $)]]/Table2[[#This Row],[Open]]</f>
        <v>6.9677343261232288E-3</v>
      </c>
    </row>
    <row r="205" spans="2:13" x14ac:dyDescent="0.3">
      <c r="B205" s="1" t="s">
        <v>311</v>
      </c>
      <c r="C205" s="2">
        <v>7729.32</v>
      </c>
      <c r="D205" s="1" t="s">
        <v>311</v>
      </c>
      <c r="E205" s="3">
        <v>7726.71</v>
      </c>
      <c r="F205" s="3">
        <v>7733.62</v>
      </c>
      <c r="G205" s="3">
        <v>7688.51</v>
      </c>
      <c r="H205" s="2">
        <v>7729.32</v>
      </c>
      <c r="I205" s="4" t="s">
        <v>312</v>
      </c>
      <c r="J205" s="5">
        <v>7.7999999999999996E-3</v>
      </c>
      <c r="K205" s="23">
        <f>ABS(Table2[[#This Row],[Change %]])</f>
        <v>7.7999999999999996E-3</v>
      </c>
      <c r="L205" s="26">
        <f>Table2[[#This Row],[High]]-Table2[[#This Row],[Low]]</f>
        <v>45.109999999999673</v>
      </c>
      <c r="M205" s="27">
        <f>Table2[[#This Row],[Volatility (in $)]]/Table2[[#This Row],[Open]]</f>
        <v>5.838189863473545E-3</v>
      </c>
    </row>
    <row r="206" spans="2:13" x14ac:dyDescent="0.3">
      <c r="B206" s="1" t="s">
        <v>313</v>
      </c>
      <c r="C206" s="2">
        <v>7669.17</v>
      </c>
      <c r="D206" s="1" t="s">
        <v>313</v>
      </c>
      <c r="E206" s="3">
        <v>7660.07</v>
      </c>
      <c r="F206" s="3">
        <v>7689.16</v>
      </c>
      <c r="G206" s="3">
        <v>7619.82</v>
      </c>
      <c r="H206" s="2">
        <v>7669.17</v>
      </c>
      <c r="I206" s="4" t="s">
        <v>314</v>
      </c>
      <c r="J206" s="5">
        <v>3.3999999999999998E-3</v>
      </c>
      <c r="K206" s="23">
        <f>ABS(Table2[[#This Row],[Change %]])</f>
        <v>3.3999999999999998E-3</v>
      </c>
      <c r="L206" s="26">
        <f>Table2[[#This Row],[High]]-Table2[[#This Row],[Low]]</f>
        <v>69.340000000000146</v>
      </c>
      <c r="M206" s="27">
        <f>Table2[[#This Row],[Volatility (in $)]]/Table2[[#This Row],[Open]]</f>
        <v>9.0521365992739158E-3</v>
      </c>
    </row>
    <row r="207" spans="2:13" x14ac:dyDescent="0.3">
      <c r="B207" s="1" t="s">
        <v>315</v>
      </c>
      <c r="C207" s="2">
        <v>7643.38</v>
      </c>
      <c r="D207" s="1" t="s">
        <v>315</v>
      </c>
      <c r="E207" s="3">
        <v>7702.05</v>
      </c>
      <c r="F207" s="3">
        <v>7712.84</v>
      </c>
      <c r="G207" s="3">
        <v>7582.09</v>
      </c>
      <c r="H207" s="2">
        <v>7643.38</v>
      </c>
      <c r="I207" s="4" t="s">
        <v>316</v>
      </c>
      <c r="J207" s="5">
        <v>-6.3E-3</v>
      </c>
      <c r="K207" s="23">
        <f>ABS(Table2[[#This Row],[Change %]])</f>
        <v>6.3E-3</v>
      </c>
      <c r="L207" s="26">
        <f>Table2[[#This Row],[High]]-Table2[[#This Row],[Low]]</f>
        <v>130.75</v>
      </c>
      <c r="M207" s="27">
        <f>Table2[[#This Row],[Volatility (in $)]]/Table2[[#This Row],[Open]]</f>
        <v>1.6975999896131549E-2</v>
      </c>
    </row>
    <row r="208" spans="2:13" x14ac:dyDescent="0.3">
      <c r="B208" s="1" t="s">
        <v>317</v>
      </c>
      <c r="C208" s="2">
        <v>7691.52</v>
      </c>
      <c r="D208" s="1" t="s">
        <v>317</v>
      </c>
      <c r="E208" s="3">
        <v>7700</v>
      </c>
      <c r="F208" s="3">
        <v>7738.17</v>
      </c>
      <c r="G208" s="3">
        <v>7649.21</v>
      </c>
      <c r="H208" s="2">
        <v>7691.52</v>
      </c>
      <c r="I208" s="4" t="s">
        <v>318</v>
      </c>
      <c r="J208" s="5">
        <v>7.1000000000000004E-3</v>
      </c>
      <c r="K208" s="23">
        <f>ABS(Table2[[#This Row],[Change %]])</f>
        <v>7.1000000000000004E-3</v>
      </c>
      <c r="L208" s="26">
        <f>Table2[[#This Row],[High]]-Table2[[#This Row],[Low]]</f>
        <v>88.960000000000036</v>
      </c>
      <c r="M208" s="27">
        <f>Table2[[#This Row],[Volatility (in $)]]/Table2[[#This Row],[Open]]</f>
        <v>1.1553246753246758E-2</v>
      </c>
    </row>
    <row r="209" spans="2:13" x14ac:dyDescent="0.3">
      <c r="B209" s="1" t="s">
        <v>319</v>
      </c>
      <c r="C209" s="2">
        <v>7637.54</v>
      </c>
      <c r="D209" s="1" t="s">
        <v>319</v>
      </c>
      <c r="E209" s="3">
        <v>7618.98</v>
      </c>
      <c r="F209" s="3">
        <v>7662.38</v>
      </c>
      <c r="G209" s="3">
        <v>7579.29</v>
      </c>
      <c r="H209" s="2">
        <v>7637.54</v>
      </c>
      <c r="I209" s="4" t="s">
        <v>320</v>
      </c>
      <c r="J209" s="5">
        <v>-6.9999999999999999E-4</v>
      </c>
      <c r="K209" s="23">
        <f>ABS(Table2[[#This Row],[Change %]])</f>
        <v>6.9999999999999999E-4</v>
      </c>
      <c r="L209" s="26">
        <f>Table2[[#This Row],[High]]-Table2[[#This Row],[Low]]</f>
        <v>83.090000000000146</v>
      </c>
      <c r="M209" s="27">
        <f>Table2[[#This Row],[Volatility (in $)]]/Table2[[#This Row],[Open]]</f>
        <v>1.0905659287726199E-2</v>
      </c>
    </row>
    <row r="210" spans="2:13" x14ac:dyDescent="0.3">
      <c r="B210" s="1" t="s">
        <v>321</v>
      </c>
      <c r="C210" s="2">
        <v>7642.67</v>
      </c>
      <c r="D210" s="1" t="s">
        <v>321</v>
      </c>
      <c r="E210" s="3">
        <v>7800.25</v>
      </c>
      <c r="F210" s="3">
        <v>7817.83</v>
      </c>
      <c r="G210" s="3">
        <v>7642.57</v>
      </c>
      <c r="H210" s="2">
        <v>7642.67</v>
      </c>
      <c r="I210" s="4" t="s">
        <v>322</v>
      </c>
      <c r="J210" s="5">
        <v>-2.5000000000000001E-2</v>
      </c>
      <c r="K210" s="23">
        <f>ABS(Table2[[#This Row],[Change %]])</f>
        <v>2.5000000000000001E-2</v>
      </c>
      <c r="L210" s="26">
        <f>Table2[[#This Row],[High]]-Table2[[#This Row],[Low]]</f>
        <v>175.26000000000022</v>
      </c>
      <c r="M210" s="27">
        <f>Table2[[#This Row],[Volatility (in $)]]/Table2[[#This Row],[Open]]</f>
        <v>2.2468510624659495E-2</v>
      </c>
    </row>
    <row r="211" spans="2:13" x14ac:dyDescent="0.3">
      <c r="B211" s="1" t="s">
        <v>323</v>
      </c>
      <c r="C211" s="2">
        <v>7838.96</v>
      </c>
      <c r="D211" s="1" t="s">
        <v>323</v>
      </c>
      <c r="E211" s="3">
        <v>7705.43</v>
      </c>
      <c r="F211" s="3">
        <v>7850.1</v>
      </c>
      <c r="G211" s="3">
        <v>7705.43</v>
      </c>
      <c r="H211" s="2">
        <v>7838.96</v>
      </c>
      <c r="I211" s="4" t="s">
        <v>324</v>
      </c>
      <c r="J211" s="5">
        <v>1.4200000000000001E-2</v>
      </c>
      <c r="K211" s="23">
        <f>ABS(Table2[[#This Row],[Change %]])</f>
        <v>1.4200000000000001E-2</v>
      </c>
      <c r="L211" s="26">
        <f>Table2[[#This Row],[High]]-Table2[[#This Row],[Low]]</f>
        <v>144.67000000000007</v>
      </c>
      <c r="M211" s="27">
        <f>Table2[[#This Row],[Volatility (in $)]]/Table2[[#This Row],[Open]]</f>
        <v>1.8775071605348446E-2</v>
      </c>
    </row>
    <row r="212" spans="2:13" x14ac:dyDescent="0.3">
      <c r="B212" s="1" t="s">
        <v>325</v>
      </c>
      <c r="C212" s="2">
        <v>7728.97</v>
      </c>
      <c r="D212" s="1" t="s">
        <v>325</v>
      </c>
      <c r="E212" s="3">
        <v>7721.95</v>
      </c>
      <c r="F212" s="3">
        <v>7779.24</v>
      </c>
      <c r="G212" s="3">
        <v>7674.04</v>
      </c>
      <c r="H212" s="2">
        <v>7728.97</v>
      </c>
      <c r="I212" s="4" t="s">
        <v>326</v>
      </c>
      <c r="J212" s="5">
        <v>5.9999999999999995E-4</v>
      </c>
      <c r="K212" s="23">
        <f>ABS(Table2[[#This Row],[Change %]])</f>
        <v>5.9999999999999995E-4</v>
      </c>
      <c r="L212" s="26">
        <f>Table2[[#This Row],[High]]-Table2[[#This Row],[Low]]</f>
        <v>105.19999999999982</v>
      </c>
      <c r="M212" s="27">
        <f>Table2[[#This Row],[Volatility (in $)]]/Table2[[#This Row],[Open]]</f>
        <v>1.3623501835676198E-2</v>
      </c>
    </row>
    <row r="213" spans="2:13" x14ac:dyDescent="0.3">
      <c r="B213" s="1" t="s">
        <v>327</v>
      </c>
      <c r="C213" s="2">
        <v>7723.95</v>
      </c>
      <c r="D213" s="1" t="s">
        <v>327</v>
      </c>
      <c r="E213" s="3">
        <v>7747.4</v>
      </c>
      <c r="F213" s="3">
        <v>7767.89</v>
      </c>
      <c r="G213" s="3">
        <v>7699.15</v>
      </c>
      <c r="H213" s="2">
        <v>7723.95</v>
      </c>
      <c r="I213" s="4" t="s">
        <v>328</v>
      </c>
      <c r="J213" s="5">
        <v>1.1999999999999999E-3</v>
      </c>
      <c r="K213" s="23">
        <f>ABS(Table2[[#This Row],[Change %]])</f>
        <v>1.1999999999999999E-3</v>
      </c>
      <c r="L213" s="26">
        <f>Table2[[#This Row],[High]]-Table2[[#This Row],[Low]]</f>
        <v>68.740000000000691</v>
      </c>
      <c r="M213" s="27">
        <f>Table2[[#This Row],[Volatility (in $)]]/Table2[[#This Row],[Open]]</f>
        <v>8.8726540516819441E-3</v>
      </c>
    </row>
    <row r="214" spans="2:13" x14ac:dyDescent="0.3">
      <c r="B214" s="1" t="s">
        <v>329</v>
      </c>
      <c r="C214" s="2">
        <v>7714.48</v>
      </c>
      <c r="D214" s="1" t="s">
        <v>329</v>
      </c>
      <c r="E214" s="3">
        <v>7696.38</v>
      </c>
      <c r="F214" s="3">
        <v>7737.67</v>
      </c>
      <c r="G214" s="3">
        <v>7677.74</v>
      </c>
      <c r="H214" s="2">
        <v>7714.48</v>
      </c>
      <c r="I214" s="4" t="s">
        <v>330</v>
      </c>
      <c r="J214" s="5">
        <v>3.3999999999999998E-3</v>
      </c>
      <c r="K214" s="23">
        <f>ABS(Table2[[#This Row],[Change %]])</f>
        <v>3.3999999999999998E-3</v>
      </c>
      <c r="L214" s="26">
        <f>Table2[[#This Row],[High]]-Table2[[#This Row],[Low]]</f>
        <v>59.930000000000291</v>
      </c>
      <c r="M214" s="27">
        <f>Table2[[#This Row],[Volatility (in $)]]/Table2[[#This Row],[Open]]</f>
        <v>7.7867776798963007E-3</v>
      </c>
    </row>
    <row r="215" spans="2:13" x14ac:dyDescent="0.3">
      <c r="B215" s="1" t="s">
        <v>331</v>
      </c>
      <c r="C215" s="2">
        <v>7688.53</v>
      </c>
      <c r="D215" s="1" t="s">
        <v>331</v>
      </c>
      <c r="E215" s="3">
        <v>7658.41</v>
      </c>
      <c r="F215" s="3">
        <v>7714.96</v>
      </c>
      <c r="G215" s="3">
        <v>7652.03</v>
      </c>
      <c r="H215" s="2">
        <v>7688.53</v>
      </c>
      <c r="I215" s="4" t="s">
        <v>332</v>
      </c>
      <c r="J215" s="5">
        <v>7.6E-3</v>
      </c>
      <c r="K215" s="23">
        <f>ABS(Table2[[#This Row],[Change %]])</f>
        <v>7.6E-3</v>
      </c>
      <c r="L215" s="26">
        <f>Table2[[#This Row],[High]]-Table2[[#This Row],[Low]]</f>
        <v>62.930000000000291</v>
      </c>
      <c r="M215" s="27">
        <f>Table2[[#This Row],[Volatility (in $)]]/Table2[[#This Row],[Open]]</f>
        <v>8.2171103401359157E-3</v>
      </c>
    </row>
    <row r="216" spans="2:13" x14ac:dyDescent="0.3">
      <c r="B216" s="1" t="s">
        <v>333</v>
      </c>
      <c r="C216" s="2">
        <v>7630.91</v>
      </c>
      <c r="D216" s="1" t="s">
        <v>333</v>
      </c>
      <c r="E216" s="3">
        <v>7644.79</v>
      </c>
      <c r="F216" s="3">
        <v>7653.1</v>
      </c>
      <c r="G216" s="3">
        <v>7627.02</v>
      </c>
      <c r="H216" s="2">
        <v>7630.91</v>
      </c>
      <c r="I216" s="4" t="s">
        <v>334</v>
      </c>
      <c r="J216" s="5">
        <v>-1.6000000000000001E-3</v>
      </c>
      <c r="K216" s="23">
        <f>ABS(Table2[[#This Row],[Change %]])</f>
        <v>1.6000000000000001E-3</v>
      </c>
      <c r="L216" s="26">
        <f>Table2[[#This Row],[High]]-Table2[[#This Row],[Low]]</f>
        <v>26.079999999999927</v>
      </c>
      <c r="M216" s="27">
        <f>Table2[[#This Row],[Volatility (in $)]]/Table2[[#This Row],[Open]]</f>
        <v>3.411473696465165E-3</v>
      </c>
    </row>
    <row r="217" spans="2:13" x14ac:dyDescent="0.3">
      <c r="B217" s="1" t="s">
        <v>335</v>
      </c>
      <c r="C217" s="2">
        <v>7643.4</v>
      </c>
      <c r="D217" s="1" t="s">
        <v>335</v>
      </c>
      <c r="E217" s="3">
        <v>7621.38</v>
      </c>
      <c r="F217" s="3">
        <v>7677.07</v>
      </c>
      <c r="G217" s="3">
        <v>7619.46</v>
      </c>
      <c r="H217" s="2">
        <v>7643.4</v>
      </c>
      <c r="I217" s="4" t="s">
        <v>336</v>
      </c>
      <c r="J217" s="5">
        <v>6.8999999999999999E-3</v>
      </c>
      <c r="K217" s="23">
        <f>ABS(Table2[[#This Row],[Change %]])</f>
        <v>6.8999999999999999E-3</v>
      </c>
      <c r="L217" s="26">
        <f>Table2[[#This Row],[High]]-Table2[[#This Row],[Low]]</f>
        <v>57.609999999999673</v>
      </c>
      <c r="M217" s="27">
        <f>Table2[[#This Row],[Volatility (in $)]]/Table2[[#This Row],[Open]]</f>
        <v>7.55899850158366E-3</v>
      </c>
    </row>
    <row r="218" spans="2:13" x14ac:dyDescent="0.3">
      <c r="B218" s="6">
        <v>43802</v>
      </c>
      <c r="C218" s="2">
        <v>7591.03</v>
      </c>
      <c r="D218" s="6">
        <v>43802</v>
      </c>
      <c r="E218" s="3">
        <v>7571.85</v>
      </c>
      <c r="F218" s="3">
        <v>7611.13</v>
      </c>
      <c r="G218" s="3">
        <v>7560.46</v>
      </c>
      <c r="H218" s="2">
        <v>7591.03</v>
      </c>
      <c r="I218" s="4" t="s">
        <v>337</v>
      </c>
      <c r="J218" s="5">
        <v>4.4000000000000003E-3</v>
      </c>
      <c r="K218" s="23">
        <f>ABS(Table2[[#This Row],[Change %]])</f>
        <v>4.4000000000000003E-3</v>
      </c>
      <c r="L218" s="26">
        <f>Table2[[#This Row],[High]]-Table2[[#This Row],[Low]]</f>
        <v>50.670000000000073</v>
      </c>
      <c r="M218" s="27">
        <f>Table2[[#This Row],[Volatility (in $)]]/Table2[[#This Row],[Open]]</f>
        <v>6.6918916777273813E-3</v>
      </c>
    </row>
    <row r="219" spans="2:13" x14ac:dyDescent="0.3">
      <c r="B219" s="6">
        <v>43772</v>
      </c>
      <c r="C219" s="2">
        <v>7558.06</v>
      </c>
      <c r="D219" s="6">
        <v>43772</v>
      </c>
      <c r="E219" s="3">
        <v>7442.56</v>
      </c>
      <c r="F219" s="3">
        <v>7558.23</v>
      </c>
      <c r="G219" s="3">
        <v>7442.4</v>
      </c>
      <c r="H219" s="2">
        <v>7558.06</v>
      </c>
      <c r="I219" s="4" t="s">
        <v>338</v>
      </c>
      <c r="J219" s="5">
        <v>2.0199999999999999E-2</v>
      </c>
      <c r="K219" s="23">
        <f>ABS(Table2[[#This Row],[Change %]])</f>
        <v>2.0199999999999999E-2</v>
      </c>
      <c r="L219" s="26">
        <f>Table2[[#This Row],[High]]-Table2[[#This Row],[Low]]</f>
        <v>115.82999999999993</v>
      </c>
      <c r="M219" s="27">
        <f>Table2[[#This Row],[Volatility (in $)]]/Table2[[#This Row],[Open]]</f>
        <v>1.5563193309828865E-2</v>
      </c>
    </row>
    <row r="220" spans="2:13" x14ac:dyDescent="0.3">
      <c r="B220" s="6">
        <v>43680</v>
      </c>
      <c r="C220" s="2">
        <v>7408.14</v>
      </c>
      <c r="D220" s="6">
        <v>43680</v>
      </c>
      <c r="E220" s="3">
        <v>7334.35</v>
      </c>
      <c r="F220" s="3">
        <v>7411.52</v>
      </c>
      <c r="G220" s="3">
        <v>7332.92</v>
      </c>
      <c r="H220" s="2">
        <v>7408.14</v>
      </c>
      <c r="I220" s="4" t="s">
        <v>339</v>
      </c>
      <c r="J220" s="5">
        <v>-1.8E-3</v>
      </c>
      <c r="K220" s="23">
        <f>ABS(Table2[[#This Row],[Change %]])</f>
        <v>1.8E-3</v>
      </c>
      <c r="L220" s="26">
        <f>Table2[[#This Row],[High]]-Table2[[#This Row],[Low]]</f>
        <v>78.600000000000364</v>
      </c>
      <c r="M220" s="27">
        <f>Table2[[#This Row],[Volatility (in $)]]/Table2[[#This Row],[Open]]</f>
        <v>1.0716696094405143E-2</v>
      </c>
    </row>
    <row r="221" spans="2:13" x14ac:dyDescent="0.3">
      <c r="B221" s="6">
        <v>43649</v>
      </c>
      <c r="C221" s="2">
        <v>7421.46</v>
      </c>
      <c r="D221" s="6">
        <v>43649</v>
      </c>
      <c r="E221" s="3">
        <v>7483.79</v>
      </c>
      <c r="F221" s="3">
        <v>7489.08</v>
      </c>
      <c r="G221" s="3">
        <v>7397.19</v>
      </c>
      <c r="H221" s="2">
        <v>7421.46</v>
      </c>
      <c r="I221" s="4" t="s">
        <v>340</v>
      </c>
      <c r="J221" s="5">
        <v>-1.1299999999999999E-2</v>
      </c>
      <c r="K221" s="23">
        <f>ABS(Table2[[#This Row],[Change %]])</f>
        <v>1.1299999999999999E-2</v>
      </c>
      <c r="L221" s="26">
        <f>Table2[[#This Row],[High]]-Table2[[#This Row],[Low]]</f>
        <v>91.890000000000327</v>
      </c>
      <c r="M221" s="27">
        <f>Table2[[#This Row],[Volatility (in $)]]/Table2[[#This Row],[Open]]</f>
        <v>1.2278538013493207E-2</v>
      </c>
    </row>
    <row r="222" spans="2:13" x14ac:dyDescent="0.3">
      <c r="B222" s="6">
        <v>43619</v>
      </c>
      <c r="C222" s="2">
        <v>7505.92</v>
      </c>
      <c r="D222" s="6">
        <v>43619</v>
      </c>
      <c r="E222" s="3">
        <v>7575.38</v>
      </c>
      <c r="F222" s="3">
        <v>7579.02</v>
      </c>
      <c r="G222" s="3">
        <v>7499.87</v>
      </c>
      <c r="H222" s="2">
        <v>7505.92</v>
      </c>
      <c r="I222" s="4" t="s">
        <v>341</v>
      </c>
      <c r="J222" s="5">
        <v>-9.2999999999999992E-3</v>
      </c>
      <c r="K222" s="23">
        <f>ABS(Table2[[#This Row],[Change %]])</f>
        <v>9.2999999999999992E-3</v>
      </c>
      <c r="L222" s="26">
        <f>Table2[[#This Row],[High]]-Table2[[#This Row],[Low]]</f>
        <v>79.150000000000546</v>
      </c>
      <c r="M222" s="27">
        <f>Table2[[#This Row],[Volatility (in $)]]/Table2[[#This Row],[Open]]</f>
        <v>1.0448320744305968E-2</v>
      </c>
    </row>
    <row r="223" spans="2:13" x14ac:dyDescent="0.3">
      <c r="B223" s="6">
        <v>43588</v>
      </c>
      <c r="C223" s="2">
        <v>7576.36</v>
      </c>
      <c r="D223" s="6">
        <v>43588</v>
      </c>
      <c r="E223" s="3">
        <v>7582.29</v>
      </c>
      <c r="F223" s="3">
        <v>7598.66</v>
      </c>
      <c r="G223" s="3">
        <v>7543.54</v>
      </c>
      <c r="H223" s="2">
        <v>7576.36</v>
      </c>
      <c r="I223" s="4" t="s">
        <v>342</v>
      </c>
      <c r="J223" s="5">
        <v>-2.0000000000000001E-4</v>
      </c>
      <c r="K223" s="23">
        <f>ABS(Table2[[#This Row],[Change %]])</f>
        <v>2.0000000000000001E-4</v>
      </c>
      <c r="L223" s="26">
        <f>Table2[[#This Row],[High]]-Table2[[#This Row],[Low]]</f>
        <v>55.119999999999891</v>
      </c>
      <c r="M223" s="27">
        <f>Table2[[#This Row],[Volatility (in $)]]/Table2[[#This Row],[Open]]</f>
        <v>7.2695715938060788E-3</v>
      </c>
    </row>
    <row r="224" spans="2:13" x14ac:dyDescent="0.3">
      <c r="B224" s="6">
        <v>43558</v>
      </c>
      <c r="C224" s="2">
        <v>7577.57</v>
      </c>
      <c r="D224" s="6">
        <v>43558</v>
      </c>
      <c r="E224" s="3">
        <v>7636.62</v>
      </c>
      <c r="F224" s="3">
        <v>7643.66</v>
      </c>
      <c r="G224" s="3">
        <v>7501.56</v>
      </c>
      <c r="H224" s="2">
        <v>7577.57</v>
      </c>
      <c r="I224" s="4" t="s">
        <v>343</v>
      </c>
      <c r="J224" s="5">
        <v>-2.3E-3</v>
      </c>
      <c r="K224" s="23">
        <f>ABS(Table2[[#This Row],[Change %]])</f>
        <v>2.3E-3</v>
      </c>
      <c r="L224" s="26">
        <f>Table2[[#This Row],[High]]-Table2[[#This Row],[Low]]</f>
        <v>142.09999999999945</v>
      </c>
      <c r="M224" s="27">
        <f>Table2[[#This Row],[Volatility (in $)]]/Table2[[#This Row],[Open]]</f>
        <v>1.8607708645971575E-2</v>
      </c>
    </row>
    <row r="225" spans="2:13" x14ac:dyDescent="0.3">
      <c r="B225" s="6">
        <v>43468</v>
      </c>
      <c r="C225" s="2">
        <v>7595.35</v>
      </c>
      <c r="D225" s="6">
        <v>43468</v>
      </c>
      <c r="E225" s="3">
        <v>7587.45</v>
      </c>
      <c r="F225" s="3">
        <v>7603.03</v>
      </c>
      <c r="G225" s="3">
        <v>7540.75</v>
      </c>
      <c r="H225" s="2">
        <v>7595.35</v>
      </c>
      <c r="I225" s="4" t="s">
        <v>344</v>
      </c>
      <c r="J225" s="5">
        <v>8.3000000000000001E-3</v>
      </c>
      <c r="K225" s="23">
        <f>ABS(Table2[[#This Row],[Change %]])</f>
        <v>8.3000000000000001E-3</v>
      </c>
      <c r="L225" s="26">
        <f>Table2[[#This Row],[High]]-Table2[[#This Row],[Low]]</f>
        <v>62.279999999999745</v>
      </c>
      <c r="M225" s="27">
        <f>Table2[[#This Row],[Volatility (in $)]]/Table2[[#This Row],[Open]]</f>
        <v>8.208291323171784E-3</v>
      </c>
    </row>
    <row r="226" spans="2:13" x14ac:dyDescent="0.3">
      <c r="B226" s="1" t="s">
        <v>345</v>
      </c>
      <c r="C226" s="2">
        <v>7532.53</v>
      </c>
      <c r="D226" s="1" t="s">
        <v>345</v>
      </c>
      <c r="E226" s="3">
        <v>7533.31</v>
      </c>
      <c r="F226" s="3">
        <v>7561.9</v>
      </c>
      <c r="G226" s="3">
        <v>7516.48</v>
      </c>
      <c r="H226" s="2">
        <v>7532.53</v>
      </c>
      <c r="I226" s="4" t="s">
        <v>346</v>
      </c>
      <c r="J226" s="5">
        <v>-2.8999999999999998E-3</v>
      </c>
      <c r="K226" s="23">
        <f>ABS(Table2[[#This Row],[Change %]])</f>
        <v>2.8999999999999998E-3</v>
      </c>
      <c r="L226" s="26">
        <f>Table2[[#This Row],[High]]-Table2[[#This Row],[Low]]</f>
        <v>45.420000000000073</v>
      </c>
      <c r="M226" s="27">
        <f>Table2[[#This Row],[Volatility (in $)]]/Table2[[#This Row],[Open]]</f>
        <v>6.0292222144050986E-3</v>
      </c>
    </row>
    <row r="227" spans="2:13" x14ac:dyDescent="0.3">
      <c r="B227" s="1" t="s">
        <v>347</v>
      </c>
      <c r="C227" s="2">
        <v>7554.51</v>
      </c>
      <c r="D227" s="1" t="s">
        <v>347</v>
      </c>
      <c r="E227" s="3">
        <v>7526.42</v>
      </c>
      <c r="F227" s="3">
        <v>7562.3</v>
      </c>
      <c r="G227" s="3">
        <v>7485.39</v>
      </c>
      <c r="H227" s="2">
        <v>7554.51</v>
      </c>
      <c r="I227" s="4" t="s">
        <v>326</v>
      </c>
      <c r="J227" s="5">
        <v>6.9999999999999999E-4</v>
      </c>
      <c r="K227" s="23">
        <f>ABS(Table2[[#This Row],[Change %]])</f>
        <v>6.9999999999999999E-4</v>
      </c>
      <c r="L227" s="26">
        <f>Table2[[#This Row],[High]]-Table2[[#This Row],[Low]]</f>
        <v>76.909999999999854</v>
      </c>
      <c r="M227" s="27">
        <f>Table2[[#This Row],[Volatility (in $)]]/Table2[[#This Row],[Open]]</f>
        <v>1.0218669699538406E-2</v>
      </c>
    </row>
    <row r="228" spans="2:13" x14ac:dyDescent="0.3">
      <c r="B228" s="1" t="s">
        <v>348</v>
      </c>
      <c r="C228" s="2">
        <v>7549.3</v>
      </c>
      <c r="D228" s="1" t="s">
        <v>348</v>
      </c>
      <c r="E228" s="3">
        <v>7535.29</v>
      </c>
      <c r="F228" s="3">
        <v>7573.22</v>
      </c>
      <c r="G228" s="3">
        <v>7524.31</v>
      </c>
      <c r="H228" s="2">
        <v>7549.3</v>
      </c>
      <c r="I228" s="4" t="s">
        <v>349</v>
      </c>
      <c r="J228" s="5">
        <v>-6.9999999999999999E-4</v>
      </c>
      <c r="K228" s="23">
        <f>ABS(Table2[[#This Row],[Change %]])</f>
        <v>6.9999999999999999E-4</v>
      </c>
      <c r="L228" s="26">
        <f>Table2[[#This Row],[High]]-Table2[[#This Row],[Low]]</f>
        <v>48.909999999999854</v>
      </c>
      <c r="M228" s="27">
        <f>Table2[[#This Row],[Volatility (in $)]]/Table2[[#This Row],[Open]]</f>
        <v>6.4907919934070026E-3</v>
      </c>
    </row>
    <row r="229" spans="2:13" x14ac:dyDescent="0.3">
      <c r="B229" s="1" t="s">
        <v>350</v>
      </c>
      <c r="C229" s="2">
        <v>7554.46</v>
      </c>
      <c r="D229" s="1" t="s">
        <v>350</v>
      </c>
      <c r="E229" s="3">
        <v>7585.3</v>
      </c>
      <c r="F229" s="3">
        <v>7602.69</v>
      </c>
      <c r="G229" s="3">
        <v>7551.61</v>
      </c>
      <c r="H229" s="2">
        <v>7554.46</v>
      </c>
      <c r="I229" s="4" t="s">
        <v>351</v>
      </c>
      <c r="J229" s="5">
        <v>3.5999999999999999E-3</v>
      </c>
      <c r="K229" s="23">
        <f>ABS(Table2[[#This Row],[Change %]])</f>
        <v>3.5999999999999999E-3</v>
      </c>
      <c r="L229" s="26">
        <f>Table2[[#This Row],[High]]-Table2[[#This Row],[Low]]</f>
        <v>51.079999999999927</v>
      </c>
      <c r="M229" s="27">
        <f>Table2[[#This Row],[Volatility (in $)]]/Table2[[#This Row],[Open]]</f>
        <v>6.7340777556589623E-3</v>
      </c>
    </row>
    <row r="230" spans="2:13" x14ac:dyDescent="0.3">
      <c r="B230" s="1" t="s">
        <v>352</v>
      </c>
      <c r="C230" s="2">
        <v>7527.55</v>
      </c>
      <c r="D230" s="1" t="s">
        <v>352</v>
      </c>
      <c r="E230" s="3">
        <v>7481.63</v>
      </c>
      <c r="F230" s="3">
        <v>7527.55</v>
      </c>
      <c r="G230" s="3">
        <v>7479.01</v>
      </c>
      <c r="H230" s="2">
        <v>7527.55</v>
      </c>
      <c r="I230" s="4" t="s">
        <v>353</v>
      </c>
      <c r="J230" s="5">
        <v>9.1000000000000004E-3</v>
      </c>
      <c r="K230" s="23">
        <f>ABS(Table2[[#This Row],[Change %]])</f>
        <v>9.1000000000000004E-3</v>
      </c>
      <c r="L230" s="26">
        <f>Table2[[#This Row],[High]]-Table2[[#This Row],[Low]]</f>
        <v>48.539999999999964</v>
      </c>
      <c r="M230" s="27">
        <f>Table2[[#This Row],[Volatility (in $)]]/Table2[[#This Row],[Open]]</f>
        <v>6.4878910077082082E-3</v>
      </c>
    </row>
    <row r="231" spans="2:13" x14ac:dyDescent="0.3">
      <c r="B231" s="1" t="s">
        <v>354</v>
      </c>
      <c r="C231" s="2">
        <v>7459.71</v>
      </c>
      <c r="D231" s="1" t="s">
        <v>354</v>
      </c>
      <c r="E231" s="3">
        <v>7475.41</v>
      </c>
      <c r="F231" s="3">
        <v>7485.75</v>
      </c>
      <c r="G231" s="3">
        <v>7430.89</v>
      </c>
      <c r="H231" s="2">
        <v>7459.71</v>
      </c>
      <c r="I231" s="4" t="s">
        <v>355</v>
      </c>
      <c r="J231" s="5">
        <v>-3.8999999999999998E-3</v>
      </c>
      <c r="K231" s="23">
        <f>ABS(Table2[[#This Row],[Change %]])</f>
        <v>3.8999999999999998E-3</v>
      </c>
      <c r="L231" s="26">
        <f>Table2[[#This Row],[High]]-Table2[[#This Row],[Low]]</f>
        <v>54.859999999999673</v>
      </c>
      <c r="M231" s="27">
        <f>Table2[[#This Row],[Volatility (in $)]]/Table2[[#This Row],[Open]]</f>
        <v>7.3387279092383796E-3</v>
      </c>
    </row>
    <row r="232" spans="2:13" x14ac:dyDescent="0.3">
      <c r="B232" s="1" t="s">
        <v>356</v>
      </c>
      <c r="C232" s="2">
        <v>7489.07</v>
      </c>
      <c r="D232" s="1" t="s">
        <v>356</v>
      </c>
      <c r="E232" s="3">
        <v>7490.31</v>
      </c>
      <c r="F232" s="3">
        <v>7513.7</v>
      </c>
      <c r="G232" s="3">
        <v>7455.25</v>
      </c>
      <c r="H232" s="2">
        <v>7489.07</v>
      </c>
      <c r="I232" s="4" t="s">
        <v>357</v>
      </c>
      <c r="J232" s="5">
        <v>2.9999999999999997E-4</v>
      </c>
      <c r="K232" s="23">
        <f>ABS(Table2[[#This Row],[Change %]])</f>
        <v>2.9999999999999997E-4</v>
      </c>
      <c r="L232" s="26">
        <f>Table2[[#This Row],[High]]-Table2[[#This Row],[Low]]</f>
        <v>58.449999999999818</v>
      </c>
      <c r="M232" s="27">
        <f>Table2[[#This Row],[Volatility (in $)]]/Table2[[#This Row],[Open]]</f>
        <v>7.8034153459602892E-3</v>
      </c>
    </row>
    <row r="233" spans="2:13" x14ac:dyDescent="0.3">
      <c r="B233" s="1" t="s">
        <v>358</v>
      </c>
      <c r="C233" s="2">
        <v>7486.77</v>
      </c>
      <c r="D233" s="1" t="s">
        <v>358</v>
      </c>
      <c r="E233" s="3">
        <v>7450.75</v>
      </c>
      <c r="F233" s="3">
        <v>7507.79</v>
      </c>
      <c r="G233" s="3">
        <v>7450.27</v>
      </c>
      <c r="H233" s="2">
        <v>7486.77</v>
      </c>
      <c r="I233" s="4" t="s">
        <v>359</v>
      </c>
      <c r="J233" s="5">
        <v>1.9E-3</v>
      </c>
      <c r="K233" s="23">
        <f>ABS(Table2[[#This Row],[Change %]])</f>
        <v>1.9E-3</v>
      </c>
      <c r="L233" s="26">
        <f>Table2[[#This Row],[High]]-Table2[[#This Row],[Low]]</f>
        <v>57.519999999999527</v>
      </c>
      <c r="M233" s="27">
        <f>Table2[[#This Row],[Volatility (in $)]]/Table2[[#This Row],[Open]]</f>
        <v>7.7200281850819752E-3</v>
      </c>
    </row>
    <row r="234" spans="2:13" x14ac:dyDescent="0.3">
      <c r="B234" s="1" t="s">
        <v>360</v>
      </c>
      <c r="C234" s="2">
        <v>7472.41</v>
      </c>
      <c r="D234" s="1" t="s">
        <v>360</v>
      </c>
      <c r="E234" s="3">
        <v>7468.57</v>
      </c>
      <c r="F234" s="3">
        <v>7477.28</v>
      </c>
      <c r="G234" s="3">
        <v>7440.26</v>
      </c>
      <c r="H234" s="2">
        <v>7472.41</v>
      </c>
      <c r="I234" s="4" t="s">
        <v>361</v>
      </c>
      <c r="J234" s="5">
        <v>6.1000000000000004E-3</v>
      </c>
      <c r="K234" s="23">
        <f>ABS(Table2[[#This Row],[Change %]])</f>
        <v>6.1000000000000004E-3</v>
      </c>
      <c r="L234" s="26">
        <f>Table2[[#This Row],[High]]-Table2[[#This Row],[Low]]</f>
        <v>37.019999999999527</v>
      </c>
      <c r="M234" s="27">
        <f>Table2[[#This Row],[Volatility (in $)]]/Table2[[#This Row],[Open]]</f>
        <v>4.9567721799487086E-3</v>
      </c>
    </row>
    <row r="235" spans="2:13" x14ac:dyDescent="0.3">
      <c r="B235" s="1" t="s">
        <v>362</v>
      </c>
      <c r="C235" s="2">
        <v>7426.95</v>
      </c>
      <c r="D235" s="1" t="s">
        <v>362</v>
      </c>
      <c r="E235" s="3">
        <v>7390.25</v>
      </c>
      <c r="F235" s="3">
        <v>7454.42</v>
      </c>
      <c r="G235" s="3">
        <v>7375.71</v>
      </c>
      <c r="H235" s="2">
        <v>7426.95</v>
      </c>
      <c r="I235" s="4" t="s">
        <v>363</v>
      </c>
      <c r="J235" s="5">
        <v>8.9999999999999998E-4</v>
      </c>
      <c r="K235" s="23">
        <f>ABS(Table2[[#This Row],[Change %]])</f>
        <v>8.9999999999999998E-4</v>
      </c>
      <c r="L235" s="26">
        <f>Table2[[#This Row],[High]]-Table2[[#This Row],[Low]]</f>
        <v>78.710000000000036</v>
      </c>
      <c r="M235" s="27">
        <f>Table2[[#This Row],[Volatility (in $)]]/Table2[[#This Row],[Open]]</f>
        <v>1.0650519265248137E-2</v>
      </c>
    </row>
    <row r="236" spans="2:13" x14ac:dyDescent="0.3">
      <c r="B236" s="1" t="s">
        <v>364</v>
      </c>
      <c r="C236" s="2">
        <v>7420.38</v>
      </c>
      <c r="D236" s="1" t="s">
        <v>364</v>
      </c>
      <c r="E236" s="3">
        <v>7437.46</v>
      </c>
      <c r="F236" s="3">
        <v>7461.66</v>
      </c>
      <c r="G236" s="3">
        <v>7413.84</v>
      </c>
      <c r="H236" s="2">
        <v>7420.38</v>
      </c>
      <c r="I236" s="4" t="s">
        <v>365</v>
      </c>
      <c r="J236" s="5">
        <v>8.0000000000000004E-4</v>
      </c>
      <c r="K236" s="23">
        <f>ABS(Table2[[#This Row],[Change %]])</f>
        <v>8.0000000000000004E-4</v>
      </c>
      <c r="L236" s="26">
        <f>Table2[[#This Row],[High]]-Table2[[#This Row],[Low]]</f>
        <v>47.819999999999709</v>
      </c>
      <c r="M236" s="27">
        <f>Table2[[#This Row],[Volatility (in $)]]/Table2[[#This Row],[Open]]</f>
        <v>6.4296144113715854E-3</v>
      </c>
    </row>
    <row r="237" spans="2:13" x14ac:dyDescent="0.3">
      <c r="B237" s="6">
        <v>43801</v>
      </c>
      <c r="C237" s="2">
        <v>7414.62</v>
      </c>
      <c r="D237" s="6">
        <v>43801</v>
      </c>
      <c r="E237" s="3">
        <v>7358.85</v>
      </c>
      <c r="F237" s="3">
        <v>7419.43</v>
      </c>
      <c r="G237" s="3">
        <v>7349.81</v>
      </c>
      <c r="H237" s="2">
        <v>7414.62</v>
      </c>
      <c r="I237" s="4" t="s">
        <v>366</v>
      </c>
      <c r="J237" s="5">
        <v>1.46E-2</v>
      </c>
      <c r="K237" s="23">
        <f>ABS(Table2[[#This Row],[Change %]])</f>
        <v>1.46E-2</v>
      </c>
      <c r="L237" s="26">
        <f>Table2[[#This Row],[High]]-Table2[[#This Row],[Low]]</f>
        <v>69.619999999999891</v>
      </c>
      <c r="M237" s="27">
        <f>Table2[[#This Row],[Volatility (in $)]]/Table2[[#This Row],[Open]]</f>
        <v>9.4607173675234427E-3</v>
      </c>
    </row>
    <row r="238" spans="2:13" x14ac:dyDescent="0.3">
      <c r="B238" s="6">
        <v>43771</v>
      </c>
      <c r="C238" s="2">
        <v>7307.9</v>
      </c>
      <c r="D238" s="6">
        <v>43771</v>
      </c>
      <c r="E238" s="3">
        <v>7327.37</v>
      </c>
      <c r="F238" s="3">
        <v>7343.56</v>
      </c>
      <c r="G238" s="3">
        <v>7290.03</v>
      </c>
      <c r="H238" s="2">
        <v>7307.9</v>
      </c>
      <c r="I238" s="4" t="s">
        <v>367</v>
      </c>
      <c r="J238" s="5">
        <v>1.2999999999999999E-3</v>
      </c>
      <c r="K238" s="23">
        <f>ABS(Table2[[#This Row],[Change %]])</f>
        <v>1.2999999999999999E-3</v>
      </c>
      <c r="L238" s="26">
        <f>Table2[[#This Row],[High]]-Table2[[#This Row],[Low]]</f>
        <v>53.530000000000655</v>
      </c>
      <c r="M238" s="27">
        <f>Table2[[#This Row],[Volatility (in $)]]/Table2[[#This Row],[Open]]</f>
        <v>7.3054861430500518E-3</v>
      </c>
    </row>
    <row r="239" spans="2:13" x14ac:dyDescent="0.3">
      <c r="B239" s="6">
        <v>43679</v>
      </c>
      <c r="C239" s="2">
        <v>7298.2</v>
      </c>
      <c r="D239" s="6">
        <v>43679</v>
      </c>
      <c r="E239" s="3">
        <v>7232.3</v>
      </c>
      <c r="F239" s="3">
        <v>7299.44</v>
      </c>
      <c r="G239" s="3">
        <v>7225.14</v>
      </c>
      <c r="H239" s="2">
        <v>7298.2</v>
      </c>
      <c r="I239" s="4" t="s">
        <v>368</v>
      </c>
      <c r="J239" s="5">
        <v>1.4E-3</v>
      </c>
      <c r="K239" s="23">
        <f>ABS(Table2[[#This Row],[Change %]])</f>
        <v>1.4E-3</v>
      </c>
      <c r="L239" s="26">
        <f>Table2[[#This Row],[High]]-Table2[[#This Row],[Low]]</f>
        <v>74.299999999999272</v>
      </c>
      <c r="M239" s="27">
        <f>Table2[[#This Row],[Volatility (in $)]]/Table2[[#This Row],[Open]]</f>
        <v>1.0273357023353465E-2</v>
      </c>
    </row>
    <row r="240" spans="2:13" x14ac:dyDescent="0.3">
      <c r="B240" s="6">
        <v>43648</v>
      </c>
      <c r="C240" s="2">
        <v>7288.35</v>
      </c>
      <c r="D240" s="6">
        <v>43648</v>
      </c>
      <c r="E240" s="3">
        <v>7316.5</v>
      </c>
      <c r="F240" s="3">
        <v>7336.74</v>
      </c>
      <c r="G240" s="3">
        <v>7235.05</v>
      </c>
      <c r="H240" s="2">
        <v>7288.35</v>
      </c>
      <c r="I240" s="4" t="s">
        <v>369</v>
      </c>
      <c r="J240" s="5">
        <v>-1.18E-2</v>
      </c>
      <c r="K240" s="23">
        <f>ABS(Table2[[#This Row],[Change %]])</f>
        <v>1.18E-2</v>
      </c>
      <c r="L240" s="26">
        <f>Table2[[#This Row],[High]]-Table2[[#This Row],[Low]]</f>
        <v>101.6899999999996</v>
      </c>
      <c r="M240" s="27">
        <f>Table2[[#This Row],[Volatility (in $)]]/Table2[[#This Row],[Open]]</f>
        <v>1.3898722066561826E-2</v>
      </c>
    </row>
    <row r="241" spans="2:13" x14ac:dyDescent="0.3">
      <c r="B241" s="6">
        <v>43618</v>
      </c>
      <c r="C241" s="2">
        <v>7375.28</v>
      </c>
      <c r="D241" s="6">
        <v>43618</v>
      </c>
      <c r="E241" s="3">
        <v>7400.44</v>
      </c>
      <c r="F241" s="3">
        <v>7410.77</v>
      </c>
      <c r="G241" s="3">
        <v>7346.72</v>
      </c>
      <c r="H241" s="2">
        <v>7375.28</v>
      </c>
      <c r="I241" s="4" t="s">
        <v>115</v>
      </c>
      <c r="J241" s="5">
        <v>-3.5999999999999999E-3</v>
      </c>
      <c r="K241" s="23">
        <f>ABS(Table2[[#This Row],[Change %]])</f>
        <v>3.5999999999999999E-3</v>
      </c>
      <c r="L241" s="26">
        <f>Table2[[#This Row],[High]]-Table2[[#This Row],[Low]]</f>
        <v>64.050000000000182</v>
      </c>
      <c r="M241" s="27">
        <f>Table2[[#This Row],[Volatility (in $)]]/Table2[[#This Row],[Open]]</f>
        <v>8.6548907902773593E-3</v>
      </c>
    </row>
    <row r="242" spans="2:13" x14ac:dyDescent="0.3">
      <c r="B242" s="6">
        <v>43587</v>
      </c>
      <c r="C242" s="2">
        <v>7402.08</v>
      </c>
      <c r="D242" s="6">
        <v>43587</v>
      </c>
      <c r="E242" s="3">
        <v>7356.34</v>
      </c>
      <c r="F242" s="3">
        <v>7408.69</v>
      </c>
      <c r="G242" s="3">
        <v>7355.36</v>
      </c>
      <c r="H242" s="2">
        <v>7402.08</v>
      </c>
      <c r="I242" s="4" t="s">
        <v>370</v>
      </c>
      <c r="J242" s="5">
        <v>7.4000000000000003E-3</v>
      </c>
      <c r="K242" s="23">
        <f>ABS(Table2[[#This Row],[Change %]])</f>
        <v>7.4000000000000003E-3</v>
      </c>
      <c r="L242" s="26">
        <f>Table2[[#This Row],[High]]-Table2[[#This Row],[Low]]</f>
        <v>53.329999999999927</v>
      </c>
      <c r="M242" s="27">
        <f>Table2[[#This Row],[Volatility (in $)]]/Table2[[#This Row],[Open]]</f>
        <v>7.2495289777253259E-3</v>
      </c>
    </row>
    <row r="243" spans="2:13" x14ac:dyDescent="0.3">
      <c r="B243" s="6">
        <v>43557</v>
      </c>
      <c r="C243" s="2">
        <v>7347.54</v>
      </c>
      <c r="D243" s="6">
        <v>43557</v>
      </c>
      <c r="E243" s="3">
        <v>7266.28</v>
      </c>
      <c r="F243" s="3">
        <v>7348.23</v>
      </c>
      <c r="G243" s="3">
        <v>7261.07</v>
      </c>
      <c r="H243" s="2">
        <v>7347.54</v>
      </c>
      <c r="I243" s="4" t="s">
        <v>371</v>
      </c>
      <c r="J243" s="5">
        <v>1.15E-2</v>
      </c>
      <c r="K243" s="23">
        <f>ABS(Table2[[#This Row],[Change %]])</f>
        <v>1.15E-2</v>
      </c>
      <c r="L243" s="26">
        <f>Table2[[#This Row],[High]]-Table2[[#This Row],[Low]]</f>
        <v>87.159999999999854</v>
      </c>
      <c r="M243" s="27">
        <f>Table2[[#This Row],[Volatility (in $)]]/Table2[[#This Row],[Open]]</f>
        <v>1.199513368601263E-2</v>
      </c>
    </row>
    <row r="244" spans="2:13" x14ac:dyDescent="0.3">
      <c r="B244" s="6">
        <v>43467</v>
      </c>
      <c r="C244" s="2">
        <v>7263.87</v>
      </c>
      <c r="D244" s="6">
        <v>43467</v>
      </c>
      <c r="E244" s="3">
        <v>7256.37</v>
      </c>
      <c r="F244" s="3">
        <v>7299.94</v>
      </c>
      <c r="G244" s="3">
        <v>7243.41</v>
      </c>
      <c r="H244" s="2">
        <v>7263.87</v>
      </c>
      <c r="I244" s="4" t="s">
        <v>372</v>
      </c>
      <c r="J244" s="5">
        <v>-2.5000000000000001E-3</v>
      </c>
      <c r="K244" s="23">
        <f>ABS(Table2[[#This Row],[Change %]])</f>
        <v>2.5000000000000001E-3</v>
      </c>
      <c r="L244" s="26">
        <f>Table2[[#This Row],[High]]-Table2[[#This Row],[Low]]</f>
        <v>56.529999999999745</v>
      </c>
      <c r="M244" s="27">
        <f>Table2[[#This Row],[Volatility (in $)]]/Table2[[#This Row],[Open]]</f>
        <v>7.7903965756982822E-3</v>
      </c>
    </row>
    <row r="245" spans="2:13" x14ac:dyDescent="0.3">
      <c r="B245" s="1" t="s">
        <v>373</v>
      </c>
      <c r="C245" s="2">
        <v>7281.74</v>
      </c>
      <c r="D245" s="1" t="s">
        <v>373</v>
      </c>
      <c r="E245" s="3">
        <v>7208.17</v>
      </c>
      <c r="F245" s="3">
        <v>7303.12</v>
      </c>
      <c r="G245" s="3">
        <v>7205.94</v>
      </c>
      <c r="H245" s="2">
        <v>7281.74</v>
      </c>
      <c r="I245" s="4" t="s">
        <v>374</v>
      </c>
      <c r="J245" s="5">
        <v>1.37E-2</v>
      </c>
      <c r="K245" s="23">
        <f>ABS(Table2[[#This Row],[Change %]])</f>
        <v>1.37E-2</v>
      </c>
      <c r="L245" s="26">
        <f>Table2[[#This Row],[High]]-Table2[[#This Row],[Low]]</f>
        <v>97.180000000000291</v>
      </c>
      <c r="M245" s="27">
        <f>Table2[[#This Row],[Volatility (in $)]]/Table2[[#This Row],[Open]]</f>
        <v>1.3481923983479896E-2</v>
      </c>
    </row>
    <row r="246" spans="2:13" x14ac:dyDescent="0.3">
      <c r="B246" s="1" t="s">
        <v>375</v>
      </c>
      <c r="C246" s="2">
        <v>7183.08</v>
      </c>
      <c r="D246" s="1" t="s">
        <v>375</v>
      </c>
      <c r="E246" s="3">
        <v>7094.79</v>
      </c>
      <c r="F246" s="3">
        <v>7201.31</v>
      </c>
      <c r="G246" s="3">
        <v>7065.57</v>
      </c>
      <c r="H246" s="2">
        <v>7183.08</v>
      </c>
      <c r="I246" s="4" t="s">
        <v>376</v>
      </c>
      <c r="J246" s="5">
        <v>2.1999999999999999E-2</v>
      </c>
      <c r="K246" s="23">
        <f>ABS(Table2[[#This Row],[Change %]])</f>
        <v>2.1999999999999999E-2</v>
      </c>
      <c r="L246" s="26">
        <f>Table2[[#This Row],[High]]-Table2[[#This Row],[Low]]</f>
        <v>135.74000000000069</v>
      </c>
      <c r="M246" s="27">
        <f>Table2[[#This Row],[Volatility (in $)]]/Table2[[#This Row],[Open]]</f>
        <v>1.9132349230914614E-2</v>
      </c>
    </row>
    <row r="247" spans="2:13" x14ac:dyDescent="0.3">
      <c r="B247" s="1" t="s">
        <v>377</v>
      </c>
      <c r="C247" s="2">
        <v>7028.29</v>
      </c>
      <c r="D247" s="1" t="s">
        <v>377</v>
      </c>
      <c r="E247" s="3">
        <v>7087.49</v>
      </c>
      <c r="F247" s="3">
        <v>7092.29</v>
      </c>
      <c r="G247" s="3">
        <v>7011.47</v>
      </c>
      <c r="H247" s="2">
        <v>7028.29</v>
      </c>
      <c r="I247" s="4" t="s">
        <v>378</v>
      </c>
      <c r="J247" s="5">
        <v>-8.0999999999999996E-3</v>
      </c>
      <c r="K247" s="23">
        <f>ABS(Table2[[#This Row],[Change %]])</f>
        <v>8.0999999999999996E-3</v>
      </c>
      <c r="L247" s="26">
        <f>Table2[[#This Row],[High]]-Table2[[#This Row],[Low]]</f>
        <v>80.819999999999709</v>
      </c>
      <c r="M247" s="27">
        <f>Table2[[#This Row],[Volatility (in $)]]/Table2[[#This Row],[Open]]</f>
        <v>1.1403190692332506E-2</v>
      </c>
    </row>
    <row r="248" spans="2:13" x14ac:dyDescent="0.3">
      <c r="B248" s="1" t="s">
        <v>379</v>
      </c>
      <c r="C248" s="2">
        <v>7085.69</v>
      </c>
      <c r="D248" s="1" t="s">
        <v>379</v>
      </c>
      <c r="E248" s="3">
        <v>7075.01</v>
      </c>
      <c r="F248" s="3">
        <v>7086.3</v>
      </c>
      <c r="G248" s="3">
        <v>7034.25</v>
      </c>
      <c r="H248" s="2">
        <v>7085.69</v>
      </c>
      <c r="I248" s="4" t="s">
        <v>380</v>
      </c>
      <c r="J248" s="5">
        <v>-1.0999999999999999E-2</v>
      </c>
      <c r="K248" s="23">
        <f>ABS(Table2[[#This Row],[Change %]])</f>
        <v>1.0999999999999999E-2</v>
      </c>
      <c r="L248" s="26">
        <f>Table2[[#This Row],[High]]-Table2[[#This Row],[Low]]</f>
        <v>52.050000000000182</v>
      </c>
      <c r="M248" s="27">
        <f>Table2[[#This Row],[Volatility (in $)]]/Table2[[#This Row],[Open]]</f>
        <v>7.3568800609469355E-3</v>
      </c>
    </row>
    <row r="249" spans="2:13" x14ac:dyDescent="0.3">
      <c r="B249" s="1" t="s">
        <v>381</v>
      </c>
      <c r="C249" s="2">
        <v>7164.86</v>
      </c>
      <c r="D249" s="1" t="s">
        <v>381</v>
      </c>
      <c r="E249" s="3">
        <v>7128.19</v>
      </c>
      <c r="F249" s="3">
        <v>7174.56</v>
      </c>
      <c r="G249" s="3">
        <v>7111.09</v>
      </c>
      <c r="H249" s="2">
        <v>7164.86</v>
      </c>
      <c r="I249" s="4" t="s">
        <v>382</v>
      </c>
      <c r="J249" s="5">
        <v>1.29E-2</v>
      </c>
      <c r="K249" s="23">
        <f>ABS(Table2[[#This Row],[Change %]])</f>
        <v>1.29E-2</v>
      </c>
      <c r="L249" s="26">
        <f>Table2[[#This Row],[High]]-Table2[[#This Row],[Low]]</f>
        <v>63.470000000000255</v>
      </c>
      <c r="M249" s="27">
        <f>Table2[[#This Row],[Volatility (in $)]]/Table2[[#This Row],[Open]]</f>
        <v>8.9040836453574135E-3</v>
      </c>
    </row>
    <row r="250" spans="2:13" x14ac:dyDescent="0.3">
      <c r="B250" s="1" t="s">
        <v>383</v>
      </c>
      <c r="C250" s="2">
        <v>7073.46</v>
      </c>
      <c r="D250" s="1" t="s">
        <v>383</v>
      </c>
      <c r="E250" s="3">
        <v>7042.25</v>
      </c>
      <c r="F250" s="3">
        <v>7078.96</v>
      </c>
      <c r="G250" s="3">
        <v>7029.95</v>
      </c>
      <c r="H250" s="2">
        <v>7073.46</v>
      </c>
      <c r="I250" s="4" t="s">
        <v>384</v>
      </c>
      <c r="J250" s="5">
        <v>6.7999999999999996E-3</v>
      </c>
      <c r="K250" s="23">
        <f>ABS(Table2[[#This Row],[Change %]])</f>
        <v>6.7999999999999996E-3</v>
      </c>
      <c r="L250" s="26">
        <f>Table2[[#This Row],[High]]-Table2[[#This Row],[Low]]</f>
        <v>49.010000000000218</v>
      </c>
      <c r="M250" s="27">
        <f>Table2[[#This Row],[Volatility (in $)]]/Table2[[#This Row],[Open]]</f>
        <v>6.9594234797117705E-3</v>
      </c>
    </row>
    <row r="251" spans="2:13" x14ac:dyDescent="0.3">
      <c r="B251" s="1" t="s">
        <v>385</v>
      </c>
      <c r="C251" s="2">
        <v>7025.77</v>
      </c>
      <c r="D251" s="1" t="s">
        <v>385</v>
      </c>
      <c r="E251" s="3">
        <v>7061.65</v>
      </c>
      <c r="F251" s="3">
        <v>7084.85</v>
      </c>
      <c r="G251" s="3">
        <v>6953.23</v>
      </c>
      <c r="H251" s="2">
        <v>7025.77</v>
      </c>
      <c r="I251" s="4" t="s">
        <v>386</v>
      </c>
      <c r="J251" s="5">
        <v>8.0000000000000004E-4</v>
      </c>
      <c r="K251" s="23">
        <f>ABS(Table2[[#This Row],[Change %]])</f>
        <v>8.0000000000000004E-4</v>
      </c>
      <c r="L251" s="26">
        <f>Table2[[#This Row],[High]]-Table2[[#This Row],[Low]]</f>
        <v>131.6200000000008</v>
      </c>
      <c r="M251" s="27">
        <f>Table2[[#This Row],[Volatility (in $)]]/Table2[[#This Row],[Open]]</f>
        <v>1.8638703419172686E-2</v>
      </c>
    </row>
    <row r="252" spans="2:13" x14ac:dyDescent="0.3">
      <c r="B252" s="1" t="s">
        <v>387</v>
      </c>
      <c r="C252" s="2">
        <v>7020.36</v>
      </c>
      <c r="D252" s="1" t="s">
        <v>387</v>
      </c>
      <c r="E252" s="3">
        <v>7109.57</v>
      </c>
      <c r="F252" s="3">
        <v>7110.16</v>
      </c>
      <c r="G252" s="3">
        <v>6979.81</v>
      </c>
      <c r="H252" s="2">
        <v>7020.36</v>
      </c>
      <c r="I252" s="4" t="s">
        <v>388</v>
      </c>
      <c r="J252" s="5">
        <v>-1.9099999999999999E-2</v>
      </c>
      <c r="K252" s="23">
        <f>ABS(Table2[[#This Row],[Change %]])</f>
        <v>1.9099999999999999E-2</v>
      </c>
      <c r="L252" s="26">
        <f>Table2[[#This Row],[High]]-Table2[[#This Row],[Low]]</f>
        <v>130.34999999999945</v>
      </c>
      <c r="M252" s="27">
        <f>Table2[[#This Row],[Volatility (in $)]]/Table2[[#This Row],[Open]]</f>
        <v>1.8334442167388387E-2</v>
      </c>
    </row>
    <row r="253" spans="2:13" x14ac:dyDescent="0.3">
      <c r="B253" s="1" t="s">
        <v>389</v>
      </c>
      <c r="C253" s="2">
        <v>7157.23</v>
      </c>
      <c r="D253" s="1" t="s">
        <v>389</v>
      </c>
      <c r="E253" s="3">
        <v>7134.1</v>
      </c>
      <c r="F253" s="3">
        <v>7185.38</v>
      </c>
      <c r="G253" s="3">
        <v>7096.62</v>
      </c>
      <c r="H253" s="2">
        <v>7157.23</v>
      </c>
      <c r="I253" s="4" t="s">
        <v>390</v>
      </c>
      <c r="J253" s="5">
        <v>1.03E-2</v>
      </c>
      <c r="K253" s="23">
        <f>ABS(Table2[[#This Row],[Change %]])</f>
        <v>1.03E-2</v>
      </c>
      <c r="L253" s="26">
        <f>Table2[[#This Row],[High]]-Table2[[#This Row],[Low]]</f>
        <v>88.760000000000218</v>
      </c>
      <c r="M253" s="27">
        <f>Table2[[#This Row],[Volatility (in $)]]/Table2[[#This Row],[Open]]</f>
        <v>1.2441653467150756E-2</v>
      </c>
    </row>
    <row r="254" spans="2:13" x14ac:dyDescent="0.3">
      <c r="B254" s="1" t="s">
        <v>391</v>
      </c>
      <c r="C254" s="2">
        <v>7084.46</v>
      </c>
      <c r="D254" s="1" t="s">
        <v>391</v>
      </c>
      <c r="E254" s="3">
        <v>7010.13</v>
      </c>
      <c r="F254" s="3">
        <v>7113.95</v>
      </c>
      <c r="G254" s="3">
        <v>7003.62</v>
      </c>
      <c r="H254" s="2">
        <v>7084.46</v>
      </c>
      <c r="I254" s="4" t="s">
        <v>392</v>
      </c>
      <c r="J254" s="5">
        <v>7.1000000000000004E-3</v>
      </c>
      <c r="K254" s="23">
        <f>ABS(Table2[[#This Row],[Change %]])</f>
        <v>7.1000000000000004E-3</v>
      </c>
      <c r="L254" s="26">
        <f>Table2[[#This Row],[High]]-Table2[[#This Row],[Low]]</f>
        <v>110.32999999999993</v>
      </c>
      <c r="M254" s="27">
        <f>Table2[[#This Row],[Volatility (in $)]]/Table2[[#This Row],[Open]]</f>
        <v>1.5738652492892417E-2</v>
      </c>
    </row>
    <row r="255" spans="2:13" x14ac:dyDescent="0.3">
      <c r="B255" s="1" t="s">
        <v>393</v>
      </c>
      <c r="C255" s="2">
        <v>7034.69</v>
      </c>
      <c r="D255" s="1" t="s">
        <v>393</v>
      </c>
      <c r="E255" s="3">
        <v>7033.75</v>
      </c>
      <c r="F255" s="3">
        <v>7079.63</v>
      </c>
      <c r="G255" s="3">
        <v>7028.12</v>
      </c>
      <c r="H255" s="2">
        <v>7034.69</v>
      </c>
      <c r="I255" s="4" t="s">
        <v>394</v>
      </c>
      <c r="J255" s="5">
        <v>1.5E-3</v>
      </c>
      <c r="K255" s="23">
        <f>ABS(Table2[[#This Row],[Change %]])</f>
        <v>1.5E-3</v>
      </c>
      <c r="L255" s="26">
        <f>Table2[[#This Row],[High]]-Table2[[#This Row],[Low]]</f>
        <v>51.510000000000218</v>
      </c>
      <c r="M255" s="27">
        <f>Table2[[#This Row],[Volatility (in $)]]/Table2[[#This Row],[Open]]</f>
        <v>7.323262839879185E-3</v>
      </c>
    </row>
    <row r="256" spans="2:13" x14ac:dyDescent="0.3">
      <c r="B256" s="1" t="s">
        <v>395</v>
      </c>
      <c r="C256" s="2">
        <v>7023.83</v>
      </c>
      <c r="D256" s="1" t="s">
        <v>395</v>
      </c>
      <c r="E256" s="3">
        <v>6931.39</v>
      </c>
      <c r="F256" s="3">
        <v>7025.85</v>
      </c>
      <c r="G256" s="3">
        <v>6928.12</v>
      </c>
      <c r="H256" s="2">
        <v>7023.83</v>
      </c>
      <c r="I256" s="4" t="s">
        <v>396</v>
      </c>
      <c r="J256" s="5">
        <v>1.7100000000000001E-2</v>
      </c>
      <c r="K256" s="23">
        <f>ABS(Table2[[#This Row],[Change %]])</f>
        <v>1.7100000000000001E-2</v>
      </c>
      <c r="L256" s="26">
        <f>Table2[[#This Row],[High]]-Table2[[#This Row],[Low]]</f>
        <v>97.730000000000473</v>
      </c>
      <c r="M256" s="27">
        <f>Table2[[#This Row],[Volatility (in $)]]/Table2[[#This Row],[Open]]</f>
        <v>1.4099625039133633E-2</v>
      </c>
    </row>
    <row r="257" spans="2:13" x14ac:dyDescent="0.3">
      <c r="B257" s="1" t="s">
        <v>397</v>
      </c>
      <c r="C257" s="2">
        <v>6905.91</v>
      </c>
      <c r="D257" s="1" t="s">
        <v>397</v>
      </c>
      <c r="E257" s="3">
        <v>6908.03</v>
      </c>
      <c r="F257" s="3">
        <v>6936.22</v>
      </c>
      <c r="G257" s="3">
        <v>6887.48</v>
      </c>
      <c r="H257" s="2">
        <v>6905.91</v>
      </c>
      <c r="I257" s="4" t="s">
        <v>398</v>
      </c>
      <c r="J257" s="5">
        <v>-9.4000000000000004E-3</v>
      </c>
      <c r="K257" s="23">
        <f>ABS(Table2[[#This Row],[Change %]])</f>
        <v>9.4000000000000004E-3</v>
      </c>
      <c r="L257" s="26">
        <f>Table2[[#This Row],[High]]-Table2[[#This Row],[Low]]</f>
        <v>48.740000000000691</v>
      </c>
      <c r="M257" s="27">
        <f>Table2[[#This Row],[Volatility (in $)]]/Table2[[#This Row],[Open]]</f>
        <v>7.0555570835680636E-3</v>
      </c>
    </row>
    <row r="258" spans="2:13" x14ac:dyDescent="0.3">
      <c r="B258" s="6">
        <v>43770</v>
      </c>
      <c r="C258" s="2">
        <v>6971.48</v>
      </c>
      <c r="D258" s="6">
        <v>43770</v>
      </c>
      <c r="E258" s="3">
        <v>6947.46</v>
      </c>
      <c r="F258" s="3">
        <v>6975.65</v>
      </c>
      <c r="G258" s="3">
        <v>6933.6</v>
      </c>
      <c r="H258" s="2">
        <v>6971.48</v>
      </c>
      <c r="I258" s="4" t="s">
        <v>399</v>
      </c>
      <c r="J258" s="5">
        <v>-2.0999999999999999E-3</v>
      </c>
      <c r="K258" s="23">
        <f>ABS(Table2[[#This Row],[Change %]])</f>
        <v>2.0999999999999999E-3</v>
      </c>
      <c r="L258" s="26">
        <f>Table2[[#This Row],[High]]-Table2[[#This Row],[Low]]</f>
        <v>42.049999999999272</v>
      </c>
      <c r="M258" s="27">
        <f>Table2[[#This Row],[Volatility (in $)]]/Table2[[#This Row],[Open]]</f>
        <v>6.052571731251317E-3</v>
      </c>
    </row>
    <row r="259" spans="2:13" x14ac:dyDescent="0.3">
      <c r="B259" s="6">
        <v>43739</v>
      </c>
      <c r="C259" s="2">
        <v>6986.07</v>
      </c>
      <c r="D259" s="6">
        <v>43739</v>
      </c>
      <c r="E259" s="3">
        <v>6908.65</v>
      </c>
      <c r="F259" s="3">
        <v>6991.37</v>
      </c>
      <c r="G259" s="3">
        <v>6877.08</v>
      </c>
      <c r="H259" s="2">
        <v>6986.07</v>
      </c>
      <c r="I259" s="4" t="s">
        <v>400</v>
      </c>
      <c r="J259" s="5">
        <v>4.1999999999999997E-3</v>
      </c>
      <c r="K259" s="23">
        <f>ABS(Table2[[#This Row],[Change %]])</f>
        <v>4.1999999999999997E-3</v>
      </c>
      <c r="L259" s="26">
        <f>Table2[[#This Row],[High]]-Table2[[#This Row],[Low]]</f>
        <v>114.28999999999996</v>
      </c>
      <c r="M259" s="27">
        <f>Table2[[#This Row],[Volatility (in $)]]/Table2[[#This Row],[Open]]</f>
        <v>1.6543029390691376E-2</v>
      </c>
    </row>
    <row r="260" spans="2:13" x14ac:dyDescent="0.3">
      <c r="B260" s="6">
        <v>43709</v>
      </c>
      <c r="C260" s="2">
        <v>6957.08</v>
      </c>
      <c r="D260" s="6">
        <v>43709</v>
      </c>
      <c r="E260" s="3">
        <v>6923.06</v>
      </c>
      <c r="F260" s="3">
        <v>6985.22</v>
      </c>
      <c r="G260" s="3">
        <v>6899.56</v>
      </c>
      <c r="H260" s="2">
        <v>6957.08</v>
      </c>
      <c r="I260" s="4" t="s">
        <v>401</v>
      </c>
      <c r="J260" s="5">
        <v>8.6999999999999994E-3</v>
      </c>
      <c r="K260" s="23">
        <f>ABS(Table2[[#This Row],[Change %]])</f>
        <v>8.6999999999999994E-3</v>
      </c>
      <c r="L260" s="26">
        <f>Table2[[#This Row],[High]]-Table2[[#This Row],[Low]]</f>
        <v>85.659999999999854</v>
      </c>
      <c r="M260" s="27">
        <f>Table2[[#This Row],[Volatility (in $)]]/Table2[[#This Row],[Open]]</f>
        <v>1.237314135656774E-2</v>
      </c>
    </row>
    <row r="261" spans="2:13" x14ac:dyDescent="0.3">
      <c r="B261" s="6">
        <v>43678</v>
      </c>
      <c r="C261" s="2">
        <v>6897</v>
      </c>
      <c r="D261" s="6">
        <v>43678</v>
      </c>
      <c r="E261" s="3">
        <v>6893.44</v>
      </c>
      <c r="F261" s="3">
        <v>6909.58</v>
      </c>
      <c r="G261" s="3">
        <v>6795.86</v>
      </c>
      <c r="H261" s="2">
        <v>6897</v>
      </c>
      <c r="I261" s="4" t="s">
        <v>402</v>
      </c>
      <c r="J261" s="5">
        <v>1.0800000000000001E-2</v>
      </c>
      <c r="K261" s="23">
        <f>ABS(Table2[[#This Row],[Change %]])</f>
        <v>1.0800000000000001E-2</v>
      </c>
      <c r="L261" s="26">
        <f>Table2[[#This Row],[High]]-Table2[[#This Row],[Low]]</f>
        <v>113.72000000000025</v>
      </c>
      <c r="M261" s="27">
        <f>Table2[[#This Row],[Volatility (in $)]]/Table2[[#This Row],[Open]]</f>
        <v>1.6496843375731169E-2</v>
      </c>
    </row>
    <row r="262" spans="2:13" x14ac:dyDescent="0.3">
      <c r="B262" s="6">
        <v>43647</v>
      </c>
      <c r="C262" s="2">
        <v>6823.47</v>
      </c>
      <c r="D262" s="6">
        <v>43647</v>
      </c>
      <c r="E262" s="3">
        <v>6757.53</v>
      </c>
      <c r="F262" s="3">
        <v>6855.6</v>
      </c>
      <c r="G262" s="3">
        <v>6741.4</v>
      </c>
      <c r="H262" s="2">
        <v>6823.47</v>
      </c>
      <c r="I262" s="4" t="s">
        <v>403</v>
      </c>
      <c r="J262" s="5">
        <v>1.26E-2</v>
      </c>
      <c r="K262" s="23">
        <f>ABS(Table2[[#This Row],[Change %]])</f>
        <v>1.26E-2</v>
      </c>
      <c r="L262" s="26">
        <f>Table2[[#This Row],[High]]-Table2[[#This Row],[Low]]</f>
        <v>114.20000000000073</v>
      </c>
      <c r="M262" s="27">
        <f>Table2[[#This Row],[Volatility (in $)]]/Table2[[#This Row],[Open]]</f>
        <v>1.6899666002222813E-2</v>
      </c>
    </row>
    <row r="263" spans="2:13" x14ac:dyDescent="0.3">
      <c r="B263" s="6">
        <v>43556</v>
      </c>
      <c r="C263" s="2">
        <v>6738.86</v>
      </c>
      <c r="D263" s="6">
        <v>43556</v>
      </c>
      <c r="E263" s="3">
        <v>6567.14</v>
      </c>
      <c r="F263" s="3">
        <v>6760.69</v>
      </c>
      <c r="G263" s="3">
        <v>6554.24</v>
      </c>
      <c r="H263" s="2">
        <v>6738.86</v>
      </c>
      <c r="I263" s="4" t="s">
        <v>404</v>
      </c>
      <c r="J263" s="5">
        <v>4.2599999999999999E-2</v>
      </c>
      <c r="K263" s="23">
        <f>ABS(Table2[[#This Row],[Change %]])</f>
        <v>4.2599999999999999E-2</v>
      </c>
      <c r="L263" s="26">
        <f>Table2[[#This Row],[High]]-Table2[[#This Row],[Low]]</f>
        <v>206.44999999999982</v>
      </c>
      <c r="M263" s="27">
        <f>Table2[[#This Row],[Volatility (in $)]]/Table2[[#This Row],[Open]]</f>
        <v>3.1436820290111037E-2</v>
      </c>
    </row>
    <row r="264" spans="2:13" x14ac:dyDescent="0.3">
      <c r="B264" s="6">
        <v>43525</v>
      </c>
      <c r="C264" s="2">
        <v>6463.5</v>
      </c>
      <c r="D264" s="6">
        <v>43525</v>
      </c>
      <c r="E264" s="3">
        <v>6584.77</v>
      </c>
      <c r="F264" s="3">
        <v>6600.21</v>
      </c>
      <c r="G264" s="3">
        <v>6457.13</v>
      </c>
      <c r="H264" s="2">
        <v>6463.5</v>
      </c>
      <c r="I264" s="4" t="s">
        <v>405</v>
      </c>
      <c r="J264" s="5">
        <v>-3.04E-2</v>
      </c>
      <c r="K264" s="23">
        <f>ABS(Table2[[#This Row],[Change %]])</f>
        <v>3.04E-2</v>
      </c>
      <c r="L264" s="26">
        <f>Table2[[#This Row],[High]]-Table2[[#This Row],[Low]]</f>
        <v>143.07999999999993</v>
      </c>
      <c r="M264" s="27">
        <f>Table2[[#This Row],[Volatility (in $)]]/Table2[[#This Row],[Open]]</f>
        <v>2.172892902865247E-2</v>
      </c>
    </row>
    <row r="265" spans="2:13" x14ac:dyDescent="0.3">
      <c r="B265" s="7">
        <v>43497</v>
      </c>
      <c r="C265" s="8">
        <v>6665.94</v>
      </c>
      <c r="D265" s="7">
        <v>43497</v>
      </c>
      <c r="E265" s="9">
        <v>6506.91</v>
      </c>
      <c r="F265" s="9">
        <v>6693.71</v>
      </c>
      <c r="G265" s="9">
        <v>6506.88</v>
      </c>
      <c r="H265" s="8">
        <v>6665.94</v>
      </c>
      <c r="I265" s="10" t="s">
        <v>406</v>
      </c>
      <c r="J265" s="11">
        <v>4.5999999999999999E-3</v>
      </c>
      <c r="K265" s="24">
        <f>ABS(Table2[[#This Row],[Change %]])</f>
        <v>4.5999999999999999E-3</v>
      </c>
      <c r="L265" s="26">
        <f>Table2[[#This Row],[High]]-Table2[[#This Row],[Low]]</f>
        <v>186.82999999999993</v>
      </c>
      <c r="M265" s="27">
        <f>Table2[[#This Row],[Volatility (in $)]]/Table2[[#This Row],[Open]]</f>
        <v>2.8712553270292648E-2</v>
      </c>
    </row>
  </sheetData>
  <mergeCells count="31">
    <mergeCell ref="L1:S2"/>
    <mergeCell ref="B4:F4"/>
    <mergeCell ref="B10:F10"/>
    <mergeCell ref="B3:F3"/>
    <mergeCell ref="B5:F5"/>
    <mergeCell ref="B6:F6"/>
    <mergeCell ref="B7:F7"/>
    <mergeCell ref="B8:F8"/>
    <mergeCell ref="B9:F9"/>
    <mergeCell ref="E12:J12"/>
    <mergeCell ref="Q31:AJ32"/>
    <mergeCell ref="Q34:R34"/>
    <mergeCell ref="S34:T34"/>
    <mergeCell ref="U34:W34"/>
    <mergeCell ref="X34:Z34"/>
    <mergeCell ref="AA34:AB34"/>
    <mergeCell ref="AC34:AD34"/>
    <mergeCell ref="AE34:AG34"/>
    <mergeCell ref="AH34:AJ34"/>
    <mergeCell ref="Q33:T33"/>
    <mergeCell ref="U33:Z33"/>
    <mergeCell ref="AA33:AD33"/>
    <mergeCell ref="AE33:AJ33"/>
    <mergeCell ref="AC35:AD36"/>
    <mergeCell ref="AE35:AG36"/>
    <mergeCell ref="AH35:AJ36"/>
    <mergeCell ref="Q35:R36"/>
    <mergeCell ref="S35:T36"/>
    <mergeCell ref="U35:W36"/>
    <mergeCell ref="X35:Z36"/>
    <mergeCell ref="AA35:AB3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Vishal Yadav</cp:lastModifiedBy>
  <dcterms:created xsi:type="dcterms:W3CDTF">2023-05-06T08:02:28Z</dcterms:created>
  <dcterms:modified xsi:type="dcterms:W3CDTF">2023-05-09T15:40:47Z</dcterms:modified>
</cp:coreProperties>
</file>